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<sst xmlns="http://schemas.openxmlformats.org/spreadsheetml/2006/main" count="99" uniqueCount="97">
  <si>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</si>
  <si>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</si>
  <si>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</si>
  <si>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</si>
  <si>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</si>
  <si>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</si>
  <si>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</si>
  <si>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</si>
  <si>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</si>
  <si>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</si>
  <si>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</si>
  <si>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</si>
  <si>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</si>
  <si>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</si>
  <si>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</si>
  <si>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</si>
  <si>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</si>
  <si>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</si>
  <si>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</si>
  <si>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</si>
  <si>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</si>
  <si>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</si>
  <si>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</si>
  <si>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</si>
  <si>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</si>
  <si>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</si>
  <si>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</si>
  <si>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</si>
  <si>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</si>
  <si>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</si>
  <si>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</si>
  <si>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</si>
  <si>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</si>
  <si>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</si>
  <si>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</si>
  <si>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</si>
  <si>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</si>
  <si>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</si>
  <si>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</si>
  <si>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</si>
  <si>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</si>
  <si>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</si>
  <si>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</si>
  <si>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</si>
  <si>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</si>
  <si>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</si>
  <si>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</si>
  <si>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</si>
  <si>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</si>
  <si>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</si>
  <si>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</si>
  <si>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</si>
  <si>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</si>
  <si>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</si>
  <si>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</si>
  <si>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</si>
  <si>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</si>
  <si>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</si>
  <si>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</si>
  <si>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</si>
  <si>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</si>
  <si>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</si>
  <si>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</si>
  <si>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</si>
  <si>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</si>
  <si>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</si>
  <si>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</si>
  <si>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</si>
  <si>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</si>
  <si>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</si>
  <si>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</si>
  <si>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</si>
  <si>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</si>
  <si>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</si>
  <si>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</si>
  <si>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</si>
  <si>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</si>
  <si>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</si>
  <si>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</si>
  <si>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</si>
  <si>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</si>
  <si>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</si>
  <si>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</si>
  <si>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</si>
  <si>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</si>
  <si>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</si>
  <si>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</si>
  <si>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</si>
  <si>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</si>
  <si>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</si>
  <si>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</si>
  <si>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</si>
  <si>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</si>
  <si>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</si>
  <si>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</si>
  <si>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</si>
  <si>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05/12/18 - VENCIMENTO 12/12/18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</si>
</sst>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523638</v>
      </c>
      <c r="C7" s="10">
        <f t="shared" si="0"/>
        <v>385730</v>
      </c>
      <c r="D7" s="10">
        <f t="shared" si="0"/>
        <v>395827</v>
      </c>
      <c r="E7" s="10">
        <f t="shared" si="0"/>
        <v>71611</v>
      </c>
      <c r="F7" s="10">
        <f t="shared" si="0"/>
        <v>348949</v>
      </c>
      <c r="G7" s="10">
        <f t="shared" si="0"/>
        <v>546341</v>
      </c>
      <c r="H7" s="10">
        <f t="shared" si="0"/>
        <v>361981</v>
      </c>
      <c r="I7" s="10">
        <f t="shared" si="0"/>
        <v>83759</v>
      </c>
      <c r="J7" s="10">
        <f t="shared" si="0"/>
        <v>438040</v>
      </c>
      <c r="K7" s="10">
        <f t="shared" si="0"/>
        <v>321162</v>
      </c>
      <c r="L7" s="10">
        <f t="shared" si="0"/>
        <v>379528</v>
      </c>
      <c r="M7" s="10">
        <f t="shared" si="0"/>
        <v>152372</v>
      </c>
      <c r="N7" s="10">
        <f t="shared" si="0"/>
        <v>98518</v>
      </c>
      <c r="O7" s="10">
        <f>+O8+O18+O22</f>
        <v>4107456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234530</v>
      </c>
      <c r="C8" s="12">
        <f t="shared" si="1"/>
        <v>186027</v>
      </c>
      <c r="D8" s="12">
        <f t="shared" si="1"/>
        <v>203548</v>
      </c>
      <c r="E8" s="12">
        <f t="shared" si="1"/>
        <v>32770</v>
      </c>
      <c r="F8" s="12">
        <f t="shared" si="1"/>
        <v>168440</v>
      </c>
      <c r="G8" s="12">
        <f t="shared" si="1"/>
        <v>267023</v>
      </c>
      <c r="H8" s="12">
        <f t="shared" si="1"/>
        <v>169160</v>
      </c>
      <c r="I8" s="12">
        <f t="shared" si="1"/>
        <v>40295</v>
      </c>
      <c r="J8" s="12">
        <f t="shared" si="1"/>
        <v>215828</v>
      </c>
      <c r="K8" s="12">
        <f t="shared" si="1"/>
        <v>152987</v>
      </c>
      <c r="L8" s="12">
        <f t="shared" si="1"/>
        <v>178182</v>
      </c>
      <c r="M8" s="12">
        <f t="shared" si="1"/>
        <v>79480</v>
      </c>
      <c r="N8" s="12">
        <f t="shared" si="1"/>
        <v>54415</v>
      </c>
      <c r="O8" s="12">
        <f>SUM(B8:N8)</f>
        <v>1982685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21157</v>
      </c>
      <c r="C9" s="14">
        <v>21679</v>
      </c>
      <c r="D9" s="14">
        <v>14663</v>
      </c>
      <c r="E9" s="14">
        <v>2985</v>
      </c>
      <c r="F9" s="14">
        <v>13030</v>
      </c>
      <c r="G9" s="14">
        <v>22805</v>
      </c>
      <c r="H9" s="14">
        <v>20247</v>
      </c>
      <c r="I9" s="14">
        <v>4495</v>
      </c>
      <c r="J9" s="14">
        <v>12795</v>
      </c>
      <c r="K9" s="14">
        <v>16417</v>
      </c>
      <c r="L9" s="14">
        <v>13291</v>
      </c>
      <c r="M9" s="14">
        <v>8590</v>
      </c>
      <c r="N9" s="14">
        <v>6118</v>
      </c>
      <c r="O9" s="12">
        <f aca="true" t="shared" si="2" ref="O9:O17">SUM(B9:N9)</f>
        <v>178272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204284</v>
      </c>
      <c r="C10" s="14">
        <f>C11+C12+C13</f>
        <v>157324</v>
      </c>
      <c r="D10" s="14">
        <f>D11+D12+D13</f>
        <v>181699</v>
      </c>
      <c r="E10" s="14">
        <f>E11+E12+E13</f>
        <v>28630</v>
      </c>
      <c r="F10" s="14">
        <f aca="true" t="shared" si="3" ref="F10:N10">F11+F12+F13</f>
        <v>148803</v>
      </c>
      <c r="G10" s="14">
        <f t="shared" si="3"/>
        <v>233144</v>
      </c>
      <c r="H10" s="14">
        <f>H11+H12+H13</f>
        <v>142699</v>
      </c>
      <c r="I10" s="14">
        <f>I11+I12+I13</f>
        <v>34308</v>
      </c>
      <c r="J10" s="14">
        <f>J11+J12+J13</f>
        <v>193656</v>
      </c>
      <c r="K10" s="14">
        <f>K11+K12+K13</f>
        <v>130341</v>
      </c>
      <c r="L10" s="14">
        <f>L11+L12+L13</f>
        <v>156817</v>
      </c>
      <c r="M10" s="14">
        <f t="shared" si="3"/>
        <v>67995</v>
      </c>
      <c r="N10" s="14">
        <f t="shared" si="3"/>
        <v>46634</v>
      </c>
      <c r="O10" s="12">
        <f t="shared" si="2"/>
        <v>1726334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95487</v>
      </c>
      <c r="C11" s="14">
        <v>74080</v>
      </c>
      <c r="D11" s="14">
        <v>84153</v>
      </c>
      <c r="E11" s="14">
        <v>13415</v>
      </c>
      <c r="F11" s="14">
        <v>67675</v>
      </c>
      <c r="G11" s="14">
        <v>107237</v>
      </c>
      <c r="H11" s="14">
        <v>68752</v>
      </c>
      <c r="I11" s="14">
        <v>16901</v>
      </c>
      <c r="J11" s="14">
        <v>92280</v>
      </c>
      <c r="K11" s="14">
        <v>60480</v>
      </c>
      <c r="L11" s="14">
        <v>72224</v>
      </c>
      <c r="M11" s="14">
        <v>30749</v>
      </c>
      <c r="N11" s="14">
        <v>20582</v>
      </c>
      <c r="O11" s="12">
        <f t="shared" si="2"/>
        <v>804015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98657</v>
      </c>
      <c r="C12" s="14">
        <v>72553</v>
      </c>
      <c r="D12" s="14">
        <v>90765</v>
      </c>
      <c r="E12" s="14">
        <v>13636</v>
      </c>
      <c r="F12" s="14">
        <v>72436</v>
      </c>
      <c r="G12" s="14">
        <v>110368</v>
      </c>
      <c r="H12" s="14">
        <v>66062</v>
      </c>
      <c r="I12" s="14">
        <v>15539</v>
      </c>
      <c r="J12" s="14">
        <v>93990</v>
      </c>
      <c r="K12" s="14">
        <v>63462</v>
      </c>
      <c r="L12" s="14">
        <v>76757</v>
      </c>
      <c r="M12" s="14">
        <v>33969</v>
      </c>
      <c r="N12" s="14">
        <v>23980</v>
      </c>
      <c r="O12" s="12">
        <f t="shared" si="2"/>
        <v>832174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10140</v>
      </c>
      <c r="C13" s="14">
        <v>10691</v>
      </c>
      <c r="D13" s="14">
        <v>6781</v>
      </c>
      <c r="E13" s="14">
        <v>1579</v>
      </c>
      <c r="F13" s="14">
        <v>8692</v>
      </c>
      <c r="G13" s="14">
        <v>15539</v>
      </c>
      <c r="H13" s="14">
        <v>7885</v>
      </c>
      <c r="I13" s="14">
        <v>1868</v>
      </c>
      <c r="J13" s="14">
        <v>7386</v>
      </c>
      <c r="K13" s="14">
        <v>6399</v>
      </c>
      <c r="L13" s="14">
        <v>7836</v>
      </c>
      <c r="M13" s="14">
        <v>3277</v>
      </c>
      <c r="N13" s="14">
        <v>2072</v>
      </c>
      <c r="O13" s="12">
        <f t="shared" si="2"/>
        <v>90145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9089</v>
      </c>
      <c r="C14" s="14">
        <f>C15+C16+C17</f>
        <v>7024</v>
      </c>
      <c r="D14" s="14">
        <f>D15+D16+D17</f>
        <v>7186</v>
      </c>
      <c r="E14" s="14">
        <f>E15+E16+E17</f>
        <v>1155</v>
      </c>
      <c r="F14" s="14">
        <f aca="true" t="shared" si="4" ref="F14:N14">F15+F16+F17</f>
        <v>6607</v>
      </c>
      <c r="G14" s="14">
        <f t="shared" si="4"/>
        <v>11074</v>
      </c>
      <c r="H14" s="14">
        <f>H15+H16+H17</f>
        <v>6214</v>
      </c>
      <c r="I14" s="14">
        <f>I15+I16+I17</f>
        <v>1492</v>
      </c>
      <c r="J14" s="14">
        <f>J15+J16+J17</f>
        <v>9377</v>
      </c>
      <c r="K14" s="14">
        <f>K15+K16+K17</f>
        <v>6229</v>
      </c>
      <c r="L14" s="14">
        <f>L15+L16+L17</f>
        <v>8074</v>
      </c>
      <c r="M14" s="14">
        <f t="shared" si="4"/>
        <v>2895</v>
      </c>
      <c r="N14" s="14">
        <f t="shared" si="4"/>
        <v>1663</v>
      </c>
      <c r="O14" s="12">
        <f t="shared" si="2"/>
        <v>78079</v>
      </c>
    </row>
    <row r="15" spans="1:26" ht="18.75" customHeight="1">
      <c r="A15" s="15" t="s">
        <v>13</v>
      </c>
      <c r="B15" s="14">
        <v>9046</v>
      </c>
      <c r="C15" s="14">
        <v>7016</v>
      </c>
      <c r="D15" s="14">
        <v>7178</v>
      </c>
      <c r="E15" s="14">
        <v>1155</v>
      </c>
      <c r="F15" s="14">
        <v>6603</v>
      </c>
      <c r="G15" s="14">
        <v>11058</v>
      </c>
      <c r="H15" s="14">
        <v>6202</v>
      </c>
      <c r="I15" s="14">
        <v>1492</v>
      </c>
      <c r="J15" s="14">
        <v>9369</v>
      </c>
      <c r="K15" s="14">
        <v>6219</v>
      </c>
      <c r="L15" s="14">
        <v>8063</v>
      </c>
      <c r="M15" s="14">
        <v>2889</v>
      </c>
      <c r="N15" s="14">
        <v>1663</v>
      </c>
      <c r="O15" s="12">
        <f t="shared" si="2"/>
        <v>77953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26</v>
      </c>
      <c r="C16" s="14">
        <v>8</v>
      </c>
      <c r="D16" s="14">
        <v>7</v>
      </c>
      <c r="E16" s="14">
        <v>0</v>
      </c>
      <c r="F16" s="14">
        <v>3</v>
      </c>
      <c r="G16" s="14">
        <v>10</v>
      </c>
      <c r="H16" s="14">
        <v>9</v>
      </c>
      <c r="I16" s="14">
        <v>0</v>
      </c>
      <c r="J16" s="14">
        <v>4</v>
      </c>
      <c r="K16" s="14">
        <v>10</v>
      </c>
      <c r="L16" s="14">
        <v>9</v>
      </c>
      <c r="M16" s="14">
        <v>4</v>
      </c>
      <c r="N16" s="14">
        <v>0</v>
      </c>
      <c r="O16" s="12">
        <f t="shared" si="2"/>
        <v>90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17</v>
      </c>
      <c r="C17" s="14">
        <v>0</v>
      </c>
      <c r="D17" s="14">
        <v>1</v>
      </c>
      <c r="E17" s="14">
        <v>0</v>
      </c>
      <c r="F17" s="14">
        <v>1</v>
      </c>
      <c r="G17" s="14">
        <v>6</v>
      </c>
      <c r="H17" s="14">
        <v>3</v>
      </c>
      <c r="I17" s="14">
        <v>0</v>
      </c>
      <c r="J17" s="14">
        <v>4</v>
      </c>
      <c r="K17" s="14">
        <v>0</v>
      </c>
      <c r="L17" s="14">
        <v>2</v>
      </c>
      <c r="M17" s="14">
        <v>2</v>
      </c>
      <c r="N17" s="14">
        <v>0</v>
      </c>
      <c r="O17" s="12">
        <f t="shared" si="2"/>
        <v>36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146811</v>
      </c>
      <c r="C18" s="18">
        <f>C19+C20+C21</f>
        <v>91570</v>
      </c>
      <c r="D18" s="18">
        <f>D19+D20+D21</f>
        <v>82046</v>
      </c>
      <c r="E18" s="18">
        <f>E19+E20+E21</f>
        <v>15314</v>
      </c>
      <c r="F18" s="18">
        <f aca="true" t="shared" si="5" ref="F18:N18">F19+F20+F21</f>
        <v>76972</v>
      </c>
      <c r="G18" s="18">
        <f t="shared" si="5"/>
        <v>120334</v>
      </c>
      <c r="H18" s="18">
        <f>H19+H20+H21</f>
        <v>92907</v>
      </c>
      <c r="I18" s="18">
        <f>I19+I20+I21</f>
        <v>20935</v>
      </c>
      <c r="J18" s="18">
        <f>J19+J20+J21</f>
        <v>112948</v>
      </c>
      <c r="K18" s="18">
        <f>K19+K20+K21</f>
        <v>77174</v>
      </c>
      <c r="L18" s="18">
        <f>L19+L20+L21</f>
        <v>115505</v>
      </c>
      <c r="M18" s="18">
        <f t="shared" si="5"/>
        <v>43657</v>
      </c>
      <c r="N18" s="18">
        <f t="shared" si="5"/>
        <v>26020</v>
      </c>
      <c r="O18" s="12">
        <f aca="true" t="shared" si="6" ref="O18:O24">SUM(B18:N18)</f>
        <v>1022193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74518</v>
      </c>
      <c r="C19" s="14">
        <v>49480</v>
      </c>
      <c r="D19" s="14">
        <v>42627</v>
      </c>
      <c r="E19" s="14">
        <v>8263</v>
      </c>
      <c r="F19" s="14">
        <v>39727</v>
      </c>
      <c r="G19" s="14">
        <v>62163</v>
      </c>
      <c r="H19" s="14">
        <v>50547</v>
      </c>
      <c r="I19" s="14">
        <v>11745</v>
      </c>
      <c r="J19" s="14">
        <v>59934</v>
      </c>
      <c r="K19" s="14">
        <v>40136</v>
      </c>
      <c r="L19" s="14">
        <v>58727</v>
      </c>
      <c r="M19" s="14">
        <v>22500</v>
      </c>
      <c r="N19" s="14">
        <v>12910</v>
      </c>
      <c r="O19" s="12">
        <f t="shared" si="6"/>
        <v>533277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66422</v>
      </c>
      <c r="C20" s="14">
        <v>37656</v>
      </c>
      <c r="D20" s="14">
        <v>36961</v>
      </c>
      <c r="E20" s="14">
        <v>6384</v>
      </c>
      <c r="F20" s="14">
        <v>33918</v>
      </c>
      <c r="G20" s="14">
        <v>52435</v>
      </c>
      <c r="H20" s="14">
        <v>38911</v>
      </c>
      <c r="I20" s="14">
        <v>8438</v>
      </c>
      <c r="J20" s="14">
        <v>49277</v>
      </c>
      <c r="K20" s="14">
        <v>34181</v>
      </c>
      <c r="L20" s="14">
        <v>52264</v>
      </c>
      <c r="M20" s="14">
        <v>19565</v>
      </c>
      <c r="N20" s="14">
        <v>12237</v>
      </c>
      <c r="O20" s="12">
        <f t="shared" si="6"/>
        <v>448649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5871</v>
      </c>
      <c r="C21" s="14">
        <v>4434</v>
      </c>
      <c r="D21" s="14">
        <v>2458</v>
      </c>
      <c r="E21" s="14">
        <v>667</v>
      </c>
      <c r="F21" s="14">
        <v>3327</v>
      </c>
      <c r="G21" s="14">
        <v>5736</v>
      </c>
      <c r="H21" s="14">
        <v>3449</v>
      </c>
      <c r="I21" s="14">
        <v>752</v>
      </c>
      <c r="J21" s="14">
        <v>3737</v>
      </c>
      <c r="K21" s="14">
        <v>2857</v>
      </c>
      <c r="L21" s="14">
        <v>4514</v>
      </c>
      <c r="M21" s="14">
        <v>1592</v>
      </c>
      <c r="N21" s="14">
        <v>873</v>
      </c>
      <c r="O21" s="12">
        <f t="shared" si="6"/>
        <v>40267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142297</v>
      </c>
      <c r="C22" s="14">
        <f>C23+C24</f>
        <v>108133</v>
      </c>
      <c r="D22" s="14">
        <f>D23+D24</f>
        <v>110233</v>
      </c>
      <c r="E22" s="14">
        <f>E23+E24</f>
        <v>23527</v>
      </c>
      <c r="F22" s="14">
        <f aca="true" t="shared" si="7" ref="F22:N22">F23+F24</f>
        <v>103537</v>
      </c>
      <c r="G22" s="14">
        <f t="shared" si="7"/>
        <v>158984</v>
      </c>
      <c r="H22" s="14">
        <f>H23+H24</f>
        <v>99914</v>
      </c>
      <c r="I22" s="14">
        <f>I23+I24</f>
        <v>22529</v>
      </c>
      <c r="J22" s="14">
        <f>J23+J24</f>
        <v>109264</v>
      </c>
      <c r="K22" s="14">
        <f>K23+K24</f>
        <v>91001</v>
      </c>
      <c r="L22" s="14">
        <f>L23+L24</f>
        <v>85841</v>
      </c>
      <c r="M22" s="14">
        <f t="shared" si="7"/>
        <v>29235</v>
      </c>
      <c r="N22" s="14">
        <f t="shared" si="7"/>
        <v>18083</v>
      </c>
      <c r="O22" s="12">
        <f t="shared" si="6"/>
        <v>1102578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84048</v>
      </c>
      <c r="C23" s="14">
        <v>71106</v>
      </c>
      <c r="D23" s="14">
        <v>66992</v>
      </c>
      <c r="E23" s="14">
        <v>15779</v>
      </c>
      <c r="F23" s="14">
        <v>65702</v>
      </c>
      <c r="G23" s="14">
        <v>105149</v>
      </c>
      <c r="H23" s="14">
        <v>66512</v>
      </c>
      <c r="I23" s="14">
        <v>15941</v>
      </c>
      <c r="J23" s="14">
        <v>63489</v>
      </c>
      <c r="K23" s="14">
        <v>56525</v>
      </c>
      <c r="L23" s="14">
        <v>54267</v>
      </c>
      <c r="M23" s="14">
        <v>18006</v>
      </c>
      <c r="N23" s="14">
        <v>9901</v>
      </c>
      <c r="O23" s="12">
        <f t="shared" si="6"/>
        <v>693417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58249</v>
      </c>
      <c r="C24" s="14">
        <v>37027</v>
      </c>
      <c r="D24" s="14">
        <v>43241</v>
      </c>
      <c r="E24" s="14">
        <v>7748</v>
      </c>
      <c r="F24" s="14">
        <v>37835</v>
      </c>
      <c r="G24" s="14">
        <v>53835</v>
      </c>
      <c r="H24" s="14">
        <v>33402</v>
      </c>
      <c r="I24" s="14">
        <v>6588</v>
      </c>
      <c r="J24" s="14">
        <v>45775</v>
      </c>
      <c r="K24" s="14">
        <v>34476</v>
      </c>
      <c r="L24" s="14">
        <v>31574</v>
      </c>
      <c r="M24" s="14">
        <v>11229</v>
      </c>
      <c r="N24" s="14">
        <v>8182</v>
      </c>
      <c r="O24" s="12">
        <f t="shared" si="6"/>
        <v>409161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1149113.7728000002</v>
      </c>
      <c r="C28" s="56">
        <f aca="true" t="shared" si="8" ref="C28:N28">C29+C30</f>
        <v>893466.8829999999</v>
      </c>
      <c r="D28" s="56">
        <f t="shared" si="8"/>
        <v>787723.5589000001</v>
      </c>
      <c r="E28" s="56">
        <f t="shared" si="8"/>
        <v>211918.4323</v>
      </c>
      <c r="F28" s="56">
        <f t="shared" si="8"/>
        <v>793292.6935</v>
      </c>
      <c r="G28" s="56">
        <f t="shared" si="8"/>
        <v>972018.6945999999</v>
      </c>
      <c r="H28" s="56">
        <f t="shared" si="8"/>
        <v>788130.4456000001</v>
      </c>
      <c r="I28" s="56">
        <f t="shared" si="8"/>
        <v>183298.1956</v>
      </c>
      <c r="J28" s="56">
        <f t="shared" si="8"/>
        <v>963161.3060000001</v>
      </c>
      <c r="K28" s="56">
        <f t="shared" si="8"/>
        <v>813402.3752</v>
      </c>
      <c r="L28" s="56">
        <f t="shared" si="8"/>
        <v>933909.2292</v>
      </c>
      <c r="M28" s="56">
        <f t="shared" si="8"/>
        <v>472499.568</v>
      </c>
      <c r="N28" s="56">
        <f t="shared" si="8"/>
        <v>260683.1258</v>
      </c>
      <c r="O28" s="56">
        <f>SUM(B28:N28)</f>
        <v>9222618.2805</v>
      </c>
      <c r="Q28" s="64"/>
    </row>
    <row r="29" spans="1:15" ht="18.75" customHeight="1">
      <c r="A29" s="54" t="s">
        <v>57</v>
      </c>
      <c r="B29" s="52">
        <f aca="true" t="shared" si="9" ref="B29:N29">B26*B7</f>
        <v>1144463.2128</v>
      </c>
      <c r="C29" s="52">
        <f t="shared" si="9"/>
        <v>886446.1129999999</v>
      </c>
      <c r="D29" s="52">
        <f t="shared" si="9"/>
        <v>776097.9989</v>
      </c>
      <c r="E29" s="52">
        <f t="shared" si="9"/>
        <v>211918.4323</v>
      </c>
      <c r="F29" s="52">
        <f t="shared" si="9"/>
        <v>785658.6735</v>
      </c>
      <c r="G29" s="52">
        <f t="shared" si="9"/>
        <v>967351.3746</v>
      </c>
      <c r="H29" s="52">
        <f t="shared" si="9"/>
        <v>784630.0156</v>
      </c>
      <c r="I29" s="52">
        <f t="shared" si="9"/>
        <v>183298.1956</v>
      </c>
      <c r="J29" s="52">
        <f t="shared" si="9"/>
        <v>952036.136</v>
      </c>
      <c r="K29" s="52">
        <f t="shared" si="9"/>
        <v>797959.1052</v>
      </c>
      <c r="L29" s="52">
        <f t="shared" si="9"/>
        <v>922784.3792</v>
      </c>
      <c r="M29" s="52">
        <f t="shared" si="9"/>
        <v>467248.738</v>
      </c>
      <c r="N29" s="52">
        <f t="shared" si="9"/>
        <v>258422.5658</v>
      </c>
      <c r="O29" s="53">
        <f>SUM(B29:N29)</f>
        <v>9138314.940499999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7634.02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84303.34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-84628</v>
      </c>
      <c r="C32" s="25">
        <f t="shared" si="10"/>
        <v>-86716</v>
      </c>
      <c r="D32" s="25">
        <f t="shared" si="10"/>
        <v>-82434.94</v>
      </c>
      <c r="E32" s="25">
        <f t="shared" si="10"/>
        <v>-11940</v>
      </c>
      <c r="F32" s="25">
        <f t="shared" si="10"/>
        <v>-52620</v>
      </c>
      <c r="G32" s="25">
        <f t="shared" si="10"/>
        <v>-91720</v>
      </c>
      <c r="H32" s="25">
        <f t="shared" si="10"/>
        <v>-80988</v>
      </c>
      <c r="I32" s="25">
        <f t="shared" si="10"/>
        <v>-19480</v>
      </c>
      <c r="J32" s="25">
        <f t="shared" si="10"/>
        <v>-51180</v>
      </c>
      <c r="K32" s="25">
        <f t="shared" si="10"/>
        <v>-65668</v>
      </c>
      <c r="L32" s="25">
        <f t="shared" si="10"/>
        <v>-53164</v>
      </c>
      <c r="M32" s="25">
        <f t="shared" si="10"/>
        <v>-34360</v>
      </c>
      <c r="N32" s="25">
        <f t="shared" si="10"/>
        <v>-24472</v>
      </c>
      <c r="O32" s="25">
        <f t="shared" si="10"/>
        <v>-739370.94</v>
      </c>
    </row>
    <row r="33" spans="1:15" ht="18.75" customHeight="1">
      <c r="A33" s="17" t="s">
        <v>58</v>
      </c>
      <c r="B33" s="26">
        <f>+B34</f>
        <v>-84628</v>
      </c>
      <c r="C33" s="26">
        <f aca="true" t="shared" si="11" ref="C33:O33">+C34</f>
        <v>-86716</v>
      </c>
      <c r="D33" s="26">
        <f t="shared" si="11"/>
        <v>-58652</v>
      </c>
      <c r="E33" s="26">
        <f t="shared" si="11"/>
        <v>-11940</v>
      </c>
      <c r="F33" s="26">
        <f t="shared" si="11"/>
        <v>-52120</v>
      </c>
      <c r="G33" s="26">
        <f t="shared" si="11"/>
        <v>-91220</v>
      </c>
      <c r="H33" s="26">
        <f t="shared" si="11"/>
        <v>-80988</v>
      </c>
      <c r="I33" s="26">
        <f t="shared" si="11"/>
        <v>-17980</v>
      </c>
      <c r="J33" s="26">
        <f t="shared" si="11"/>
        <v>-51180</v>
      </c>
      <c r="K33" s="26">
        <f t="shared" si="11"/>
        <v>-65668</v>
      </c>
      <c r="L33" s="26">
        <f t="shared" si="11"/>
        <v>-53164</v>
      </c>
      <c r="M33" s="26">
        <f t="shared" si="11"/>
        <v>-34360</v>
      </c>
      <c r="N33" s="26">
        <f t="shared" si="11"/>
        <v>-24472</v>
      </c>
      <c r="O33" s="26">
        <f t="shared" si="11"/>
        <v>-713088</v>
      </c>
    </row>
    <row r="34" spans="1:26" ht="18.75" customHeight="1">
      <c r="A34" s="13" t="s">
        <v>59</v>
      </c>
      <c r="B34" s="20">
        <f>ROUND(-B9*$D$3,2)</f>
        <v>-84628</v>
      </c>
      <c r="C34" s="20">
        <f>ROUND(-C9*$D$3,2)</f>
        <v>-86716</v>
      </c>
      <c r="D34" s="20">
        <f>ROUND(-D9*$D$3,2)</f>
        <v>-58652</v>
      </c>
      <c r="E34" s="20">
        <f>ROUND(-E9*$D$3,2)</f>
        <v>-11940</v>
      </c>
      <c r="F34" s="20">
        <f aca="true" t="shared" si="12" ref="F34:N34">ROUND(-F9*$D$3,2)</f>
        <v>-52120</v>
      </c>
      <c r="G34" s="20">
        <f t="shared" si="12"/>
        <v>-91220</v>
      </c>
      <c r="H34" s="20">
        <f t="shared" si="12"/>
        <v>-80988</v>
      </c>
      <c r="I34" s="20">
        <f>ROUND(-I9*$D$3,2)</f>
        <v>-17980</v>
      </c>
      <c r="J34" s="20">
        <f>ROUND(-J9*$D$3,2)</f>
        <v>-51180</v>
      </c>
      <c r="K34" s="20">
        <f>ROUND(-K9*$D$3,2)</f>
        <v>-65668</v>
      </c>
      <c r="L34" s="20">
        <f>ROUND(-L9*$D$3,2)</f>
        <v>-53164</v>
      </c>
      <c r="M34" s="20">
        <f t="shared" si="12"/>
        <v>-34360</v>
      </c>
      <c r="N34" s="20">
        <f t="shared" si="12"/>
        <v>-24472</v>
      </c>
      <c r="O34" s="44">
        <f aca="true" t="shared" si="13" ref="O34:O45">SUM(B34:N34)</f>
        <v>-713088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-23782.94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-26282.94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-500-23282.94</f>
        <v>-23782.94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-26282.94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1064485.7728000002</v>
      </c>
      <c r="C46" s="29">
        <f t="shared" si="15"/>
        <v>806750.8829999999</v>
      </c>
      <c r="D46" s="29">
        <f t="shared" si="15"/>
        <v>705288.6189000001</v>
      </c>
      <c r="E46" s="29">
        <f t="shared" si="15"/>
        <v>199978.4323</v>
      </c>
      <c r="F46" s="29">
        <f t="shared" si="15"/>
        <v>740672.6935</v>
      </c>
      <c r="G46" s="29">
        <f t="shared" si="15"/>
        <v>880298.6945999999</v>
      </c>
      <c r="H46" s="29">
        <f t="shared" si="15"/>
        <v>707142.4456000001</v>
      </c>
      <c r="I46" s="29">
        <f t="shared" si="15"/>
        <v>163818.1956</v>
      </c>
      <c r="J46" s="29">
        <f t="shared" si="15"/>
        <v>911981.3060000001</v>
      </c>
      <c r="K46" s="29">
        <f t="shared" si="15"/>
        <v>747734.3752</v>
      </c>
      <c r="L46" s="29">
        <f t="shared" si="15"/>
        <v>880745.2292</v>
      </c>
      <c r="M46" s="29">
        <f t="shared" si="15"/>
        <v>438139.568</v>
      </c>
      <c r="N46" s="29">
        <f t="shared" si="15"/>
        <v>236211.1258</v>
      </c>
      <c r="O46" s="29">
        <f>SUM(B46:N46)</f>
        <v>8483247.340499999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1064485.77</v>
      </c>
      <c r="C49" s="35">
        <f aca="true" t="shared" si="16" ref="C49:N49">SUM(C50:C63)</f>
        <v>806750.88</v>
      </c>
      <c r="D49" s="35">
        <f t="shared" si="16"/>
        <v>705288.62</v>
      </c>
      <c r="E49" s="35">
        <f t="shared" si="16"/>
        <v>199978.43</v>
      </c>
      <c r="F49" s="35">
        <f t="shared" si="16"/>
        <v>740672.69</v>
      </c>
      <c r="G49" s="35">
        <f t="shared" si="16"/>
        <v>880298.69</v>
      </c>
      <c r="H49" s="35">
        <f t="shared" si="16"/>
        <v>707142.44</v>
      </c>
      <c r="I49" s="35">
        <f t="shared" si="16"/>
        <v>163818.2</v>
      </c>
      <c r="J49" s="35">
        <f t="shared" si="16"/>
        <v>911981.31</v>
      </c>
      <c r="K49" s="35">
        <f t="shared" si="16"/>
        <v>747734.38</v>
      </c>
      <c r="L49" s="35">
        <f t="shared" si="16"/>
        <v>880745.23</v>
      </c>
      <c r="M49" s="35">
        <f t="shared" si="16"/>
        <v>438139.57</v>
      </c>
      <c r="N49" s="35">
        <f t="shared" si="16"/>
        <v>236211.13</v>
      </c>
      <c r="O49" s="29">
        <f>SUM(O50:O63)</f>
        <v>8483247.34</v>
      </c>
      <c r="Q49" s="66"/>
    </row>
    <row r="50" spans="1:18" ht="18.75" customHeight="1">
      <c r="A50" s="17" t="s">
        <v>39</v>
      </c>
      <c r="B50" s="35">
        <v>209752.17</v>
      </c>
      <c r="C50" s="35">
        <v>227112.67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436864.84</v>
      </c>
      <c r="P50"/>
      <c r="Q50" s="66"/>
      <c r="R50" s="67"/>
    </row>
    <row r="51" spans="1:16" ht="18.75" customHeight="1">
      <c r="A51" s="17" t="s">
        <v>40</v>
      </c>
      <c r="B51" s="35">
        <v>854733.6</v>
      </c>
      <c r="C51" s="35">
        <v>579638.21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1434371.81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705288.62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705288.62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199978.43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199978.43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740672.69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740672.69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880298.69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880298.69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707142.44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707142.44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163818.2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163818.2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911981.31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911981.31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747734.38</v>
      </c>
      <c r="L59" s="34">
        <v>0</v>
      </c>
      <c r="M59" s="34">
        <v>0</v>
      </c>
      <c r="N59" s="34">
        <v>0</v>
      </c>
      <c r="O59" s="29">
        <f t="shared" si="17"/>
        <v>747734.38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880745.23</v>
      </c>
      <c r="M60" s="34">
        <v>0</v>
      </c>
      <c r="N60" s="34">
        <v>0</v>
      </c>
      <c r="O60" s="26">
        <f t="shared" si="17"/>
        <v>880745.23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438139.57</v>
      </c>
      <c r="N61" s="34">
        <v>0</v>
      </c>
      <c r="O61" s="29">
        <f t="shared" si="17"/>
        <v>438139.57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236211.13</v>
      </c>
      <c r="O62" s="26">
        <f t="shared" si="17"/>
        <v>236211.13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2.4471134028219703</v>
      </c>
      <c r="C67" s="42">
        <v>2.608960456879759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2018-12-11T16:15:42Z</dcterms:modified>
  <cp:category/>
  <cp:version/>
  <cp:contentType/>
  <cp:contentStatus/>
</cp:coreProperties>
</file>