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<sst xmlns="http://schemas.openxmlformats.org/spreadsheetml/2006/main" count="99" uniqueCount="97">
  <si>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</si>
  <si>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</si>
  <si>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</si>
  <si>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</si>
  <si>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</si>
  <si>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</si>
  <si>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</si>
  <si>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</si>
  <si>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</si>
  <si>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</si>
  <si>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</si>
  <si>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</si>
  <si>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</si>
  <si>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</si>
  <si>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</si>
  <si>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</si>
  <si>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</si>
  <si>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</si>
  <si>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</si>
  <si>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</si>
  <si>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</si>
  <si>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</si>
  <si>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</si>
  <si>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</si>
  <si>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</si>
  <si>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</si>
  <si>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</si>
  <si>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</si>
  <si>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</si>
  <si>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</si>
  <si>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</si>
  <si>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</si>
  <si>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</si>
  <si>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</si>
  <si>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</si>
  <si>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</si>
  <si>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</si>
  <si>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</si>
  <si>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</si>
  <si>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</si>
  <si>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</si>
  <si>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</si>
  <si>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</si>
  <si>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</si>
  <si>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</si>
  <si>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</si>
  <si>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</si>
  <si>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</si>
  <si>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</si>
  <si>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</si>
  <si>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</si>
  <si>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</si>
  <si>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</si>
  <si>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</si>
  <si>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</si>
  <si>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</si>
  <si>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</si>
  <si>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</si>
  <si>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</si>
  <si>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</si>
  <si>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</si>
  <si>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</si>
  <si>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</si>
  <si>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</si>
  <si>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</si>
  <si>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</si>
  <si>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</si>
  <si>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</si>
  <si>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</si>
  <si>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</si>
  <si>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</si>
  <si>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</si>
  <si>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</si>
  <si>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</si>
  <si>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</si>
  <si>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</si>
  <si>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</si>
  <si>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</si>
  <si>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</si>
  <si>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</si>
  <si>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</si>
  <si>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</si>
  <si>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</si>
  <si>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</si>
  <si>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</si>
  <si>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</si>
  <si>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</si>
  <si>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</si>
  <si>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</si>
  <si>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</si>
  <si>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</si>
  <si>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</si>
  <si>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</si>
  <si>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</si>
  <si>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</si>
  <si>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</si>
  <si>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04/12/18 - VENCIMENTO 11/12/18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</si>
</sst>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522105</v>
      </c>
      <c r="C7" s="10">
        <f t="shared" si="0"/>
        <v>384717</v>
      </c>
      <c r="D7" s="10">
        <f t="shared" si="0"/>
        <v>394646</v>
      </c>
      <c r="E7" s="10">
        <f t="shared" si="0"/>
        <v>70729</v>
      </c>
      <c r="F7" s="10">
        <f t="shared" si="0"/>
        <v>350897</v>
      </c>
      <c r="G7" s="10">
        <f t="shared" si="0"/>
        <v>549529</v>
      </c>
      <c r="H7" s="10">
        <f t="shared" si="0"/>
        <v>369421</v>
      </c>
      <c r="I7" s="10">
        <f t="shared" si="0"/>
        <v>83901</v>
      </c>
      <c r="J7" s="10">
        <f t="shared" si="0"/>
        <v>433885</v>
      </c>
      <c r="K7" s="10">
        <f t="shared" si="0"/>
        <v>320092</v>
      </c>
      <c r="L7" s="10">
        <f t="shared" si="0"/>
        <v>380939</v>
      </c>
      <c r="M7" s="10">
        <f t="shared" si="0"/>
        <v>154396</v>
      </c>
      <c r="N7" s="10">
        <f t="shared" si="0"/>
        <v>98218</v>
      </c>
      <c r="O7" s="10">
        <f>+O8+O18+O22</f>
        <v>4113475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233216</v>
      </c>
      <c r="C8" s="12">
        <f t="shared" si="1"/>
        <v>185373</v>
      </c>
      <c r="D8" s="12">
        <f t="shared" si="1"/>
        <v>203191</v>
      </c>
      <c r="E8" s="12">
        <f t="shared" si="1"/>
        <v>32710</v>
      </c>
      <c r="F8" s="12">
        <f t="shared" si="1"/>
        <v>168912</v>
      </c>
      <c r="G8" s="12">
        <f t="shared" si="1"/>
        <v>267780</v>
      </c>
      <c r="H8" s="12">
        <f t="shared" si="1"/>
        <v>172483</v>
      </c>
      <c r="I8" s="12">
        <f t="shared" si="1"/>
        <v>40470</v>
      </c>
      <c r="J8" s="12">
        <f t="shared" si="1"/>
        <v>213038</v>
      </c>
      <c r="K8" s="12">
        <f t="shared" si="1"/>
        <v>152425</v>
      </c>
      <c r="L8" s="12">
        <f t="shared" si="1"/>
        <v>177480</v>
      </c>
      <c r="M8" s="12">
        <f t="shared" si="1"/>
        <v>80421</v>
      </c>
      <c r="N8" s="12">
        <f t="shared" si="1"/>
        <v>53995</v>
      </c>
      <c r="O8" s="12">
        <f>SUM(B8:N8)</f>
        <v>1981494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20961</v>
      </c>
      <c r="C9" s="14">
        <v>21853</v>
      </c>
      <c r="D9" s="14">
        <v>14815</v>
      </c>
      <c r="E9" s="14">
        <v>3067</v>
      </c>
      <c r="F9" s="14">
        <v>13302</v>
      </c>
      <c r="G9" s="14">
        <v>23254</v>
      </c>
      <c r="H9" s="14">
        <v>20252</v>
      </c>
      <c r="I9" s="14">
        <v>4450</v>
      </c>
      <c r="J9" s="14">
        <v>12658</v>
      </c>
      <c r="K9" s="14">
        <v>16443</v>
      </c>
      <c r="L9" s="14">
        <v>13547</v>
      </c>
      <c r="M9" s="14">
        <v>8560</v>
      </c>
      <c r="N9" s="14">
        <v>6254</v>
      </c>
      <c r="O9" s="12">
        <f aca="true" t="shared" si="2" ref="O9:O17">SUM(B9:N9)</f>
        <v>179416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203269</v>
      </c>
      <c r="C10" s="14">
        <f>C11+C12+C13</f>
        <v>156571</v>
      </c>
      <c r="D10" s="14">
        <f>D11+D12+D13</f>
        <v>181303</v>
      </c>
      <c r="E10" s="14">
        <f>E11+E12+E13</f>
        <v>28518</v>
      </c>
      <c r="F10" s="14">
        <f aca="true" t="shared" si="3" ref="F10:N10">F11+F12+F13</f>
        <v>148914</v>
      </c>
      <c r="G10" s="14">
        <f t="shared" si="3"/>
        <v>233409</v>
      </c>
      <c r="H10" s="14">
        <f>H11+H12+H13</f>
        <v>145956</v>
      </c>
      <c r="I10" s="14">
        <f>I11+I12+I13</f>
        <v>34556</v>
      </c>
      <c r="J10" s="14">
        <f>J11+J12+J13</f>
        <v>191142</v>
      </c>
      <c r="K10" s="14">
        <f>K11+K12+K13</f>
        <v>129847</v>
      </c>
      <c r="L10" s="14">
        <f>L11+L12+L13</f>
        <v>156121</v>
      </c>
      <c r="M10" s="14">
        <f t="shared" si="3"/>
        <v>68852</v>
      </c>
      <c r="N10" s="14">
        <f t="shared" si="3"/>
        <v>46115</v>
      </c>
      <c r="O10" s="12">
        <f t="shared" si="2"/>
        <v>1724573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95522</v>
      </c>
      <c r="C11" s="14">
        <v>73570</v>
      </c>
      <c r="D11" s="14">
        <v>84021</v>
      </c>
      <c r="E11" s="14">
        <v>13349</v>
      </c>
      <c r="F11" s="14">
        <v>67810</v>
      </c>
      <c r="G11" s="14">
        <v>107219</v>
      </c>
      <c r="H11" s="14">
        <v>70553</v>
      </c>
      <c r="I11" s="14">
        <v>16960</v>
      </c>
      <c r="J11" s="14">
        <v>91298</v>
      </c>
      <c r="K11" s="14">
        <v>60302</v>
      </c>
      <c r="L11" s="14">
        <v>72237</v>
      </c>
      <c r="M11" s="14">
        <v>31141</v>
      </c>
      <c r="N11" s="14">
        <v>20668</v>
      </c>
      <c r="O11" s="12">
        <f t="shared" si="2"/>
        <v>804650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97525</v>
      </c>
      <c r="C12" s="14">
        <v>72296</v>
      </c>
      <c r="D12" s="14">
        <v>90423</v>
      </c>
      <c r="E12" s="14">
        <v>13526</v>
      </c>
      <c r="F12" s="14">
        <v>72145</v>
      </c>
      <c r="G12" s="14">
        <v>110421</v>
      </c>
      <c r="H12" s="14">
        <v>67052</v>
      </c>
      <c r="I12" s="14">
        <v>15665</v>
      </c>
      <c r="J12" s="14">
        <v>92620</v>
      </c>
      <c r="K12" s="14">
        <v>63135</v>
      </c>
      <c r="L12" s="14">
        <v>75876</v>
      </c>
      <c r="M12" s="14">
        <v>34274</v>
      </c>
      <c r="N12" s="14">
        <v>23315</v>
      </c>
      <c r="O12" s="12">
        <f t="shared" si="2"/>
        <v>828273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10222</v>
      </c>
      <c r="C13" s="14">
        <v>10705</v>
      </c>
      <c r="D13" s="14">
        <v>6859</v>
      </c>
      <c r="E13" s="14">
        <v>1643</v>
      </c>
      <c r="F13" s="14">
        <v>8959</v>
      </c>
      <c r="G13" s="14">
        <v>15769</v>
      </c>
      <c r="H13" s="14">
        <v>8351</v>
      </c>
      <c r="I13" s="14">
        <v>1931</v>
      </c>
      <c r="J13" s="14">
        <v>7224</v>
      </c>
      <c r="K13" s="14">
        <v>6410</v>
      </c>
      <c r="L13" s="14">
        <v>8008</v>
      </c>
      <c r="M13" s="14">
        <v>3437</v>
      </c>
      <c r="N13" s="14">
        <v>2132</v>
      </c>
      <c r="O13" s="12">
        <f t="shared" si="2"/>
        <v>91650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8986</v>
      </c>
      <c r="C14" s="14">
        <f>C15+C16+C17</f>
        <v>6949</v>
      </c>
      <c r="D14" s="14">
        <f>D15+D16+D17</f>
        <v>7073</v>
      </c>
      <c r="E14" s="14">
        <f>E15+E16+E17</f>
        <v>1125</v>
      </c>
      <c r="F14" s="14">
        <f aca="true" t="shared" si="4" ref="F14:N14">F15+F16+F17</f>
        <v>6696</v>
      </c>
      <c r="G14" s="14">
        <f t="shared" si="4"/>
        <v>11117</v>
      </c>
      <c r="H14" s="14">
        <f>H15+H16+H17</f>
        <v>6275</v>
      </c>
      <c r="I14" s="14">
        <f>I15+I16+I17</f>
        <v>1464</v>
      </c>
      <c r="J14" s="14">
        <f>J15+J16+J17</f>
        <v>9238</v>
      </c>
      <c r="K14" s="14">
        <f>K15+K16+K17</f>
        <v>6135</v>
      </c>
      <c r="L14" s="14">
        <f>L15+L16+L17</f>
        <v>7812</v>
      </c>
      <c r="M14" s="14">
        <f t="shared" si="4"/>
        <v>3009</v>
      </c>
      <c r="N14" s="14">
        <f t="shared" si="4"/>
        <v>1626</v>
      </c>
      <c r="O14" s="12">
        <f t="shared" si="2"/>
        <v>77505</v>
      </c>
    </row>
    <row r="15" spans="1:26" ht="18.75" customHeight="1">
      <c r="A15" s="15" t="s">
        <v>13</v>
      </c>
      <c r="B15" s="14">
        <v>8944</v>
      </c>
      <c r="C15" s="14">
        <v>6935</v>
      </c>
      <c r="D15" s="14">
        <v>7067</v>
      </c>
      <c r="E15" s="14">
        <v>1125</v>
      </c>
      <c r="F15" s="14">
        <v>6689</v>
      </c>
      <c r="G15" s="14">
        <v>11105</v>
      </c>
      <c r="H15" s="14">
        <v>6249</v>
      </c>
      <c r="I15" s="14">
        <v>1463</v>
      </c>
      <c r="J15" s="14">
        <v>9234</v>
      </c>
      <c r="K15" s="14">
        <v>6123</v>
      </c>
      <c r="L15" s="14">
        <v>7796</v>
      </c>
      <c r="M15" s="14">
        <v>3006</v>
      </c>
      <c r="N15" s="14">
        <v>1626</v>
      </c>
      <c r="O15" s="12">
        <f t="shared" si="2"/>
        <v>77362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24</v>
      </c>
      <c r="C16" s="14">
        <v>9</v>
      </c>
      <c r="D16" s="14">
        <v>6</v>
      </c>
      <c r="E16" s="14">
        <v>0</v>
      </c>
      <c r="F16" s="14">
        <v>4</v>
      </c>
      <c r="G16" s="14">
        <v>9</v>
      </c>
      <c r="H16" s="14">
        <v>14</v>
      </c>
      <c r="I16" s="14">
        <v>1</v>
      </c>
      <c r="J16" s="14">
        <v>3</v>
      </c>
      <c r="K16" s="14">
        <v>12</v>
      </c>
      <c r="L16" s="14">
        <v>15</v>
      </c>
      <c r="M16" s="14">
        <v>1</v>
      </c>
      <c r="N16" s="14">
        <v>0</v>
      </c>
      <c r="O16" s="12">
        <f t="shared" si="2"/>
        <v>98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18</v>
      </c>
      <c r="C17" s="14">
        <v>5</v>
      </c>
      <c r="D17" s="14">
        <v>0</v>
      </c>
      <c r="E17" s="14">
        <v>0</v>
      </c>
      <c r="F17" s="14">
        <v>3</v>
      </c>
      <c r="G17" s="14">
        <v>3</v>
      </c>
      <c r="H17" s="14">
        <v>12</v>
      </c>
      <c r="I17" s="14">
        <v>0</v>
      </c>
      <c r="J17" s="14">
        <v>1</v>
      </c>
      <c r="K17" s="14">
        <v>0</v>
      </c>
      <c r="L17" s="14">
        <v>1</v>
      </c>
      <c r="M17" s="14">
        <v>2</v>
      </c>
      <c r="N17" s="14">
        <v>0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145177</v>
      </c>
      <c r="C18" s="18">
        <f>C19+C20+C21</f>
        <v>90927</v>
      </c>
      <c r="D18" s="18">
        <f>D19+D20+D21</f>
        <v>81014</v>
      </c>
      <c r="E18" s="18">
        <f>E19+E20+E21</f>
        <v>14766</v>
      </c>
      <c r="F18" s="18">
        <f aca="true" t="shared" si="5" ref="F18:N18">F19+F20+F21</f>
        <v>76972</v>
      </c>
      <c r="G18" s="18">
        <f t="shared" si="5"/>
        <v>119922</v>
      </c>
      <c r="H18" s="18">
        <f>H19+H20+H21</f>
        <v>93875</v>
      </c>
      <c r="I18" s="18">
        <f>I19+I20+I21</f>
        <v>20793</v>
      </c>
      <c r="J18" s="18">
        <f>J19+J20+J21</f>
        <v>111470</v>
      </c>
      <c r="K18" s="18">
        <f>K19+K20+K21</f>
        <v>76729</v>
      </c>
      <c r="L18" s="18">
        <f>L19+L20+L21</f>
        <v>115179</v>
      </c>
      <c r="M18" s="18">
        <f t="shared" si="5"/>
        <v>43868</v>
      </c>
      <c r="N18" s="18">
        <f t="shared" si="5"/>
        <v>25701</v>
      </c>
      <c r="O18" s="12">
        <f aca="true" t="shared" si="6" ref="O18:O24">SUM(B18:N18)</f>
        <v>1016393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74143</v>
      </c>
      <c r="C19" s="14">
        <v>49386</v>
      </c>
      <c r="D19" s="14">
        <v>42410</v>
      </c>
      <c r="E19" s="14">
        <v>8032</v>
      </c>
      <c r="F19" s="14">
        <v>39663</v>
      </c>
      <c r="G19" s="14">
        <v>62606</v>
      </c>
      <c r="H19" s="14">
        <v>51286</v>
      </c>
      <c r="I19" s="14">
        <v>11679</v>
      </c>
      <c r="J19" s="14">
        <v>59287</v>
      </c>
      <c r="K19" s="14">
        <v>39919</v>
      </c>
      <c r="L19" s="14">
        <v>59075</v>
      </c>
      <c r="M19" s="14">
        <v>22461</v>
      </c>
      <c r="N19" s="14">
        <v>12806</v>
      </c>
      <c r="O19" s="12">
        <f t="shared" si="6"/>
        <v>532753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65262</v>
      </c>
      <c r="C20" s="14">
        <v>37136</v>
      </c>
      <c r="D20" s="14">
        <v>36013</v>
      </c>
      <c r="E20" s="14">
        <v>6100</v>
      </c>
      <c r="F20" s="14">
        <v>33859</v>
      </c>
      <c r="G20" s="14">
        <v>51420</v>
      </c>
      <c r="H20" s="14">
        <v>38987</v>
      </c>
      <c r="I20" s="14">
        <v>8381</v>
      </c>
      <c r="J20" s="14">
        <v>48513</v>
      </c>
      <c r="K20" s="14">
        <v>33911</v>
      </c>
      <c r="L20" s="14">
        <v>51558</v>
      </c>
      <c r="M20" s="14">
        <v>19636</v>
      </c>
      <c r="N20" s="14">
        <v>11998</v>
      </c>
      <c r="O20" s="12">
        <f t="shared" si="6"/>
        <v>442774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5772</v>
      </c>
      <c r="C21" s="14">
        <v>4405</v>
      </c>
      <c r="D21" s="14">
        <v>2591</v>
      </c>
      <c r="E21" s="14">
        <v>634</v>
      </c>
      <c r="F21" s="14">
        <v>3450</v>
      </c>
      <c r="G21" s="14">
        <v>5896</v>
      </c>
      <c r="H21" s="14">
        <v>3602</v>
      </c>
      <c r="I21" s="14">
        <v>733</v>
      </c>
      <c r="J21" s="14">
        <v>3670</v>
      </c>
      <c r="K21" s="14">
        <v>2899</v>
      </c>
      <c r="L21" s="14">
        <v>4546</v>
      </c>
      <c r="M21" s="14">
        <v>1771</v>
      </c>
      <c r="N21" s="14">
        <v>897</v>
      </c>
      <c r="O21" s="12">
        <f t="shared" si="6"/>
        <v>40866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143712</v>
      </c>
      <c r="C22" s="14">
        <f>C23+C24</f>
        <v>108417</v>
      </c>
      <c r="D22" s="14">
        <f>D23+D24</f>
        <v>110441</v>
      </c>
      <c r="E22" s="14">
        <f>E23+E24</f>
        <v>23253</v>
      </c>
      <c r="F22" s="14">
        <f aca="true" t="shared" si="7" ref="F22:N22">F23+F24</f>
        <v>105013</v>
      </c>
      <c r="G22" s="14">
        <f t="shared" si="7"/>
        <v>161827</v>
      </c>
      <c r="H22" s="14">
        <f>H23+H24</f>
        <v>103063</v>
      </c>
      <c r="I22" s="14">
        <f>I23+I24</f>
        <v>22638</v>
      </c>
      <c r="J22" s="14">
        <f>J23+J24</f>
        <v>109377</v>
      </c>
      <c r="K22" s="14">
        <f>K23+K24</f>
        <v>90938</v>
      </c>
      <c r="L22" s="14">
        <f>L23+L24</f>
        <v>88280</v>
      </c>
      <c r="M22" s="14">
        <f t="shared" si="7"/>
        <v>30107</v>
      </c>
      <c r="N22" s="14">
        <f t="shared" si="7"/>
        <v>18522</v>
      </c>
      <c r="O22" s="12">
        <f t="shared" si="6"/>
        <v>1115588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84221</v>
      </c>
      <c r="C23" s="14">
        <v>70263</v>
      </c>
      <c r="D23" s="14">
        <v>65252</v>
      </c>
      <c r="E23" s="14">
        <v>15186</v>
      </c>
      <c r="F23" s="14">
        <v>64753</v>
      </c>
      <c r="G23" s="14">
        <v>105200</v>
      </c>
      <c r="H23" s="14">
        <v>68088</v>
      </c>
      <c r="I23" s="14">
        <v>15996</v>
      </c>
      <c r="J23" s="14">
        <v>62088</v>
      </c>
      <c r="K23" s="14">
        <v>55576</v>
      </c>
      <c r="L23" s="14">
        <v>54860</v>
      </c>
      <c r="M23" s="14">
        <v>18296</v>
      </c>
      <c r="N23" s="14">
        <v>9936</v>
      </c>
      <c r="O23" s="12">
        <f t="shared" si="6"/>
        <v>689715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59491</v>
      </c>
      <c r="C24" s="14">
        <v>38154</v>
      </c>
      <c r="D24" s="14">
        <v>45189</v>
      </c>
      <c r="E24" s="14">
        <v>8067</v>
      </c>
      <c r="F24" s="14">
        <v>40260</v>
      </c>
      <c r="G24" s="14">
        <v>56627</v>
      </c>
      <c r="H24" s="14">
        <v>34975</v>
      </c>
      <c r="I24" s="14">
        <v>6642</v>
      </c>
      <c r="J24" s="14">
        <v>47289</v>
      </c>
      <c r="K24" s="14">
        <v>35362</v>
      </c>
      <c r="L24" s="14">
        <v>33420</v>
      </c>
      <c r="M24" s="14">
        <v>11811</v>
      </c>
      <c r="N24" s="14">
        <v>8586</v>
      </c>
      <c r="O24" s="12">
        <f t="shared" si="6"/>
        <v>425873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1145763.2480000001</v>
      </c>
      <c r="C28" s="56">
        <f aca="true" t="shared" si="8" ref="C28:N28">C29+C30</f>
        <v>891138.9077</v>
      </c>
      <c r="D28" s="56">
        <f t="shared" si="8"/>
        <v>785407.9722000001</v>
      </c>
      <c r="E28" s="56">
        <f t="shared" si="8"/>
        <v>209308.32969999997</v>
      </c>
      <c r="F28" s="56">
        <f t="shared" si="8"/>
        <v>797678.6155000001</v>
      </c>
      <c r="G28" s="56">
        <f t="shared" si="8"/>
        <v>977663.3673999999</v>
      </c>
      <c r="H28" s="56">
        <f t="shared" si="8"/>
        <v>804257.3896000001</v>
      </c>
      <c r="I28" s="56">
        <f t="shared" si="8"/>
        <v>183608.94840000002</v>
      </c>
      <c r="J28" s="56">
        <f t="shared" si="8"/>
        <v>954130.829</v>
      </c>
      <c r="K28" s="56">
        <f t="shared" si="8"/>
        <v>810743.8532</v>
      </c>
      <c r="L28" s="56">
        <f t="shared" si="8"/>
        <v>937339.9346</v>
      </c>
      <c r="M28" s="56">
        <f t="shared" si="8"/>
        <v>478706.164</v>
      </c>
      <c r="N28" s="56">
        <f t="shared" si="8"/>
        <v>259896.1958</v>
      </c>
      <c r="O28" s="56">
        <f>SUM(B28:N28)</f>
        <v>9235643.755100003</v>
      </c>
      <c r="Q28" s="64"/>
    </row>
    <row r="29" spans="1:15" ht="18.75" customHeight="1">
      <c r="A29" s="54" t="s">
        <v>57</v>
      </c>
      <c r="B29" s="52">
        <f aca="true" t="shared" si="9" ref="B29:N29">B26*B7</f>
        <v>1141112.688</v>
      </c>
      <c r="C29" s="52">
        <f t="shared" si="9"/>
        <v>884118.1377</v>
      </c>
      <c r="D29" s="52">
        <f t="shared" si="9"/>
        <v>773782.4122</v>
      </c>
      <c r="E29" s="52">
        <f t="shared" si="9"/>
        <v>209308.32969999997</v>
      </c>
      <c r="F29" s="52">
        <f t="shared" si="9"/>
        <v>790044.5955</v>
      </c>
      <c r="G29" s="52">
        <f t="shared" si="9"/>
        <v>972996.0473999999</v>
      </c>
      <c r="H29" s="52">
        <f t="shared" si="9"/>
        <v>800756.9596000001</v>
      </c>
      <c r="I29" s="52">
        <f t="shared" si="9"/>
        <v>183608.94840000002</v>
      </c>
      <c r="J29" s="52">
        <f t="shared" si="9"/>
        <v>943005.659</v>
      </c>
      <c r="K29" s="52">
        <f t="shared" si="9"/>
        <v>795300.5832</v>
      </c>
      <c r="L29" s="52">
        <f t="shared" si="9"/>
        <v>926215.0846000001</v>
      </c>
      <c r="M29" s="52">
        <f t="shared" si="9"/>
        <v>473455.334</v>
      </c>
      <c r="N29" s="52">
        <f t="shared" si="9"/>
        <v>257635.6358</v>
      </c>
      <c r="O29" s="53">
        <f>SUM(B29:N29)</f>
        <v>9151340.4151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7634.02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84303.34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-83844</v>
      </c>
      <c r="C32" s="25">
        <f t="shared" si="10"/>
        <v>-87412</v>
      </c>
      <c r="D32" s="25">
        <f t="shared" si="10"/>
        <v>-82973.47</v>
      </c>
      <c r="E32" s="25">
        <f t="shared" si="10"/>
        <v>-12268</v>
      </c>
      <c r="F32" s="25">
        <f t="shared" si="10"/>
        <v>-53708</v>
      </c>
      <c r="G32" s="25">
        <f t="shared" si="10"/>
        <v>-93516</v>
      </c>
      <c r="H32" s="25">
        <f t="shared" si="10"/>
        <v>-81008</v>
      </c>
      <c r="I32" s="25">
        <f t="shared" si="10"/>
        <v>-19300</v>
      </c>
      <c r="J32" s="25">
        <f t="shared" si="10"/>
        <v>-50632</v>
      </c>
      <c r="K32" s="25">
        <f t="shared" si="10"/>
        <v>-65772</v>
      </c>
      <c r="L32" s="25">
        <f t="shared" si="10"/>
        <v>-54188</v>
      </c>
      <c r="M32" s="25">
        <f t="shared" si="10"/>
        <v>-34240</v>
      </c>
      <c r="N32" s="25">
        <f t="shared" si="10"/>
        <v>-25016</v>
      </c>
      <c r="O32" s="25">
        <f t="shared" si="10"/>
        <v>-743877.47</v>
      </c>
    </row>
    <row r="33" spans="1:15" ht="18.75" customHeight="1">
      <c r="A33" s="17" t="s">
        <v>58</v>
      </c>
      <c r="B33" s="26">
        <f>+B34</f>
        <v>-83844</v>
      </c>
      <c r="C33" s="26">
        <f aca="true" t="shared" si="11" ref="C33:O33">+C34</f>
        <v>-87412</v>
      </c>
      <c r="D33" s="26">
        <f t="shared" si="11"/>
        <v>-59260</v>
      </c>
      <c r="E33" s="26">
        <f t="shared" si="11"/>
        <v>-12268</v>
      </c>
      <c r="F33" s="26">
        <f t="shared" si="11"/>
        <v>-53208</v>
      </c>
      <c r="G33" s="26">
        <f t="shared" si="11"/>
        <v>-93016</v>
      </c>
      <c r="H33" s="26">
        <f t="shared" si="11"/>
        <v>-81008</v>
      </c>
      <c r="I33" s="26">
        <f t="shared" si="11"/>
        <v>-17800</v>
      </c>
      <c r="J33" s="26">
        <f t="shared" si="11"/>
        <v>-50632</v>
      </c>
      <c r="K33" s="26">
        <f t="shared" si="11"/>
        <v>-65772</v>
      </c>
      <c r="L33" s="26">
        <f t="shared" si="11"/>
        <v>-54188</v>
      </c>
      <c r="M33" s="26">
        <f t="shared" si="11"/>
        <v>-34240</v>
      </c>
      <c r="N33" s="26">
        <f t="shared" si="11"/>
        <v>-25016</v>
      </c>
      <c r="O33" s="26">
        <f t="shared" si="11"/>
        <v>-717664</v>
      </c>
    </row>
    <row r="34" spans="1:26" ht="18.75" customHeight="1">
      <c r="A34" s="13" t="s">
        <v>59</v>
      </c>
      <c r="B34" s="20">
        <f>ROUND(-B9*$D$3,2)</f>
        <v>-83844</v>
      </c>
      <c r="C34" s="20">
        <f>ROUND(-C9*$D$3,2)</f>
        <v>-87412</v>
      </c>
      <c r="D34" s="20">
        <f>ROUND(-D9*$D$3,2)</f>
        <v>-59260</v>
      </c>
      <c r="E34" s="20">
        <f>ROUND(-E9*$D$3,2)</f>
        <v>-12268</v>
      </c>
      <c r="F34" s="20">
        <f aca="true" t="shared" si="12" ref="F34:N34">ROUND(-F9*$D$3,2)</f>
        <v>-53208</v>
      </c>
      <c r="G34" s="20">
        <f t="shared" si="12"/>
        <v>-93016</v>
      </c>
      <c r="H34" s="20">
        <f t="shared" si="12"/>
        <v>-81008</v>
      </c>
      <c r="I34" s="20">
        <f>ROUND(-I9*$D$3,2)</f>
        <v>-17800</v>
      </c>
      <c r="J34" s="20">
        <f>ROUND(-J9*$D$3,2)</f>
        <v>-50632</v>
      </c>
      <c r="K34" s="20">
        <f>ROUND(-K9*$D$3,2)</f>
        <v>-65772</v>
      </c>
      <c r="L34" s="20">
        <f>ROUND(-L9*$D$3,2)</f>
        <v>-54188</v>
      </c>
      <c r="M34" s="20">
        <f t="shared" si="12"/>
        <v>-34240</v>
      </c>
      <c r="N34" s="20">
        <f t="shared" si="12"/>
        <v>-25016</v>
      </c>
      <c r="O34" s="44">
        <f aca="true" t="shared" si="13" ref="O34:O45">SUM(B34:N34)</f>
        <v>-717664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-23713.47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-26213.47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-500-23213.47</f>
        <v>-23713.47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-26213.47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1061919.2480000001</v>
      </c>
      <c r="C46" s="29">
        <f t="shared" si="15"/>
        <v>803726.9077</v>
      </c>
      <c r="D46" s="29">
        <f t="shared" si="15"/>
        <v>702434.5022000001</v>
      </c>
      <c r="E46" s="29">
        <f t="shared" si="15"/>
        <v>197040.32969999997</v>
      </c>
      <c r="F46" s="29">
        <f t="shared" si="15"/>
        <v>743970.6155000001</v>
      </c>
      <c r="G46" s="29">
        <f t="shared" si="15"/>
        <v>884147.3673999999</v>
      </c>
      <c r="H46" s="29">
        <f t="shared" si="15"/>
        <v>723249.3896000001</v>
      </c>
      <c r="I46" s="29">
        <f t="shared" si="15"/>
        <v>164308.94840000002</v>
      </c>
      <c r="J46" s="29">
        <f t="shared" si="15"/>
        <v>903498.829</v>
      </c>
      <c r="K46" s="29">
        <f t="shared" si="15"/>
        <v>744971.8532</v>
      </c>
      <c r="L46" s="29">
        <f t="shared" si="15"/>
        <v>883151.9346</v>
      </c>
      <c r="M46" s="29">
        <f t="shared" si="15"/>
        <v>444466.164</v>
      </c>
      <c r="N46" s="29">
        <f t="shared" si="15"/>
        <v>234880.1958</v>
      </c>
      <c r="O46" s="29">
        <f>SUM(B46:N46)</f>
        <v>8491766.2851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1061919.25</v>
      </c>
      <c r="C49" s="35">
        <f aca="true" t="shared" si="16" ref="C49:N49">SUM(C50:C63)</f>
        <v>803726.91</v>
      </c>
      <c r="D49" s="35">
        <f t="shared" si="16"/>
        <v>702434.5</v>
      </c>
      <c r="E49" s="35">
        <f t="shared" si="16"/>
        <v>197040.33</v>
      </c>
      <c r="F49" s="35">
        <f t="shared" si="16"/>
        <v>743970.62</v>
      </c>
      <c r="G49" s="35">
        <f t="shared" si="16"/>
        <v>884147.37</v>
      </c>
      <c r="H49" s="35">
        <f t="shared" si="16"/>
        <v>723249.39</v>
      </c>
      <c r="I49" s="35">
        <f t="shared" si="16"/>
        <v>164308.95</v>
      </c>
      <c r="J49" s="35">
        <f t="shared" si="16"/>
        <v>903498.83</v>
      </c>
      <c r="K49" s="35">
        <f t="shared" si="16"/>
        <v>744971.85</v>
      </c>
      <c r="L49" s="35">
        <f t="shared" si="16"/>
        <v>883151.93</v>
      </c>
      <c r="M49" s="35">
        <f t="shared" si="16"/>
        <v>444466.16</v>
      </c>
      <c r="N49" s="35">
        <f t="shared" si="16"/>
        <v>234880.2</v>
      </c>
      <c r="O49" s="29">
        <f>SUM(O50:O63)</f>
        <v>8491766.29</v>
      </c>
      <c r="Q49" s="66"/>
    </row>
    <row r="50" spans="1:18" ht="18.75" customHeight="1">
      <c r="A50" s="17" t="s">
        <v>39</v>
      </c>
      <c r="B50" s="35">
        <v>208217.16</v>
      </c>
      <c r="C50" s="35">
        <v>219291.25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427508.41000000003</v>
      </c>
      <c r="P50"/>
      <c r="Q50" s="66"/>
      <c r="R50" s="67"/>
    </row>
    <row r="51" spans="1:16" ht="18.75" customHeight="1">
      <c r="A51" s="17" t="s">
        <v>40</v>
      </c>
      <c r="B51" s="35">
        <v>853702.09</v>
      </c>
      <c r="C51" s="35">
        <v>584435.66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1438137.75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702434.5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702434.5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197040.33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197040.33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743970.62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743970.62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884147.37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884147.37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723249.39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723249.39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164308.95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164308.95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903498.83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903498.83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744971.85</v>
      </c>
      <c r="L59" s="34">
        <v>0</v>
      </c>
      <c r="M59" s="34">
        <v>0</v>
      </c>
      <c r="N59" s="34">
        <v>0</v>
      </c>
      <c r="O59" s="29">
        <f t="shared" si="17"/>
        <v>744971.85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883151.93</v>
      </c>
      <c r="M60" s="34">
        <v>0</v>
      </c>
      <c r="N60" s="34">
        <v>0</v>
      </c>
      <c r="O60" s="26">
        <f t="shared" si="17"/>
        <v>883151.93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444466.16</v>
      </c>
      <c r="N61" s="34">
        <v>0</v>
      </c>
      <c r="O61" s="29">
        <f t="shared" si="17"/>
        <v>444466.16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234880.2</v>
      </c>
      <c r="O62" s="26">
        <f t="shared" si="17"/>
        <v>234880.2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2.449310225708872</v>
      </c>
      <c r="C67" s="42">
        <v>2.625165998111549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2018-12-10T16:45:47Z</dcterms:modified>
  <cp:category/>
  <cp:version/>
  <cp:contentType/>
  <cp:contentStatus/>
</cp:coreProperties>
</file>