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<sst xmlns="http://schemas.openxmlformats.org/spreadsheetml/2006/main" count="99" uniqueCount="97">
  <si>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</si>
  <si>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</si>
  <si>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</si>
  <si>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</si>
  <si>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</si>
  <si>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</si>
  <si>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</si>
  <si>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</si>
  <si>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</si>
  <si>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</si>
  <si>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</si>
  <si>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</si>
  <si>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</si>
  <si>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</si>
  <si>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</si>
  <si>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</si>
  <si>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</si>
  <si>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</si>
  <si>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</si>
  <si>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</si>
  <si>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</si>
  <si>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</si>
  <si>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</si>
  <si>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</si>
  <si>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</si>
  <si>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</si>
  <si>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</si>
  <si>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</si>
  <si>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</si>
  <si>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</si>
  <si>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</si>
  <si>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</si>
  <si>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</si>
  <si>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</si>
  <si>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</si>
  <si>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</si>
  <si>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</si>
  <si>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</si>
  <si>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</si>
  <si>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</si>
  <si>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</si>
  <si>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</si>
  <si>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</si>
  <si>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</si>
  <si>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</si>
  <si>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</si>
  <si>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</si>
  <si>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</si>
  <si>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</si>
  <si>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</si>
  <si>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</si>
  <si>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</si>
  <si>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</si>
  <si>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</si>
  <si>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</si>
  <si>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</si>
  <si>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</si>
  <si>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</si>
  <si>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</si>
  <si>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</si>
  <si>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</si>
  <si>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</si>
  <si>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</si>
  <si>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</si>
  <si>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</si>
  <si>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</si>
  <si>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</si>
  <si>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</si>
  <si>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</si>
  <si>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</si>
  <si>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</si>
  <si>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</si>
  <si>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</si>
  <si>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</si>
  <si>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</si>
  <si>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</si>
  <si>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</si>
  <si>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</si>
  <si>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</si>
  <si>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</si>
  <si>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</si>
  <si>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</si>
  <si>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</si>
  <si>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</si>
  <si>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</si>
  <si>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</si>
  <si>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</si>
  <si>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</si>
  <si>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</si>
  <si>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</si>
  <si>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</si>
  <si>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</si>
  <si>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</si>
  <si>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</si>
  <si>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</si>
  <si>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</si>
  <si>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02/12/18 - VENCIMENTO 07/12/18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</si>
</sst>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221672</v>
      </c>
      <c r="C7" s="10">
        <f t="shared" si="0"/>
        <v>147174</v>
      </c>
      <c r="D7" s="10">
        <f t="shared" si="0"/>
        <v>189386</v>
      </c>
      <c r="E7" s="10">
        <f t="shared" si="0"/>
        <v>28251</v>
      </c>
      <c r="F7" s="10">
        <f t="shared" si="0"/>
        <v>161463</v>
      </c>
      <c r="G7" s="10">
        <f t="shared" si="0"/>
        <v>220868</v>
      </c>
      <c r="H7" s="10">
        <f t="shared" si="0"/>
        <v>139161</v>
      </c>
      <c r="I7" s="10">
        <f t="shared" si="0"/>
        <v>27121</v>
      </c>
      <c r="J7" s="10">
        <f t="shared" si="0"/>
        <v>198857</v>
      </c>
      <c r="K7" s="10">
        <f t="shared" si="0"/>
        <v>144606</v>
      </c>
      <c r="L7" s="10">
        <f t="shared" si="0"/>
        <v>186964</v>
      </c>
      <c r="M7" s="10">
        <f t="shared" si="0"/>
        <v>58143</v>
      </c>
      <c r="N7" s="10">
        <f t="shared" si="0"/>
        <v>33775</v>
      </c>
      <c r="O7" s="10">
        <f>+O8+O18+O22</f>
        <v>1757441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103094</v>
      </c>
      <c r="C8" s="12">
        <f t="shared" si="1"/>
        <v>72154</v>
      </c>
      <c r="D8" s="12">
        <f t="shared" si="1"/>
        <v>95099</v>
      </c>
      <c r="E8" s="12">
        <f t="shared" si="1"/>
        <v>12860</v>
      </c>
      <c r="F8" s="12">
        <f t="shared" si="1"/>
        <v>77697</v>
      </c>
      <c r="G8" s="12">
        <f t="shared" si="1"/>
        <v>108705</v>
      </c>
      <c r="H8" s="12">
        <f t="shared" si="1"/>
        <v>67873</v>
      </c>
      <c r="I8" s="12">
        <f t="shared" si="1"/>
        <v>13488</v>
      </c>
      <c r="J8" s="12">
        <f t="shared" si="1"/>
        <v>96921</v>
      </c>
      <c r="K8" s="12">
        <f t="shared" si="1"/>
        <v>70678</v>
      </c>
      <c r="L8" s="12">
        <f t="shared" si="1"/>
        <v>90314</v>
      </c>
      <c r="M8" s="12">
        <f t="shared" si="1"/>
        <v>31036</v>
      </c>
      <c r="N8" s="12">
        <f t="shared" si="1"/>
        <v>18949</v>
      </c>
      <c r="O8" s="12">
        <f>SUM(B8:N8)</f>
        <v>858868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15642</v>
      </c>
      <c r="C9" s="14">
        <v>13958</v>
      </c>
      <c r="D9" s="14">
        <v>12395</v>
      </c>
      <c r="E9" s="14">
        <v>1798</v>
      </c>
      <c r="F9" s="14">
        <v>10762</v>
      </c>
      <c r="G9" s="14">
        <v>17026</v>
      </c>
      <c r="H9" s="14">
        <v>13265</v>
      </c>
      <c r="I9" s="14">
        <v>2497</v>
      </c>
      <c r="J9" s="14">
        <v>10994</v>
      </c>
      <c r="K9" s="14">
        <v>11912</v>
      </c>
      <c r="L9" s="14">
        <v>10742</v>
      </c>
      <c r="M9" s="14">
        <v>4915</v>
      </c>
      <c r="N9" s="14">
        <v>3089</v>
      </c>
      <c r="O9" s="12">
        <f aca="true" t="shared" si="2" ref="O9:O17">SUM(B9:N9)</f>
        <v>128995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82804</v>
      </c>
      <c r="C10" s="14">
        <f>C11+C12+C13</f>
        <v>55060</v>
      </c>
      <c r="D10" s="14">
        <f>D11+D12+D13</f>
        <v>78699</v>
      </c>
      <c r="E10" s="14">
        <f>E11+E12+E13</f>
        <v>10567</v>
      </c>
      <c r="F10" s="14">
        <f aca="true" t="shared" si="3" ref="F10:N10">F11+F12+F13</f>
        <v>63232</v>
      </c>
      <c r="G10" s="14">
        <f t="shared" si="3"/>
        <v>86764</v>
      </c>
      <c r="H10" s="14">
        <f>H11+H12+H13</f>
        <v>51769</v>
      </c>
      <c r="I10" s="14">
        <f>I11+I12+I13</f>
        <v>10423</v>
      </c>
      <c r="J10" s="14">
        <f>J11+J12+J13</f>
        <v>81210</v>
      </c>
      <c r="K10" s="14">
        <f>K11+K12+K13</f>
        <v>55533</v>
      </c>
      <c r="L10" s="14">
        <f>L11+L12+L13</f>
        <v>74815</v>
      </c>
      <c r="M10" s="14">
        <f t="shared" si="3"/>
        <v>24878</v>
      </c>
      <c r="N10" s="14">
        <f t="shared" si="3"/>
        <v>15271</v>
      </c>
      <c r="O10" s="12">
        <f t="shared" si="2"/>
        <v>691025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38031</v>
      </c>
      <c r="C11" s="14">
        <v>25939</v>
      </c>
      <c r="D11" s="14">
        <v>36662</v>
      </c>
      <c r="E11" s="14">
        <v>4934</v>
      </c>
      <c r="F11" s="14">
        <v>29452</v>
      </c>
      <c r="G11" s="14">
        <v>39777</v>
      </c>
      <c r="H11" s="14">
        <v>24538</v>
      </c>
      <c r="I11" s="14">
        <v>5056</v>
      </c>
      <c r="J11" s="14">
        <v>37889</v>
      </c>
      <c r="K11" s="14">
        <v>24751</v>
      </c>
      <c r="L11" s="14">
        <v>32055</v>
      </c>
      <c r="M11" s="14">
        <v>10270</v>
      </c>
      <c r="N11" s="14">
        <v>6171</v>
      </c>
      <c r="O11" s="12">
        <f t="shared" si="2"/>
        <v>315525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41704</v>
      </c>
      <c r="C12" s="14">
        <v>26368</v>
      </c>
      <c r="D12" s="14">
        <v>39845</v>
      </c>
      <c r="E12" s="14">
        <v>5196</v>
      </c>
      <c r="F12" s="14">
        <v>31288</v>
      </c>
      <c r="G12" s="14">
        <v>42729</v>
      </c>
      <c r="H12" s="14">
        <v>25082</v>
      </c>
      <c r="I12" s="14">
        <v>4979</v>
      </c>
      <c r="J12" s="14">
        <v>41037</v>
      </c>
      <c r="K12" s="14">
        <v>28876</v>
      </c>
      <c r="L12" s="14">
        <v>40002</v>
      </c>
      <c r="M12" s="14">
        <v>13744</v>
      </c>
      <c r="N12" s="14">
        <v>8603</v>
      </c>
      <c r="O12" s="12">
        <f t="shared" si="2"/>
        <v>349453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3069</v>
      </c>
      <c r="C13" s="14">
        <v>2753</v>
      </c>
      <c r="D13" s="14">
        <v>2192</v>
      </c>
      <c r="E13" s="14">
        <v>437</v>
      </c>
      <c r="F13" s="14">
        <v>2492</v>
      </c>
      <c r="G13" s="14">
        <v>4258</v>
      </c>
      <c r="H13" s="14">
        <v>2149</v>
      </c>
      <c r="I13" s="14">
        <v>388</v>
      </c>
      <c r="J13" s="14">
        <v>2284</v>
      </c>
      <c r="K13" s="14">
        <v>1906</v>
      </c>
      <c r="L13" s="14">
        <v>2758</v>
      </c>
      <c r="M13" s="14">
        <v>864</v>
      </c>
      <c r="N13" s="14">
        <v>497</v>
      </c>
      <c r="O13" s="12">
        <f t="shared" si="2"/>
        <v>26047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4648</v>
      </c>
      <c r="C14" s="14">
        <f>C15+C16+C17</f>
        <v>3136</v>
      </c>
      <c r="D14" s="14">
        <f>D15+D16+D17</f>
        <v>4005</v>
      </c>
      <c r="E14" s="14">
        <f>E15+E16+E17</f>
        <v>495</v>
      </c>
      <c r="F14" s="14">
        <f aca="true" t="shared" si="4" ref="F14:N14">F15+F16+F17</f>
        <v>3703</v>
      </c>
      <c r="G14" s="14">
        <f t="shared" si="4"/>
        <v>4915</v>
      </c>
      <c r="H14" s="14">
        <f>H15+H16+H17</f>
        <v>2839</v>
      </c>
      <c r="I14" s="14">
        <f>I15+I16+I17</f>
        <v>568</v>
      </c>
      <c r="J14" s="14">
        <f>J15+J16+J17</f>
        <v>4717</v>
      </c>
      <c r="K14" s="14">
        <f>K15+K16+K17</f>
        <v>3233</v>
      </c>
      <c r="L14" s="14">
        <f>L15+L16+L17</f>
        <v>4757</v>
      </c>
      <c r="M14" s="14">
        <f t="shared" si="4"/>
        <v>1243</v>
      </c>
      <c r="N14" s="14">
        <f t="shared" si="4"/>
        <v>589</v>
      </c>
      <c r="O14" s="12">
        <f t="shared" si="2"/>
        <v>38848</v>
      </c>
    </row>
    <row r="15" spans="1:26" ht="18.75" customHeight="1">
      <c r="A15" s="15" t="s">
        <v>13</v>
      </c>
      <c r="B15" s="14">
        <v>4623</v>
      </c>
      <c r="C15" s="14">
        <v>3127</v>
      </c>
      <c r="D15" s="14">
        <v>4004</v>
      </c>
      <c r="E15" s="14">
        <v>495</v>
      </c>
      <c r="F15" s="14">
        <v>3700</v>
      </c>
      <c r="G15" s="14">
        <v>4904</v>
      </c>
      <c r="H15" s="14">
        <v>2836</v>
      </c>
      <c r="I15" s="14">
        <v>566</v>
      </c>
      <c r="J15" s="14">
        <v>4714</v>
      </c>
      <c r="K15" s="14">
        <v>3228</v>
      </c>
      <c r="L15" s="14">
        <v>4736</v>
      </c>
      <c r="M15" s="14">
        <v>1240</v>
      </c>
      <c r="N15" s="14">
        <v>589</v>
      </c>
      <c r="O15" s="12">
        <f t="shared" si="2"/>
        <v>38762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17</v>
      </c>
      <c r="C16" s="14">
        <v>5</v>
      </c>
      <c r="D16" s="14">
        <v>1</v>
      </c>
      <c r="E16" s="14">
        <v>0</v>
      </c>
      <c r="F16" s="14">
        <v>0</v>
      </c>
      <c r="G16" s="14">
        <v>2</v>
      </c>
      <c r="H16" s="14">
        <v>2</v>
      </c>
      <c r="I16" s="14">
        <v>2</v>
      </c>
      <c r="J16" s="14">
        <v>1</v>
      </c>
      <c r="K16" s="14">
        <v>1</v>
      </c>
      <c r="L16" s="14">
        <v>16</v>
      </c>
      <c r="M16" s="14">
        <v>1</v>
      </c>
      <c r="N16" s="14">
        <v>0</v>
      </c>
      <c r="O16" s="12">
        <f t="shared" si="2"/>
        <v>48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8</v>
      </c>
      <c r="C17" s="14">
        <v>4</v>
      </c>
      <c r="D17" s="14">
        <v>0</v>
      </c>
      <c r="E17" s="14">
        <v>0</v>
      </c>
      <c r="F17" s="14">
        <v>3</v>
      </c>
      <c r="G17" s="14">
        <v>9</v>
      </c>
      <c r="H17" s="14">
        <v>1</v>
      </c>
      <c r="I17" s="14">
        <v>0</v>
      </c>
      <c r="J17" s="14">
        <v>2</v>
      </c>
      <c r="K17" s="14">
        <v>4</v>
      </c>
      <c r="L17" s="14">
        <v>5</v>
      </c>
      <c r="M17" s="14">
        <v>2</v>
      </c>
      <c r="N17" s="14">
        <v>0</v>
      </c>
      <c r="O17" s="12">
        <f t="shared" si="2"/>
        <v>38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55979</v>
      </c>
      <c r="C18" s="18">
        <f>C19+C20+C21</f>
        <v>32181</v>
      </c>
      <c r="D18" s="18">
        <f>D19+D20+D21</f>
        <v>40246</v>
      </c>
      <c r="E18" s="18">
        <f>E19+E20+E21</f>
        <v>6183</v>
      </c>
      <c r="F18" s="18">
        <f aca="true" t="shared" si="5" ref="F18:N18">F19+F20+F21</f>
        <v>36058</v>
      </c>
      <c r="G18" s="18">
        <f t="shared" si="5"/>
        <v>45273</v>
      </c>
      <c r="H18" s="18">
        <f>H19+H20+H21</f>
        <v>31245</v>
      </c>
      <c r="I18" s="18">
        <f>I19+I20+I21</f>
        <v>5962</v>
      </c>
      <c r="J18" s="18">
        <f>J19+J20+J21</f>
        <v>52118</v>
      </c>
      <c r="K18" s="18">
        <f>K19+K20+K21</f>
        <v>32694</v>
      </c>
      <c r="L18" s="18">
        <f>L19+L20+L21</f>
        <v>56075</v>
      </c>
      <c r="M18" s="18">
        <f t="shared" si="5"/>
        <v>15469</v>
      </c>
      <c r="N18" s="18">
        <f t="shared" si="5"/>
        <v>8586</v>
      </c>
      <c r="O18" s="12">
        <f aca="true" t="shared" si="6" ref="O18:O24">SUM(B18:N18)</f>
        <v>418069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29182</v>
      </c>
      <c r="C19" s="14">
        <v>18366</v>
      </c>
      <c r="D19" s="14">
        <v>20426</v>
      </c>
      <c r="E19" s="14">
        <v>3263</v>
      </c>
      <c r="F19" s="14">
        <v>19492</v>
      </c>
      <c r="G19" s="14">
        <v>23557</v>
      </c>
      <c r="H19" s="14">
        <v>17476</v>
      </c>
      <c r="I19" s="14">
        <v>3352</v>
      </c>
      <c r="J19" s="14">
        <v>27545</v>
      </c>
      <c r="K19" s="14">
        <v>16815</v>
      </c>
      <c r="L19" s="14">
        <v>27316</v>
      </c>
      <c r="M19" s="14">
        <v>7695</v>
      </c>
      <c r="N19" s="14">
        <v>4097</v>
      </c>
      <c r="O19" s="12">
        <f t="shared" si="6"/>
        <v>218582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25229</v>
      </c>
      <c r="C20" s="14">
        <v>12690</v>
      </c>
      <c r="D20" s="14">
        <v>18945</v>
      </c>
      <c r="E20" s="14">
        <v>2764</v>
      </c>
      <c r="F20" s="14">
        <v>15523</v>
      </c>
      <c r="G20" s="14">
        <v>20139</v>
      </c>
      <c r="H20" s="14">
        <v>12969</v>
      </c>
      <c r="I20" s="14">
        <v>2469</v>
      </c>
      <c r="J20" s="14">
        <v>23448</v>
      </c>
      <c r="K20" s="14">
        <v>15045</v>
      </c>
      <c r="L20" s="14">
        <v>27216</v>
      </c>
      <c r="M20" s="14">
        <v>7383</v>
      </c>
      <c r="N20" s="14">
        <v>4305</v>
      </c>
      <c r="O20" s="12">
        <f t="shared" si="6"/>
        <v>188125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1568</v>
      </c>
      <c r="C21" s="14">
        <v>1125</v>
      </c>
      <c r="D21" s="14">
        <v>875</v>
      </c>
      <c r="E21" s="14">
        <v>156</v>
      </c>
      <c r="F21" s="14">
        <v>1043</v>
      </c>
      <c r="G21" s="14">
        <v>1577</v>
      </c>
      <c r="H21" s="14">
        <v>800</v>
      </c>
      <c r="I21" s="14">
        <v>141</v>
      </c>
      <c r="J21" s="14">
        <v>1125</v>
      </c>
      <c r="K21" s="14">
        <v>834</v>
      </c>
      <c r="L21" s="14">
        <v>1543</v>
      </c>
      <c r="M21" s="14">
        <v>391</v>
      </c>
      <c r="N21" s="14">
        <v>184</v>
      </c>
      <c r="O21" s="12">
        <f t="shared" si="6"/>
        <v>11362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62599</v>
      </c>
      <c r="C22" s="14">
        <f>C23+C24</f>
        <v>42839</v>
      </c>
      <c r="D22" s="14">
        <f>D23+D24</f>
        <v>54041</v>
      </c>
      <c r="E22" s="14">
        <f>E23+E24</f>
        <v>9208</v>
      </c>
      <c r="F22" s="14">
        <f aca="true" t="shared" si="7" ref="F22:N22">F23+F24</f>
        <v>47708</v>
      </c>
      <c r="G22" s="14">
        <f t="shared" si="7"/>
        <v>66890</v>
      </c>
      <c r="H22" s="14">
        <f>H23+H24</f>
        <v>40043</v>
      </c>
      <c r="I22" s="14">
        <f>I23+I24</f>
        <v>7671</v>
      </c>
      <c r="J22" s="14">
        <f>J23+J24</f>
        <v>49818</v>
      </c>
      <c r="K22" s="14">
        <f>K23+K24</f>
        <v>41234</v>
      </c>
      <c r="L22" s="14">
        <f>L23+L24</f>
        <v>40575</v>
      </c>
      <c r="M22" s="14">
        <f t="shared" si="7"/>
        <v>11638</v>
      </c>
      <c r="N22" s="14">
        <f t="shared" si="7"/>
        <v>6240</v>
      </c>
      <c r="O22" s="12">
        <f t="shared" si="6"/>
        <v>480504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39787</v>
      </c>
      <c r="C23" s="14">
        <v>30283</v>
      </c>
      <c r="D23" s="14">
        <v>35614</v>
      </c>
      <c r="E23" s="14">
        <v>6408</v>
      </c>
      <c r="F23" s="14">
        <v>32950</v>
      </c>
      <c r="G23" s="14">
        <v>47464</v>
      </c>
      <c r="H23" s="14">
        <v>28687</v>
      </c>
      <c r="I23" s="14">
        <v>5860</v>
      </c>
      <c r="J23" s="14">
        <v>31015</v>
      </c>
      <c r="K23" s="14">
        <v>27896</v>
      </c>
      <c r="L23" s="14">
        <v>27564</v>
      </c>
      <c r="M23" s="14">
        <v>7790</v>
      </c>
      <c r="N23" s="14">
        <v>3940</v>
      </c>
      <c r="O23" s="12">
        <f t="shared" si="6"/>
        <v>325258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22812</v>
      </c>
      <c r="C24" s="14">
        <v>12556</v>
      </c>
      <c r="D24" s="14">
        <v>18427</v>
      </c>
      <c r="E24" s="14">
        <v>2800</v>
      </c>
      <c r="F24" s="14">
        <v>14758</v>
      </c>
      <c r="G24" s="14">
        <v>19426</v>
      </c>
      <c r="H24" s="14">
        <v>11356</v>
      </c>
      <c r="I24" s="14">
        <v>1811</v>
      </c>
      <c r="J24" s="14">
        <v>18803</v>
      </c>
      <c r="K24" s="14">
        <v>13338</v>
      </c>
      <c r="L24" s="14">
        <v>13011</v>
      </c>
      <c r="M24" s="14">
        <v>3848</v>
      </c>
      <c r="N24" s="14">
        <v>2300</v>
      </c>
      <c r="O24" s="12">
        <f t="shared" si="6"/>
        <v>155246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489136.8832</v>
      </c>
      <c r="C28" s="56">
        <f aca="true" t="shared" si="8" ref="C28:N28">C29+C30</f>
        <v>345241.3394</v>
      </c>
      <c r="D28" s="56">
        <f t="shared" si="8"/>
        <v>382954.6902</v>
      </c>
      <c r="E28" s="56">
        <f t="shared" si="8"/>
        <v>83603.1843</v>
      </c>
      <c r="F28" s="56">
        <f t="shared" si="8"/>
        <v>371167.9645</v>
      </c>
      <c r="G28" s="56">
        <f t="shared" si="8"/>
        <v>395736.2008</v>
      </c>
      <c r="H28" s="56">
        <f t="shared" si="8"/>
        <v>305145.8136</v>
      </c>
      <c r="I28" s="56">
        <f t="shared" si="8"/>
        <v>59351.5964</v>
      </c>
      <c r="J28" s="56">
        <f t="shared" si="8"/>
        <v>443320.9738</v>
      </c>
      <c r="K28" s="56">
        <f t="shared" si="8"/>
        <v>374731.3376</v>
      </c>
      <c r="L28" s="56">
        <f t="shared" si="8"/>
        <v>465709.1196</v>
      </c>
      <c r="M28" s="56">
        <f t="shared" si="8"/>
        <v>183546.3395</v>
      </c>
      <c r="N28" s="56">
        <f t="shared" si="8"/>
        <v>90855.7625</v>
      </c>
      <c r="O28" s="56">
        <f>SUM(B28:N28)</f>
        <v>3990501.2054000003</v>
      </c>
      <c r="Q28" s="64"/>
    </row>
    <row r="29" spans="1:15" ht="18.75" customHeight="1">
      <c r="A29" s="54" t="s">
        <v>57</v>
      </c>
      <c r="B29" s="52">
        <f aca="true" t="shared" si="9" ref="B29:N29">B26*B7</f>
        <v>484486.3232</v>
      </c>
      <c r="C29" s="52">
        <f t="shared" si="9"/>
        <v>338220.5694</v>
      </c>
      <c r="D29" s="52">
        <f t="shared" si="9"/>
        <v>371329.1302</v>
      </c>
      <c r="E29" s="52">
        <f t="shared" si="9"/>
        <v>83603.1843</v>
      </c>
      <c r="F29" s="52">
        <f t="shared" si="9"/>
        <v>363533.9445</v>
      </c>
      <c r="G29" s="52">
        <f t="shared" si="9"/>
        <v>391068.8808</v>
      </c>
      <c r="H29" s="52">
        <f t="shared" si="9"/>
        <v>301645.3836</v>
      </c>
      <c r="I29" s="52">
        <f t="shared" si="9"/>
        <v>59351.5964</v>
      </c>
      <c r="J29" s="52">
        <f t="shared" si="9"/>
        <v>432195.8038</v>
      </c>
      <c r="K29" s="52">
        <f t="shared" si="9"/>
        <v>359288.0676</v>
      </c>
      <c r="L29" s="52">
        <f t="shared" si="9"/>
        <v>454584.2696</v>
      </c>
      <c r="M29" s="52">
        <f t="shared" si="9"/>
        <v>178295.50950000001</v>
      </c>
      <c r="N29" s="52">
        <f t="shared" si="9"/>
        <v>88595.2025</v>
      </c>
      <c r="O29" s="53">
        <f>SUM(B29:N29)</f>
        <v>3906197.8654000005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7634.02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84303.34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-62568</v>
      </c>
      <c r="C32" s="25">
        <f t="shared" si="10"/>
        <v>-55832</v>
      </c>
      <c r="D32" s="25">
        <f t="shared" si="10"/>
        <v>-61219.87</v>
      </c>
      <c r="E32" s="25">
        <f t="shared" si="10"/>
        <v>-7192</v>
      </c>
      <c r="F32" s="25">
        <f t="shared" si="10"/>
        <v>-43548</v>
      </c>
      <c r="G32" s="25">
        <f t="shared" si="10"/>
        <v>-68604</v>
      </c>
      <c r="H32" s="25">
        <f t="shared" si="10"/>
        <v>-53060</v>
      </c>
      <c r="I32" s="25">
        <f t="shared" si="10"/>
        <v>-11488</v>
      </c>
      <c r="J32" s="25">
        <f t="shared" si="10"/>
        <v>-43976</v>
      </c>
      <c r="K32" s="25">
        <f t="shared" si="10"/>
        <v>-47648</v>
      </c>
      <c r="L32" s="25">
        <f t="shared" si="10"/>
        <v>-42968</v>
      </c>
      <c r="M32" s="25">
        <f t="shared" si="10"/>
        <v>-19660</v>
      </c>
      <c r="N32" s="25">
        <f t="shared" si="10"/>
        <v>-12356</v>
      </c>
      <c r="O32" s="25">
        <f t="shared" si="10"/>
        <v>-530119.87</v>
      </c>
    </row>
    <row r="33" spans="1:15" ht="18.75" customHeight="1">
      <c r="A33" s="17" t="s">
        <v>58</v>
      </c>
      <c r="B33" s="26">
        <f>+B34</f>
        <v>-62568</v>
      </c>
      <c r="C33" s="26">
        <f aca="true" t="shared" si="11" ref="C33:O33">+C34</f>
        <v>-55832</v>
      </c>
      <c r="D33" s="26">
        <f t="shared" si="11"/>
        <v>-49580</v>
      </c>
      <c r="E33" s="26">
        <f t="shared" si="11"/>
        <v>-7192</v>
      </c>
      <c r="F33" s="26">
        <f t="shared" si="11"/>
        <v>-43048</v>
      </c>
      <c r="G33" s="26">
        <f t="shared" si="11"/>
        <v>-68104</v>
      </c>
      <c r="H33" s="26">
        <f t="shared" si="11"/>
        <v>-53060</v>
      </c>
      <c r="I33" s="26">
        <f t="shared" si="11"/>
        <v>-9988</v>
      </c>
      <c r="J33" s="26">
        <f t="shared" si="11"/>
        <v>-43976</v>
      </c>
      <c r="K33" s="26">
        <f t="shared" si="11"/>
        <v>-47648</v>
      </c>
      <c r="L33" s="26">
        <f t="shared" si="11"/>
        <v>-42968</v>
      </c>
      <c r="M33" s="26">
        <f t="shared" si="11"/>
        <v>-19660</v>
      </c>
      <c r="N33" s="26">
        <f t="shared" si="11"/>
        <v>-12356</v>
      </c>
      <c r="O33" s="26">
        <f t="shared" si="11"/>
        <v>-515980</v>
      </c>
    </row>
    <row r="34" spans="1:26" ht="18.75" customHeight="1">
      <c r="A34" s="13" t="s">
        <v>59</v>
      </c>
      <c r="B34" s="20">
        <f>ROUND(-B9*$D$3,2)</f>
        <v>-62568</v>
      </c>
      <c r="C34" s="20">
        <f>ROUND(-C9*$D$3,2)</f>
        <v>-55832</v>
      </c>
      <c r="D34" s="20">
        <f>ROUND(-D9*$D$3,2)</f>
        <v>-49580</v>
      </c>
      <c r="E34" s="20">
        <f>ROUND(-E9*$D$3,2)</f>
        <v>-7192</v>
      </c>
      <c r="F34" s="20">
        <f aca="true" t="shared" si="12" ref="F34:N34">ROUND(-F9*$D$3,2)</f>
        <v>-43048</v>
      </c>
      <c r="G34" s="20">
        <f t="shared" si="12"/>
        <v>-68104</v>
      </c>
      <c r="H34" s="20">
        <f t="shared" si="12"/>
        <v>-53060</v>
      </c>
      <c r="I34" s="20">
        <f>ROUND(-I9*$D$3,2)</f>
        <v>-9988</v>
      </c>
      <c r="J34" s="20">
        <f>ROUND(-J9*$D$3,2)</f>
        <v>-43976</v>
      </c>
      <c r="K34" s="20">
        <f>ROUND(-K9*$D$3,2)</f>
        <v>-47648</v>
      </c>
      <c r="L34" s="20">
        <f>ROUND(-L9*$D$3,2)</f>
        <v>-42968</v>
      </c>
      <c r="M34" s="20">
        <f t="shared" si="12"/>
        <v>-19660</v>
      </c>
      <c r="N34" s="20">
        <f t="shared" si="12"/>
        <v>-12356</v>
      </c>
      <c r="O34" s="44">
        <f aca="true" t="shared" si="13" ref="O34:O45">SUM(B34:N34)</f>
        <v>-515980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-11639.87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-14139.87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-500-11139.87</f>
        <v>-11639.87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-14139.87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426568.8832</v>
      </c>
      <c r="C46" s="29">
        <f t="shared" si="15"/>
        <v>289409.3394</v>
      </c>
      <c r="D46" s="29">
        <f t="shared" si="15"/>
        <v>321734.8202</v>
      </c>
      <c r="E46" s="29">
        <f t="shared" si="15"/>
        <v>76411.1843</v>
      </c>
      <c r="F46" s="29">
        <f t="shared" si="15"/>
        <v>327619.9645</v>
      </c>
      <c r="G46" s="29">
        <f t="shared" si="15"/>
        <v>327132.2008</v>
      </c>
      <c r="H46" s="29">
        <f t="shared" si="15"/>
        <v>252085.8136</v>
      </c>
      <c r="I46" s="29">
        <f t="shared" si="15"/>
        <v>47863.5964</v>
      </c>
      <c r="J46" s="29">
        <f t="shared" si="15"/>
        <v>399344.9738</v>
      </c>
      <c r="K46" s="29">
        <f t="shared" si="15"/>
        <v>327083.3376</v>
      </c>
      <c r="L46" s="29">
        <f t="shared" si="15"/>
        <v>422741.1196</v>
      </c>
      <c r="M46" s="29">
        <f t="shared" si="15"/>
        <v>163886.3395</v>
      </c>
      <c r="N46" s="29">
        <f t="shared" si="15"/>
        <v>78499.7625</v>
      </c>
      <c r="O46" s="29">
        <f>SUM(B46:N46)</f>
        <v>3460381.3354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426568.88</v>
      </c>
      <c r="C49" s="35">
        <f aca="true" t="shared" si="16" ref="C49:N49">SUM(C50:C63)</f>
        <v>289409.33999999997</v>
      </c>
      <c r="D49" s="35">
        <f t="shared" si="16"/>
        <v>321734.82</v>
      </c>
      <c r="E49" s="35">
        <f t="shared" si="16"/>
        <v>76411.18</v>
      </c>
      <c r="F49" s="35">
        <f t="shared" si="16"/>
        <v>327619.96</v>
      </c>
      <c r="G49" s="35">
        <f t="shared" si="16"/>
        <v>327132.2</v>
      </c>
      <c r="H49" s="35">
        <f t="shared" si="16"/>
        <v>252085.81</v>
      </c>
      <c r="I49" s="35">
        <f t="shared" si="16"/>
        <v>47863.6</v>
      </c>
      <c r="J49" s="35">
        <f t="shared" si="16"/>
        <v>399344.97</v>
      </c>
      <c r="K49" s="35">
        <f t="shared" si="16"/>
        <v>327083.34</v>
      </c>
      <c r="L49" s="35">
        <f t="shared" si="16"/>
        <v>422741.12</v>
      </c>
      <c r="M49" s="35">
        <f t="shared" si="16"/>
        <v>163886.34</v>
      </c>
      <c r="N49" s="35">
        <f t="shared" si="16"/>
        <v>78499.76</v>
      </c>
      <c r="O49" s="29">
        <f>SUM(O50:O63)</f>
        <v>3460381.3199999994</v>
      </c>
      <c r="Q49" s="66"/>
    </row>
    <row r="50" spans="1:18" ht="18.75" customHeight="1">
      <c r="A50" s="17" t="s">
        <v>39</v>
      </c>
      <c r="B50" s="35">
        <v>85130.26</v>
      </c>
      <c r="C50" s="35">
        <v>81597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166727.26</v>
      </c>
      <c r="P50"/>
      <c r="Q50" s="66"/>
      <c r="R50" s="67"/>
    </row>
    <row r="51" spans="1:16" ht="18.75" customHeight="1">
      <c r="A51" s="17" t="s">
        <v>40</v>
      </c>
      <c r="B51" s="35">
        <v>341438.62</v>
      </c>
      <c r="C51" s="35">
        <v>207812.34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549250.96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321734.82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321734.82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76411.18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76411.18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327619.96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327619.96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327132.2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327132.2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252085.81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252085.81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47863.6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47863.6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399344.97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399344.97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327083.34</v>
      </c>
      <c r="L59" s="34">
        <v>0</v>
      </c>
      <c r="M59" s="34">
        <v>0</v>
      </c>
      <c r="N59" s="34">
        <v>0</v>
      </c>
      <c r="O59" s="29">
        <f t="shared" si="17"/>
        <v>327083.34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422741.12</v>
      </c>
      <c r="M60" s="34">
        <v>0</v>
      </c>
      <c r="N60" s="34">
        <v>0</v>
      </c>
      <c r="O60" s="26">
        <f t="shared" si="17"/>
        <v>422741.12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163886.34</v>
      </c>
      <c r="N61" s="34">
        <v>0</v>
      </c>
      <c r="O61" s="29">
        <f t="shared" si="17"/>
        <v>163886.34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78499.76</v>
      </c>
      <c r="O62" s="26">
        <f t="shared" si="17"/>
        <v>78499.76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2.4475012082208845</v>
      </c>
      <c r="C67" s="42">
        <v>2.607296051772895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3.0665000000000004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2018-12-06T17:58:16Z</dcterms:modified>
  <cp:category/>
  <cp:version/>
  <cp:contentType/>
  <cp:contentStatus/>
</cp:coreProperties>
</file>