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<sst xmlns="http://schemas.openxmlformats.org/spreadsheetml/2006/main" count="147" uniqueCount="147">
  <si>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</si>
  <si>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</si>
  <si>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</si>
  <si>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</si>
  <si>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</si>
  <si>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</si>
  <si>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</si>
  <si>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</si>
  <si>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</si>
  <si>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</si>
  <si>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</si>
  <si>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</si>
  <si>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</si>
  <si>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</si>
  <si>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</si>
  <si>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</si>
  <si>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</si>
  <si>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</si>
  <si>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</si>
  <si>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</si>
  <si>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</si>
  <si>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</si>
  <si>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</si>
  <si>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</si>
  <si>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</si>
  <si>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</si>
  <si>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</si>
  <si>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</si>
  <si>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</si>
  <si>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</si>
  <si>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</si>
  <si>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</si>
  <si>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</si>
  <si>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</si>
  <si>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</si>
  <si>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</si>
  <si>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</si>
  <si>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</si>
  <si>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</si>
  <si>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</si>
  <si>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</si>
  <si>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</si>
  <si>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</si>
  <si>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</si>
  <si>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</si>
  <si>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</si>
  <si>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</si>
  <si>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</si>
  <si>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</si>
  <si>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</si>
  <si>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</si>
  <si>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</si>
  <si>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</si>
  <si>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</si>
  <si>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</si>
  <si>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</si>
  <si>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</si>
  <si>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</si>
  <si>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</si>
  <si>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</si>
  <si>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</si>
  <si>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</si>
  <si>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</si>
  <si>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</si>
  <si>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</si>
  <si>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</si>
  <si>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</si>
  <si>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</si>
  <si>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</si>
  <si>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</si>
  <si>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</si>
  <si>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</si>
  <si>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</si>
  <si>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</si>
  <si>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</si>
  <si>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</si>
  <si>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</si>
  <si>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</si>
  <si>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</si>
  <si>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</si>
  <si>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</si>
  <si>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</si>
  <si>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</si>
  <si>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</si>
  <si>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</si>
  <si>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</si>
  <si>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</si>
  <si>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</si>
  <si>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</si>
  <si>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</si>
  <si>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</si>
  <si>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</si>
  <si>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</si>
  <si>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</si>
  <si>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</si>
  <si>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</si>
  <si>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</si>
  <si>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</si>
  <si>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</si>
  <si>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</si>
  <si>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</si>
  <si>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</si>
  <si>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</si>
  <si>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</si>
  <si>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</si>
  <si>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</si>
  <si>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</si>
  <si>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</si>
  <si>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</si>
  <si>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</si>
  <si>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</si>
  <si>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</si>
  <si>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</si>
  <si>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</si>
  <si>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</si>
  <si>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</si>
  <si>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</si>
  <si>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</si>
  <si>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</si>
  <si>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</si>
  <si>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</si>
  <si>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</si>
  <si>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</si>
  <si>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</si>
  <si>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</si>
  <si>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</si>
  <si>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</si>
  <si>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</si>
  <si>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</si>
  <si>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</si>
  <si>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</si>
  <si>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</si>
  <si>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</si>
  <si>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</si>
  <si>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</si>
  <si>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</si>
  <si>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</si>
  <si>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</si>
  <si>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</si>
  <si>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</si>
  <si>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</si>
  <si>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</si>
  <si>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</si>
  <si>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</si>
  <si>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</si>
  <si>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</si>
  <si>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26/12/18 - VENCIMENTO 04/01/19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</si>
</sst>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398024</v>
      </c>
      <c r="C7" s="9">
        <f t="shared" si="0"/>
        <v>509156</v>
      </c>
      <c r="D7" s="9">
        <f t="shared" si="0"/>
        <v>526887</v>
      </c>
      <c r="E7" s="9">
        <f t="shared" si="0"/>
        <v>329129</v>
      </c>
      <c r="F7" s="9">
        <f t="shared" si="0"/>
        <v>299803</v>
      </c>
      <c r="G7" s="9">
        <f t="shared" si="0"/>
        <v>792875</v>
      </c>
      <c r="H7" s="9">
        <f t="shared" si="0"/>
        <v>328161</v>
      </c>
      <c r="I7" s="9">
        <f t="shared" si="0"/>
        <v>75953</v>
      </c>
      <c r="J7" s="9">
        <f t="shared" si="0"/>
        <v>211195</v>
      </c>
      <c r="K7" s="9">
        <f t="shared" si="0"/>
        <v>183977</v>
      </c>
      <c r="L7" s="9">
        <f t="shared" si="0"/>
        <v>3655160</v>
      </c>
      <c r="M7" s="49"/>
    </row>
    <row r="8" spans="1:12" ht="17.25" customHeight="1">
      <c r="A8" s="10" t="s">
        <v>38</v>
      </c>
      <c r="B8" s="11">
        <f>B9+B12+B16</f>
        <v>209715</v>
      </c>
      <c r="C8" s="11">
        <f aca="true" t="shared" si="1" ref="C8:K8">C9+C12+C16</f>
        <v>273955</v>
      </c>
      <c r="D8" s="11">
        <f t="shared" si="1"/>
        <v>264144</v>
      </c>
      <c r="E8" s="11">
        <f t="shared" si="1"/>
        <v>175233</v>
      </c>
      <c r="F8" s="11">
        <f t="shared" si="1"/>
        <v>146570</v>
      </c>
      <c r="G8" s="11">
        <f t="shared" si="1"/>
        <v>405964</v>
      </c>
      <c r="H8" s="11">
        <f t="shared" si="1"/>
        <v>184514</v>
      </c>
      <c r="I8" s="11">
        <f t="shared" si="1"/>
        <v>36313</v>
      </c>
      <c r="J8" s="11">
        <f t="shared" si="1"/>
        <v>108207</v>
      </c>
      <c r="K8" s="11">
        <f t="shared" si="1"/>
        <v>99773</v>
      </c>
      <c r="L8" s="11">
        <f aca="true" t="shared" si="2" ref="L8:L29">SUM(B8:K8)</f>
        <v>1904388</v>
      </c>
    </row>
    <row r="9" spans="1:12" ht="17.25" customHeight="1">
      <c r="A9" s="15" t="s">
        <v>16</v>
      </c>
      <c r="B9" s="13">
        <f>+B10+B11</f>
        <v>33585</v>
      </c>
      <c r="C9" s="13">
        <f aca="true" t="shared" si="3" ref="C9:K9">+C10+C11</f>
        <v>46651</v>
      </c>
      <c r="D9" s="13">
        <f t="shared" si="3"/>
        <v>43487</v>
      </c>
      <c r="E9" s="13">
        <f t="shared" si="3"/>
        <v>27895</v>
      </c>
      <c r="F9" s="13">
        <f t="shared" si="3"/>
        <v>20001</v>
      </c>
      <c r="G9" s="13">
        <f t="shared" si="3"/>
        <v>42559</v>
      </c>
      <c r="H9" s="13">
        <f t="shared" si="3"/>
        <v>32983</v>
      </c>
      <c r="I9" s="13">
        <f t="shared" si="3"/>
        <v>7350</v>
      </c>
      <c r="J9" s="13">
        <f t="shared" si="3"/>
        <v>16665</v>
      </c>
      <c r="K9" s="13">
        <f t="shared" si="3"/>
        <v>15379</v>
      </c>
      <c r="L9" s="11">
        <f t="shared" si="2"/>
        <v>286555</v>
      </c>
    </row>
    <row r="10" spans="1:12" ht="17.25" customHeight="1">
      <c r="A10" s="29" t="s">
        <v>17</v>
      </c>
      <c r="B10" s="13">
        <v>33585</v>
      </c>
      <c r="C10" s="13">
        <v>46651</v>
      </c>
      <c r="D10" s="13">
        <v>43487</v>
      </c>
      <c r="E10" s="13">
        <v>27895</v>
      </c>
      <c r="F10" s="13">
        <v>20001</v>
      </c>
      <c r="G10" s="13">
        <v>42559</v>
      </c>
      <c r="H10" s="13">
        <v>32983</v>
      </c>
      <c r="I10" s="13">
        <v>7350</v>
      </c>
      <c r="J10" s="13">
        <v>16665</v>
      </c>
      <c r="K10" s="13">
        <v>15379</v>
      </c>
      <c r="L10" s="11">
        <f t="shared" si="2"/>
        <v>286555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168706</v>
      </c>
      <c r="C12" s="17">
        <f t="shared" si="4"/>
        <v>217365</v>
      </c>
      <c r="D12" s="17">
        <f t="shared" si="4"/>
        <v>211407</v>
      </c>
      <c r="E12" s="17">
        <f t="shared" si="4"/>
        <v>140920</v>
      </c>
      <c r="F12" s="17">
        <f t="shared" si="4"/>
        <v>119888</v>
      </c>
      <c r="G12" s="17">
        <f t="shared" si="4"/>
        <v>345172</v>
      </c>
      <c r="H12" s="17">
        <f t="shared" si="4"/>
        <v>145016</v>
      </c>
      <c r="I12" s="17">
        <f t="shared" si="4"/>
        <v>27408</v>
      </c>
      <c r="J12" s="17">
        <f t="shared" si="4"/>
        <v>87620</v>
      </c>
      <c r="K12" s="17">
        <f t="shared" si="4"/>
        <v>80382</v>
      </c>
      <c r="L12" s="11">
        <f t="shared" si="2"/>
        <v>1543884</v>
      </c>
    </row>
    <row r="13" spans="1:14" s="67" customFormat="1" ht="17.25" customHeight="1">
      <c r="A13" s="74" t="s">
        <v>19</v>
      </c>
      <c r="B13" s="75">
        <v>83726</v>
      </c>
      <c r="C13" s="75">
        <v>114073</v>
      </c>
      <c r="D13" s="75">
        <v>115237</v>
      </c>
      <c r="E13" s="75">
        <v>73798</v>
      </c>
      <c r="F13" s="75">
        <v>63721</v>
      </c>
      <c r="G13" s="75">
        <v>167343</v>
      </c>
      <c r="H13" s="75">
        <v>69348</v>
      </c>
      <c r="I13" s="75">
        <v>15838</v>
      </c>
      <c r="J13" s="75">
        <v>47396</v>
      </c>
      <c r="K13" s="75">
        <v>39822</v>
      </c>
      <c r="L13" s="76">
        <f t="shared" si="2"/>
        <v>790302</v>
      </c>
      <c r="M13" s="77"/>
      <c r="N13" s="78"/>
    </row>
    <row r="14" spans="1:13" s="67" customFormat="1" ht="17.25" customHeight="1">
      <c r="A14" s="74" t="s">
        <v>20</v>
      </c>
      <c r="B14" s="75">
        <v>80405</v>
      </c>
      <c r="C14" s="75">
        <v>97247</v>
      </c>
      <c r="D14" s="75">
        <v>91611</v>
      </c>
      <c r="E14" s="75">
        <v>63310</v>
      </c>
      <c r="F14" s="75">
        <v>53770</v>
      </c>
      <c r="G14" s="75">
        <v>170259</v>
      </c>
      <c r="H14" s="75">
        <v>71070</v>
      </c>
      <c r="I14" s="75">
        <v>10773</v>
      </c>
      <c r="J14" s="75">
        <v>38616</v>
      </c>
      <c r="K14" s="75">
        <v>38631</v>
      </c>
      <c r="L14" s="76">
        <f t="shared" si="2"/>
        <v>715692</v>
      </c>
      <c r="M14" s="77"/>
    </row>
    <row r="15" spans="1:12" ht="17.25" customHeight="1">
      <c r="A15" s="14" t="s">
        <v>21</v>
      </c>
      <c r="B15" s="13">
        <v>4575</v>
      </c>
      <c r="C15" s="13">
        <v>6045</v>
      </c>
      <c r="D15" s="13">
        <v>4559</v>
      </c>
      <c r="E15" s="13">
        <v>3812</v>
      </c>
      <c r="F15" s="13">
        <v>2397</v>
      </c>
      <c r="G15" s="13">
        <v>7570</v>
      </c>
      <c r="H15" s="13">
        <v>4598</v>
      </c>
      <c r="I15" s="13">
        <v>797</v>
      </c>
      <c r="J15" s="13">
        <v>1608</v>
      </c>
      <c r="K15" s="13">
        <v>1929</v>
      </c>
      <c r="L15" s="11">
        <f t="shared" si="2"/>
        <v>37890</v>
      </c>
    </row>
    <row r="16" spans="1:12" ht="17.25" customHeight="1">
      <c r="A16" s="15" t="s">
        <v>34</v>
      </c>
      <c r="B16" s="13">
        <f>B17+B18+B19</f>
        <v>7424</v>
      </c>
      <c r="C16" s="13">
        <f aca="true" t="shared" si="5" ref="C16:K16">C17+C18+C19</f>
        <v>9939</v>
      </c>
      <c r="D16" s="13">
        <f t="shared" si="5"/>
        <v>9250</v>
      </c>
      <c r="E16" s="13">
        <f t="shared" si="5"/>
        <v>6418</v>
      </c>
      <c r="F16" s="13">
        <f t="shared" si="5"/>
        <v>6681</v>
      </c>
      <c r="G16" s="13">
        <f t="shared" si="5"/>
        <v>18233</v>
      </c>
      <c r="H16" s="13">
        <f t="shared" si="5"/>
        <v>6515</v>
      </c>
      <c r="I16" s="13">
        <f t="shared" si="5"/>
        <v>1555</v>
      </c>
      <c r="J16" s="13">
        <f t="shared" si="5"/>
        <v>3922</v>
      </c>
      <c r="K16" s="13">
        <f t="shared" si="5"/>
        <v>4012</v>
      </c>
      <c r="L16" s="11">
        <f t="shared" si="2"/>
        <v>73949</v>
      </c>
    </row>
    <row r="17" spans="1:12" ht="17.25" customHeight="1">
      <c r="A17" s="14" t="s">
        <v>35</v>
      </c>
      <c r="B17" s="13">
        <v>7403</v>
      </c>
      <c r="C17" s="13">
        <v>9912</v>
      </c>
      <c r="D17" s="13">
        <v>9237</v>
      </c>
      <c r="E17" s="13">
        <v>6404</v>
      </c>
      <c r="F17" s="13">
        <v>6674</v>
      </c>
      <c r="G17" s="13">
        <v>18208</v>
      </c>
      <c r="H17" s="13">
        <v>6506</v>
      </c>
      <c r="I17" s="13">
        <v>1554</v>
      </c>
      <c r="J17" s="13">
        <v>3920</v>
      </c>
      <c r="K17" s="13">
        <v>4005</v>
      </c>
      <c r="L17" s="11">
        <f t="shared" si="2"/>
        <v>73823</v>
      </c>
    </row>
    <row r="18" spans="1:12" ht="17.25" customHeight="1">
      <c r="A18" s="14" t="s">
        <v>36</v>
      </c>
      <c r="B18" s="13">
        <v>5</v>
      </c>
      <c r="C18" s="13">
        <v>8</v>
      </c>
      <c r="D18" s="13">
        <v>7</v>
      </c>
      <c r="E18" s="13">
        <v>5</v>
      </c>
      <c r="F18" s="13">
        <v>4</v>
      </c>
      <c r="G18" s="13">
        <v>11</v>
      </c>
      <c r="H18" s="13">
        <v>3</v>
      </c>
      <c r="I18" s="13">
        <v>0</v>
      </c>
      <c r="J18" s="13">
        <v>0</v>
      </c>
      <c r="K18" s="13">
        <v>6</v>
      </c>
      <c r="L18" s="11">
        <f t="shared" si="2"/>
        <v>49</v>
      </c>
    </row>
    <row r="19" spans="1:12" ht="17.25" customHeight="1">
      <c r="A19" s="14" t="s">
        <v>37</v>
      </c>
      <c r="B19" s="13">
        <v>16</v>
      </c>
      <c r="C19" s="13">
        <v>19</v>
      </c>
      <c r="D19" s="13">
        <v>6</v>
      </c>
      <c r="E19" s="13">
        <v>9</v>
      </c>
      <c r="F19" s="13">
        <v>3</v>
      </c>
      <c r="G19" s="13">
        <v>14</v>
      </c>
      <c r="H19" s="13">
        <v>6</v>
      </c>
      <c r="I19" s="13">
        <v>1</v>
      </c>
      <c r="J19" s="13">
        <v>2</v>
      </c>
      <c r="K19" s="13">
        <v>1</v>
      </c>
      <c r="L19" s="11">
        <f t="shared" si="2"/>
        <v>77</v>
      </c>
    </row>
    <row r="20" spans="1:12" ht="17.25" customHeight="1">
      <c r="A20" s="16" t="s">
        <v>22</v>
      </c>
      <c r="B20" s="11">
        <f>+B21+B22+B23</f>
        <v>120564</v>
      </c>
      <c r="C20" s="11">
        <f aca="true" t="shared" si="6" ref="C20:K20">+C21+C22+C23</f>
        <v>137608</v>
      </c>
      <c r="D20" s="11">
        <f t="shared" si="6"/>
        <v>153480</v>
      </c>
      <c r="E20" s="11">
        <f t="shared" si="6"/>
        <v>90213</v>
      </c>
      <c r="F20" s="11">
        <f t="shared" si="6"/>
        <v>104927</v>
      </c>
      <c r="G20" s="11">
        <f t="shared" si="6"/>
        <v>284216</v>
      </c>
      <c r="H20" s="11">
        <f t="shared" si="6"/>
        <v>92007</v>
      </c>
      <c r="I20" s="11">
        <f t="shared" si="6"/>
        <v>21989</v>
      </c>
      <c r="J20" s="11">
        <f t="shared" si="6"/>
        <v>58375</v>
      </c>
      <c r="K20" s="11">
        <f t="shared" si="6"/>
        <v>53429</v>
      </c>
      <c r="L20" s="11">
        <f t="shared" si="2"/>
        <v>1116808</v>
      </c>
    </row>
    <row r="21" spans="1:13" s="67" customFormat="1" ht="17.25" customHeight="1">
      <c r="A21" s="60" t="s">
        <v>23</v>
      </c>
      <c r="B21" s="75">
        <v>65845</v>
      </c>
      <c r="C21" s="75">
        <v>82487</v>
      </c>
      <c r="D21" s="75">
        <v>94441</v>
      </c>
      <c r="E21" s="75">
        <v>53578</v>
      </c>
      <c r="F21" s="75">
        <v>62081</v>
      </c>
      <c r="G21" s="75">
        <v>150917</v>
      </c>
      <c r="H21" s="75">
        <v>51341</v>
      </c>
      <c r="I21" s="75">
        <v>13990</v>
      </c>
      <c r="J21" s="75">
        <v>35297</v>
      </c>
      <c r="K21" s="75">
        <v>29444</v>
      </c>
      <c r="L21" s="76">
        <f t="shared" si="2"/>
        <v>639421</v>
      </c>
      <c r="M21" s="77"/>
    </row>
    <row r="22" spans="1:13" s="67" customFormat="1" ht="17.25" customHeight="1">
      <c r="A22" s="60" t="s">
        <v>24</v>
      </c>
      <c r="B22" s="75">
        <v>52301</v>
      </c>
      <c r="C22" s="75">
        <v>52152</v>
      </c>
      <c r="D22" s="75">
        <v>56487</v>
      </c>
      <c r="E22" s="75">
        <v>34968</v>
      </c>
      <c r="F22" s="75">
        <v>41274</v>
      </c>
      <c r="G22" s="75">
        <v>128481</v>
      </c>
      <c r="H22" s="75">
        <v>38617</v>
      </c>
      <c r="I22" s="75">
        <v>7579</v>
      </c>
      <c r="J22" s="75">
        <v>22157</v>
      </c>
      <c r="K22" s="75">
        <v>23033</v>
      </c>
      <c r="L22" s="76">
        <f t="shared" si="2"/>
        <v>457049</v>
      </c>
      <c r="M22" s="77"/>
    </row>
    <row r="23" spans="1:12" ht="17.25" customHeight="1">
      <c r="A23" s="12" t="s">
        <v>25</v>
      </c>
      <c r="B23" s="13">
        <v>2418</v>
      </c>
      <c r="C23" s="13">
        <v>2969</v>
      </c>
      <c r="D23" s="13">
        <v>2552</v>
      </c>
      <c r="E23" s="13">
        <v>1667</v>
      </c>
      <c r="F23" s="13">
        <v>1572</v>
      </c>
      <c r="G23" s="13">
        <v>4818</v>
      </c>
      <c r="H23" s="13">
        <v>2049</v>
      </c>
      <c r="I23" s="13">
        <v>420</v>
      </c>
      <c r="J23" s="13">
        <v>921</v>
      </c>
      <c r="K23" s="13">
        <v>952</v>
      </c>
      <c r="L23" s="11">
        <f t="shared" si="2"/>
        <v>20338</v>
      </c>
    </row>
    <row r="24" spans="1:13" ht="17.25" customHeight="1">
      <c r="A24" s="16" t="s">
        <v>26</v>
      </c>
      <c r="B24" s="13">
        <f>+B25+B26</f>
        <v>67745</v>
      </c>
      <c r="C24" s="13">
        <f aca="true" t="shared" si="7" ref="C24:K24">+C25+C26</f>
        <v>97593</v>
      </c>
      <c r="D24" s="13">
        <f t="shared" si="7"/>
        <v>109263</v>
      </c>
      <c r="E24" s="13">
        <f t="shared" si="7"/>
        <v>63683</v>
      </c>
      <c r="F24" s="13">
        <f t="shared" si="7"/>
        <v>48306</v>
      </c>
      <c r="G24" s="13">
        <f t="shared" si="7"/>
        <v>102695</v>
      </c>
      <c r="H24" s="13">
        <f t="shared" si="7"/>
        <v>50224</v>
      </c>
      <c r="I24" s="13">
        <f t="shared" si="7"/>
        <v>17651</v>
      </c>
      <c r="J24" s="13">
        <f t="shared" si="7"/>
        <v>44613</v>
      </c>
      <c r="K24" s="13">
        <f t="shared" si="7"/>
        <v>30775</v>
      </c>
      <c r="L24" s="11">
        <f t="shared" si="2"/>
        <v>632548</v>
      </c>
      <c r="M24" s="50"/>
    </row>
    <row r="25" spans="1:13" ht="17.25" customHeight="1">
      <c r="A25" s="12" t="s">
        <v>39</v>
      </c>
      <c r="B25" s="13">
        <v>57723</v>
      </c>
      <c r="C25" s="13">
        <v>85200</v>
      </c>
      <c r="D25" s="13">
        <v>96011</v>
      </c>
      <c r="E25" s="13">
        <v>56049</v>
      </c>
      <c r="F25" s="13">
        <v>41522</v>
      </c>
      <c r="G25" s="13">
        <v>89335</v>
      </c>
      <c r="H25" s="13">
        <v>43607</v>
      </c>
      <c r="I25" s="13">
        <v>16065</v>
      </c>
      <c r="J25" s="13">
        <v>38906</v>
      </c>
      <c r="K25" s="13">
        <v>26209</v>
      </c>
      <c r="L25" s="11">
        <f t="shared" si="2"/>
        <v>550627</v>
      </c>
      <c r="M25" s="49"/>
    </row>
    <row r="26" spans="1:13" ht="17.25" customHeight="1">
      <c r="A26" s="12" t="s">
        <v>40</v>
      </c>
      <c r="B26" s="13">
        <v>10022</v>
      </c>
      <c r="C26" s="13">
        <v>12393</v>
      </c>
      <c r="D26" s="13">
        <v>13252</v>
      </c>
      <c r="E26" s="13">
        <v>7634</v>
      </c>
      <c r="F26" s="13">
        <v>6784</v>
      </c>
      <c r="G26" s="13">
        <v>13360</v>
      </c>
      <c r="H26" s="13">
        <v>6617</v>
      </c>
      <c r="I26" s="13">
        <v>1586</v>
      </c>
      <c r="J26" s="13">
        <v>5707</v>
      </c>
      <c r="K26" s="13">
        <v>4566</v>
      </c>
      <c r="L26" s="11">
        <f t="shared" si="2"/>
        <v>81921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1416</v>
      </c>
      <c r="I27" s="11">
        <v>0</v>
      </c>
      <c r="J27" s="11">
        <v>0</v>
      </c>
      <c r="K27" s="11">
        <v>0</v>
      </c>
      <c r="L27" s="11">
        <f t="shared" si="2"/>
        <v>1416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2</v>
      </c>
      <c r="L29" s="11">
        <f t="shared" si="2"/>
        <v>2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5.2787</v>
      </c>
      <c r="J31" s="32">
        <f t="shared" si="8"/>
        <v>3.292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5.2787</v>
      </c>
      <c r="J32" s="32">
        <v>3.292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29304.72</v>
      </c>
      <c r="I37" s="19">
        <v>0</v>
      </c>
      <c r="J37" s="19">
        <v>0</v>
      </c>
      <c r="K37" s="19">
        <v>0</v>
      </c>
      <c r="L37" s="23">
        <f>SUM(B37:K37)</f>
        <v>29304.72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19">
        <v>0</v>
      </c>
      <c r="J41" s="23">
        <f t="shared" si="9"/>
        <v>2217.04</v>
      </c>
      <c r="K41" s="23">
        <f t="shared" si="9"/>
        <v>1904.6</v>
      </c>
      <c r="L41" s="23">
        <f>SUM(B41:K41)</f>
        <v>38340.240000000005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19">
        <v>0</v>
      </c>
      <c r="J45" s="59">
        <f t="shared" si="10"/>
        <v>2217.04</v>
      </c>
      <c r="K45" s="59">
        <f t="shared" si="10"/>
        <v>1904.6</v>
      </c>
      <c r="L45" s="23">
        <f>SUM(B45:K45)</f>
        <v>38340.240000000005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19">
        <v>0</v>
      </c>
      <c r="J46" s="61">
        <v>518</v>
      </c>
      <c r="K46" s="61">
        <v>445</v>
      </c>
      <c r="L46" s="61">
        <f>SUM(B46:K46)</f>
        <v>8958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19">
        <v>0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3227869.69</v>
      </c>
      <c r="C49" s="22">
        <f aca="true" t="shared" si="11" ref="C49:H49">+C50+C62</f>
        <v>4741920.6899999995</v>
      </c>
      <c r="D49" s="22">
        <f t="shared" si="11"/>
        <v>5584269.03</v>
      </c>
      <c r="E49" s="22">
        <f t="shared" si="11"/>
        <v>3065463.2</v>
      </c>
      <c r="F49" s="22">
        <f t="shared" si="11"/>
        <v>3656137.31</v>
      </c>
      <c r="G49" s="22">
        <f t="shared" si="11"/>
        <v>5905636.449999999</v>
      </c>
      <c r="H49" s="22">
        <f t="shared" si="11"/>
        <v>3004954.9800000004</v>
      </c>
      <c r="I49" s="22">
        <f>+I50+I62</f>
        <v>400933.1</v>
      </c>
      <c r="J49" s="22">
        <f>+J50+J62</f>
        <v>736190.17</v>
      </c>
      <c r="K49" s="22">
        <f>+K50+K62</f>
        <v>600746.98</v>
      </c>
      <c r="L49" s="22">
        <f aca="true" t="shared" si="12" ref="L49:L62">SUM(B49:K49)</f>
        <v>30924121.6</v>
      </c>
    </row>
    <row r="50" spans="1:12" ht="17.25" customHeight="1">
      <c r="A50" s="16" t="s">
        <v>60</v>
      </c>
      <c r="B50" s="23">
        <f>SUM(B51:B61)</f>
        <v>3211099.6</v>
      </c>
      <c r="C50" s="23">
        <f aca="true" t="shared" si="13" ref="C50:K50">SUM(C51:C61)</f>
        <v>4718758.14</v>
      </c>
      <c r="D50" s="23">
        <f t="shared" si="13"/>
        <v>5567316.32</v>
      </c>
      <c r="E50" s="23">
        <f t="shared" si="13"/>
        <v>3042360.37</v>
      </c>
      <c r="F50" s="23">
        <f t="shared" si="13"/>
        <v>3642856.91</v>
      </c>
      <c r="G50" s="23">
        <f t="shared" si="13"/>
        <v>5884166.159999999</v>
      </c>
      <c r="H50" s="23">
        <f t="shared" si="13"/>
        <v>2988877.0100000002</v>
      </c>
      <c r="I50" s="23">
        <f t="shared" si="13"/>
        <v>400933.1</v>
      </c>
      <c r="J50" s="23">
        <f t="shared" si="13"/>
        <v>722223.27</v>
      </c>
      <c r="K50" s="23">
        <f t="shared" si="13"/>
        <v>600746.98</v>
      </c>
      <c r="L50" s="23">
        <f t="shared" si="12"/>
        <v>30779337.860000003</v>
      </c>
    </row>
    <row r="51" spans="1:12" ht="17.25" customHeight="1">
      <c r="A51" s="34" t="s">
        <v>61</v>
      </c>
      <c r="B51" s="23">
        <f aca="true" t="shared" si="14" ref="B51:H51">ROUND(B32*B7,2)</f>
        <v>1254691.06</v>
      </c>
      <c r="C51" s="23">
        <f t="shared" si="14"/>
        <v>1795945.96</v>
      </c>
      <c r="D51" s="23">
        <f t="shared" si="14"/>
        <v>2047114.06</v>
      </c>
      <c r="E51" s="23">
        <f t="shared" si="14"/>
        <v>1111600.28</v>
      </c>
      <c r="F51" s="23">
        <f t="shared" si="14"/>
        <v>1023677.34</v>
      </c>
      <c r="G51" s="23">
        <f t="shared" si="14"/>
        <v>2236224.65</v>
      </c>
      <c r="H51" s="23">
        <f t="shared" si="14"/>
        <v>1061239.86</v>
      </c>
      <c r="I51" s="23">
        <f>ROUND(I32*I7,2)</f>
        <v>400933.1</v>
      </c>
      <c r="J51" s="23">
        <f>ROUND(J32*J7,2)</f>
        <v>695253.94</v>
      </c>
      <c r="K51" s="23">
        <f>ROUND(K32*K7,2)</f>
        <v>592203.57</v>
      </c>
      <c r="L51" s="23">
        <f t="shared" si="12"/>
        <v>12218883.819999998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29304.72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29304.72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19">
        <v>0</v>
      </c>
      <c r="J57" s="36">
        <v>2217.04</v>
      </c>
      <c r="K57" s="36">
        <v>1904.6</v>
      </c>
      <c r="L57" s="23">
        <f t="shared" si="12"/>
        <v>38340.240000000005</v>
      </c>
    </row>
    <row r="58" spans="1:12" ht="17.25" customHeight="1">
      <c r="A58" s="12" t="s">
        <v>67</v>
      </c>
      <c r="B58" s="36">
        <v>1911354.54</v>
      </c>
      <c r="C58" s="36">
        <v>2857447.92</v>
      </c>
      <c r="D58" s="36">
        <v>3443873.91</v>
      </c>
      <c r="E58" s="36">
        <v>1888208.53</v>
      </c>
      <c r="F58" s="36">
        <v>2561974.57</v>
      </c>
      <c r="G58" s="36">
        <v>3563763.04</v>
      </c>
      <c r="H58" s="36">
        <v>1856201.92</v>
      </c>
      <c r="I58" s="19">
        <v>0</v>
      </c>
      <c r="J58" s="19">
        <v>0</v>
      </c>
      <c r="K58" s="19">
        <v>0</v>
      </c>
      <c r="L58" s="36">
        <f t="shared" si="12"/>
        <v>18082824.43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6638.81</v>
      </c>
      <c r="L59" s="23">
        <f t="shared" si="12"/>
        <v>6638.81</v>
      </c>
    </row>
    <row r="60" spans="1:12" ht="17.25" customHeight="1">
      <c r="A60" s="12" t="s">
        <v>69</v>
      </c>
      <c r="B60" s="36">
        <v>40962.32</v>
      </c>
      <c r="C60" s="36">
        <v>59590.54</v>
      </c>
      <c r="D60" s="36">
        <v>69942.59</v>
      </c>
      <c r="E60" s="36">
        <v>39106.16</v>
      </c>
      <c r="F60" s="36">
        <v>53828.08</v>
      </c>
      <c r="G60" s="36">
        <v>76748.39</v>
      </c>
      <c r="H60" s="36">
        <v>38415.47</v>
      </c>
      <c r="I60" s="19">
        <v>0</v>
      </c>
      <c r="J60" s="36">
        <v>24752.29</v>
      </c>
      <c r="K60" s="19">
        <v>0</v>
      </c>
      <c r="L60" s="23">
        <f t="shared" si="12"/>
        <v>403345.84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16770.09</v>
      </c>
      <c r="C62" s="36">
        <v>23162.55</v>
      </c>
      <c r="D62" s="36">
        <v>16952.71</v>
      </c>
      <c r="E62" s="36">
        <v>23102.83</v>
      </c>
      <c r="F62" s="36">
        <v>13280.4</v>
      </c>
      <c r="G62" s="36">
        <v>21470.29</v>
      </c>
      <c r="H62" s="36">
        <v>16077.97</v>
      </c>
      <c r="I62" s="19">
        <v>0</v>
      </c>
      <c r="J62" s="36">
        <v>13966.9</v>
      </c>
      <c r="K62" s="19">
        <v>0</v>
      </c>
      <c r="L62" s="36">
        <f t="shared" si="12"/>
        <v>144783.74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-2115859.31</v>
      </c>
      <c r="C66" s="35">
        <f t="shared" si="15"/>
        <v>-3018434.73</v>
      </c>
      <c r="D66" s="35">
        <f t="shared" si="15"/>
        <v>-3599080.19</v>
      </c>
      <c r="E66" s="35">
        <f t="shared" si="15"/>
        <v>-2100564.99</v>
      </c>
      <c r="F66" s="35">
        <f t="shared" si="15"/>
        <v>-2735484.7499999995</v>
      </c>
      <c r="G66" s="35">
        <f t="shared" si="15"/>
        <v>-3823258.52</v>
      </c>
      <c r="H66" s="35">
        <f t="shared" si="15"/>
        <v>-1966836.2000000002</v>
      </c>
      <c r="I66" s="35">
        <f t="shared" si="15"/>
        <v>-97452.58</v>
      </c>
      <c r="J66" s="35">
        <f t="shared" si="15"/>
        <v>-78130</v>
      </c>
      <c r="K66" s="35">
        <f t="shared" si="15"/>
        <v>-69442.54</v>
      </c>
      <c r="L66" s="35">
        <f aca="true" t="shared" si="16" ref="L66:L116">SUM(B66:K66)</f>
        <v>-19604543.81</v>
      </c>
    </row>
    <row r="67" spans="1:12" ht="18.75" customHeight="1">
      <c r="A67" s="16" t="s">
        <v>73</v>
      </c>
      <c r="B67" s="35">
        <f aca="true" t="shared" si="17" ref="B67:K67">B68+B69+B70+B71+B72+B73</f>
        <v>-226693.44</v>
      </c>
      <c r="C67" s="35">
        <f t="shared" si="17"/>
        <v>-194833.11</v>
      </c>
      <c r="D67" s="35">
        <f t="shared" si="17"/>
        <v>-201006</v>
      </c>
      <c r="E67" s="35">
        <f t="shared" si="17"/>
        <v>-234185.89</v>
      </c>
      <c r="F67" s="35">
        <f t="shared" si="17"/>
        <v>-210077.05</v>
      </c>
      <c r="G67" s="35">
        <f t="shared" si="17"/>
        <v>-295949.16000000003</v>
      </c>
      <c r="H67" s="35">
        <f t="shared" si="17"/>
        <v>-131932</v>
      </c>
      <c r="I67" s="35">
        <f t="shared" si="17"/>
        <v>-29400</v>
      </c>
      <c r="J67" s="35">
        <f t="shared" si="17"/>
        <v>-66660</v>
      </c>
      <c r="K67" s="35">
        <f t="shared" si="17"/>
        <v>-61524</v>
      </c>
      <c r="L67" s="35">
        <f t="shared" si="16"/>
        <v>-1652260.65</v>
      </c>
    </row>
    <row r="68" spans="1:13" s="67" customFormat="1" ht="18.75" customHeight="1">
      <c r="A68" s="60" t="s">
        <v>144</v>
      </c>
      <c r="B68" s="63">
        <f>-ROUND(B9*$D$3,2)</f>
        <v>-134340</v>
      </c>
      <c r="C68" s="63">
        <f aca="true" t="shared" si="18" ref="C68:J68">-ROUND(C9*$D$3,2)</f>
        <v>-186604</v>
      </c>
      <c r="D68" s="63">
        <f t="shared" si="18"/>
        <v>-173948</v>
      </c>
      <c r="E68" s="63">
        <f t="shared" si="18"/>
        <v>-111580</v>
      </c>
      <c r="F68" s="63">
        <f t="shared" si="18"/>
        <v>-80004</v>
      </c>
      <c r="G68" s="63">
        <f t="shared" si="18"/>
        <v>-170236</v>
      </c>
      <c r="H68" s="63">
        <f t="shared" si="18"/>
        <v>-131932</v>
      </c>
      <c r="I68" s="63">
        <f t="shared" si="18"/>
        <v>-29400</v>
      </c>
      <c r="J68" s="63">
        <f t="shared" si="18"/>
        <v>-66660</v>
      </c>
      <c r="K68" s="63">
        <f>-ROUND((K9+K29)*$D$3,2)</f>
        <v>-61524</v>
      </c>
      <c r="L68" s="63">
        <f t="shared" si="16"/>
        <v>-1146228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35">
        <v>-572</v>
      </c>
      <c r="C70" s="35">
        <v>-444</v>
      </c>
      <c r="D70" s="35">
        <v>-332</v>
      </c>
      <c r="E70" s="35">
        <v>-500</v>
      </c>
      <c r="F70" s="35">
        <v>-620</v>
      </c>
      <c r="G70" s="35">
        <v>-332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-2800</v>
      </c>
    </row>
    <row r="71" spans="1:12" ht="18.75" customHeight="1">
      <c r="A71" s="12" t="s">
        <v>76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19">
        <v>0</v>
      </c>
      <c r="I71" s="19">
        <v>0</v>
      </c>
      <c r="J71" s="19">
        <v>0</v>
      </c>
      <c r="K71" s="19">
        <v>0</v>
      </c>
      <c r="L71" s="35">
        <f t="shared" si="16"/>
        <v>0</v>
      </c>
    </row>
    <row r="72" spans="1:12" ht="18.75" customHeight="1">
      <c r="A72" s="12" t="s">
        <v>77</v>
      </c>
      <c r="B72" s="35">
        <v>-91781.44</v>
      </c>
      <c r="C72" s="35">
        <v>-7785.11</v>
      </c>
      <c r="D72" s="35">
        <v>-26726</v>
      </c>
      <c r="E72" s="35">
        <v>-122105.89</v>
      </c>
      <c r="F72" s="35">
        <v>-129453.05</v>
      </c>
      <c r="G72" s="35">
        <v>-125381.16</v>
      </c>
      <c r="H72" s="19">
        <v>0</v>
      </c>
      <c r="I72" s="19">
        <v>0</v>
      </c>
      <c r="J72" s="19">
        <v>0</v>
      </c>
      <c r="K72" s="19">
        <v>0</v>
      </c>
      <c r="L72" s="35">
        <f t="shared" si="16"/>
        <v>-503232.65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63">
        <f aca="true" t="shared" si="19" ref="B74:K74">SUM(B75:B110)</f>
        <v>-1889165.8699999999</v>
      </c>
      <c r="C74" s="63">
        <f t="shared" si="19"/>
        <v>-2823601.62</v>
      </c>
      <c r="D74" s="35">
        <f t="shared" si="19"/>
        <v>-3398074.19</v>
      </c>
      <c r="E74" s="63">
        <f t="shared" si="19"/>
        <v>-1866379.1</v>
      </c>
      <c r="F74" s="35">
        <f t="shared" si="19"/>
        <v>-2525407.6999999997</v>
      </c>
      <c r="G74" s="35">
        <f t="shared" si="19"/>
        <v>-3527309.36</v>
      </c>
      <c r="H74" s="63">
        <f t="shared" si="19"/>
        <v>-1834904.2000000002</v>
      </c>
      <c r="I74" s="35">
        <f t="shared" si="19"/>
        <v>-68052.58</v>
      </c>
      <c r="J74" s="63">
        <f t="shared" si="19"/>
        <v>-11470</v>
      </c>
      <c r="K74" s="63">
        <f t="shared" si="19"/>
        <v>-7918.54</v>
      </c>
      <c r="L74" s="63">
        <f t="shared" si="16"/>
        <v>-17952283.159999996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0</v>
      </c>
      <c r="J75" s="19">
        <v>0</v>
      </c>
      <c r="K75" s="19">
        <v>0</v>
      </c>
      <c r="L75" s="35">
        <f t="shared" si="16"/>
        <v>0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-1067.75</v>
      </c>
      <c r="E77" s="19">
        <v>0</v>
      </c>
      <c r="F77" s="35">
        <v>0</v>
      </c>
      <c r="G77" s="19">
        <v>0</v>
      </c>
      <c r="H77" s="19">
        <v>0</v>
      </c>
      <c r="I77" s="44">
        <v>-2488.9</v>
      </c>
      <c r="J77" s="19">
        <v>0</v>
      </c>
      <c r="K77" s="44">
        <v>-380.65</v>
      </c>
      <c r="L77" s="63">
        <f t="shared" si="16"/>
        <v>-3937.3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44">
        <v>-60000</v>
      </c>
      <c r="J78" s="19">
        <v>0</v>
      </c>
      <c r="K78" s="19">
        <v>0</v>
      </c>
      <c r="L78" s="35">
        <f t="shared" si="16"/>
        <v>-60000</v>
      </c>
    </row>
    <row r="79" spans="1:12" ht="18.75" customHeight="1">
      <c r="A79" s="34" t="s">
        <v>84</v>
      </c>
      <c r="B79" s="35">
        <v>-16038.42</v>
      </c>
      <c r="C79" s="35">
        <v>-23282.63</v>
      </c>
      <c r="D79" s="35">
        <v>-22010</v>
      </c>
      <c r="E79" s="35">
        <v>-15434.74</v>
      </c>
      <c r="F79" s="35">
        <v>-13672.63</v>
      </c>
      <c r="G79" s="35">
        <v>-32321.58</v>
      </c>
      <c r="H79" s="35">
        <v>-15826.32</v>
      </c>
      <c r="I79" s="35">
        <v>-5563.68</v>
      </c>
      <c r="J79" s="35">
        <v>-11470</v>
      </c>
      <c r="K79" s="35">
        <v>-7537.89</v>
      </c>
      <c r="L79" s="63">
        <f t="shared" si="16"/>
        <v>-163157.89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35">
        <v>-500</v>
      </c>
      <c r="F91" s="35">
        <v>-1000</v>
      </c>
      <c r="G91" s="63">
        <v>-2500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-4000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35">
        <v>-81993.74</v>
      </c>
      <c r="C100" s="35">
        <v>-122579.48</v>
      </c>
      <c r="D100" s="35">
        <v>-147736.12</v>
      </c>
      <c r="E100" s="35">
        <v>-81000.82</v>
      </c>
      <c r="F100" s="35">
        <v>-109904.19</v>
      </c>
      <c r="G100" s="35">
        <v>-152879.15</v>
      </c>
      <c r="H100" s="35">
        <v>-79627.78</v>
      </c>
      <c r="I100" s="19">
        <v>0</v>
      </c>
      <c r="J100" s="19">
        <v>0</v>
      </c>
      <c r="K100" s="19">
        <v>0</v>
      </c>
      <c r="L100" s="63">
        <f t="shared" si="16"/>
        <v>-775721.28</v>
      </c>
      <c r="M100" s="52"/>
    </row>
    <row r="101" spans="1:13" ht="18.75" customHeight="1">
      <c r="A101" s="12" t="s">
        <v>106</v>
      </c>
      <c r="B101" s="35">
        <v>-1791133.71</v>
      </c>
      <c r="C101" s="35">
        <v>-2677719.48</v>
      </c>
      <c r="D101" s="35">
        <v>-3227260.32</v>
      </c>
      <c r="E101" s="35">
        <v>-1769443.54</v>
      </c>
      <c r="F101" s="35">
        <v>-2400830.88</v>
      </c>
      <c r="G101" s="35">
        <v>-3339608.63</v>
      </c>
      <c r="H101" s="35">
        <v>-1739450.1</v>
      </c>
      <c r="I101" s="19">
        <v>0</v>
      </c>
      <c r="J101" s="19">
        <v>0</v>
      </c>
      <c r="K101" s="19">
        <v>0</v>
      </c>
      <c r="L101" s="63">
        <f t="shared" si="16"/>
        <v>-16945446.66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1112010.3800000004</v>
      </c>
      <c r="C114" s="24">
        <f t="shared" si="20"/>
        <v>1723485.9599999993</v>
      </c>
      <c r="D114" s="24">
        <f t="shared" si="20"/>
        <v>1985188.8400000003</v>
      </c>
      <c r="E114" s="24">
        <f t="shared" si="20"/>
        <v>964898.2099999998</v>
      </c>
      <c r="F114" s="24">
        <f t="shared" si="20"/>
        <v>920652.5600000006</v>
      </c>
      <c r="G114" s="24">
        <f t="shared" si="20"/>
        <v>2082377.9299999992</v>
      </c>
      <c r="H114" s="24">
        <f t="shared" si="20"/>
        <v>1038118.78</v>
      </c>
      <c r="I114" s="24">
        <f>+I115+I116</f>
        <v>303480.51999999996</v>
      </c>
      <c r="J114" s="24">
        <f>+J115+J116</f>
        <v>658060.17</v>
      </c>
      <c r="K114" s="24">
        <f>+K115+K116</f>
        <v>531304.44</v>
      </c>
      <c r="L114" s="45">
        <f t="shared" si="16"/>
        <v>11319577.789999997</v>
      </c>
      <c r="M114" s="72"/>
    </row>
    <row r="115" spans="1:13" ht="18" customHeight="1">
      <c r="A115" s="16" t="s">
        <v>118</v>
      </c>
      <c r="B115" s="24">
        <f aca="true" t="shared" si="21" ref="B115:K115">+B50+B67+B74+B111</f>
        <v>1095240.2900000003</v>
      </c>
      <c r="C115" s="24">
        <f t="shared" si="21"/>
        <v>1700323.4099999992</v>
      </c>
      <c r="D115" s="24">
        <f t="shared" si="21"/>
        <v>1968236.1300000004</v>
      </c>
      <c r="E115" s="24">
        <f t="shared" si="21"/>
        <v>941795.3799999999</v>
      </c>
      <c r="F115" s="24">
        <f t="shared" si="21"/>
        <v>907372.1600000006</v>
      </c>
      <c r="G115" s="24">
        <f t="shared" si="21"/>
        <v>2060907.6399999992</v>
      </c>
      <c r="H115" s="24">
        <f t="shared" si="21"/>
        <v>1022040.81</v>
      </c>
      <c r="I115" s="24">
        <f t="shared" si="21"/>
        <v>303480.51999999996</v>
      </c>
      <c r="J115" s="24">
        <f t="shared" si="21"/>
        <v>644093.27</v>
      </c>
      <c r="K115" s="24">
        <f t="shared" si="21"/>
        <v>531304.44</v>
      </c>
      <c r="L115" s="45">
        <f t="shared" si="16"/>
        <v>11174794.049999999</v>
      </c>
      <c r="M115" s="51"/>
    </row>
    <row r="116" spans="1:13" ht="18.75" customHeight="1">
      <c r="A116" s="16" t="s">
        <v>119</v>
      </c>
      <c r="B116" s="24">
        <f aca="true" t="shared" si="22" ref="B116:K116">IF(+B62+B112+B117&lt;0,0,(B62+B112+B117))</f>
        <v>16770.09</v>
      </c>
      <c r="C116" s="24">
        <f t="shared" si="22"/>
        <v>23162.55</v>
      </c>
      <c r="D116" s="24">
        <f t="shared" si="22"/>
        <v>16952.71</v>
      </c>
      <c r="E116" s="24">
        <f t="shared" si="22"/>
        <v>23102.83</v>
      </c>
      <c r="F116" s="24">
        <f t="shared" si="22"/>
        <v>13280.4</v>
      </c>
      <c r="G116" s="24">
        <f t="shared" si="22"/>
        <v>21470.29</v>
      </c>
      <c r="H116" s="24">
        <f t="shared" si="22"/>
        <v>16077.97</v>
      </c>
      <c r="I116" s="19">
        <f t="shared" si="22"/>
        <v>0</v>
      </c>
      <c r="J116" s="24">
        <f t="shared" si="22"/>
        <v>13966.9</v>
      </c>
      <c r="K116" s="24">
        <f t="shared" si="22"/>
        <v>0</v>
      </c>
      <c r="L116" s="45">
        <f t="shared" si="16"/>
        <v>144783.74</v>
      </c>
      <c r="M116" s="73"/>
    </row>
    <row r="117" spans="1:14" ht="18.75" customHeight="1">
      <c r="A117" s="16" t="s">
        <v>120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9">
        <f>SUM(L123:L143)</f>
        <v>11319577.770000001</v>
      </c>
      <c r="M122" s="51"/>
    </row>
    <row r="123" spans="1:12" ht="18.75" customHeight="1">
      <c r="A123" s="26" t="s">
        <v>123</v>
      </c>
      <c r="B123" s="27">
        <v>136720.5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9">
        <f>SUM(B123:K123)</f>
        <v>136720.5</v>
      </c>
    </row>
    <row r="124" spans="1:12" ht="18.75" customHeight="1">
      <c r="A124" s="26" t="s">
        <v>124</v>
      </c>
      <c r="B124" s="27">
        <v>975289.88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9">
        <f>SUM(B124:K124)</f>
        <v>975289.88</v>
      </c>
    </row>
    <row r="125" spans="1:12" ht="18.75" customHeight="1">
      <c r="A125" s="26" t="s">
        <v>125</v>
      </c>
      <c r="B125" s="38">
        <v>0</v>
      </c>
      <c r="C125" s="27">
        <v>1723485.96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9">
        <f>SUM(B125:K125)</f>
        <v>1723485.96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1847412.3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9">
        <f aca="true" t="shared" si="23" ref="L126:L143">SUM(B126:K126)</f>
        <v>1847412.3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137776.53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9">
        <f t="shared" si="23"/>
        <v>137776.53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955249.23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9">
        <f t="shared" si="23"/>
        <v>955249.23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9648.98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9">
        <f t="shared" si="23"/>
        <v>9648.98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401561.22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9">
        <f t="shared" si="23"/>
        <v>401561.22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61503.56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9">
        <f t="shared" si="23"/>
        <v>61503.56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457587.78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39">
        <f t="shared" si="23"/>
        <v>457587.78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644066.01</v>
      </c>
      <c r="H134" s="38">
        <v>0</v>
      </c>
      <c r="I134" s="38">
        <v>0</v>
      </c>
      <c r="J134" s="38">
        <v>0</v>
      </c>
      <c r="K134" s="38">
        <v>0</v>
      </c>
      <c r="L134" s="39">
        <f t="shared" si="23"/>
        <v>644066.01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51839.5</v>
      </c>
      <c r="H135" s="38">
        <v>0</v>
      </c>
      <c r="I135" s="38">
        <v>0</v>
      </c>
      <c r="J135" s="38">
        <v>0</v>
      </c>
      <c r="K135" s="38">
        <v>0</v>
      </c>
      <c r="L135" s="39">
        <f t="shared" si="23"/>
        <v>51839.5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283197.53</v>
      </c>
      <c r="H136" s="38">
        <v>0</v>
      </c>
      <c r="I136" s="38">
        <v>0</v>
      </c>
      <c r="J136" s="38">
        <v>0</v>
      </c>
      <c r="K136" s="38">
        <v>0</v>
      </c>
      <c r="L136" s="39">
        <f t="shared" si="23"/>
        <v>283197.53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278087.47</v>
      </c>
      <c r="H137" s="38">
        <v>0</v>
      </c>
      <c r="I137" s="38">
        <v>0</v>
      </c>
      <c r="J137" s="38">
        <v>0</v>
      </c>
      <c r="K137" s="38">
        <v>0</v>
      </c>
      <c r="L137" s="39">
        <f t="shared" si="23"/>
        <v>278087.47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825187.42</v>
      </c>
      <c r="H138" s="38">
        <v>0</v>
      </c>
      <c r="I138" s="38">
        <v>0</v>
      </c>
      <c r="J138" s="38">
        <v>0</v>
      </c>
      <c r="K138" s="38">
        <v>0</v>
      </c>
      <c r="L138" s="39">
        <f t="shared" si="23"/>
        <v>825187.42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354337.96</v>
      </c>
      <c r="I139" s="38">
        <v>0</v>
      </c>
      <c r="J139" s="38">
        <v>0</v>
      </c>
      <c r="K139" s="38">
        <v>0</v>
      </c>
      <c r="L139" s="39">
        <f t="shared" si="23"/>
        <v>354337.96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683780.82</v>
      </c>
      <c r="I140" s="38">
        <v>0</v>
      </c>
      <c r="J140" s="38">
        <v>0</v>
      </c>
      <c r="K140" s="38">
        <v>0</v>
      </c>
      <c r="L140" s="39">
        <f t="shared" si="23"/>
        <v>683780.82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303480.52</v>
      </c>
      <c r="J141" s="38">
        <v>0</v>
      </c>
      <c r="K141" s="38">
        <v>0</v>
      </c>
      <c r="L141" s="39">
        <f t="shared" si="23"/>
        <v>303480.52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658060.17</v>
      </c>
      <c r="K142" s="18">
        <v>0</v>
      </c>
      <c r="L142" s="39">
        <f t="shared" si="23"/>
        <v>658060.17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531304.43</v>
      </c>
      <c r="L143" s="42">
        <f t="shared" si="23"/>
        <v>531304.43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658060.17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2019-01-03T17:14:47Z</dcterms:modified>
  <cp:category/>
  <cp:version/>
  <cp:contentType/>
  <cp:contentStatus/>
</cp:coreProperties>
</file>