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<sst xmlns="http://schemas.openxmlformats.org/spreadsheetml/2006/main" count="148" uniqueCount="148">
  <si>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</si>
  <si>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</si>
  <si>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</si>
  <si>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</si>
  <si>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</si>
  <si>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</si>
  <si>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</si>
  <si>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</si>
  <si>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</si>
  <si>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</si>
  <si>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</si>
  <si>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</si>
  <si>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</si>
  <si>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</si>
  <si>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</si>
  <si>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</si>
  <si>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</si>
  <si>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</si>
  <si>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</si>
  <si>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</si>
  <si>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</si>
  <si>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</si>
  <si>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</si>
  <si>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</si>
  <si>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</si>
  <si>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</si>
  <si>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</si>
  <si>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</si>
  <si>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</si>
  <si>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</si>
  <si>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</si>
  <si>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</si>
  <si>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</si>
  <si>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</si>
  <si>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</si>
  <si>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</si>
  <si>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</si>
  <si>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</si>
  <si>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</si>
  <si>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</si>
  <si>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</si>
  <si>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</si>
  <si>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</si>
  <si>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</si>
  <si>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</si>
  <si>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</si>
  <si>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</si>
  <si>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</si>
  <si>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</si>
  <si>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</si>
  <si>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</si>
  <si>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</si>
  <si>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</si>
  <si>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</si>
  <si>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</si>
  <si>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</si>
  <si>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</si>
  <si>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</si>
  <si>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</si>
  <si>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</si>
  <si>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</si>
  <si>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</si>
  <si>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</si>
  <si>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</si>
  <si>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</si>
  <si>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</si>
  <si>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</si>
  <si>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</si>
  <si>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</si>
  <si>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</si>
  <si>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</si>
  <si>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</si>
  <si>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</si>
  <si>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</si>
  <si>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</si>
  <si>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</si>
  <si>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</si>
  <si>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</si>
  <si>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</si>
  <si>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</si>
  <si>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</si>
  <si>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</si>
  <si>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</si>
  <si>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</si>
  <si>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</si>
  <si>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</si>
  <si>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</si>
  <si>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</si>
  <si>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</si>
  <si>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</si>
  <si>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</si>
  <si>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</si>
  <si>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</si>
  <si>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</si>
  <si>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</si>
  <si>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</si>
  <si>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</si>
  <si>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</si>
  <si>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</si>
  <si>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</si>
  <si>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</si>
  <si>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</si>
  <si>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</si>
  <si>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</si>
  <si>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</si>
  <si>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</si>
  <si>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</si>
  <si>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</si>
  <si>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</si>
  <si>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</si>
  <si>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</si>
  <si>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</si>
  <si>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</si>
  <si>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</si>
  <si>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</si>
  <si>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</si>
  <si>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</si>
  <si>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</si>
  <si>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</si>
  <si>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</si>
  <si>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</si>
  <si>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</si>
  <si>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</si>
  <si>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</si>
  <si>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</si>
  <si>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</si>
  <si>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</si>
  <si>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</si>
  <si>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</si>
  <si>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</si>
  <si>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</si>
  <si>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</si>
  <si>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</si>
  <si>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</si>
  <si>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</si>
  <si>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</si>
  <si>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</si>
  <si>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</si>
  <si>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</si>
  <si>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</si>
  <si>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</si>
  <si>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</si>
  <si>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</si>
  <si>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</si>
  <si>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</si>
  <si>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17/12/18 - VENCIMENTO 24/12/18</t>
  </si>
  <si>
    <t>7.4. Revisão de Remuneração pelo Serviço Atende ¹</t>
  </si>
  <si>
    <t>¹ Horas extras de nov/18.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</si>
</sst>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544423</v>
      </c>
      <c r="C7" s="9">
        <f t="shared" si="0"/>
        <v>698866</v>
      </c>
      <c r="D7" s="9">
        <f t="shared" si="0"/>
        <v>708879</v>
      </c>
      <c r="E7" s="9">
        <f t="shared" si="0"/>
        <v>467016</v>
      </c>
      <c r="F7" s="9">
        <f t="shared" si="0"/>
        <v>396351</v>
      </c>
      <c r="G7" s="9">
        <f t="shared" si="0"/>
        <v>1057342</v>
      </c>
      <c r="H7" s="9">
        <f t="shared" si="0"/>
        <v>464897</v>
      </c>
      <c r="I7" s="9">
        <f t="shared" si="0"/>
        <v>109472</v>
      </c>
      <c r="J7" s="9">
        <f t="shared" si="0"/>
        <v>283572</v>
      </c>
      <c r="K7" s="9">
        <f t="shared" si="0"/>
        <v>244740</v>
      </c>
      <c r="L7" s="9">
        <f t="shared" si="0"/>
        <v>4975558</v>
      </c>
      <c r="M7" s="49"/>
    </row>
    <row r="8" spans="1:12" ht="17.25" customHeight="1">
      <c r="A8" s="10" t="s">
        <v>38</v>
      </c>
      <c r="B8" s="11">
        <f>B9+B12+B16</f>
        <v>280080</v>
      </c>
      <c r="C8" s="11">
        <f aca="true" t="shared" si="1" ref="C8:K8">C9+C12+C16</f>
        <v>370908</v>
      </c>
      <c r="D8" s="11">
        <f t="shared" si="1"/>
        <v>352527</v>
      </c>
      <c r="E8" s="11">
        <f t="shared" si="1"/>
        <v>245293</v>
      </c>
      <c r="F8" s="11">
        <f t="shared" si="1"/>
        <v>190210</v>
      </c>
      <c r="G8" s="11">
        <f t="shared" si="1"/>
        <v>534091</v>
      </c>
      <c r="H8" s="11">
        <f t="shared" si="1"/>
        <v>257911</v>
      </c>
      <c r="I8" s="11">
        <f t="shared" si="1"/>
        <v>51973</v>
      </c>
      <c r="J8" s="11">
        <f t="shared" si="1"/>
        <v>142928</v>
      </c>
      <c r="K8" s="11">
        <f t="shared" si="1"/>
        <v>130589</v>
      </c>
      <c r="L8" s="11">
        <f aca="true" t="shared" si="2" ref="L8:L29">SUM(B8:K8)</f>
        <v>2556510</v>
      </c>
    </row>
    <row r="9" spans="1:12" ht="17.25" customHeight="1">
      <c r="A9" s="15" t="s">
        <v>16</v>
      </c>
      <c r="B9" s="13">
        <f>+B10+B11</f>
        <v>40046</v>
      </c>
      <c r="C9" s="13">
        <f aca="true" t="shared" si="3" ref="C9:K9">+C10+C11</f>
        <v>57700</v>
      </c>
      <c r="D9" s="13">
        <f t="shared" si="3"/>
        <v>52467</v>
      </c>
      <c r="E9" s="13">
        <f t="shared" si="3"/>
        <v>35912</v>
      </c>
      <c r="F9" s="13">
        <f t="shared" si="3"/>
        <v>22871</v>
      </c>
      <c r="G9" s="13">
        <f t="shared" si="3"/>
        <v>51426</v>
      </c>
      <c r="H9" s="13">
        <f t="shared" si="3"/>
        <v>43265</v>
      </c>
      <c r="I9" s="13">
        <f t="shared" si="3"/>
        <v>9194</v>
      </c>
      <c r="J9" s="13">
        <f t="shared" si="3"/>
        <v>19511</v>
      </c>
      <c r="K9" s="13">
        <f t="shared" si="3"/>
        <v>17533</v>
      </c>
      <c r="L9" s="11">
        <f t="shared" si="2"/>
        <v>349925</v>
      </c>
    </row>
    <row r="10" spans="1:12" ht="17.25" customHeight="1">
      <c r="A10" s="29" t="s">
        <v>17</v>
      </c>
      <c r="B10" s="13">
        <v>40046</v>
      </c>
      <c r="C10" s="13">
        <v>57700</v>
      </c>
      <c r="D10" s="13">
        <v>52467</v>
      </c>
      <c r="E10" s="13">
        <v>35912</v>
      </c>
      <c r="F10" s="13">
        <v>22871</v>
      </c>
      <c r="G10" s="13">
        <v>51426</v>
      </c>
      <c r="H10" s="13">
        <v>43265</v>
      </c>
      <c r="I10" s="13">
        <v>9194</v>
      </c>
      <c r="J10" s="13">
        <v>19511</v>
      </c>
      <c r="K10" s="13">
        <v>17533</v>
      </c>
      <c r="L10" s="11">
        <f t="shared" si="2"/>
        <v>349925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229913</v>
      </c>
      <c r="C12" s="17">
        <f t="shared" si="4"/>
        <v>300088</v>
      </c>
      <c r="D12" s="17">
        <f t="shared" si="4"/>
        <v>288261</v>
      </c>
      <c r="E12" s="17">
        <f t="shared" si="4"/>
        <v>200973</v>
      </c>
      <c r="F12" s="17">
        <f t="shared" si="4"/>
        <v>158782</v>
      </c>
      <c r="G12" s="17">
        <f t="shared" si="4"/>
        <v>458749</v>
      </c>
      <c r="H12" s="17">
        <f t="shared" si="4"/>
        <v>205659</v>
      </c>
      <c r="I12" s="17">
        <f t="shared" si="4"/>
        <v>40691</v>
      </c>
      <c r="J12" s="17">
        <f t="shared" si="4"/>
        <v>118426</v>
      </c>
      <c r="K12" s="17">
        <f t="shared" si="4"/>
        <v>108234</v>
      </c>
      <c r="L12" s="11">
        <f t="shared" si="2"/>
        <v>2109776</v>
      </c>
    </row>
    <row r="13" spans="1:14" s="67" customFormat="1" ht="17.25" customHeight="1">
      <c r="A13" s="74" t="s">
        <v>19</v>
      </c>
      <c r="B13" s="75">
        <v>111879</v>
      </c>
      <c r="C13" s="75">
        <v>153626</v>
      </c>
      <c r="D13" s="75">
        <v>152467</v>
      </c>
      <c r="E13" s="75">
        <v>102159</v>
      </c>
      <c r="F13" s="75">
        <v>81883</v>
      </c>
      <c r="G13" s="75">
        <v>218744</v>
      </c>
      <c r="H13" s="75">
        <v>96929</v>
      </c>
      <c r="I13" s="75">
        <v>22896</v>
      </c>
      <c r="J13" s="75">
        <v>62023</v>
      </c>
      <c r="K13" s="75">
        <v>52068</v>
      </c>
      <c r="L13" s="76">
        <f t="shared" si="2"/>
        <v>1054674</v>
      </c>
      <c r="M13" s="77"/>
      <c r="N13" s="78"/>
    </row>
    <row r="14" spans="1:13" s="67" customFormat="1" ht="17.25" customHeight="1">
      <c r="A14" s="74" t="s">
        <v>20</v>
      </c>
      <c r="B14" s="75">
        <v>108146</v>
      </c>
      <c r="C14" s="75">
        <v>132651</v>
      </c>
      <c r="D14" s="75">
        <v>126069</v>
      </c>
      <c r="E14" s="75">
        <v>90357</v>
      </c>
      <c r="F14" s="75">
        <v>71510</v>
      </c>
      <c r="G14" s="75">
        <v>224249</v>
      </c>
      <c r="H14" s="75">
        <v>96979</v>
      </c>
      <c r="I14" s="75">
        <v>15880</v>
      </c>
      <c r="J14" s="75">
        <v>52821</v>
      </c>
      <c r="K14" s="75">
        <v>52282</v>
      </c>
      <c r="L14" s="76">
        <f t="shared" si="2"/>
        <v>970944</v>
      </c>
      <c r="M14" s="77"/>
    </row>
    <row r="15" spans="1:12" ht="17.25" customHeight="1">
      <c r="A15" s="14" t="s">
        <v>21</v>
      </c>
      <c r="B15" s="13">
        <v>9888</v>
      </c>
      <c r="C15" s="13">
        <v>13811</v>
      </c>
      <c r="D15" s="13">
        <v>9725</v>
      </c>
      <c r="E15" s="13">
        <v>8457</v>
      </c>
      <c r="F15" s="13">
        <v>5389</v>
      </c>
      <c r="G15" s="13">
        <v>15756</v>
      </c>
      <c r="H15" s="13">
        <v>11751</v>
      </c>
      <c r="I15" s="13">
        <v>1915</v>
      </c>
      <c r="J15" s="13">
        <v>3582</v>
      </c>
      <c r="K15" s="13">
        <v>3884</v>
      </c>
      <c r="L15" s="11">
        <f t="shared" si="2"/>
        <v>84158</v>
      </c>
    </row>
    <row r="16" spans="1:12" ht="17.25" customHeight="1">
      <c r="A16" s="15" t="s">
        <v>34</v>
      </c>
      <c r="B16" s="13">
        <f>B17+B18+B19</f>
        <v>10121</v>
      </c>
      <c r="C16" s="13">
        <f aca="true" t="shared" si="5" ref="C16:K16">C17+C18+C19</f>
        <v>13120</v>
      </c>
      <c r="D16" s="13">
        <f t="shared" si="5"/>
        <v>11799</v>
      </c>
      <c r="E16" s="13">
        <f t="shared" si="5"/>
        <v>8408</v>
      </c>
      <c r="F16" s="13">
        <f t="shared" si="5"/>
        <v>8557</v>
      </c>
      <c r="G16" s="13">
        <f t="shared" si="5"/>
        <v>23916</v>
      </c>
      <c r="H16" s="13">
        <f t="shared" si="5"/>
        <v>8987</v>
      </c>
      <c r="I16" s="13">
        <f t="shared" si="5"/>
        <v>2088</v>
      </c>
      <c r="J16" s="13">
        <f t="shared" si="5"/>
        <v>4991</v>
      </c>
      <c r="K16" s="13">
        <f t="shared" si="5"/>
        <v>4822</v>
      </c>
      <c r="L16" s="11">
        <f t="shared" si="2"/>
        <v>96809</v>
      </c>
    </row>
    <row r="17" spans="1:12" ht="17.25" customHeight="1">
      <c r="A17" s="14" t="s">
        <v>35</v>
      </c>
      <c r="B17" s="13">
        <v>10097</v>
      </c>
      <c r="C17" s="13">
        <v>13100</v>
      </c>
      <c r="D17" s="13">
        <v>11784</v>
      </c>
      <c r="E17" s="13">
        <v>8399</v>
      </c>
      <c r="F17" s="13">
        <v>8544</v>
      </c>
      <c r="G17" s="13">
        <v>23887</v>
      </c>
      <c r="H17" s="13">
        <v>8975</v>
      </c>
      <c r="I17" s="13">
        <v>2086</v>
      </c>
      <c r="J17" s="13">
        <v>4989</v>
      </c>
      <c r="K17" s="13">
        <v>4811</v>
      </c>
      <c r="L17" s="11">
        <f t="shared" si="2"/>
        <v>96672</v>
      </c>
    </row>
    <row r="18" spans="1:12" ht="17.25" customHeight="1">
      <c r="A18" s="14" t="s">
        <v>36</v>
      </c>
      <c r="B18" s="13">
        <v>14</v>
      </c>
      <c r="C18" s="13">
        <v>11</v>
      </c>
      <c r="D18" s="13">
        <v>9</v>
      </c>
      <c r="E18" s="13">
        <v>6</v>
      </c>
      <c r="F18" s="13">
        <v>7</v>
      </c>
      <c r="G18" s="13">
        <v>22</v>
      </c>
      <c r="H18" s="13">
        <v>6</v>
      </c>
      <c r="I18" s="13">
        <v>1</v>
      </c>
      <c r="J18" s="13">
        <v>2</v>
      </c>
      <c r="K18" s="13">
        <v>8</v>
      </c>
      <c r="L18" s="11">
        <f t="shared" si="2"/>
        <v>86</v>
      </c>
    </row>
    <row r="19" spans="1:12" ht="17.25" customHeight="1">
      <c r="A19" s="14" t="s">
        <v>37</v>
      </c>
      <c r="B19" s="13">
        <v>10</v>
      </c>
      <c r="C19" s="13">
        <v>9</v>
      </c>
      <c r="D19" s="13">
        <v>6</v>
      </c>
      <c r="E19" s="13">
        <v>3</v>
      </c>
      <c r="F19" s="13">
        <v>6</v>
      </c>
      <c r="G19" s="13">
        <v>7</v>
      </c>
      <c r="H19" s="13">
        <v>6</v>
      </c>
      <c r="I19" s="13">
        <v>1</v>
      </c>
      <c r="J19" s="13">
        <v>0</v>
      </c>
      <c r="K19" s="13">
        <v>3</v>
      </c>
      <c r="L19" s="11">
        <f t="shared" si="2"/>
        <v>51</v>
      </c>
    </row>
    <row r="20" spans="1:12" ht="17.25" customHeight="1">
      <c r="A20" s="16" t="s">
        <v>22</v>
      </c>
      <c r="B20" s="11">
        <f>+B21+B22+B23</f>
        <v>163729</v>
      </c>
      <c r="C20" s="11">
        <f aca="true" t="shared" si="6" ref="C20:K20">+C21+C22+C23</f>
        <v>184482</v>
      </c>
      <c r="D20" s="11">
        <f t="shared" si="6"/>
        <v>201481</v>
      </c>
      <c r="E20" s="11">
        <f t="shared" si="6"/>
        <v>126071</v>
      </c>
      <c r="F20" s="11">
        <f t="shared" si="6"/>
        <v>135342</v>
      </c>
      <c r="G20" s="11">
        <f t="shared" si="6"/>
        <v>374976</v>
      </c>
      <c r="H20" s="11">
        <f t="shared" si="6"/>
        <v>125528</v>
      </c>
      <c r="I20" s="11">
        <f t="shared" si="6"/>
        <v>31526</v>
      </c>
      <c r="J20" s="11">
        <f t="shared" si="6"/>
        <v>77157</v>
      </c>
      <c r="K20" s="11">
        <f t="shared" si="6"/>
        <v>69398</v>
      </c>
      <c r="L20" s="11">
        <f t="shared" si="2"/>
        <v>1489690</v>
      </c>
    </row>
    <row r="21" spans="1:13" s="67" customFormat="1" ht="17.25" customHeight="1">
      <c r="A21" s="60" t="s">
        <v>23</v>
      </c>
      <c r="B21" s="75">
        <v>88318</v>
      </c>
      <c r="C21" s="75">
        <v>108042</v>
      </c>
      <c r="D21" s="75">
        <v>120972</v>
      </c>
      <c r="E21" s="75">
        <v>72712</v>
      </c>
      <c r="F21" s="75">
        <v>78009</v>
      </c>
      <c r="G21" s="75">
        <v>196293</v>
      </c>
      <c r="H21" s="75">
        <v>69786</v>
      </c>
      <c r="I21" s="75">
        <v>19556</v>
      </c>
      <c r="J21" s="75">
        <v>45585</v>
      </c>
      <c r="K21" s="75">
        <v>37370</v>
      </c>
      <c r="L21" s="76">
        <f t="shared" si="2"/>
        <v>836643</v>
      </c>
      <c r="M21" s="77"/>
    </row>
    <row r="22" spans="1:13" s="67" customFormat="1" ht="17.25" customHeight="1">
      <c r="A22" s="60" t="s">
        <v>24</v>
      </c>
      <c r="B22" s="75">
        <v>70138</v>
      </c>
      <c r="C22" s="75">
        <v>70153</v>
      </c>
      <c r="D22" s="75">
        <v>75392</v>
      </c>
      <c r="E22" s="75">
        <v>49790</v>
      </c>
      <c r="F22" s="75">
        <v>54129</v>
      </c>
      <c r="G22" s="75">
        <v>168682</v>
      </c>
      <c r="H22" s="75">
        <v>51101</v>
      </c>
      <c r="I22" s="75">
        <v>10992</v>
      </c>
      <c r="J22" s="75">
        <v>29754</v>
      </c>
      <c r="K22" s="75">
        <v>30203</v>
      </c>
      <c r="L22" s="76">
        <f t="shared" si="2"/>
        <v>610334</v>
      </c>
      <c r="M22" s="77"/>
    </row>
    <row r="23" spans="1:12" ht="17.25" customHeight="1">
      <c r="A23" s="12" t="s">
        <v>25</v>
      </c>
      <c r="B23" s="13">
        <v>5273</v>
      </c>
      <c r="C23" s="13">
        <v>6287</v>
      </c>
      <c r="D23" s="13">
        <v>5117</v>
      </c>
      <c r="E23" s="13">
        <v>3569</v>
      </c>
      <c r="F23" s="13">
        <v>3204</v>
      </c>
      <c r="G23" s="13">
        <v>10001</v>
      </c>
      <c r="H23" s="13">
        <v>4641</v>
      </c>
      <c r="I23" s="13">
        <v>978</v>
      </c>
      <c r="J23" s="13">
        <v>1818</v>
      </c>
      <c r="K23" s="13">
        <v>1825</v>
      </c>
      <c r="L23" s="11">
        <f t="shared" si="2"/>
        <v>42713</v>
      </c>
    </row>
    <row r="24" spans="1:13" ht="17.25" customHeight="1">
      <c r="A24" s="16" t="s">
        <v>26</v>
      </c>
      <c r="B24" s="13">
        <f>+B25+B26</f>
        <v>100614</v>
      </c>
      <c r="C24" s="13">
        <f aca="true" t="shared" si="7" ref="C24:K24">+C25+C26</f>
        <v>143476</v>
      </c>
      <c r="D24" s="13">
        <f t="shared" si="7"/>
        <v>154871</v>
      </c>
      <c r="E24" s="13">
        <f t="shared" si="7"/>
        <v>95652</v>
      </c>
      <c r="F24" s="13">
        <f t="shared" si="7"/>
        <v>70799</v>
      </c>
      <c r="G24" s="13">
        <f t="shared" si="7"/>
        <v>148275</v>
      </c>
      <c r="H24" s="13">
        <f t="shared" si="7"/>
        <v>77164</v>
      </c>
      <c r="I24" s="13">
        <f t="shared" si="7"/>
        <v>25973</v>
      </c>
      <c r="J24" s="13">
        <f t="shared" si="7"/>
        <v>63487</v>
      </c>
      <c r="K24" s="13">
        <f t="shared" si="7"/>
        <v>44753</v>
      </c>
      <c r="L24" s="11">
        <f t="shared" si="2"/>
        <v>925064</v>
      </c>
      <c r="M24" s="50"/>
    </row>
    <row r="25" spans="1:13" ht="17.25" customHeight="1">
      <c r="A25" s="12" t="s">
        <v>39</v>
      </c>
      <c r="B25" s="13">
        <v>75015</v>
      </c>
      <c r="C25" s="13">
        <v>110479</v>
      </c>
      <c r="D25" s="13">
        <v>119073</v>
      </c>
      <c r="E25" s="13">
        <v>75275</v>
      </c>
      <c r="F25" s="13">
        <v>52817</v>
      </c>
      <c r="G25" s="13">
        <v>112934</v>
      </c>
      <c r="H25" s="13">
        <v>58604</v>
      </c>
      <c r="I25" s="13">
        <v>21477</v>
      </c>
      <c r="J25" s="13">
        <v>47656</v>
      </c>
      <c r="K25" s="13">
        <v>32690</v>
      </c>
      <c r="L25" s="11">
        <f t="shared" si="2"/>
        <v>706020</v>
      </c>
      <c r="M25" s="49"/>
    </row>
    <row r="26" spans="1:13" ht="17.25" customHeight="1">
      <c r="A26" s="12" t="s">
        <v>40</v>
      </c>
      <c r="B26" s="13">
        <v>25599</v>
      </c>
      <c r="C26" s="13">
        <v>32997</v>
      </c>
      <c r="D26" s="13">
        <v>35798</v>
      </c>
      <c r="E26" s="13">
        <v>20377</v>
      </c>
      <c r="F26" s="13">
        <v>17982</v>
      </c>
      <c r="G26" s="13">
        <v>35341</v>
      </c>
      <c r="H26" s="13">
        <v>18560</v>
      </c>
      <c r="I26" s="13">
        <v>4496</v>
      </c>
      <c r="J26" s="13">
        <v>15831</v>
      </c>
      <c r="K26" s="13">
        <v>12063</v>
      </c>
      <c r="L26" s="11">
        <f t="shared" si="2"/>
        <v>219044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4294</v>
      </c>
      <c r="I27" s="11">
        <v>0</v>
      </c>
      <c r="J27" s="11">
        <v>0</v>
      </c>
      <c r="K27" s="11">
        <v>0</v>
      </c>
      <c r="L27" s="11">
        <f t="shared" si="2"/>
        <v>4294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77</v>
      </c>
      <c r="L29" s="11">
        <f t="shared" si="2"/>
        <v>77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19997.55</v>
      </c>
      <c r="I37" s="19">
        <v>0</v>
      </c>
      <c r="J37" s="19">
        <v>0</v>
      </c>
      <c r="K37" s="19">
        <v>0</v>
      </c>
      <c r="L37" s="23">
        <f>SUM(B37:K37)</f>
        <v>19997.55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1782320.53</v>
      </c>
      <c r="C49" s="22">
        <f aca="true" t="shared" si="11" ref="C49:H49">+C50+C62</f>
        <v>2559909.5300000003</v>
      </c>
      <c r="D49" s="22">
        <f t="shared" si="11"/>
        <v>2855873.37</v>
      </c>
      <c r="E49" s="22">
        <f t="shared" si="11"/>
        <v>1647070.6600000001</v>
      </c>
      <c r="F49" s="22">
        <f t="shared" si="11"/>
        <v>1429492.0099999998</v>
      </c>
      <c r="G49" s="22">
        <f t="shared" si="11"/>
        <v>3095854.91</v>
      </c>
      <c r="H49" s="22">
        <f t="shared" si="11"/>
        <v>1585680.17</v>
      </c>
      <c r="I49" s="22">
        <f>+I50+I62</f>
        <v>577869.85</v>
      </c>
      <c r="J49" s="22">
        <f>+J50+J62</f>
        <v>977060.7600000001</v>
      </c>
      <c r="K49" s="22">
        <f>+K50+K62</f>
        <v>796337</v>
      </c>
      <c r="L49" s="22">
        <f aca="true" t="shared" si="12" ref="L49:L62">SUM(B49:K49)</f>
        <v>17307468.79</v>
      </c>
    </row>
    <row r="50" spans="1:12" ht="17.25" customHeight="1">
      <c r="A50" s="16" t="s">
        <v>60</v>
      </c>
      <c r="B50" s="23">
        <f>SUM(B51:B61)</f>
        <v>1765550.44</v>
      </c>
      <c r="C50" s="23">
        <f aca="true" t="shared" si="13" ref="C50:K50">SUM(C51:C61)</f>
        <v>2536746.9800000004</v>
      </c>
      <c r="D50" s="23">
        <f t="shared" si="13"/>
        <v>2837898.31</v>
      </c>
      <c r="E50" s="23">
        <f t="shared" si="13"/>
        <v>1623967.83</v>
      </c>
      <c r="F50" s="23">
        <f t="shared" si="13"/>
        <v>1416211.6099999999</v>
      </c>
      <c r="G50" s="23">
        <f t="shared" si="13"/>
        <v>3074384.62</v>
      </c>
      <c r="H50" s="23">
        <f t="shared" si="13"/>
        <v>1569602.2</v>
      </c>
      <c r="I50" s="23">
        <f t="shared" si="13"/>
        <v>577869.85</v>
      </c>
      <c r="J50" s="23">
        <f t="shared" si="13"/>
        <v>963093.8600000001</v>
      </c>
      <c r="K50" s="23">
        <f t="shared" si="13"/>
        <v>796337</v>
      </c>
      <c r="L50" s="23">
        <f t="shared" si="12"/>
        <v>17161662.699999996</v>
      </c>
    </row>
    <row r="51" spans="1:12" ht="17.25" customHeight="1">
      <c r="A51" s="34" t="s">
        <v>61</v>
      </c>
      <c r="B51" s="23">
        <f aca="true" t="shared" si="14" ref="B51:H51">ROUND(B32*B7,2)</f>
        <v>1716184.62</v>
      </c>
      <c r="C51" s="23">
        <f t="shared" si="14"/>
        <v>2465110.04</v>
      </c>
      <c r="D51" s="23">
        <f t="shared" si="14"/>
        <v>2754207.58</v>
      </c>
      <c r="E51" s="23">
        <f t="shared" si="14"/>
        <v>1577299.84</v>
      </c>
      <c r="F51" s="23">
        <f t="shared" si="14"/>
        <v>1353340.49</v>
      </c>
      <c r="G51" s="23">
        <f t="shared" si="14"/>
        <v>2982127.38</v>
      </c>
      <c r="H51" s="23">
        <f t="shared" si="14"/>
        <v>1503430.41</v>
      </c>
      <c r="I51" s="23">
        <f>ROUND(I32*I7,2)</f>
        <v>577869.85</v>
      </c>
      <c r="J51" s="23">
        <f>ROUND(J32*J7,2)</f>
        <v>933519.02</v>
      </c>
      <c r="K51" s="23">
        <f>ROUND(K32*K7,2)</f>
        <v>787793.59</v>
      </c>
      <c r="L51" s="23">
        <f t="shared" si="12"/>
        <v>16650882.819999998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19997.55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19997.55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17975.06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145806.09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-225000.75</v>
      </c>
      <c r="C66" s="35">
        <f t="shared" si="15"/>
        <v>-246343.01</v>
      </c>
      <c r="D66" s="35">
        <f t="shared" si="15"/>
        <v>-222374.74</v>
      </c>
      <c r="E66" s="35">
        <f t="shared" si="15"/>
        <v>-273110.87</v>
      </c>
      <c r="F66" s="35">
        <f t="shared" si="15"/>
        <v>-182524.62000000002</v>
      </c>
      <c r="G66" s="35">
        <f t="shared" si="15"/>
        <v>-290691.85000000003</v>
      </c>
      <c r="H66" s="35">
        <f t="shared" si="15"/>
        <v>-179503.05000000002</v>
      </c>
      <c r="I66" s="35">
        <f t="shared" si="15"/>
        <v>-104828.58</v>
      </c>
      <c r="J66" s="35">
        <f t="shared" si="15"/>
        <v>-71469</v>
      </c>
      <c r="K66" s="35">
        <f t="shared" si="15"/>
        <v>-78358.54</v>
      </c>
      <c r="L66" s="35">
        <f aca="true" t="shared" si="16" ref="L66:L116">SUM(B66:K66)</f>
        <v>-1874205.0100000002</v>
      </c>
    </row>
    <row r="67" spans="1:12" ht="18.75" customHeight="1">
      <c r="A67" s="16" t="s">
        <v>73</v>
      </c>
      <c r="B67" s="35">
        <f aca="true" t="shared" si="17" ref="B67:K67">B68+B69+B70+B71+B72+B73</f>
        <v>-220921.69</v>
      </c>
      <c r="C67" s="35">
        <f t="shared" si="17"/>
        <v>-235557.57</v>
      </c>
      <c r="D67" s="35">
        <f t="shared" si="17"/>
        <v>-230807.35</v>
      </c>
      <c r="E67" s="35">
        <f t="shared" si="17"/>
        <v>-232240.68</v>
      </c>
      <c r="F67" s="35">
        <f t="shared" si="17"/>
        <v>-184491.26</v>
      </c>
      <c r="G67" s="35">
        <f t="shared" si="17"/>
        <v>-274241.57</v>
      </c>
      <c r="H67" s="35">
        <f t="shared" si="17"/>
        <v>-173060</v>
      </c>
      <c r="I67" s="35">
        <f t="shared" si="17"/>
        <v>-36776</v>
      </c>
      <c r="J67" s="35">
        <f t="shared" si="17"/>
        <v>-78044</v>
      </c>
      <c r="K67" s="35">
        <f t="shared" si="17"/>
        <v>-70440</v>
      </c>
      <c r="L67" s="35">
        <f t="shared" si="16"/>
        <v>-1736580.12</v>
      </c>
    </row>
    <row r="68" spans="1:13" s="67" customFormat="1" ht="18.75" customHeight="1">
      <c r="A68" s="60" t="s">
        <v>143</v>
      </c>
      <c r="B68" s="63">
        <f>-ROUND(B9*$D$3,2)</f>
        <v>-160184</v>
      </c>
      <c r="C68" s="63">
        <f aca="true" t="shared" si="18" ref="C68:J68">-ROUND(C9*$D$3,2)</f>
        <v>-230800</v>
      </c>
      <c r="D68" s="63">
        <f t="shared" si="18"/>
        <v>-209868</v>
      </c>
      <c r="E68" s="63">
        <f t="shared" si="18"/>
        <v>-143648</v>
      </c>
      <c r="F68" s="63">
        <f t="shared" si="18"/>
        <v>-91484</v>
      </c>
      <c r="G68" s="63">
        <f t="shared" si="18"/>
        <v>-205704</v>
      </c>
      <c r="H68" s="63">
        <f t="shared" si="18"/>
        <v>-173060</v>
      </c>
      <c r="I68" s="63">
        <f t="shared" si="18"/>
        <v>-36776</v>
      </c>
      <c r="J68" s="63">
        <f t="shared" si="18"/>
        <v>-78044</v>
      </c>
      <c r="K68" s="63">
        <f>-ROUND((K9+K29)*$D$3,2)</f>
        <v>-70440</v>
      </c>
      <c r="L68" s="63">
        <f t="shared" si="16"/>
        <v>-1400008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-632</v>
      </c>
      <c r="C70" s="35">
        <v>-344</v>
      </c>
      <c r="D70" s="35">
        <v>-272</v>
      </c>
      <c r="E70" s="35">
        <v>-468</v>
      </c>
      <c r="F70" s="35">
        <v>-688</v>
      </c>
      <c r="G70" s="35">
        <v>-240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-2644</v>
      </c>
    </row>
    <row r="71" spans="1:12" ht="18.75" customHeight="1">
      <c r="A71" s="12" t="s">
        <v>76</v>
      </c>
      <c r="B71" s="35">
        <v>-728</v>
      </c>
      <c r="C71" s="35">
        <v>-196</v>
      </c>
      <c r="D71" s="35">
        <v>-140</v>
      </c>
      <c r="E71" s="35">
        <v>-364</v>
      </c>
      <c r="F71" s="35">
        <v>-140</v>
      </c>
      <c r="G71" s="35">
        <v>-56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-1624</v>
      </c>
    </row>
    <row r="72" spans="1:12" ht="18.75" customHeight="1">
      <c r="A72" s="12" t="s">
        <v>77</v>
      </c>
      <c r="B72" s="35">
        <v>-59377.69</v>
      </c>
      <c r="C72" s="35">
        <v>-4217.57</v>
      </c>
      <c r="D72" s="35">
        <v>-20527.35</v>
      </c>
      <c r="E72" s="35">
        <v>-87760.68</v>
      </c>
      <c r="F72" s="35">
        <v>-92179.26</v>
      </c>
      <c r="G72" s="35">
        <v>-68241.57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-332304.12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-24113.8</v>
      </c>
      <c r="E74" s="63">
        <f t="shared" si="19"/>
        <v>-63934.74</v>
      </c>
      <c r="F74" s="35">
        <f t="shared" si="19"/>
        <v>-14672.63</v>
      </c>
      <c r="G74" s="35">
        <f t="shared" si="19"/>
        <v>-34821.58</v>
      </c>
      <c r="H74" s="63">
        <f t="shared" si="19"/>
        <v>-15826.32</v>
      </c>
      <c r="I74" s="35">
        <f t="shared" si="19"/>
        <v>-68052.58</v>
      </c>
      <c r="J74" s="63">
        <f t="shared" si="19"/>
        <v>-11470</v>
      </c>
      <c r="K74" s="63">
        <f t="shared" si="19"/>
        <v>-7918.54</v>
      </c>
      <c r="L74" s="63">
        <f t="shared" si="16"/>
        <v>-280151.27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35">
        <v>-1000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35">
        <f t="shared" si="16"/>
        <v>-1000</v>
      </c>
    </row>
    <row r="84" spans="1:12" ht="18.75" customHeight="1">
      <c r="A84" s="12" t="s">
        <v>89</v>
      </c>
      <c r="B84" s="19">
        <v>0</v>
      </c>
      <c r="C84" s="19">
        <v>0</v>
      </c>
      <c r="D84" s="35">
        <v>-36.05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35">
        <f t="shared" si="16"/>
        <v>-36.05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35">
        <v>-48500</v>
      </c>
      <c r="F91" s="35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-52000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146</v>
      </c>
      <c r="B112" s="35">
        <v>11959.36</v>
      </c>
      <c r="C112" s="35">
        <v>12517.22</v>
      </c>
      <c r="D112" s="35">
        <v>32546.41</v>
      </c>
      <c r="E112" s="35">
        <v>23064.55</v>
      </c>
      <c r="F112" s="35">
        <v>16639.27</v>
      </c>
      <c r="G112" s="35">
        <v>18371.3</v>
      </c>
      <c r="H112" s="35">
        <v>9383.27</v>
      </c>
      <c r="I112" s="19">
        <v>0</v>
      </c>
      <c r="J112" s="35">
        <v>18045</v>
      </c>
      <c r="K112" s="19">
        <v>0</v>
      </c>
      <c r="L112" s="35">
        <f t="shared" si="16"/>
        <v>142526.38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1557319.78</v>
      </c>
      <c r="C114" s="24">
        <f t="shared" si="20"/>
        <v>2313566.5200000005</v>
      </c>
      <c r="D114" s="24">
        <f t="shared" si="20"/>
        <v>2633498.6300000004</v>
      </c>
      <c r="E114" s="24">
        <f t="shared" si="20"/>
        <v>1373959.79</v>
      </c>
      <c r="F114" s="24">
        <f t="shared" si="20"/>
        <v>1246967.39</v>
      </c>
      <c r="G114" s="24">
        <f t="shared" si="20"/>
        <v>2805163.06</v>
      </c>
      <c r="H114" s="24">
        <f t="shared" si="20"/>
        <v>1406177.1199999999</v>
      </c>
      <c r="I114" s="24">
        <f>+I115+I116</f>
        <v>473041.26999999996</v>
      </c>
      <c r="J114" s="24">
        <f>+J115+J116</f>
        <v>905591.7600000001</v>
      </c>
      <c r="K114" s="24">
        <f>+K115+K116</f>
        <v>717978.46</v>
      </c>
      <c r="L114" s="45">
        <f t="shared" si="16"/>
        <v>15433263.780000001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1528590.33</v>
      </c>
      <c r="C115" s="24">
        <f t="shared" si="21"/>
        <v>2277886.7500000005</v>
      </c>
      <c r="D115" s="24">
        <f t="shared" si="21"/>
        <v>2582977.16</v>
      </c>
      <c r="E115" s="24">
        <f t="shared" si="21"/>
        <v>1327792.4100000001</v>
      </c>
      <c r="F115" s="24">
        <f t="shared" si="21"/>
        <v>1217047.72</v>
      </c>
      <c r="G115" s="24">
        <f t="shared" si="21"/>
        <v>2765321.47</v>
      </c>
      <c r="H115" s="24">
        <f t="shared" si="21"/>
        <v>1380715.88</v>
      </c>
      <c r="I115" s="24">
        <f t="shared" si="21"/>
        <v>473041.26999999996</v>
      </c>
      <c r="J115" s="24">
        <f t="shared" si="21"/>
        <v>873579.8600000001</v>
      </c>
      <c r="K115" s="24">
        <f t="shared" si="21"/>
        <v>717978.46</v>
      </c>
      <c r="L115" s="45">
        <f t="shared" si="16"/>
        <v>15144931.310000002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28729.45</v>
      </c>
      <c r="C116" s="24">
        <f t="shared" si="22"/>
        <v>35679.77</v>
      </c>
      <c r="D116" s="24">
        <f t="shared" si="22"/>
        <v>50521.47</v>
      </c>
      <c r="E116" s="24">
        <f t="shared" si="22"/>
        <v>46167.380000000005</v>
      </c>
      <c r="F116" s="24">
        <f t="shared" si="22"/>
        <v>29919.67</v>
      </c>
      <c r="G116" s="24">
        <f t="shared" si="22"/>
        <v>39841.59</v>
      </c>
      <c r="H116" s="24">
        <f t="shared" si="22"/>
        <v>25461.239999999998</v>
      </c>
      <c r="I116" s="19">
        <f t="shared" si="22"/>
        <v>0</v>
      </c>
      <c r="J116" s="24">
        <f t="shared" si="22"/>
        <v>32011.9</v>
      </c>
      <c r="K116" s="24">
        <f t="shared" si="22"/>
        <v>0</v>
      </c>
      <c r="L116" s="45">
        <f t="shared" si="16"/>
        <v>288332.47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15433263.779999997</v>
      </c>
      <c r="M122" s="51"/>
    </row>
    <row r="123" spans="1:12" ht="18.75" customHeight="1">
      <c r="A123" s="26" t="s">
        <v>122</v>
      </c>
      <c r="B123" s="27">
        <v>195493.4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195493.4</v>
      </c>
    </row>
    <row r="124" spans="1:12" ht="18.75" customHeight="1">
      <c r="A124" s="26" t="s">
        <v>123</v>
      </c>
      <c r="B124" s="27">
        <v>1361826.38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1361826.38</v>
      </c>
    </row>
    <row r="125" spans="1:12" ht="18.75" customHeight="1">
      <c r="A125" s="26" t="s">
        <v>124</v>
      </c>
      <c r="B125" s="38">
        <v>0</v>
      </c>
      <c r="C125" s="27">
        <v>2313566.52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2313566.52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2452690.23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2452690.23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180808.4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180808.4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1360220.19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1360220.19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13739.6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13739.6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395664.47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395664.47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106713.12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106713.12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744589.8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744589.8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813739.33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813739.33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72464.59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72464.59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371643.16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371643.16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397771.84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397771.84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1149544.14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1149544.14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482721.27</v>
      </c>
      <c r="I139" s="38">
        <v>0</v>
      </c>
      <c r="J139" s="38">
        <v>0</v>
      </c>
      <c r="K139" s="38">
        <v>0</v>
      </c>
      <c r="L139" s="39">
        <f t="shared" si="23"/>
        <v>482721.27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923455.85</v>
      </c>
      <c r="I140" s="38">
        <v>0</v>
      </c>
      <c r="J140" s="38">
        <v>0</v>
      </c>
      <c r="K140" s="38">
        <v>0</v>
      </c>
      <c r="L140" s="39">
        <f t="shared" si="23"/>
        <v>923455.85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473041.27</v>
      </c>
      <c r="J141" s="38">
        <v>0</v>
      </c>
      <c r="K141" s="38">
        <v>0</v>
      </c>
      <c r="L141" s="39">
        <f t="shared" si="23"/>
        <v>473041.27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905591.76</v>
      </c>
      <c r="K142" s="18">
        <v>0</v>
      </c>
      <c r="L142" s="39">
        <f t="shared" si="23"/>
        <v>905591.76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717978.46</v>
      </c>
      <c r="L143" s="42">
        <f t="shared" si="23"/>
        <v>717978.46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905591.7600000001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2018-12-21T16:43:41Z</dcterms:modified>
  <cp:category/>
  <cp:version/>
  <cp:contentType/>
  <cp:contentStatus/>
</cp:coreProperties>
</file>