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<sst xmlns="http://schemas.openxmlformats.org/spreadsheetml/2006/main" count="148" uniqueCount="148">
  <si>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</si>
  <si>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</si>
  <si>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</si>
  <si>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</si>
  <si>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</si>
  <si>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</si>
  <si>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</si>
  <si>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</si>
  <si>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</si>
  <si>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</si>
  <si>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</si>
  <si>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</si>
  <si>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</si>
  <si>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</si>
  <si>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</si>
  <si>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</si>
  <si>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</si>
  <si>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</si>
  <si>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</si>
  <si>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</si>
  <si>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</si>
  <si>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</si>
  <si>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</si>
  <si>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</si>
  <si>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</si>
  <si>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</si>
  <si>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</si>
  <si>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</si>
  <si>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</si>
  <si>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</si>
  <si>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</si>
  <si>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</si>
  <si>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</si>
  <si>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</si>
  <si>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</si>
  <si>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</si>
  <si>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</si>
  <si>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</si>
  <si>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</si>
  <si>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</si>
  <si>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</si>
  <si>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</si>
  <si>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</si>
  <si>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</si>
  <si>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</si>
  <si>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</si>
  <si>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</si>
  <si>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</si>
  <si>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</si>
  <si>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</si>
  <si>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</si>
  <si>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</si>
  <si>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</si>
  <si>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</si>
  <si>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</si>
  <si>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</si>
  <si>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</si>
  <si>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</si>
  <si>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</si>
  <si>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</si>
  <si>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</si>
  <si>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</si>
  <si>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</si>
  <si>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</si>
  <si>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</si>
  <si>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</si>
  <si>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</si>
  <si>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</si>
  <si>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</si>
  <si>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</si>
  <si>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</si>
  <si>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</si>
  <si>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</si>
  <si>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</si>
  <si>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</si>
  <si>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</si>
  <si>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</si>
  <si>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</si>
  <si>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</si>
  <si>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</si>
  <si>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</si>
  <si>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</si>
  <si>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</si>
  <si>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</si>
  <si>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</si>
  <si>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</si>
  <si>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</si>
  <si>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</si>
  <si>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</si>
  <si>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</si>
  <si>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</si>
  <si>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</si>
  <si>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</si>
  <si>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</si>
  <si>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</si>
  <si>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</si>
  <si>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</si>
  <si>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</si>
  <si>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</si>
  <si>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</si>
  <si>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</si>
  <si>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</si>
  <si>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</si>
  <si>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</si>
  <si>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</si>
  <si>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</si>
  <si>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</si>
  <si>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</si>
  <si>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</si>
  <si>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</si>
  <si>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</si>
  <si>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</si>
  <si>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</si>
  <si>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</si>
  <si>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</si>
  <si>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</si>
  <si>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</si>
  <si>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</si>
  <si>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</si>
  <si>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</si>
  <si>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</si>
  <si>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</si>
  <si>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</si>
  <si>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</si>
  <si>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</si>
  <si>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</si>
  <si>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</si>
  <si>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</si>
  <si>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</si>
  <si>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</si>
  <si>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</si>
  <si>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</si>
  <si>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</si>
  <si>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</si>
  <si>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</si>
  <si>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</si>
  <si>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</si>
  <si>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</si>
  <si>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</si>
  <si>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</si>
  <si>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</si>
  <si>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</si>
  <si>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</si>
  <si>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</si>
  <si>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</si>
  <si>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04/12/18 - VENCIMENTO 11/12/18</t>
  </si>
  <si>
    <t>7.4. Revisão de Remuneração pelo Serviço Atende ¹</t>
  </si>
  <si>
    <t>¹ Horas Extras de out/18.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</si>
</sst>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596821</v>
      </c>
      <c r="C7" s="9">
        <f t="shared" si="0"/>
        <v>730679</v>
      </c>
      <c r="D7" s="9">
        <f t="shared" si="0"/>
        <v>787077</v>
      </c>
      <c r="E7" s="9">
        <f t="shared" si="0"/>
        <v>515918</v>
      </c>
      <c r="F7" s="9">
        <f t="shared" si="0"/>
        <v>442957</v>
      </c>
      <c r="G7" s="9">
        <f t="shared" si="0"/>
        <v>1144656</v>
      </c>
      <c r="H7" s="9">
        <f t="shared" si="0"/>
        <v>522809</v>
      </c>
      <c r="I7" s="9">
        <f t="shared" si="0"/>
        <v>119039</v>
      </c>
      <c r="J7" s="9">
        <f t="shared" si="0"/>
        <v>320906</v>
      </c>
      <c r="K7" s="9">
        <f t="shared" si="0"/>
        <v>270951</v>
      </c>
      <c r="L7" s="9">
        <f t="shared" si="0"/>
        <v>5451813</v>
      </c>
      <c r="M7" s="49"/>
    </row>
    <row r="8" spans="1:12" ht="17.25" customHeight="1">
      <c r="A8" s="10" t="s">
        <v>38</v>
      </c>
      <c r="B8" s="11">
        <f>B9+B12+B16</f>
        <v>293905</v>
      </c>
      <c r="C8" s="11">
        <f aca="true" t="shared" si="1" ref="C8:K8">C9+C12+C16</f>
        <v>370081</v>
      </c>
      <c r="D8" s="11">
        <f t="shared" si="1"/>
        <v>368426</v>
      </c>
      <c r="E8" s="11">
        <f t="shared" si="1"/>
        <v>261210</v>
      </c>
      <c r="F8" s="11">
        <f t="shared" si="1"/>
        <v>204546</v>
      </c>
      <c r="G8" s="11">
        <f t="shared" si="1"/>
        <v>560899</v>
      </c>
      <c r="H8" s="11">
        <f t="shared" si="1"/>
        <v>278787</v>
      </c>
      <c r="I8" s="11">
        <f t="shared" si="1"/>
        <v>53432</v>
      </c>
      <c r="J8" s="11">
        <f t="shared" si="1"/>
        <v>149994</v>
      </c>
      <c r="K8" s="11">
        <f t="shared" si="1"/>
        <v>137483</v>
      </c>
      <c r="L8" s="11">
        <f aca="true" t="shared" si="2" ref="L8:L29">SUM(B8:K8)</f>
        <v>2678763</v>
      </c>
    </row>
    <row r="9" spans="1:12" ht="17.25" customHeight="1">
      <c r="A9" s="15" t="s">
        <v>16</v>
      </c>
      <c r="B9" s="13">
        <f>+B10+B11</f>
        <v>36103</v>
      </c>
      <c r="C9" s="13">
        <f aca="true" t="shared" si="3" ref="C9:K9">+C10+C11</f>
        <v>48926</v>
      </c>
      <c r="D9" s="13">
        <f t="shared" si="3"/>
        <v>44613</v>
      </c>
      <c r="E9" s="13">
        <f t="shared" si="3"/>
        <v>32598</v>
      </c>
      <c r="F9" s="13">
        <f t="shared" si="3"/>
        <v>20310</v>
      </c>
      <c r="G9" s="13">
        <f t="shared" si="3"/>
        <v>45337</v>
      </c>
      <c r="H9" s="13">
        <f t="shared" si="3"/>
        <v>42284</v>
      </c>
      <c r="I9" s="13">
        <f t="shared" si="3"/>
        <v>7751</v>
      </c>
      <c r="J9" s="13">
        <f t="shared" si="3"/>
        <v>16619</v>
      </c>
      <c r="K9" s="13">
        <f t="shared" si="3"/>
        <v>15786</v>
      </c>
      <c r="L9" s="11">
        <f t="shared" si="2"/>
        <v>310327</v>
      </c>
    </row>
    <row r="10" spans="1:12" ht="17.25" customHeight="1">
      <c r="A10" s="29" t="s">
        <v>17</v>
      </c>
      <c r="B10" s="13">
        <v>36103</v>
      </c>
      <c r="C10" s="13">
        <v>48926</v>
      </c>
      <c r="D10" s="13">
        <v>44613</v>
      </c>
      <c r="E10" s="13">
        <v>32598</v>
      </c>
      <c r="F10" s="13">
        <v>20310</v>
      </c>
      <c r="G10" s="13">
        <v>45337</v>
      </c>
      <c r="H10" s="13">
        <v>42284</v>
      </c>
      <c r="I10" s="13">
        <v>7751</v>
      </c>
      <c r="J10" s="13">
        <v>16619</v>
      </c>
      <c r="K10" s="13">
        <v>15786</v>
      </c>
      <c r="L10" s="11">
        <f t="shared" si="2"/>
        <v>310327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246486</v>
      </c>
      <c r="C12" s="17">
        <f t="shared" si="4"/>
        <v>306324</v>
      </c>
      <c r="D12" s="17">
        <f t="shared" si="4"/>
        <v>309727</v>
      </c>
      <c r="E12" s="17">
        <f t="shared" si="4"/>
        <v>218768</v>
      </c>
      <c r="F12" s="17">
        <f t="shared" si="4"/>
        <v>173933</v>
      </c>
      <c r="G12" s="17">
        <f t="shared" si="4"/>
        <v>488088</v>
      </c>
      <c r="H12" s="17">
        <f t="shared" si="4"/>
        <v>225720</v>
      </c>
      <c r="I12" s="17">
        <f t="shared" si="4"/>
        <v>43244</v>
      </c>
      <c r="J12" s="17">
        <f t="shared" si="4"/>
        <v>127398</v>
      </c>
      <c r="K12" s="17">
        <f t="shared" si="4"/>
        <v>115797</v>
      </c>
      <c r="L12" s="11">
        <f t="shared" si="2"/>
        <v>2255485</v>
      </c>
    </row>
    <row r="13" spans="1:14" s="67" customFormat="1" ht="17.25" customHeight="1">
      <c r="A13" s="74" t="s">
        <v>19</v>
      </c>
      <c r="B13" s="75">
        <v>113425</v>
      </c>
      <c r="C13" s="75">
        <v>148082</v>
      </c>
      <c r="D13" s="75">
        <v>155233</v>
      </c>
      <c r="E13" s="75">
        <v>105280</v>
      </c>
      <c r="F13" s="75">
        <v>85539</v>
      </c>
      <c r="G13" s="75">
        <v>221707</v>
      </c>
      <c r="H13" s="75">
        <v>99274</v>
      </c>
      <c r="I13" s="75">
        <v>22600</v>
      </c>
      <c r="J13" s="75">
        <v>63833</v>
      </c>
      <c r="K13" s="75">
        <v>52865</v>
      </c>
      <c r="L13" s="76">
        <f t="shared" si="2"/>
        <v>1067838</v>
      </c>
      <c r="M13" s="77"/>
      <c r="N13" s="78"/>
    </row>
    <row r="14" spans="1:13" s="67" customFormat="1" ht="17.25" customHeight="1">
      <c r="A14" s="74" t="s">
        <v>20</v>
      </c>
      <c r="B14" s="75">
        <v>117469</v>
      </c>
      <c r="C14" s="75">
        <v>136304</v>
      </c>
      <c r="D14" s="75">
        <v>137595</v>
      </c>
      <c r="E14" s="75">
        <v>99073</v>
      </c>
      <c r="F14" s="75">
        <v>79328</v>
      </c>
      <c r="G14" s="75">
        <v>240291</v>
      </c>
      <c r="H14" s="75">
        <v>106242</v>
      </c>
      <c r="I14" s="75">
        <v>17143</v>
      </c>
      <c r="J14" s="75">
        <v>57418</v>
      </c>
      <c r="K14" s="75">
        <v>56489</v>
      </c>
      <c r="L14" s="76">
        <f t="shared" si="2"/>
        <v>1047352</v>
      </c>
      <c r="M14" s="77"/>
    </row>
    <row r="15" spans="1:12" ht="17.25" customHeight="1">
      <c r="A15" s="14" t="s">
        <v>21</v>
      </c>
      <c r="B15" s="13">
        <v>15592</v>
      </c>
      <c r="C15" s="13">
        <v>21938</v>
      </c>
      <c r="D15" s="13">
        <v>16899</v>
      </c>
      <c r="E15" s="13">
        <v>14415</v>
      </c>
      <c r="F15" s="13">
        <v>9066</v>
      </c>
      <c r="G15" s="13">
        <v>26090</v>
      </c>
      <c r="H15" s="13">
        <v>20204</v>
      </c>
      <c r="I15" s="13">
        <v>3501</v>
      </c>
      <c r="J15" s="13">
        <v>6147</v>
      </c>
      <c r="K15" s="13">
        <v>6443</v>
      </c>
      <c r="L15" s="11">
        <f t="shared" si="2"/>
        <v>140295</v>
      </c>
    </row>
    <row r="16" spans="1:12" ht="17.25" customHeight="1">
      <c r="A16" s="15" t="s">
        <v>34</v>
      </c>
      <c r="B16" s="13">
        <f>B17+B18+B19</f>
        <v>11316</v>
      </c>
      <c r="C16" s="13">
        <f aca="true" t="shared" si="5" ref="C16:K16">C17+C18+C19</f>
        <v>14831</v>
      </c>
      <c r="D16" s="13">
        <f t="shared" si="5"/>
        <v>14086</v>
      </c>
      <c r="E16" s="13">
        <f t="shared" si="5"/>
        <v>9844</v>
      </c>
      <c r="F16" s="13">
        <f t="shared" si="5"/>
        <v>10303</v>
      </c>
      <c r="G16" s="13">
        <f t="shared" si="5"/>
        <v>27474</v>
      </c>
      <c r="H16" s="13">
        <f t="shared" si="5"/>
        <v>10783</v>
      </c>
      <c r="I16" s="13">
        <f t="shared" si="5"/>
        <v>2437</v>
      </c>
      <c r="J16" s="13">
        <f t="shared" si="5"/>
        <v>5977</v>
      </c>
      <c r="K16" s="13">
        <f t="shared" si="5"/>
        <v>5900</v>
      </c>
      <c r="L16" s="11">
        <f t="shared" si="2"/>
        <v>112951</v>
      </c>
    </row>
    <row r="17" spans="1:12" ht="17.25" customHeight="1">
      <c r="A17" s="14" t="s">
        <v>35</v>
      </c>
      <c r="B17" s="13">
        <v>11285</v>
      </c>
      <c r="C17" s="13">
        <v>14809</v>
      </c>
      <c r="D17" s="13">
        <v>14068</v>
      </c>
      <c r="E17" s="13">
        <v>9819</v>
      </c>
      <c r="F17" s="13">
        <v>10283</v>
      </c>
      <c r="G17" s="13">
        <v>27442</v>
      </c>
      <c r="H17" s="13">
        <v>10766</v>
      </c>
      <c r="I17" s="13">
        <v>2436</v>
      </c>
      <c r="J17" s="13">
        <v>5965</v>
      </c>
      <c r="K17" s="13">
        <v>5890</v>
      </c>
      <c r="L17" s="11">
        <f t="shared" si="2"/>
        <v>112763</v>
      </c>
    </row>
    <row r="18" spans="1:12" ht="17.25" customHeight="1">
      <c r="A18" s="14" t="s">
        <v>36</v>
      </c>
      <c r="B18" s="13">
        <v>17</v>
      </c>
      <c r="C18" s="13">
        <v>19</v>
      </c>
      <c r="D18" s="13">
        <v>11</v>
      </c>
      <c r="E18" s="13">
        <v>18</v>
      </c>
      <c r="F18" s="13">
        <v>16</v>
      </c>
      <c r="G18" s="13">
        <v>24</v>
      </c>
      <c r="H18" s="13">
        <v>11</v>
      </c>
      <c r="I18" s="13">
        <v>0</v>
      </c>
      <c r="J18" s="13">
        <v>7</v>
      </c>
      <c r="K18" s="13">
        <v>8</v>
      </c>
      <c r="L18" s="11">
        <f t="shared" si="2"/>
        <v>131</v>
      </c>
    </row>
    <row r="19" spans="1:12" ht="17.25" customHeight="1">
      <c r="A19" s="14" t="s">
        <v>37</v>
      </c>
      <c r="B19" s="13">
        <v>14</v>
      </c>
      <c r="C19" s="13">
        <v>3</v>
      </c>
      <c r="D19" s="13">
        <v>7</v>
      </c>
      <c r="E19" s="13">
        <v>7</v>
      </c>
      <c r="F19" s="13">
        <v>4</v>
      </c>
      <c r="G19" s="13">
        <v>8</v>
      </c>
      <c r="H19" s="13">
        <v>6</v>
      </c>
      <c r="I19" s="13">
        <v>1</v>
      </c>
      <c r="J19" s="13">
        <v>5</v>
      </c>
      <c r="K19" s="13">
        <v>2</v>
      </c>
      <c r="L19" s="11">
        <f t="shared" si="2"/>
        <v>57</v>
      </c>
    </row>
    <row r="20" spans="1:12" ht="17.25" customHeight="1">
      <c r="A20" s="16" t="s">
        <v>22</v>
      </c>
      <c r="B20" s="11">
        <f>+B21+B22+B23</f>
        <v>172344</v>
      </c>
      <c r="C20" s="11">
        <f aca="true" t="shared" si="6" ref="C20:K20">+C21+C22+C23</f>
        <v>185352</v>
      </c>
      <c r="D20" s="11">
        <f t="shared" si="6"/>
        <v>216111</v>
      </c>
      <c r="E20" s="11">
        <f t="shared" si="6"/>
        <v>132644</v>
      </c>
      <c r="F20" s="11">
        <f t="shared" si="6"/>
        <v>143876</v>
      </c>
      <c r="G20" s="11">
        <f t="shared" si="6"/>
        <v>390807</v>
      </c>
      <c r="H20" s="11">
        <f t="shared" si="6"/>
        <v>135771</v>
      </c>
      <c r="I20" s="11">
        <f t="shared" si="6"/>
        <v>33468</v>
      </c>
      <c r="J20" s="11">
        <f t="shared" si="6"/>
        <v>84367</v>
      </c>
      <c r="K20" s="11">
        <f t="shared" si="6"/>
        <v>73661</v>
      </c>
      <c r="L20" s="11">
        <f t="shared" si="2"/>
        <v>1568401</v>
      </c>
    </row>
    <row r="21" spans="1:13" s="67" customFormat="1" ht="17.25" customHeight="1">
      <c r="A21" s="60" t="s">
        <v>23</v>
      </c>
      <c r="B21" s="75">
        <v>88524</v>
      </c>
      <c r="C21" s="75">
        <v>103660</v>
      </c>
      <c r="D21" s="75">
        <v>123300</v>
      </c>
      <c r="E21" s="75">
        <v>72841</v>
      </c>
      <c r="F21" s="75">
        <v>80056</v>
      </c>
      <c r="G21" s="75">
        <v>197232</v>
      </c>
      <c r="H21" s="75">
        <v>72530</v>
      </c>
      <c r="I21" s="75">
        <v>19719</v>
      </c>
      <c r="J21" s="75">
        <v>47277</v>
      </c>
      <c r="K21" s="75">
        <v>37486</v>
      </c>
      <c r="L21" s="76">
        <f t="shared" si="2"/>
        <v>842625</v>
      </c>
      <c r="M21" s="77"/>
    </row>
    <row r="22" spans="1:13" s="67" customFormat="1" ht="17.25" customHeight="1">
      <c r="A22" s="60" t="s">
        <v>24</v>
      </c>
      <c r="B22" s="75">
        <v>76011</v>
      </c>
      <c r="C22" s="75">
        <v>72901</v>
      </c>
      <c r="D22" s="75">
        <v>84246</v>
      </c>
      <c r="E22" s="75">
        <v>54246</v>
      </c>
      <c r="F22" s="75">
        <v>58860</v>
      </c>
      <c r="G22" s="75">
        <v>178826</v>
      </c>
      <c r="H22" s="75">
        <v>55826</v>
      </c>
      <c r="I22" s="75">
        <v>12090</v>
      </c>
      <c r="J22" s="75">
        <v>33993</v>
      </c>
      <c r="K22" s="75">
        <v>33268</v>
      </c>
      <c r="L22" s="76">
        <f t="shared" si="2"/>
        <v>660267</v>
      </c>
      <c r="M22" s="77"/>
    </row>
    <row r="23" spans="1:12" ht="17.25" customHeight="1">
      <c r="A23" s="12" t="s">
        <v>25</v>
      </c>
      <c r="B23" s="13">
        <v>7809</v>
      </c>
      <c r="C23" s="13">
        <v>8791</v>
      </c>
      <c r="D23" s="13">
        <v>8565</v>
      </c>
      <c r="E23" s="13">
        <v>5557</v>
      </c>
      <c r="F23" s="13">
        <v>4960</v>
      </c>
      <c r="G23" s="13">
        <v>14749</v>
      </c>
      <c r="H23" s="13">
        <v>7415</v>
      </c>
      <c r="I23" s="13">
        <v>1659</v>
      </c>
      <c r="J23" s="13">
        <v>3097</v>
      </c>
      <c r="K23" s="13">
        <v>2907</v>
      </c>
      <c r="L23" s="11">
        <f t="shared" si="2"/>
        <v>65509</v>
      </c>
    </row>
    <row r="24" spans="1:13" ht="17.25" customHeight="1">
      <c r="A24" s="16" t="s">
        <v>26</v>
      </c>
      <c r="B24" s="13">
        <f>+B25+B26</f>
        <v>130572</v>
      </c>
      <c r="C24" s="13">
        <f aca="true" t="shared" si="7" ref="C24:K24">+C25+C26</f>
        <v>175246</v>
      </c>
      <c r="D24" s="13">
        <f t="shared" si="7"/>
        <v>202540</v>
      </c>
      <c r="E24" s="13">
        <f t="shared" si="7"/>
        <v>122064</v>
      </c>
      <c r="F24" s="13">
        <f t="shared" si="7"/>
        <v>94535</v>
      </c>
      <c r="G24" s="13">
        <f t="shared" si="7"/>
        <v>192950</v>
      </c>
      <c r="H24" s="13">
        <f t="shared" si="7"/>
        <v>101686</v>
      </c>
      <c r="I24" s="13">
        <f t="shared" si="7"/>
        <v>32139</v>
      </c>
      <c r="J24" s="13">
        <f t="shared" si="7"/>
        <v>86545</v>
      </c>
      <c r="K24" s="13">
        <f t="shared" si="7"/>
        <v>59807</v>
      </c>
      <c r="L24" s="11">
        <f t="shared" si="2"/>
        <v>1198084</v>
      </c>
      <c r="M24" s="50"/>
    </row>
    <row r="25" spans="1:13" ht="17.25" customHeight="1">
      <c r="A25" s="12" t="s">
        <v>39</v>
      </c>
      <c r="B25" s="13">
        <v>81334</v>
      </c>
      <c r="C25" s="13">
        <v>113649</v>
      </c>
      <c r="D25" s="13">
        <v>130076</v>
      </c>
      <c r="E25" s="13">
        <v>80918</v>
      </c>
      <c r="F25" s="13">
        <v>58041</v>
      </c>
      <c r="G25" s="13">
        <v>122343</v>
      </c>
      <c r="H25" s="13">
        <v>64020</v>
      </c>
      <c r="I25" s="13">
        <v>22883</v>
      </c>
      <c r="J25" s="13">
        <v>53580</v>
      </c>
      <c r="K25" s="13">
        <v>36077</v>
      </c>
      <c r="L25" s="11">
        <f t="shared" si="2"/>
        <v>762921</v>
      </c>
      <c r="M25" s="49"/>
    </row>
    <row r="26" spans="1:13" ht="17.25" customHeight="1">
      <c r="A26" s="12" t="s">
        <v>40</v>
      </c>
      <c r="B26" s="13">
        <v>49238</v>
      </c>
      <c r="C26" s="13">
        <v>61597</v>
      </c>
      <c r="D26" s="13">
        <v>72464</v>
      </c>
      <c r="E26" s="13">
        <v>41146</v>
      </c>
      <c r="F26" s="13">
        <v>36494</v>
      </c>
      <c r="G26" s="13">
        <v>70607</v>
      </c>
      <c r="H26" s="13">
        <v>37666</v>
      </c>
      <c r="I26" s="13">
        <v>9256</v>
      </c>
      <c r="J26" s="13">
        <v>32965</v>
      </c>
      <c r="K26" s="13">
        <v>23730</v>
      </c>
      <c r="L26" s="11">
        <f t="shared" si="2"/>
        <v>435163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6565</v>
      </c>
      <c r="I27" s="11">
        <v>0</v>
      </c>
      <c r="J27" s="11">
        <v>0</v>
      </c>
      <c r="K27" s="11">
        <v>0</v>
      </c>
      <c r="L27" s="11">
        <f t="shared" si="2"/>
        <v>6565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95</v>
      </c>
      <c r="L29" s="11">
        <f t="shared" si="2"/>
        <v>95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12653.37</v>
      </c>
      <c r="I37" s="19">
        <v>0</v>
      </c>
      <c r="J37" s="19">
        <v>0</v>
      </c>
      <c r="K37" s="19">
        <v>0</v>
      </c>
      <c r="L37" s="23">
        <f>SUM(B37:K37)</f>
        <v>12653.37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1947494.75</v>
      </c>
      <c r="C49" s="22">
        <f aca="true" t="shared" si="11" ref="C49:H49">+C50+C62</f>
        <v>2672123.5300000003</v>
      </c>
      <c r="D49" s="22">
        <f t="shared" si="11"/>
        <v>3160174.22</v>
      </c>
      <c r="E49" s="22">
        <f t="shared" si="11"/>
        <v>1812232.27</v>
      </c>
      <c r="F49" s="22">
        <f t="shared" si="11"/>
        <v>1588628.1999999997</v>
      </c>
      <c r="G49" s="22">
        <f t="shared" si="11"/>
        <v>3342115.31</v>
      </c>
      <c r="H49" s="22">
        <f t="shared" si="11"/>
        <v>1765617.61</v>
      </c>
      <c r="I49" s="22">
        <f>+I50+I62</f>
        <v>628371.17</v>
      </c>
      <c r="J49" s="22">
        <f>+J50+J62</f>
        <v>1099964.29</v>
      </c>
      <c r="K49" s="22">
        <f>+K50+K62</f>
        <v>877864.29</v>
      </c>
      <c r="L49" s="22">
        <f aca="true" t="shared" si="12" ref="L49:L62">SUM(B49:K49)</f>
        <v>18894585.639999997</v>
      </c>
    </row>
    <row r="50" spans="1:12" ht="17.25" customHeight="1">
      <c r="A50" s="16" t="s">
        <v>60</v>
      </c>
      <c r="B50" s="23">
        <f>SUM(B51:B61)</f>
        <v>1930724.66</v>
      </c>
      <c r="C50" s="23">
        <f aca="true" t="shared" si="13" ref="C50:K50">SUM(C51:C61)</f>
        <v>2648960.9800000004</v>
      </c>
      <c r="D50" s="23">
        <f t="shared" si="13"/>
        <v>3141721</v>
      </c>
      <c r="E50" s="23">
        <f t="shared" si="13"/>
        <v>1789129.44</v>
      </c>
      <c r="F50" s="23">
        <f t="shared" si="13"/>
        <v>1575347.7999999998</v>
      </c>
      <c r="G50" s="23">
        <f t="shared" si="13"/>
        <v>3320645.02</v>
      </c>
      <c r="H50" s="23">
        <f t="shared" si="13"/>
        <v>1749539.6400000001</v>
      </c>
      <c r="I50" s="23">
        <f t="shared" si="13"/>
        <v>628371.17</v>
      </c>
      <c r="J50" s="23">
        <f t="shared" si="13"/>
        <v>1085997.3900000001</v>
      </c>
      <c r="K50" s="23">
        <f t="shared" si="13"/>
        <v>877864.29</v>
      </c>
      <c r="L50" s="23">
        <f t="shared" si="12"/>
        <v>18748301.39</v>
      </c>
    </row>
    <row r="51" spans="1:12" ht="17.25" customHeight="1">
      <c r="A51" s="34" t="s">
        <v>61</v>
      </c>
      <c r="B51" s="23">
        <f aca="true" t="shared" si="14" ref="B51:H51">ROUND(B32*B7,2)</f>
        <v>1881358.84</v>
      </c>
      <c r="C51" s="23">
        <f t="shared" si="14"/>
        <v>2577324.04</v>
      </c>
      <c r="D51" s="23">
        <f t="shared" si="14"/>
        <v>3058030.27</v>
      </c>
      <c r="E51" s="23">
        <f t="shared" si="14"/>
        <v>1742461.45</v>
      </c>
      <c r="F51" s="23">
        <f t="shared" si="14"/>
        <v>1512476.68</v>
      </c>
      <c r="G51" s="23">
        <f t="shared" si="14"/>
        <v>3228387.78</v>
      </c>
      <c r="H51" s="23">
        <f t="shared" si="14"/>
        <v>1690712.03</v>
      </c>
      <c r="I51" s="23">
        <f>ROUND(I32*I7,2)</f>
        <v>628371.17</v>
      </c>
      <c r="J51" s="23">
        <f>ROUND(J32*J7,2)</f>
        <v>1056422.55</v>
      </c>
      <c r="K51" s="23">
        <f>ROUND(K32*K7,2)</f>
        <v>872164.17</v>
      </c>
      <c r="L51" s="23">
        <f t="shared" si="12"/>
        <v>18247708.98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12653.37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12653.37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18453.22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146284.25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-333266.01999999996</v>
      </c>
      <c r="C66" s="35">
        <f t="shared" si="15"/>
        <v>-204902.88</v>
      </c>
      <c r="D66" s="35">
        <f t="shared" si="15"/>
        <v>-221731.05999999997</v>
      </c>
      <c r="E66" s="35">
        <f t="shared" si="15"/>
        <v>-348119.33</v>
      </c>
      <c r="F66" s="35">
        <f t="shared" si="15"/>
        <v>-350075.39</v>
      </c>
      <c r="G66" s="35">
        <f t="shared" si="15"/>
        <v>-420338.33</v>
      </c>
      <c r="H66" s="35">
        <f t="shared" si="15"/>
        <v>-174691.12</v>
      </c>
      <c r="I66" s="35">
        <f t="shared" si="15"/>
        <v>-99056.58</v>
      </c>
      <c r="J66" s="35">
        <f t="shared" si="15"/>
        <v>-55711.990000000005</v>
      </c>
      <c r="K66" s="35">
        <f t="shared" si="15"/>
        <v>-71442.54</v>
      </c>
      <c r="L66" s="35">
        <f aca="true" t="shared" si="16" ref="L66:L116">SUM(B66:K66)</f>
        <v>-2279335.24</v>
      </c>
    </row>
    <row r="67" spans="1:12" ht="18.75" customHeight="1">
      <c r="A67" s="16" t="s">
        <v>73</v>
      </c>
      <c r="B67" s="35">
        <f aca="true" t="shared" si="17" ref="B67:K67">B68+B69+B70+B71+B72+B73</f>
        <v>-331681.68</v>
      </c>
      <c r="C67" s="35">
        <f t="shared" si="17"/>
        <v>-200983.7</v>
      </c>
      <c r="D67" s="35">
        <f t="shared" si="17"/>
        <v>-242030.1</v>
      </c>
      <c r="E67" s="35">
        <f t="shared" si="17"/>
        <v>-364160.29000000004</v>
      </c>
      <c r="F67" s="35">
        <f t="shared" si="17"/>
        <v>-358610.21</v>
      </c>
      <c r="G67" s="35">
        <f t="shared" si="17"/>
        <v>-412173.36</v>
      </c>
      <c r="H67" s="35">
        <f t="shared" si="17"/>
        <v>-169136</v>
      </c>
      <c r="I67" s="35">
        <f t="shared" si="17"/>
        <v>-31004</v>
      </c>
      <c r="J67" s="35">
        <f t="shared" si="17"/>
        <v>-66476</v>
      </c>
      <c r="K67" s="35">
        <f t="shared" si="17"/>
        <v>-63524</v>
      </c>
      <c r="L67" s="35">
        <f t="shared" si="16"/>
        <v>-2239779.34</v>
      </c>
    </row>
    <row r="68" spans="1:13" s="67" customFormat="1" ht="18.75" customHeight="1">
      <c r="A68" s="60" t="s">
        <v>143</v>
      </c>
      <c r="B68" s="63">
        <f>-ROUND(B9*$D$3,2)</f>
        <v>-144412</v>
      </c>
      <c r="C68" s="63">
        <f aca="true" t="shared" si="18" ref="C68:J68">-ROUND(C9*$D$3,2)</f>
        <v>-195704</v>
      </c>
      <c r="D68" s="63">
        <f t="shared" si="18"/>
        <v>-178452</v>
      </c>
      <c r="E68" s="63">
        <f t="shared" si="18"/>
        <v>-130392</v>
      </c>
      <c r="F68" s="63">
        <f t="shared" si="18"/>
        <v>-81240</v>
      </c>
      <c r="G68" s="63">
        <f t="shared" si="18"/>
        <v>-181348</v>
      </c>
      <c r="H68" s="63">
        <f t="shared" si="18"/>
        <v>-169136</v>
      </c>
      <c r="I68" s="63">
        <f t="shared" si="18"/>
        <v>-31004</v>
      </c>
      <c r="J68" s="63">
        <f t="shared" si="18"/>
        <v>-66476</v>
      </c>
      <c r="K68" s="63">
        <f>-ROUND((K9+K29)*$D$3,2)</f>
        <v>-63524</v>
      </c>
      <c r="L68" s="63">
        <f t="shared" si="16"/>
        <v>-1241688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-1380</v>
      </c>
      <c r="C70" s="35">
        <v>-300</v>
      </c>
      <c r="D70" s="35">
        <v>-644</v>
      </c>
      <c r="E70" s="35">
        <v>-1052</v>
      </c>
      <c r="F70" s="35">
        <v>-1416</v>
      </c>
      <c r="G70" s="35">
        <v>-684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-5476</v>
      </c>
    </row>
    <row r="71" spans="1:12" ht="18.75" customHeight="1">
      <c r="A71" s="12" t="s">
        <v>76</v>
      </c>
      <c r="B71" s="35">
        <v>-2296</v>
      </c>
      <c r="C71" s="35">
        <v>-420</v>
      </c>
      <c r="D71" s="35">
        <v>-728</v>
      </c>
      <c r="E71" s="35">
        <v>-1232</v>
      </c>
      <c r="F71" s="35">
        <v>-672</v>
      </c>
      <c r="G71" s="35">
        <v>-196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-5544</v>
      </c>
    </row>
    <row r="72" spans="1:12" ht="18.75" customHeight="1">
      <c r="A72" s="12" t="s">
        <v>77</v>
      </c>
      <c r="B72" s="35">
        <v>-183593.68</v>
      </c>
      <c r="C72" s="35">
        <v>-4559.7</v>
      </c>
      <c r="D72" s="35">
        <v>-62206.1</v>
      </c>
      <c r="E72" s="35">
        <v>-231484.29</v>
      </c>
      <c r="F72" s="35">
        <v>-275282.21</v>
      </c>
      <c r="G72" s="35">
        <v>-229945.36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-987071.34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-23077.75</v>
      </c>
      <c r="E74" s="63">
        <f t="shared" si="19"/>
        <v>-15434.74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-230615.22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-3500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146</v>
      </c>
      <c r="B112" s="63">
        <v>14454.08</v>
      </c>
      <c r="C112" s="63">
        <v>19383.48</v>
      </c>
      <c r="D112" s="63">
        <v>43376.79</v>
      </c>
      <c r="E112" s="63">
        <v>31475.7</v>
      </c>
      <c r="F112" s="63">
        <v>23207.45</v>
      </c>
      <c r="G112" s="63">
        <v>26656.61</v>
      </c>
      <c r="H112" s="63">
        <v>10271.2</v>
      </c>
      <c r="I112" s="19">
        <v>0</v>
      </c>
      <c r="J112" s="63">
        <v>22234.01</v>
      </c>
      <c r="K112" s="19">
        <v>0</v>
      </c>
      <c r="L112" s="63">
        <f t="shared" si="16"/>
        <v>191059.32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1614228.73</v>
      </c>
      <c r="C114" s="24">
        <f t="shared" si="20"/>
        <v>2467220.65</v>
      </c>
      <c r="D114" s="24">
        <f t="shared" si="20"/>
        <v>2938443.1599999997</v>
      </c>
      <c r="E114" s="24">
        <f t="shared" si="20"/>
        <v>1464112.94</v>
      </c>
      <c r="F114" s="24">
        <f t="shared" si="20"/>
        <v>1238552.81</v>
      </c>
      <c r="G114" s="24">
        <f t="shared" si="20"/>
        <v>2921776.98</v>
      </c>
      <c r="H114" s="24">
        <f t="shared" si="20"/>
        <v>1590926.49</v>
      </c>
      <c r="I114" s="24">
        <f>+I115+I116</f>
        <v>529314.5900000001</v>
      </c>
      <c r="J114" s="24">
        <f>+J115+J116</f>
        <v>1044252.3000000002</v>
      </c>
      <c r="K114" s="24">
        <f>+K115+K116</f>
        <v>806421.75</v>
      </c>
      <c r="L114" s="45">
        <f t="shared" si="16"/>
        <v>16615250.4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1583004.56</v>
      </c>
      <c r="C115" s="24">
        <f t="shared" si="21"/>
        <v>2424674.62</v>
      </c>
      <c r="D115" s="24">
        <f t="shared" si="21"/>
        <v>2876613.15</v>
      </c>
      <c r="E115" s="24">
        <f t="shared" si="21"/>
        <v>1409534.41</v>
      </c>
      <c r="F115" s="24">
        <f t="shared" si="21"/>
        <v>1202064.96</v>
      </c>
      <c r="G115" s="24">
        <f t="shared" si="21"/>
        <v>2873650.08</v>
      </c>
      <c r="H115" s="24">
        <f t="shared" si="21"/>
        <v>1564577.32</v>
      </c>
      <c r="I115" s="24">
        <f t="shared" si="21"/>
        <v>529314.5900000001</v>
      </c>
      <c r="J115" s="24">
        <f t="shared" si="21"/>
        <v>1008051.3900000001</v>
      </c>
      <c r="K115" s="24">
        <f t="shared" si="21"/>
        <v>806421.75</v>
      </c>
      <c r="L115" s="45">
        <f t="shared" si="16"/>
        <v>16277906.83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31224.17</v>
      </c>
      <c r="C116" s="24">
        <f t="shared" si="22"/>
        <v>42546.03</v>
      </c>
      <c r="D116" s="24">
        <f t="shared" si="22"/>
        <v>61830.01</v>
      </c>
      <c r="E116" s="24">
        <f t="shared" si="22"/>
        <v>54578.53</v>
      </c>
      <c r="F116" s="24">
        <f t="shared" si="22"/>
        <v>36487.85</v>
      </c>
      <c r="G116" s="24">
        <f t="shared" si="22"/>
        <v>48126.9</v>
      </c>
      <c r="H116" s="24">
        <f t="shared" si="22"/>
        <v>26349.17</v>
      </c>
      <c r="I116" s="19">
        <f t="shared" si="22"/>
        <v>0</v>
      </c>
      <c r="J116" s="24">
        <f t="shared" si="22"/>
        <v>36200.909999999996</v>
      </c>
      <c r="K116" s="24">
        <f t="shared" si="22"/>
        <v>0</v>
      </c>
      <c r="L116" s="45">
        <f t="shared" si="16"/>
        <v>337343.56999999995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16615250.410000002</v>
      </c>
      <c r="M122" s="51"/>
    </row>
    <row r="123" spans="1:12" ht="18.75" customHeight="1">
      <c r="A123" s="26" t="s">
        <v>122</v>
      </c>
      <c r="B123" s="27">
        <v>206573.69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206573.69</v>
      </c>
    </row>
    <row r="124" spans="1:12" ht="18.75" customHeight="1">
      <c r="A124" s="26" t="s">
        <v>123</v>
      </c>
      <c r="B124" s="27">
        <v>1407655.04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1407655.04</v>
      </c>
    </row>
    <row r="125" spans="1:12" ht="18.75" customHeight="1">
      <c r="A125" s="26" t="s">
        <v>124</v>
      </c>
      <c r="B125" s="38">
        <v>0</v>
      </c>
      <c r="C125" s="27">
        <v>2467220.64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2467220.64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2737080.24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2737080.24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201362.92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201362.92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1449471.81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1449471.81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14641.13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14641.13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450103.57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450103.57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103753.04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103753.04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684696.2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684696.2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847985.04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847985.04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76848.38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76848.38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392731.33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392731.33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413946.38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413946.38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1190265.87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1190265.87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547224.75</v>
      </c>
      <c r="I139" s="38">
        <v>0</v>
      </c>
      <c r="J139" s="38">
        <v>0</v>
      </c>
      <c r="K139" s="38">
        <v>0</v>
      </c>
      <c r="L139" s="39">
        <f t="shared" si="23"/>
        <v>547224.75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1043701.73</v>
      </c>
      <c r="I140" s="38">
        <v>0</v>
      </c>
      <c r="J140" s="38">
        <v>0</v>
      </c>
      <c r="K140" s="38">
        <v>0</v>
      </c>
      <c r="L140" s="39">
        <f t="shared" si="23"/>
        <v>1043701.73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529314.59</v>
      </c>
      <c r="J141" s="38">
        <v>0</v>
      </c>
      <c r="K141" s="38">
        <v>0</v>
      </c>
      <c r="L141" s="39">
        <f t="shared" si="23"/>
        <v>529314.59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1044252.31</v>
      </c>
      <c r="K142" s="18">
        <v>0</v>
      </c>
      <c r="L142" s="39">
        <f t="shared" si="23"/>
        <v>1044252.31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806421.75</v>
      </c>
      <c r="L143" s="42">
        <f t="shared" si="23"/>
        <v>806421.75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1044252.3000000002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2018-12-10T17:03:44Z</dcterms:modified>
  <cp:category/>
  <cp:version/>
  <cp:contentType/>
  <cp:contentStatus/>
</cp:coreProperties>
</file>