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<sst xmlns="http://schemas.openxmlformats.org/spreadsheetml/2006/main" count="146" uniqueCount="146">
  <si>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</si>
  <si>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</si>
  <si>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</si>
  <si>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</si>
  <si>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</si>
  <si>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</si>
  <si>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</si>
  <si>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</si>
  <si>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</si>
  <si>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</si>
  <si>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</si>
  <si>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</si>
  <si>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</si>
  <si>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</si>
  <si>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</si>
  <si>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</si>
  <si>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</si>
  <si>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</si>
  <si>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</si>
  <si>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</si>
  <si>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</si>
  <si>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</si>
  <si>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</si>
  <si>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</si>
  <si>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</si>
  <si>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</si>
  <si>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</si>
  <si>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</si>
  <si>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</si>
  <si>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</si>
  <si>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</si>
  <si>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</si>
  <si>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</si>
  <si>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</si>
  <si>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</si>
  <si>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</si>
  <si>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</si>
  <si>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</si>
  <si>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</si>
  <si>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</si>
  <si>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</si>
  <si>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</si>
  <si>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</si>
  <si>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</si>
  <si>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</si>
  <si>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</si>
  <si>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</si>
  <si>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</si>
  <si>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</si>
  <si>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</si>
  <si>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</si>
  <si>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</si>
  <si>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</si>
  <si>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</si>
  <si>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</si>
  <si>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</si>
  <si>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</si>
  <si>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</si>
  <si>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</si>
  <si>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</si>
  <si>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</si>
  <si>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</si>
  <si>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</si>
  <si>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</si>
  <si>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</si>
  <si>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</si>
  <si>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</si>
  <si>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</si>
  <si>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</si>
  <si>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</si>
  <si>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</si>
  <si>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</si>
  <si>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</si>
  <si>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</si>
  <si>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</si>
  <si>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</si>
  <si>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</si>
  <si>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</si>
  <si>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</si>
  <si>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</si>
  <si>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</si>
  <si>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</si>
  <si>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</si>
  <si>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</si>
  <si>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</si>
  <si>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</si>
  <si>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</si>
  <si>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</si>
  <si>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</si>
  <si>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</si>
  <si>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</si>
  <si>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</si>
  <si>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</si>
  <si>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</si>
  <si>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</si>
  <si>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</si>
  <si>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</si>
  <si>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</si>
  <si>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</si>
  <si>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</si>
  <si>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</si>
  <si>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</si>
  <si>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</si>
  <si>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</si>
  <si>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</si>
  <si>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</si>
  <si>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</si>
  <si>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</si>
  <si>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</si>
  <si>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</si>
  <si>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</si>
  <si>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</si>
  <si>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</si>
  <si>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</si>
  <si>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</si>
  <si>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</si>
  <si>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</si>
  <si>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</si>
  <si>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</si>
  <si>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</si>
  <si>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</si>
  <si>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</si>
  <si>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</si>
  <si>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</si>
  <si>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</si>
  <si>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</si>
  <si>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</si>
  <si>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</si>
  <si>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</si>
  <si>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</si>
  <si>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</si>
  <si>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</si>
  <si>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</si>
  <si>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</si>
  <si>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</si>
  <si>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</si>
  <si>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</si>
  <si>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</si>
  <si>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</si>
  <si>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</si>
  <si>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</si>
  <si>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</si>
  <si>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</si>
  <si>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30/08/18 - VENCIMENTO 06/09/18</t>
  </si>
  <si>
    <t>6.4. Revisão de Remuneração pelo Serviço Atende ¹</t>
  </si>
  <si>
    <t>¹ Frota operacional.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</si>
</sst>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113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138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590614</v>
      </c>
      <c r="C7" s="9">
        <f t="shared" si="0"/>
        <v>784443</v>
      </c>
      <c r="D7" s="9">
        <f t="shared" si="0"/>
        <v>773964</v>
      </c>
      <c r="E7" s="9">
        <f t="shared" si="0"/>
        <v>526453</v>
      </c>
      <c r="F7" s="9">
        <f t="shared" si="0"/>
        <v>460751</v>
      </c>
      <c r="G7" s="9">
        <f t="shared" si="0"/>
        <v>1216655</v>
      </c>
      <c r="H7" s="9">
        <f t="shared" si="0"/>
        <v>545131</v>
      </c>
      <c r="I7" s="9">
        <f t="shared" si="0"/>
        <v>123564</v>
      </c>
      <c r="J7" s="9">
        <f t="shared" si="0"/>
        <v>319878</v>
      </c>
      <c r="K7" s="9">
        <f t="shared" si="0"/>
        <v>264758</v>
      </c>
      <c r="L7" s="9">
        <f t="shared" si="0"/>
        <v>5606211</v>
      </c>
      <c r="M7" s="49"/>
    </row>
    <row r="8" spans="1:12" ht="17.25" customHeight="1">
      <c r="A8" s="10" t="s">
        <v>95</v>
      </c>
      <c r="B8" s="11">
        <f>B9+B12+B16</f>
        <v>293448</v>
      </c>
      <c r="C8" s="11">
        <f aca="true" t="shared" si="1" ref="C8:K8">C9+C12+C16</f>
        <v>399329</v>
      </c>
      <c r="D8" s="11">
        <f t="shared" si="1"/>
        <v>367238</v>
      </c>
      <c r="E8" s="11">
        <f t="shared" si="1"/>
        <v>269905</v>
      </c>
      <c r="F8" s="11">
        <f t="shared" si="1"/>
        <v>216073</v>
      </c>
      <c r="G8" s="11">
        <f t="shared" si="1"/>
        <v>593935</v>
      </c>
      <c r="H8" s="11">
        <f t="shared" si="1"/>
        <v>294193</v>
      </c>
      <c r="I8" s="11">
        <f t="shared" si="1"/>
        <v>57066</v>
      </c>
      <c r="J8" s="11">
        <f t="shared" si="1"/>
        <v>151300</v>
      </c>
      <c r="K8" s="11">
        <f t="shared" si="1"/>
        <v>136704</v>
      </c>
      <c r="L8" s="11">
        <f aca="true" t="shared" si="2" ref="L8:L27">SUM(B8:K8)</f>
        <v>2779191</v>
      </c>
    </row>
    <row r="9" spans="1:12" ht="17.25" customHeight="1">
      <c r="A9" s="15" t="s">
        <v>16</v>
      </c>
      <c r="B9" s="13">
        <f>+B10+B11</f>
        <v>35568</v>
      </c>
      <c r="C9" s="13">
        <f aca="true" t="shared" si="3" ref="C9:K9">+C10+C11</f>
        <v>51197</v>
      </c>
      <c r="D9" s="13">
        <f t="shared" si="3"/>
        <v>41847</v>
      </c>
      <c r="E9" s="13">
        <f t="shared" si="3"/>
        <v>32752</v>
      </c>
      <c r="F9" s="13">
        <f t="shared" si="3"/>
        <v>20948</v>
      </c>
      <c r="G9" s="13">
        <f t="shared" si="3"/>
        <v>48785</v>
      </c>
      <c r="H9" s="13">
        <f t="shared" si="3"/>
        <v>43429</v>
      </c>
      <c r="I9" s="13">
        <f t="shared" si="3"/>
        <v>7823</v>
      </c>
      <c r="J9" s="13">
        <f t="shared" si="3"/>
        <v>16306</v>
      </c>
      <c r="K9" s="13">
        <f t="shared" si="3"/>
        <v>15403</v>
      </c>
      <c r="L9" s="11">
        <f t="shared" si="2"/>
        <v>314058</v>
      </c>
    </row>
    <row r="10" spans="1:12" ht="17.25" customHeight="1">
      <c r="A10" s="29" t="s">
        <v>17</v>
      </c>
      <c r="B10" s="13">
        <v>35568</v>
      </c>
      <c r="C10" s="13">
        <v>51197</v>
      </c>
      <c r="D10" s="13">
        <v>41847</v>
      </c>
      <c r="E10" s="13">
        <v>32752</v>
      </c>
      <c r="F10" s="13">
        <v>20948</v>
      </c>
      <c r="G10" s="13">
        <v>48785</v>
      </c>
      <c r="H10" s="13">
        <v>43429</v>
      </c>
      <c r="I10" s="13">
        <v>7823</v>
      </c>
      <c r="J10" s="13">
        <v>16306</v>
      </c>
      <c r="K10" s="13">
        <v>15403</v>
      </c>
      <c r="L10" s="11">
        <f t="shared" si="2"/>
        <v>314058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245278</v>
      </c>
      <c r="C12" s="17">
        <f t="shared" si="4"/>
        <v>330208</v>
      </c>
      <c r="D12" s="17">
        <f t="shared" si="4"/>
        <v>309314</v>
      </c>
      <c r="E12" s="17">
        <f t="shared" si="4"/>
        <v>225660</v>
      </c>
      <c r="F12" s="17">
        <f t="shared" si="4"/>
        <v>183323</v>
      </c>
      <c r="G12" s="17">
        <f t="shared" si="4"/>
        <v>513670</v>
      </c>
      <c r="H12" s="17">
        <f t="shared" si="4"/>
        <v>238069</v>
      </c>
      <c r="I12" s="17">
        <f t="shared" si="4"/>
        <v>46394</v>
      </c>
      <c r="J12" s="17">
        <f t="shared" si="4"/>
        <v>128073</v>
      </c>
      <c r="K12" s="17">
        <f t="shared" si="4"/>
        <v>114814</v>
      </c>
      <c r="L12" s="11">
        <f t="shared" si="2"/>
        <v>2334803</v>
      </c>
    </row>
    <row r="13" spans="1:14" s="67" customFormat="1" ht="17.25" customHeight="1">
      <c r="A13" s="74" t="s">
        <v>19</v>
      </c>
      <c r="B13" s="75">
        <v>118211</v>
      </c>
      <c r="C13" s="75">
        <v>168054</v>
      </c>
      <c r="D13" s="75">
        <v>163156</v>
      </c>
      <c r="E13" s="75">
        <v>114084</v>
      </c>
      <c r="F13" s="75">
        <v>94272</v>
      </c>
      <c r="G13" s="75">
        <v>245296</v>
      </c>
      <c r="H13" s="75">
        <v>109220</v>
      </c>
      <c r="I13" s="75">
        <v>25341</v>
      </c>
      <c r="J13" s="75">
        <v>67474</v>
      </c>
      <c r="K13" s="75">
        <v>55875</v>
      </c>
      <c r="L13" s="76">
        <f t="shared" si="2"/>
        <v>1160983</v>
      </c>
      <c r="M13" s="77"/>
      <c r="N13" s="78"/>
    </row>
    <row r="14" spans="1:13" s="67" customFormat="1" ht="17.25" customHeight="1">
      <c r="A14" s="74" t="s">
        <v>20</v>
      </c>
      <c r="B14" s="75">
        <v>113389</v>
      </c>
      <c r="C14" s="75">
        <v>140943</v>
      </c>
      <c r="D14" s="75">
        <v>131106</v>
      </c>
      <c r="E14" s="75">
        <v>98376</v>
      </c>
      <c r="F14" s="75">
        <v>80672</v>
      </c>
      <c r="G14" s="75">
        <v>246649</v>
      </c>
      <c r="H14" s="75">
        <v>108549</v>
      </c>
      <c r="I14" s="75">
        <v>17523</v>
      </c>
      <c r="J14" s="75">
        <v>55375</v>
      </c>
      <c r="K14" s="75">
        <v>53587</v>
      </c>
      <c r="L14" s="76">
        <f t="shared" si="2"/>
        <v>1046169</v>
      </c>
      <c r="M14" s="77"/>
    </row>
    <row r="15" spans="1:12" ht="17.25" customHeight="1">
      <c r="A15" s="14" t="s">
        <v>21</v>
      </c>
      <c r="B15" s="13">
        <v>13678</v>
      </c>
      <c r="C15" s="13">
        <v>21211</v>
      </c>
      <c r="D15" s="13">
        <v>15052</v>
      </c>
      <c r="E15" s="13">
        <v>13200</v>
      </c>
      <c r="F15" s="13">
        <v>8379</v>
      </c>
      <c r="G15" s="13">
        <v>21725</v>
      </c>
      <c r="H15" s="13">
        <v>20300</v>
      </c>
      <c r="I15" s="13">
        <v>3530</v>
      </c>
      <c r="J15" s="13">
        <v>5224</v>
      </c>
      <c r="K15" s="13">
        <v>5352</v>
      </c>
      <c r="L15" s="11">
        <f t="shared" si="2"/>
        <v>127651</v>
      </c>
    </row>
    <row r="16" spans="1:12" ht="17.25" customHeight="1">
      <c r="A16" s="15" t="s">
        <v>91</v>
      </c>
      <c r="B16" s="13">
        <f>B17+B18+B19</f>
        <v>12602</v>
      </c>
      <c r="C16" s="13">
        <f aca="true" t="shared" si="5" ref="C16:K16">C17+C18+C19</f>
        <v>17924</v>
      </c>
      <c r="D16" s="13">
        <f t="shared" si="5"/>
        <v>16077</v>
      </c>
      <c r="E16" s="13">
        <f t="shared" si="5"/>
        <v>11493</v>
      </c>
      <c r="F16" s="13">
        <f t="shared" si="5"/>
        <v>11802</v>
      </c>
      <c r="G16" s="13">
        <f t="shared" si="5"/>
        <v>31480</v>
      </c>
      <c r="H16" s="13">
        <f t="shared" si="5"/>
        <v>12695</v>
      </c>
      <c r="I16" s="13">
        <f t="shared" si="5"/>
        <v>2849</v>
      </c>
      <c r="J16" s="13">
        <f t="shared" si="5"/>
        <v>6921</v>
      </c>
      <c r="K16" s="13">
        <f t="shared" si="5"/>
        <v>6487</v>
      </c>
      <c r="L16" s="11">
        <f t="shared" si="2"/>
        <v>130330</v>
      </c>
    </row>
    <row r="17" spans="1:12" ht="17.25" customHeight="1">
      <c r="A17" s="14" t="s">
        <v>92</v>
      </c>
      <c r="B17" s="13">
        <v>12570</v>
      </c>
      <c r="C17" s="13">
        <v>17894</v>
      </c>
      <c r="D17" s="13">
        <v>16053</v>
      </c>
      <c r="E17" s="13">
        <v>11465</v>
      </c>
      <c r="F17" s="13">
        <v>11783</v>
      </c>
      <c r="G17" s="13">
        <v>31431</v>
      </c>
      <c r="H17" s="13">
        <v>12664</v>
      </c>
      <c r="I17" s="13">
        <v>2847</v>
      </c>
      <c r="J17" s="13">
        <v>6906</v>
      </c>
      <c r="K17" s="13">
        <v>6481</v>
      </c>
      <c r="L17" s="11">
        <f t="shared" si="2"/>
        <v>130094</v>
      </c>
    </row>
    <row r="18" spans="1:12" ht="17.25" customHeight="1">
      <c r="A18" s="14" t="s">
        <v>93</v>
      </c>
      <c r="B18" s="13">
        <v>15</v>
      </c>
      <c r="C18" s="13">
        <v>16</v>
      </c>
      <c r="D18" s="13">
        <v>14</v>
      </c>
      <c r="E18" s="13">
        <v>20</v>
      </c>
      <c r="F18" s="13">
        <v>9</v>
      </c>
      <c r="G18" s="13">
        <v>26</v>
      </c>
      <c r="H18" s="13">
        <v>21</v>
      </c>
      <c r="I18" s="13">
        <v>2</v>
      </c>
      <c r="J18" s="13">
        <v>8</v>
      </c>
      <c r="K18" s="13">
        <v>1</v>
      </c>
      <c r="L18" s="11">
        <f t="shared" si="2"/>
        <v>132</v>
      </c>
    </row>
    <row r="19" spans="1:12" ht="17.25" customHeight="1">
      <c r="A19" s="14" t="s">
        <v>94</v>
      </c>
      <c r="B19" s="13">
        <v>17</v>
      </c>
      <c r="C19" s="13">
        <v>14</v>
      </c>
      <c r="D19" s="13">
        <v>10</v>
      </c>
      <c r="E19" s="13">
        <v>8</v>
      </c>
      <c r="F19" s="13">
        <v>10</v>
      </c>
      <c r="G19" s="13">
        <v>23</v>
      </c>
      <c r="H19" s="13">
        <v>10</v>
      </c>
      <c r="I19" s="13">
        <v>0</v>
      </c>
      <c r="J19" s="13">
        <v>7</v>
      </c>
      <c r="K19" s="13">
        <v>5</v>
      </c>
      <c r="L19" s="11">
        <f t="shared" si="2"/>
        <v>104</v>
      </c>
    </row>
    <row r="20" spans="1:12" ht="17.25" customHeight="1">
      <c r="A20" s="16" t="s">
        <v>22</v>
      </c>
      <c r="B20" s="11">
        <f>+B21+B22+B23</f>
        <v>172364</v>
      </c>
      <c r="C20" s="11">
        <f aca="true" t="shared" si="6" ref="C20:K20">+C21+C22+C23</f>
        <v>203400</v>
      </c>
      <c r="D20" s="11">
        <f t="shared" si="6"/>
        <v>218543</v>
      </c>
      <c r="E20" s="11">
        <f t="shared" si="6"/>
        <v>139169</v>
      </c>
      <c r="F20" s="11">
        <f t="shared" si="6"/>
        <v>151660</v>
      </c>
      <c r="G20" s="11">
        <f t="shared" si="6"/>
        <v>421555</v>
      </c>
      <c r="H20" s="11">
        <f t="shared" si="6"/>
        <v>143903</v>
      </c>
      <c r="I20" s="11">
        <f t="shared" si="6"/>
        <v>34919</v>
      </c>
      <c r="J20" s="11">
        <f t="shared" si="6"/>
        <v>86156</v>
      </c>
      <c r="K20" s="11">
        <f t="shared" si="6"/>
        <v>72942</v>
      </c>
      <c r="L20" s="11">
        <f t="shared" si="2"/>
        <v>1644611</v>
      </c>
    </row>
    <row r="21" spans="1:13" s="67" customFormat="1" ht="17.25" customHeight="1">
      <c r="A21" s="60" t="s">
        <v>23</v>
      </c>
      <c r="B21" s="75">
        <v>92577</v>
      </c>
      <c r="C21" s="75">
        <v>120243</v>
      </c>
      <c r="D21" s="75">
        <v>131084</v>
      </c>
      <c r="E21" s="75">
        <v>80748</v>
      </c>
      <c r="F21" s="75">
        <v>88015</v>
      </c>
      <c r="G21" s="75">
        <v>224205</v>
      </c>
      <c r="H21" s="75">
        <v>80894</v>
      </c>
      <c r="I21" s="75">
        <v>21700</v>
      </c>
      <c r="J21" s="75">
        <v>50701</v>
      </c>
      <c r="K21" s="75">
        <v>39804</v>
      </c>
      <c r="L21" s="76">
        <f t="shared" si="2"/>
        <v>929971</v>
      </c>
      <c r="M21" s="77"/>
    </row>
    <row r="22" spans="1:13" s="67" customFormat="1" ht="17.25" customHeight="1">
      <c r="A22" s="60" t="s">
        <v>24</v>
      </c>
      <c r="B22" s="75">
        <v>74112</v>
      </c>
      <c r="C22" s="75">
        <v>76038</v>
      </c>
      <c r="D22" s="75">
        <v>81204</v>
      </c>
      <c r="E22" s="75">
        <v>54085</v>
      </c>
      <c r="F22" s="75">
        <v>59690</v>
      </c>
      <c r="G22" s="75">
        <v>186967</v>
      </c>
      <c r="H22" s="75">
        <v>56452</v>
      </c>
      <c r="I22" s="75">
        <v>11965</v>
      </c>
      <c r="J22" s="75">
        <v>33247</v>
      </c>
      <c r="K22" s="75">
        <v>31085</v>
      </c>
      <c r="L22" s="76">
        <f t="shared" si="2"/>
        <v>664845</v>
      </c>
      <c r="M22" s="77"/>
    </row>
    <row r="23" spans="1:12" ht="17.25" customHeight="1">
      <c r="A23" s="12" t="s">
        <v>25</v>
      </c>
      <c r="B23" s="13">
        <v>5675</v>
      </c>
      <c r="C23" s="13">
        <v>7119</v>
      </c>
      <c r="D23" s="13">
        <v>6255</v>
      </c>
      <c r="E23" s="13">
        <v>4336</v>
      </c>
      <c r="F23" s="13">
        <v>3955</v>
      </c>
      <c r="G23" s="13">
        <v>10383</v>
      </c>
      <c r="H23" s="13">
        <v>6557</v>
      </c>
      <c r="I23" s="13">
        <v>1254</v>
      </c>
      <c r="J23" s="13">
        <v>2208</v>
      </c>
      <c r="K23" s="13">
        <v>2053</v>
      </c>
      <c r="L23" s="11">
        <f t="shared" si="2"/>
        <v>49795</v>
      </c>
    </row>
    <row r="24" spans="1:13" ht="17.25" customHeight="1">
      <c r="A24" s="16" t="s">
        <v>26</v>
      </c>
      <c r="B24" s="13">
        <f>+B25+B26</f>
        <v>124802</v>
      </c>
      <c r="C24" s="13">
        <f aca="true" t="shared" si="7" ref="C24:K24">+C25+C26</f>
        <v>181714</v>
      </c>
      <c r="D24" s="13">
        <f t="shared" si="7"/>
        <v>188183</v>
      </c>
      <c r="E24" s="13">
        <f t="shared" si="7"/>
        <v>117379</v>
      </c>
      <c r="F24" s="13">
        <f t="shared" si="7"/>
        <v>93018</v>
      </c>
      <c r="G24" s="13">
        <f t="shared" si="7"/>
        <v>201165</v>
      </c>
      <c r="H24" s="13">
        <f t="shared" si="7"/>
        <v>99689</v>
      </c>
      <c r="I24" s="13">
        <f t="shared" si="7"/>
        <v>31579</v>
      </c>
      <c r="J24" s="13">
        <f t="shared" si="7"/>
        <v>82422</v>
      </c>
      <c r="K24" s="13">
        <f t="shared" si="7"/>
        <v>55112</v>
      </c>
      <c r="L24" s="11">
        <f t="shared" si="2"/>
        <v>1175063</v>
      </c>
      <c r="M24" s="50"/>
    </row>
    <row r="25" spans="1:13" ht="17.25" customHeight="1">
      <c r="A25" s="12" t="s">
        <v>111</v>
      </c>
      <c r="B25" s="13">
        <v>71375</v>
      </c>
      <c r="C25" s="13">
        <v>111839</v>
      </c>
      <c r="D25" s="13">
        <v>119640</v>
      </c>
      <c r="E25" s="13">
        <v>74254</v>
      </c>
      <c r="F25" s="13">
        <v>56102</v>
      </c>
      <c r="G25" s="13">
        <v>119422</v>
      </c>
      <c r="H25" s="13">
        <v>60321</v>
      </c>
      <c r="I25" s="13">
        <v>21531</v>
      </c>
      <c r="J25" s="13">
        <v>49956</v>
      </c>
      <c r="K25" s="13">
        <v>32801</v>
      </c>
      <c r="L25" s="11">
        <f t="shared" si="2"/>
        <v>717241</v>
      </c>
      <c r="M25" s="49"/>
    </row>
    <row r="26" spans="1:13" ht="17.25" customHeight="1">
      <c r="A26" s="12" t="s">
        <v>112</v>
      </c>
      <c r="B26" s="13">
        <v>53427</v>
      </c>
      <c r="C26" s="13">
        <v>69875</v>
      </c>
      <c r="D26" s="13">
        <v>68543</v>
      </c>
      <c r="E26" s="13">
        <v>43125</v>
      </c>
      <c r="F26" s="13">
        <v>36916</v>
      </c>
      <c r="G26" s="13">
        <v>81743</v>
      </c>
      <c r="H26" s="13">
        <v>39368</v>
      </c>
      <c r="I26" s="13">
        <v>10048</v>
      </c>
      <c r="J26" s="13">
        <v>32466</v>
      </c>
      <c r="K26" s="13">
        <v>22311</v>
      </c>
      <c r="L26" s="11">
        <f t="shared" si="2"/>
        <v>457822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7346</v>
      </c>
      <c r="I27" s="11">
        <v>0</v>
      </c>
      <c r="J27" s="11">
        <v>0</v>
      </c>
      <c r="K27" s="11">
        <v>0</v>
      </c>
      <c r="L27" s="11">
        <f t="shared" si="2"/>
        <v>7346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100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10127.69</v>
      </c>
      <c r="I35" s="19">
        <v>0</v>
      </c>
      <c r="J35" s="19">
        <v>0</v>
      </c>
      <c r="K35" s="19">
        <v>0</v>
      </c>
      <c r="L35" s="23">
        <f>SUM(B35:K35)</f>
        <v>10127.69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99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1928157.13</v>
      </c>
      <c r="C47" s="22">
        <f aca="true" t="shared" si="11" ref="C47:H47">+C48+C60</f>
        <v>2863181.0200000005</v>
      </c>
      <c r="D47" s="22">
        <f t="shared" si="11"/>
        <v>3114701.8000000003</v>
      </c>
      <c r="E47" s="22">
        <f t="shared" si="11"/>
        <v>1848149.35</v>
      </c>
      <c r="F47" s="22">
        <f t="shared" si="11"/>
        <v>1650527.39</v>
      </c>
      <c r="G47" s="22">
        <f t="shared" si="11"/>
        <v>3550592.72</v>
      </c>
      <c r="H47" s="22">
        <f t="shared" si="11"/>
        <v>1836473.7499999998</v>
      </c>
      <c r="I47" s="22">
        <f>+I48+I60</f>
        <v>644549.96</v>
      </c>
      <c r="J47" s="22">
        <f>+J48+J60</f>
        <v>1087043.2300000002</v>
      </c>
      <c r="K47" s="22">
        <f>+K48+K60</f>
        <v>857929.65</v>
      </c>
      <c r="L47" s="22">
        <f aca="true" t="shared" si="12" ref="L47:L60">SUM(B47:K47)</f>
        <v>19381306</v>
      </c>
    </row>
    <row r="48" spans="1:12" ht="17.25" customHeight="1">
      <c r="A48" s="16" t="s">
        <v>137</v>
      </c>
      <c r="B48" s="23">
        <f>SUM(B49:B59)</f>
        <v>1911158.3299999998</v>
      </c>
      <c r="C48" s="23">
        <f aca="true" t="shared" si="13" ref="C48:K48">SUM(C49:C59)</f>
        <v>2838602.7300000004</v>
      </c>
      <c r="D48" s="23">
        <f t="shared" si="13"/>
        <v>3090773.06</v>
      </c>
      <c r="E48" s="23">
        <f t="shared" si="13"/>
        <v>1824710.35</v>
      </c>
      <c r="F48" s="23">
        <f t="shared" si="13"/>
        <v>1636105.41</v>
      </c>
      <c r="G48" s="23">
        <f t="shared" si="13"/>
        <v>3523711</v>
      </c>
      <c r="H48" s="23">
        <f t="shared" si="13"/>
        <v>1819201.0699999998</v>
      </c>
      <c r="I48" s="23">
        <f t="shared" si="13"/>
        <v>644549.96</v>
      </c>
      <c r="J48" s="23">
        <f t="shared" si="13"/>
        <v>1073016.8800000001</v>
      </c>
      <c r="K48" s="23">
        <f t="shared" si="13"/>
        <v>857929.65</v>
      </c>
      <c r="L48" s="23">
        <f t="shared" si="12"/>
        <v>19219758.439999998</v>
      </c>
    </row>
    <row r="49" spans="1:12" ht="17.25" customHeight="1">
      <c r="A49" s="34" t="s">
        <v>43</v>
      </c>
      <c r="B49" s="23">
        <f aca="true" t="shared" si="14" ref="B49:H49">ROUND(B30*B7,2)</f>
        <v>1861792.51</v>
      </c>
      <c r="C49" s="23">
        <f t="shared" si="14"/>
        <v>2766965.79</v>
      </c>
      <c r="D49" s="23">
        <f t="shared" si="14"/>
        <v>3007082.33</v>
      </c>
      <c r="E49" s="23">
        <f t="shared" si="14"/>
        <v>1778042.36</v>
      </c>
      <c r="F49" s="23">
        <f t="shared" si="14"/>
        <v>1573234.29</v>
      </c>
      <c r="G49" s="23">
        <f t="shared" si="14"/>
        <v>3431453.76</v>
      </c>
      <c r="H49" s="23">
        <f t="shared" si="14"/>
        <v>1762899.14</v>
      </c>
      <c r="I49" s="23">
        <f>ROUND(I30*I7,2)</f>
        <v>643484.24</v>
      </c>
      <c r="J49" s="23">
        <f>ROUND(J30*J7,2)</f>
        <v>1043442.04</v>
      </c>
      <c r="K49" s="23">
        <f>ROUND(K30*K7,2)</f>
        <v>852229.53</v>
      </c>
      <c r="L49" s="23">
        <f t="shared" si="12"/>
        <v>18720625.990000002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10127.69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10127.69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136</v>
      </c>
      <c r="B58" s="36">
        <v>45274.14</v>
      </c>
      <c r="C58" s="36">
        <v>65863.22</v>
      </c>
      <c r="D58" s="36">
        <v>77304.97</v>
      </c>
      <c r="E58" s="36">
        <v>43222.59</v>
      </c>
      <c r="F58" s="36">
        <v>59494.2</v>
      </c>
      <c r="G58" s="36">
        <v>84827.16</v>
      </c>
      <c r="H58" s="36">
        <v>42459.2</v>
      </c>
      <c r="I58" s="19">
        <v>0</v>
      </c>
      <c r="J58" s="36">
        <v>27357.8</v>
      </c>
      <c r="K58" s="19">
        <v>0</v>
      </c>
      <c r="L58" s="23">
        <f t="shared" si="12"/>
        <v>445803.28</v>
      </c>
    </row>
    <row r="59" spans="1:12" ht="17.25" customHeight="1">
      <c r="A59" s="12" t="s">
        <v>140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23928.74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161547.56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-204654.81</v>
      </c>
      <c r="C64" s="35">
        <f t="shared" si="15"/>
        <v>-231074.24000000002</v>
      </c>
      <c r="D64" s="35">
        <f t="shared" si="15"/>
        <v>-205790.56</v>
      </c>
      <c r="E64" s="35">
        <f t="shared" si="15"/>
        <v>-234083.74</v>
      </c>
      <c r="F64" s="35">
        <f t="shared" si="15"/>
        <v>-182570.37</v>
      </c>
      <c r="G64" s="35">
        <f t="shared" si="15"/>
        <v>-303442.23</v>
      </c>
      <c r="H64" s="35">
        <f t="shared" si="15"/>
        <v>-186789.91</v>
      </c>
      <c r="I64" s="35">
        <f t="shared" si="15"/>
        <v>-166771.97</v>
      </c>
      <c r="J64" s="35">
        <f t="shared" si="15"/>
        <v>-74699.22</v>
      </c>
      <c r="K64" s="35">
        <f t="shared" si="15"/>
        <v>-68219.61</v>
      </c>
      <c r="L64" s="35">
        <f aca="true" t="shared" si="16" ref="L64:L113">SUM(B64:K64)</f>
        <v>-1858096.6600000001</v>
      </c>
    </row>
    <row r="65" spans="1:12" ht="18.75" customHeight="1">
      <c r="A65" s="16" t="s">
        <v>73</v>
      </c>
      <c r="B65" s="35">
        <f aca="true" t="shared" si="17" ref="B65:K65">B66+B67+B68+B69+B70+B71</f>
        <v>-191405.68</v>
      </c>
      <c r="C65" s="35">
        <f t="shared" si="17"/>
        <v>-211813.45</v>
      </c>
      <c r="D65" s="35">
        <f t="shared" si="17"/>
        <v>-186533.96</v>
      </c>
      <c r="E65" s="35">
        <f t="shared" si="17"/>
        <v>-229829.88</v>
      </c>
      <c r="F65" s="35">
        <f t="shared" si="17"/>
        <v>-171275.59</v>
      </c>
      <c r="G65" s="35">
        <f t="shared" si="17"/>
        <v>-275735.11</v>
      </c>
      <c r="H65" s="35">
        <f t="shared" si="17"/>
        <v>-173716</v>
      </c>
      <c r="I65" s="35">
        <f t="shared" si="17"/>
        <v>-31292</v>
      </c>
      <c r="J65" s="35">
        <f t="shared" si="17"/>
        <v>-65224</v>
      </c>
      <c r="K65" s="35">
        <f t="shared" si="17"/>
        <v>-61612</v>
      </c>
      <c r="L65" s="35">
        <f t="shared" si="16"/>
        <v>-1598437.67</v>
      </c>
    </row>
    <row r="66" spans="1:12" ht="18.75" customHeight="1">
      <c r="A66" s="12" t="s">
        <v>74</v>
      </c>
      <c r="B66" s="35">
        <f>-ROUND(B9*$D$3,2)</f>
        <v>-142272</v>
      </c>
      <c r="C66" s="35">
        <f aca="true" t="shared" si="18" ref="C66:K66">-ROUND(C9*$D$3,2)</f>
        <v>-204788</v>
      </c>
      <c r="D66" s="35">
        <f t="shared" si="18"/>
        <v>-167388</v>
      </c>
      <c r="E66" s="35">
        <f t="shared" si="18"/>
        <v>-131008</v>
      </c>
      <c r="F66" s="35">
        <f t="shared" si="18"/>
        <v>-83792</v>
      </c>
      <c r="G66" s="35">
        <f t="shared" si="18"/>
        <v>-195140</v>
      </c>
      <c r="H66" s="35">
        <f t="shared" si="18"/>
        <v>-173716</v>
      </c>
      <c r="I66" s="35">
        <f t="shared" si="18"/>
        <v>-31292</v>
      </c>
      <c r="J66" s="35">
        <f t="shared" si="18"/>
        <v>-65224</v>
      </c>
      <c r="K66" s="35">
        <f t="shared" si="18"/>
        <v>-61612</v>
      </c>
      <c r="L66" s="35">
        <f t="shared" si="16"/>
        <v>-1256232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-460</v>
      </c>
      <c r="C68" s="35">
        <v>-268</v>
      </c>
      <c r="D68" s="35">
        <v>-192</v>
      </c>
      <c r="E68" s="35">
        <v>-428</v>
      </c>
      <c r="F68" s="35">
        <v>-364</v>
      </c>
      <c r="G68" s="35">
        <v>-232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-1944</v>
      </c>
    </row>
    <row r="69" spans="1:12" ht="18.75" customHeight="1">
      <c r="A69" s="12" t="s">
        <v>102</v>
      </c>
      <c r="B69" s="35">
        <v>-4172</v>
      </c>
      <c r="C69" s="35">
        <v>-1700</v>
      </c>
      <c r="D69" s="35">
        <v>-1204</v>
      </c>
      <c r="E69" s="35">
        <v>-2268</v>
      </c>
      <c r="F69" s="35">
        <v>-1484</v>
      </c>
      <c r="G69" s="35">
        <v>-1484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-12312</v>
      </c>
    </row>
    <row r="70" spans="1:12" ht="18.75" customHeight="1">
      <c r="A70" s="12" t="s">
        <v>52</v>
      </c>
      <c r="B70" s="35">
        <v>-44501.68</v>
      </c>
      <c r="C70" s="35">
        <v>-5057.45</v>
      </c>
      <c r="D70" s="35">
        <v>-17749.96</v>
      </c>
      <c r="E70" s="35">
        <v>-96125.88</v>
      </c>
      <c r="F70" s="35">
        <v>-85635.59</v>
      </c>
      <c r="G70" s="35">
        <v>-78879.11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-327949.67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SUM(B73:B107)</f>
        <v>-13249.13</v>
      </c>
      <c r="C72" s="63">
        <f t="shared" si="19"/>
        <v>-19260.79</v>
      </c>
      <c r="D72" s="35">
        <f t="shared" si="19"/>
        <v>-19256.6</v>
      </c>
      <c r="E72" s="63">
        <f t="shared" si="19"/>
        <v>-12750.43</v>
      </c>
      <c r="F72" s="35">
        <f t="shared" si="19"/>
        <v>-11294.78</v>
      </c>
      <c r="G72" s="35">
        <f t="shared" si="19"/>
        <v>-27707.12</v>
      </c>
      <c r="H72" s="63">
        <f t="shared" si="19"/>
        <v>-13073.91</v>
      </c>
      <c r="I72" s="35">
        <f t="shared" si="19"/>
        <v>-135479.97</v>
      </c>
      <c r="J72" s="63">
        <f t="shared" si="19"/>
        <v>-9475.22</v>
      </c>
      <c r="K72" s="63">
        <f t="shared" si="19"/>
        <v>-6607.61</v>
      </c>
      <c r="L72" s="63">
        <f t="shared" si="16"/>
        <v>-268155.56</v>
      </c>
    </row>
    <row r="73" spans="1:12" ht="18.75" customHeight="1">
      <c r="A73" s="12" t="s">
        <v>141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0</v>
      </c>
      <c r="G75" s="19">
        <v>0</v>
      </c>
      <c r="H75" s="19">
        <v>0</v>
      </c>
      <c r="I75" s="44">
        <v>-2488.9</v>
      </c>
      <c r="J75" s="19">
        <v>0</v>
      </c>
      <c r="K75" s="44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3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105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107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109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115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144</v>
      </c>
      <c r="B109" s="19">
        <v>0</v>
      </c>
      <c r="C109" s="19">
        <v>0</v>
      </c>
      <c r="D109" s="19">
        <v>0</v>
      </c>
      <c r="E109" s="63">
        <v>8496.57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63">
        <f t="shared" si="16"/>
        <v>8496.57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1723502.32</v>
      </c>
      <c r="C111" s="24">
        <f t="shared" si="20"/>
        <v>2632106.7800000003</v>
      </c>
      <c r="D111" s="24">
        <f t="shared" si="20"/>
        <v>2908911.24</v>
      </c>
      <c r="E111" s="24">
        <f t="shared" si="20"/>
        <v>1614065.6100000003</v>
      </c>
      <c r="F111" s="24">
        <f t="shared" si="20"/>
        <v>1467957.0199999998</v>
      </c>
      <c r="G111" s="24">
        <f t="shared" si="20"/>
        <v>3247150.49</v>
      </c>
      <c r="H111" s="24">
        <f t="shared" si="20"/>
        <v>1649683.8399999999</v>
      </c>
      <c r="I111" s="24">
        <f>+I112+I113</f>
        <v>477777.99</v>
      </c>
      <c r="J111" s="24">
        <f>+J112+J113</f>
        <v>1012344.0100000001</v>
      </c>
      <c r="K111" s="24">
        <f>+K112+K113</f>
        <v>789710.04</v>
      </c>
      <c r="L111" s="45">
        <f t="shared" si="16"/>
        <v>17523209.34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1706503.52</v>
      </c>
      <c r="C112" s="24">
        <f t="shared" si="21"/>
        <v>2607528.49</v>
      </c>
      <c r="D112" s="24">
        <f t="shared" si="21"/>
        <v>2884982.5</v>
      </c>
      <c r="E112" s="24">
        <f t="shared" si="21"/>
        <v>1582130.0400000003</v>
      </c>
      <c r="F112" s="24">
        <f t="shared" si="21"/>
        <v>1453535.0399999998</v>
      </c>
      <c r="G112" s="24">
        <f t="shared" si="21"/>
        <v>3220268.77</v>
      </c>
      <c r="H112" s="24">
        <f t="shared" si="21"/>
        <v>1632411.16</v>
      </c>
      <c r="I112" s="24">
        <f t="shared" si="21"/>
        <v>477777.99</v>
      </c>
      <c r="J112" s="24">
        <f t="shared" si="21"/>
        <v>998317.6600000001</v>
      </c>
      <c r="K112" s="24">
        <f t="shared" si="21"/>
        <v>789710.04</v>
      </c>
      <c r="L112" s="45">
        <f t="shared" si="16"/>
        <v>17353165.21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16998.8</v>
      </c>
      <c r="C113" s="24">
        <f t="shared" si="22"/>
        <v>24578.29</v>
      </c>
      <c r="D113" s="24">
        <f t="shared" si="22"/>
        <v>23928.74</v>
      </c>
      <c r="E113" s="24">
        <f t="shared" si="22"/>
        <v>31935.57</v>
      </c>
      <c r="F113" s="24">
        <f t="shared" si="22"/>
        <v>14421.98</v>
      </c>
      <c r="G113" s="24">
        <f t="shared" si="22"/>
        <v>26881.72</v>
      </c>
      <c r="H113" s="24">
        <f t="shared" si="22"/>
        <v>17272.68</v>
      </c>
      <c r="I113" s="19">
        <f t="shared" si="22"/>
        <v>0</v>
      </c>
      <c r="J113" s="24">
        <f t="shared" si="22"/>
        <v>14026.35</v>
      </c>
      <c r="K113" s="24">
        <f t="shared" si="22"/>
        <v>0</v>
      </c>
      <c r="L113" s="45">
        <f t="shared" si="16"/>
        <v>170044.12999999998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17523209.31</v>
      </c>
      <c r="M119" s="51"/>
    </row>
    <row r="120" spans="1:12" ht="18.75" customHeight="1">
      <c r="A120" s="26" t="s">
        <v>69</v>
      </c>
      <c r="B120" s="27">
        <v>217036.25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217036.25</v>
      </c>
    </row>
    <row r="121" spans="1:12" ht="18.75" customHeight="1">
      <c r="A121" s="26" t="s">
        <v>70</v>
      </c>
      <c r="B121" s="27">
        <v>1506466.07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1506466.07</v>
      </c>
    </row>
    <row r="122" spans="1:12" ht="18.75" customHeight="1">
      <c r="A122" s="26" t="s">
        <v>71</v>
      </c>
      <c r="B122" s="38">
        <v>0</v>
      </c>
      <c r="C122" s="27">
        <v>2632106.78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2632106.78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2706962.01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2706962.01</v>
      </c>
    </row>
    <row r="124" spans="1:12" ht="18.75" customHeight="1">
      <c r="A124" s="26" t="s">
        <v>116</v>
      </c>
      <c r="B124" s="38">
        <v>0</v>
      </c>
      <c r="C124" s="38">
        <v>0</v>
      </c>
      <c r="D124" s="27">
        <v>201949.24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201949.24</v>
      </c>
    </row>
    <row r="125" spans="1:12" ht="18.75" customHeight="1">
      <c r="A125" s="26" t="s">
        <v>117</v>
      </c>
      <c r="B125" s="38">
        <v>0</v>
      </c>
      <c r="C125" s="38">
        <v>0</v>
      </c>
      <c r="D125" s="38">
        <v>0</v>
      </c>
      <c r="E125" s="27">
        <v>1597924.95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1597924.95</v>
      </c>
    </row>
    <row r="126" spans="1:12" ht="18.75" customHeight="1">
      <c r="A126" s="26" t="s">
        <v>118</v>
      </c>
      <c r="B126" s="38">
        <v>0</v>
      </c>
      <c r="C126" s="38">
        <v>0</v>
      </c>
      <c r="D126" s="38">
        <v>0</v>
      </c>
      <c r="E126" s="27">
        <v>16140.66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16140.66</v>
      </c>
    </row>
    <row r="127" spans="1:12" ht="18.75" customHeight="1">
      <c r="A127" s="26" t="s">
        <v>119</v>
      </c>
      <c r="B127" s="38">
        <v>0</v>
      </c>
      <c r="C127" s="38">
        <v>0</v>
      </c>
      <c r="D127" s="38">
        <v>0</v>
      </c>
      <c r="E127" s="38">
        <v>0</v>
      </c>
      <c r="F127" s="27">
        <v>446493.29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446493.29</v>
      </c>
    </row>
    <row r="128" spans="1:12" ht="18.75" customHeight="1">
      <c r="A128" s="26" t="s">
        <v>120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121</v>
      </c>
      <c r="B129" s="38">
        <v>0</v>
      </c>
      <c r="C129" s="38">
        <v>0</v>
      </c>
      <c r="D129" s="38">
        <v>0</v>
      </c>
      <c r="E129" s="38">
        <v>0</v>
      </c>
      <c r="F129" s="27">
        <v>111841.5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111841.5</v>
      </c>
    </row>
    <row r="130" spans="1:12" ht="18.75" customHeight="1">
      <c r="A130" s="26" t="s">
        <v>122</v>
      </c>
      <c r="B130" s="64">
        <v>0</v>
      </c>
      <c r="C130" s="64">
        <v>0</v>
      </c>
      <c r="D130" s="64">
        <v>0</v>
      </c>
      <c r="E130" s="64">
        <v>0</v>
      </c>
      <c r="F130" s="65">
        <v>909622.22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909622.22</v>
      </c>
    </row>
    <row r="131" spans="1:12" ht="18.75" customHeight="1">
      <c r="A131" s="26" t="s">
        <v>123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975793.56</v>
      </c>
      <c r="H131" s="38">
        <v>0</v>
      </c>
      <c r="I131" s="38">
        <v>0</v>
      </c>
      <c r="J131" s="38">
        <v>0</v>
      </c>
      <c r="K131" s="38"/>
      <c r="L131" s="39">
        <f t="shared" si="23"/>
        <v>975793.56</v>
      </c>
    </row>
    <row r="132" spans="1:12" ht="18.75" customHeight="1">
      <c r="A132" s="26" t="s">
        <v>124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76399.83</v>
      </c>
      <c r="H132" s="38">
        <v>0</v>
      </c>
      <c r="I132" s="38">
        <v>0</v>
      </c>
      <c r="J132" s="38">
        <v>0</v>
      </c>
      <c r="K132" s="38"/>
      <c r="L132" s="39">
        <f t="shared" si="23"/>
        <v>76399.83</v>
      </c>
    </row>
    <row r="133" spans="1:12" ht="18.75" customHeight="1">
      <c r="A133" s="26" t="s">
        <v>125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463737.01</v>
      </c>
      <c r="H133" s="38">
        <v>0</v>
      </c>
      <c r="I133" s="38">
        <v>0</v>
      </c>
      <c r="J133" s="38">
        <v>0</v>
      </c>
      <c r="K133" s="38"/>
      <c r="L133" s="39">
        <f t="shared" si="23"/>
        <v>463737.01</v>
      </c>
    </row>
    <row r="134" spans="1:12" ht="18.75" customHeight="1">
      <c r="A134" s="26" t="s">
        <v>126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463397.64</v>
      </c>
      <c r="H134" s="38">
        <v>0</v>
      </c>
      <c r="I134" s="38">
        <v>0</v>
      </c>
      <c r="J134" s="38">
        <v>0</v>
      </c>
      <c r="K134" s="38"/>
      <c r="L134" s="39">
        <f t="shared" si="23"/>
        <v>463397.64</v>
      </c>
    </row>
    <row r="135" spans="1:12" ht="18.75" customHeight="1">
      <c r="A135" s="26" t="s">
        <v>127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1267822.44</v>
      </c>
      <c r="H135" s="38">
        <v>0</v>
      </c>
      <c r="I135" s="38">
        <v>0</v>
      </c>
      <c r="J135" s="38">
        <v>0</v>
      </c>
      <c r="K135" s="38"/>
      <c r="L135" s="39">
        <f t="shared" si="23"/>
        <v>1267822.44</v>
      </c>
    </row>
    <row r="136" spans="1:12" ht="18.75" customHeight="1">
      <c r="A136" s="26" t="s">
        <v>128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589951.95</v>
      </c>
      <c r="I136" s="38">
        <v>0</v>
      </c>
      <c r="J136" s="38">
        <v>0</v>
      </c>
      <c r="K136" s="38"/>
      <c r="L136" s="39">
        <f t="shared" si="23"/>
        <v>589951.95</v>
      </c>
    </row>
    <row r="137" spans="1:12" ht="18.75" customHeight="1">
      <c r="A137" s="26" t="s">
        <v>129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1059731.89</v>
      </c>
      <c r="I137" s="38">
        <v>0</v>
      </c>
      <c r="J137" s="38">
        <v>0</v>
      </c>
      <c r="K137" s="38"/>
      <c r="L137" s="39">
        <f t="shared" si="23"/>
        <v>1059731.89</v>
      </c>
    </row>
    <row r="138" spans="1:12" ht="18.75" customHeight="1">
      <c r="A138" s="26" t="s">
        <v>130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477777.99</v>
      </c>
      <c r="J138" s="38">
        <v>0</v>
      </c>
      <c r="K138" s="38"/>
      <c r="L138" s="39">
        <f t="shared" si="23"/>
        <v>477777.99</v>
      </c>
    </row>
    <row r="139" spans="1:12" ht="18.75" customHeight="1">
      <c r="A139" s="26" t="s">
        <v>131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1012344</v>
      </c>
      <c r="K139" s="38"/>
      <c r="L139" s="39">
        <f t="shared" si="23"/>
        <v>1012344</v>
      </c>
    </row>
    <row r="140" spans="1:12" ht="18.75" customHeight="1">
      <c r="A140" s="71" t="s">
        <v>139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789710.03</v>
      </c>
      <c r="L140" s="42">
        <f t="shared" si="23"/>
        <v>789710.03</v>
      </c>
    </row>
    <row r="141" spans="1:12" ht="18.75" customHeight="1">
      <c r="A141" s="69" t="s">
        <v>145</v>
      </c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1012344.0100000001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2018-09-05T17:29:16Z</dcterms:modified>
  <cp:category/>
  <cp:version/>
  <cp:contentType/>
  <cp:contentStatus/>
</cp:coreProperties>
</file>