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<sst xmlns="http://schemas.openxmlformats.org/spreadsheetml/2006/main" count="146" uniqueCount="146">
  <si>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</si>
  <si>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</si>
  <si>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</si>
  <si>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</si>
  <si>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</si>
  <si>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</si>
  <si>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</si>
  <si>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</si>
  <si>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</si>
  <si>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</si>
  <si>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</si>
  <si>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</si>
  <si>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</si>
  <si>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</si>
  <si>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</si>
  <si>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</si>
  <si>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</si>
  <si>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</si>
  <si>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</si>
  <si>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</si>
  <si>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</si>
  <si>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</si>
  <si>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</si>
  <si>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</si>
  <si>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</si>
  <si>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</si>
  <si>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</si>
  <si>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</si>
  <si>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</si>
  <si>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</si>
  <si>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</si>
  <si>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</si>
  <si>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</si>
  <si>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</si>
  <si>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</si>
  <si>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</si>
  <si>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</si>
  <si>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</si>
  <si>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</si>
  <si>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</si>
  <si>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</si>
  <si>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</si>
  <si>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</si>
  <si>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</si>
  <si>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</si>
  <si>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</si>
  <si>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</si>
  <si>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</si>
  <si>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</si>
  <si>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</si>
  <si>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</si>
  <si>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</si>
  <si>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</si>
  <si>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</si>
  <si>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</si>
  <si>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</si>
  <si>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</si>
  <si>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</si>
  <si>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</si>
  <si>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</si>
  <si>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</si>
  <si>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</si>
  <si>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</si>
  <si>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</si>
  <si>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</si>
  <si>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</si>
  <si>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</si>
  <si>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</si>
  <si>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</si>
  <si>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</si>
  <si>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</si>
  <si>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</si>
  <si>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</si>
  <si>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</si>
  <si>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</si>
  <si>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</si>
  <si>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</si>
  <si>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</si>
  <si>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</si>
  <si>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</si>
  <si>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</si>
  <si>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</si>
  <si>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</si>
  <si>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</si>
  <si>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</si>
  <si>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</si>
  <si>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</si>
  <si>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</si>
  <si>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</si>
  <si>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</si>
  <si>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</si>
  <si>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</si>
  <si>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</si>
  <si>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</si>
  <si>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</si>
  <si>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</si>
  <si>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</si>
  <si>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</si>
  <si>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</si>
  <si>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</si>
  <si>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</si>
  <si>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</si>
  <si>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</si>
  <si>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</si>
  <si>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</si>
  <si>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</si>
  <si>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</si>
  <si>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</si>
  <si>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</si>
  <si>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</si>
  <si>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</si>
  <si>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</si>
  <si>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</si>
  <si>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</si>
  <si>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</si>
  <si>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</si>
  <si>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</si>
  <si>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</si>
  <si>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</si>
  <si>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</si>
  <si>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</si>
  <si>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</si>
  <si>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</si>
  <si>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</si>
  <si>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</si>
  <si>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</si>
  <si>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</si>
  <si>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</si>
  <si>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</si>
  <si>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</si>
  <si>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</si>
  <si>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</si>
  <si>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</si>
  <si>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</si>
  <si>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</si>
  <si>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</si>
  <si>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</si>
  <si>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</si>
  <si>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</si>
  <si>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</si>
  <si>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</si>
  <si>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</si>
  <si>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</si>
  <si>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28/08/18 - VENCIMENTO 04/09/18</t>
  </si>
  <si>
    <t>6.4. Revisão de Remuneração pelo Serviço Atende ²</t>
  </si>
  <si>
    <t>² Frota Operacional.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</si>
</sst>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593860</v>
      </c>
      <c r="C7" s="9">
        <f t="shared" si="0"/>
        <v>786134</v>
      </c>
      <c r="D7" s="9">
        <f t="shared" si="0"/>
        <v>776188</v>
      </c>
      <c r="E7" s="9">
        <f t="shared" si="0"/>
        <v>521076</v>
      </c>
      <c r="F7" s="9">
        <f t="shared" si="0"/>
        <v>461946</v>
      </c>
      <c r="G7" s="9">
        <f t="shared" si="0"/>
        <v>1211422</v>
      </c>
      <c r="H7" s="9">
        <f t="shared" si="0"/>
        <v>544509</v>
      </c>
      <c r="I7" s="9">
        <f t="shared" si="0"/>
        <v>125737</v>
      </c>
      <c r="J7" s="9">
        <f t="shared" si="0"/>
        <v>319603</v>
      </c>
      <c r="K7" s="9">
        <f t="shared" si="0"/>
        <v>261344</v>
      </c>
      <c r="L7" s="9">
        <f t="shared" si="0"/>
        <v>5601819</v>
      </c>
      <c r="M7" s="49"/>
    </row>
    <row r="8" spans="1:12" ht="17.25" customHeight="1">
      <c r="A8" s="10" t="s">
        <v>95</v>
      </c>
      <c r="B8" s="11">
        <f>B9+B12+B16</f>
        <v>290436</v>
      </c>
      <c r="C8" s="11">
        <f aca="true" t="shared" si="1" ref="C8:K8">C9+C12+C16</f>
        <v>393946</v>
      </c>
      <c r="D8" s="11">
        <f t="shared" si="1"/>
        <v>360965</v>
      </c>
      <c r="E8" s="11">
        <f t="shared" si="1"/>
        <v>263469</v>
      </c>
      <c r="F8" s="11">
        <f t="shared" si="1"/>
        <v>213923</v>
      </c>
      <c r="G8" s="11">
        <f t="shared" si="1"/>
        <v>583656</v>
      </c>
      <c r="H8" s="11">
        <f t="shared" si="1"/>
        <v>290493</v>
      </c>
      <c r="I8" s="11">
        <f t="shared" si="1"/>
        <v>56989</v>
      </c>
      <c r="J8" s="11">
        <f t="shared" si="1"/>
        <v>148771</v>
      </c>
      <c r="K8" s="11">
        <f t="shared" si="1"/>
        <v>133335</v>
      </c>
      <c r="L8" s="11">
        <f aca="true" t="shared" si="2" ref="L8:L27">SUM(B8:K8)</f>
        <v>2735983</v>
      </c>
    </row>
    <row r="9" spans="1:12" ht="17.25" customHeight="1">
      <c r="A9" s="15" t="s">
        <v>16</v>
      </c>
      <c r="B9" s="13">
        <f>+B10+B11</f>
        <v>34563</v>
      </c>
      <c r="C9" s="13">
        <f aca="true" t="shared" si="3" ref="C9:K9">+C10+C11</f>
        <v>50313</v>
      </c>
      <c r="D9" s="13">
        <f t="shared" si="3"/>
        <v>40691</v>
      </c>
      <c r="E9" s="13">
        <f t="shared" si="3"/>
        <v>31933</v>
      </c>
      <c r="F9" s="13">
        <f t="shared" si="3"/>
        <v>20713</v>
      </c>
      <c r="G9" s="13">
        <f t="shared" si="3"/>
        <v>47497</v>
      </c>
      <c r="H9" s="13">
        <f t="shared" si="3"/>
        <v>42686</v>
      </c>
      <c r="I9" s="13">
        <f t="shared" si="3"/>
        <v>7593</v>
      </c>
      <c r="J9" s="13">
        <f t="shared" si="3"/>
        <v>15247</v>
      </c>
      <c r="K9" s="13">
        <f t="shared" si="3"/>
        <v>14780</v>
      </c>
      <c r="L9" s="11">
        <f t="shared" si="2"/>
        <v>306016</v>
      </c>
    </row>
    <row r="10" spans="1:12" ht="17.25" customHeight="1">
      <c r="A10" s="29" t="s">
        <v>17</v>
      </c>
      <c r="B10" s="13">
        <v>34563</v>
      </c>
      <c r="C10" s="13">
        <v>50313</v>
      </c>
      <c r="D10" s="13">
        <v>40691</v>
      </c>
      <c r="E10" s="13">
        <v>31933</v>
      </c>
      <c r="F10" s="13">
        <v>20713</v>
      </c>
      <c r="G10" s="13">
        <v>47497</v>
      </c>
      <c r="H10" s="13">
        <v>42686</v>
      </c>
      <c r="I10" s="13">
        <v>7593</v>
      </c>
      <c r="J10" s="13">
        <v>15247</v>
      </c>
      <c r="K10" s="13">
        <v>14780</v>
      </c>
      <c r="L10" s="11">
        <f t="shared" si="2"/>
        <v>306016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243347</v>
      </c>
      <c r="C12" s="17">
        <f t="shared" si="4"/>
        <v>325508</v>
      </c>
      <c r="D12" s="17">
        <f t="shared" si="4"/>
        <v>304174</v>
      </c>
      <c r="E12" s="17">
        <f t="shared" si="4"/>
        <v>220174</v>
      </c>
      <c r="F12" s="17">
        <f t="shared" si="4"/>
        <v>181246</v>
      </c>
      <c r="G12" s="17">
        <f t="shared" si="4"/>
        <v>504670</v>
      </c>
      <c r="H12" s="17">
        <f t="shared" si="4"/>
        <v>235042</v>
      </c>
      <c r="I12" s="17">
        <f t="shared" si="4"/>
        <v>46555</v>
      </c>
      <c r="J12" s="17">
        <f t="shared" si="4"/>
        <v>126534</v>
      </c>
      <c r="K12" s="17">
        <f t="shared" si="4"/>
        <v>112274</v>
      </c>
      <c r="L12" s="11">
        <f t="shared" si="2"/>
        <v>2299524</v>
      </c>
    </row>
    <row r="13" spans="1:14" s="67" customFormat="1" ht="17.25" customHeight="1">
      <c r="A13" s="74" t="s">
        <v>19</v>
      </c>
      <c r="B13" s="75">
        <v>118218</v>
      </c>
      <c r="C13" s="75">
        <v>167132</v>
      </c>
      <c r="D13" s="75">
        <v>162885</v>
      </c>
      <c r="E13" s="75">
        <v>112134</v>
      </c>
      <c r="F13" s="75">
        <v>93643</v>
      </c>
      <c r="G13" s="75">
        <v>242168</v>
      </c>
      <c r="H13" s="75">
        <v>108440</v>
      </c>
      <c r="I13" s="75">
        <v>25715</v>
      </c>
      <c r="J13" s="75">
        <v>67586</v>
      </c>
      <c r="K13" s="75">
        <v>55265</v>
      </c>
      <c r="L13" s="76">
        <f t="shared" si="2"/>
        <v>1153186</v>
      </c>
      <c r="M13" s="77"/>
      <c r="N13" s="78"/>
    </row>
    <row r="14" spans="1:13" s="67" customFormat="1" ht="17.25" customHeight="1">
      <c r="A14" s="74" t="s">
        <v>20</v>
      </c>
      <c r="B14" s="75">
        <v>110801</v>
      </c>
      <c r="C14" s="75">
        <v>135816</v>
      </c>
      <c r="D14" s="75">
        <v>125566</v>
      </c>
      <c r="E14" s="75">
        <v>94301</v>
      </c>
      <c r="F14" s="75">
        <v>78637</v>
      </c>
      <c r="G14" s="75">
        <v>239479</v>
      </c>
      <c r="H14" s="75">
        <v>105099</v>
      </c>
      <c r="I14" s="75">
        <v>17093</v>
      </c>
      <c r="J14" s="75">
        <v>53513</v>
      </c>
      <c r="K14" s="75">
        <v>51294</v>
      </c>
      <c r="L14" s="76">
        <f t="shared" si="2"/>
        <v>1011599</v>
      </c>
      <c r="M14" s="77"/>
    </row>
    <row r="15" spans="1:12" ht="17.25" customHeight="1">
      <c r="A15" s="14" t="s">
        <v>21</v>
      </c>
      <c r="B15" s="13">
        <v>14328</v>
      </c>
      <c r="C15" s="13">
        <v>22560</v>
      </c>
      <c r="D15" s="13">
        <v>15723</v>
      </c>
      <c r="E15" s="13">
        <v>13739</v>
      </c>
      <c r="F15" s="13">
        <v>8966</v>
      </c>
      <c r="G15" s="13">
        <v>23023</v>
      </c>
      <c r="H15" s="13">
        <v>21503</v>
      </c>
      <c r="I15" s="13">
        <v>3747</v>
      </c>
      <c r="J15" s="13">
        <v>5435</v>
      </c>
      <c r="K15" s="13">
        <v>5715</v>
      </c>
      <c r="L15" s="11">
        <f t="shared" si="2"/>
        <v>134739</v>
      </c>
    </row>
    <row r="16" spans="1:12" ht="17.25" customHeight="1">
      <c r="A16" s="15" t="s">
        <v>91</v>
      </c>
      <c r="B16" s="13">
        <f>B17+B18+B19</f>
        <v>12526</v>
      </c>
      <c r="C16" s="13">
        <f aca="true" t="shared" si="5" ref="C16:K16">C17+C18+C19</f>
        <v>18125</v>
      </c>
      <c r="D16" s="13">
        <f t="shared" si="5"/>
        <v>16100</v>
      </c>
      <c r="E16" s="13">
        <f t="shared" si="5"/>
        <v>11362</v>
      </c>
      <c r="F16" s="13">
        <f t="shared" si="5"/>
        <v>11964</v>
      </c>
      <c r="G16" s="13">
        <f t="shared" si="5"/>
        <v>31489</v>
      </c>
      <c r="H16" s="13">
        <f t="shared" si="5"/>
        <v>12765</v>
      </c>
      <c r="I16" s="13">
        <f t="shared" si="5"/>
        <v>2841</v>
      </c>
      <c r="J16" s="13">
        <f t="shared" si="5"/>
        <v>6990</v>
      </c>
      <c r="K16" s="13">
        <f t="shared" si="5"/>
        <v>6281</v>
      </c>
      <c r="L16" s="11">
        <f t="shared" si="2"/>
        <v>130443</v>
      </c>
    </row>
    <row r="17" spans="1:12" ht="17.25" customHeight="1">
      <c r="A17" s="14" t="s">
        <v>92</v>
      </c>
      <c r="B17" s="13">
        <v>12491</v>
      </c>
      <c r="C17" s="13">
        <v>18105</v>
      </c>
      <c r="D17" s="13">
        <v>16076</v>
      </c>
      <c r="E17" s="13">
        <v>11338</v>
      </c>
      <c r="F17" s="13">
        <v>11939</v>
      </c>
      <c r="G17" s="13">
        <v>31443</v>
      </c>
      <c r="H17" s="13">
        <v>12730</v>
      </c>
      <c r="I17" s="13">
        <v>2839</v>
      </c>
      <c r="J17" s="13">
        <v>6983</v>
      </c>
      <c r="K17" s="13">
        <v>6273</v>
      </c>
      <c r="L17" s="11">
        <f t="shared" si="2"/>
        <v>130217</v>
      </c>
    </row>
    <row r="18" spans="1:12" ht="17.25" customHeight="1">
      <c r="A18" s="14" t="s">
        <v>93</v>
      </c>
      <c r="B18" s="13">
        <v>20</v>
      </c>
      <c r="C18" s="13">
        <v>12</v>
      </c>
      <c r="D18" s="13">
        <v>17</v>
      </c>
      <c r="E18" s="13">
        <v>18</v>
      </c>
      <c r="F18" s="13">
        <v>15</v>
      </c>
      <c r="G18" s="13">
        <v>29</v>
      </c>
      <c r="H18" s="13">
        <v>25</v>
      </c>
      <c r="I18" s="13">
        <v>2</v>
      </c>
      <c r="J18" s="13">
        <v>3</v>
      </c>
      <c r="K18" s="13">
        <v>6</v>
      </c>
      <c r="L18" s="11">
        <f t="shared" si="2"/>
        <v>147</v>
      </c>
    </row>
    <row r="19" spans="1:12" ht="17.25" customHeight="1">
      <c r="A19" s="14" t="s">
        <v>94</v>
      </c>
      <c r="B19" s="13">
        <v>15</v>
      </c>
      <c r="C19" s="13">
        <v>8</v>
      </c>
      <c r="D19" s="13">
        <v>7</v>
      </c>
      <c r="E19" s="13">
        <v>6</v>
      </c>
      <c r="F19" s="13">
        <v>10</v>
      </c>
      <c r="G19" s="13">
        <v>17</v>
      </c>
      <c r="H19" s="13">
        <v>10</v>
      </c>
      <c r="I19" s="13">
        <v>0</v>
      </c>
      <c r="J19" s="13">
        <v>4</v>
      </c>
      <c r="K19" s="13">
        <v>2</v>
      </c>
      <c r="L19" s="11">
        <f t="shared" si="2"/>
        <v>79</v>
      </c>
    </row>
    <row r="20" spans="1:12" ht="17.25" customHeight="1">
      <c r="A20" s="16" t="s">
        <v>22</v>
      </c>
      <c r="B20" s="11">
        <f>+B21+B22+B23</f>
        <v>170803</v>
      </c>
      <c r="C20" s="11">
        <f aca="true" t="shared" si="6" ref="C20:K20">+C21+C22+C23</f>
        <v>200056</v>
      </c>
      <c r="D20" s="11">
        <f t="shared" si="6"/>
        <v>216527</v>
      </c>
      <c r="E20" s="11">
        <f t="shared" si="6"/>
        <v>135522</v>
      </c>
      <c r="F20" s="11">
        <f t="shared" si="6"/>
        <v>149546</v>
      </c>
      <c r="G20" s="11">
        <f t="shared" si="6"/>
        <v>413696</v>
      </c>
      <c r="H20" s="11">
        <f t="shared" si="6"/>
        <v>141838</v>
      </c>
      <c r="I20" s="11">
        <f t="shared" si="6"/>
        <v>35298</v>
      </c>
      <c r="J20" s="11">
        <f t="shared" si="6"/>
        <v>85038</v>
      </c>
      <c r="K20" s="11">
        <f t="shared" si="6"/>
        <v>70474</v>
      </c>
      <c r="L20" s="11">
        <f t="shared" si="2"/>
        <v>1618798</v>
      </c>
    </row>
    <row r="21" spans="1:13" s="67" customFormat="1" ht="17.25" customHeight="1">
      <c r="A21" s="60" t="s">
        <v>23</v>
      </c>
      <c r="B21" s="75">
        <v>93555</v>
      </c>
      <c r="C21" s="75">
        <v>119764</v>
      </c>
      <c r="D21" s="75">
        <v>132491</v>
      </c>
      <c r="E21" s="75">
        <v>80085</v>
      </c>
      <c r="F21" s="75">
        <v>87544</v>
      </c>
      <c r="G21" s="75">
        <v>221289</v>
      </c>
      <c r="H21" s="75">
        <v>80657</v>
      </c>
      <c r="I21" s="75">
        <v>22315</v>
      </c>
      <c r="J21" s="75">
        <v>50872</v>
      </c>
      <c r="K21" s="75">
        <v>38958</v>
      </c>
      <c r="L21" s="76">
        <f t="shared" si="2"/>
        <v>927530</v>
      </c>
      <c r="M21" s="77"/>
    </row>
    <row r="22" spans="1:13" s="67" customFormat="1" ht="17.25" customHeight="1">
      <c r="A22" s="60" t="s">
        <v>24</v>
      </c>
      <c r="B22" s="75">
        <v>71259</v>
      </c>
      <c r="C22" s="75">
        <v>72787</v>
      </c>
      <c r="D22" s="75">
        <v>77574</v>
      </c>
      <c r="E22" s="75">
        <v>50947</v>
      </c>
      <c r="F22" s="75">
        <v>57845</v>
      </c>
      <c r="G22" s="75">
        <v>181274</v>
      </c>
      <c r="H22" s="75">
        <v>54223</v>
      </c>
      <c r="I22" s="75">
        <v>11554</v>
      </c>
      <c r="J22" s="75">
        <v>31821</v>
      </c>
      <c r="K22" s="75">
        <v>29419</v>
      </c>
      <c r="L22" s="76">
        <f t="shared" si="2"/>
        <v>638703</v>
      </c>
      <c r="M22" s="77"/>
    </row>
    <row r="23" spans="1:12" ht="17.25" customHeight="1">
      <c r="A23" s="12" t="s">
        <v>25</v>
      </c>
      <c r="B23" s="13">
        <v>5989</v>
      </c>
      <c r="C23" s="13">
        <v>7505</v>
      </c>
      <c r="D23" s="13">
        <v>6462</v>
      </c>
      <c r="E23" s="13">
        <v>4490</v>
      </c>
      <c r="F23" s="13">
        <v>4157</v>
      </c>
      <c r="G23" s="13">
        <v>11133</v>
      </c>
      <c r="H23" s="13">
        <v>6958</v>
      </c>
      <c r="I23" s="13">
        <v>1429</v>
      </c>
      <c r="J23" s="13">
        <v>2345</v>
      </c>
      <c r="K23" s="13">
        <v>2097</v>
      </c>
      <c r="L23" s="11">
        <f t="shared" si="2"/>
        <v>52565</v>
      </c>
    </row>
    <row r="24" spans="1:13" ht="17.25" customHeight="1">
      <c r="A24" s="16" t="s">
        <v>26</v>
      </c>
      <c r="B24" s="13">
        <f>+B25+B26</f>
        <v>132621</v>
      </c>
      <c r="C24" s="13">
        <f aca="true" t="shared" si="7" ref="C24:K24">+C25+C26</f>
        <v>192132</v>
      </c>
      <c r="D24" s="13">
        <f t="shared" si="7"/>
        <v>198696</v>
      </c>
      <c r="E24" s="13">
        <f t="shared" si="7"/>
        <v>122085</v>
      </c>
      <c r="F24" s="13">
        <f t="shared" si="7"/>
        <v>98477</v>
      </c>
      <c r="G24" s="13">
        <f t="shared" si="7"/>
        <v>214070</v>
      </c>
      <c r="H24" s="13">
        <f t="shared" si="7"/>
        <v>104803</v>
      </c>
      <c r="I24" s="13">
        <f t="shared" si="7"/>
        <v>33450</v>
      </c>
      <c r="J24" s="13">
        <f t="shared" si="7"/>
        <v>85794</v>
      </c>
      <c r="K24" s="13">
        <f t="shared" si="7"/>
        <v>57535</v>
      </c>
      <c r="L24" s="11">
        <f t="shared" si="2"/>
        <v>1239663</v>
      </c>
      <c r="M24" s="50"/>
    </row>
    <row r="25" spans="1:13" ht="17.25" customHeight="1">
      <c r="A25" s="12" t="s">
        <v>111</v>
      </c>
      <c r="B25" s="13">
        <v>72873</v>
      </c>
      <c r="C25" s="13">
        <v>113644</v>
      </c>
      <c r="D25" s="13">
        <v>121575</v>
      </c>
      <c r="E25" s="13">
        <v>75182</v>
      </c>
      <c r="F25" s="13">
        <v>56625</v>
      </c>
      <c r="G25" s="13">
        <v>123046</v>
      </c>
      <c r="H25" s="13">
        <v>61160</v>
      </c>
      <c r="I25" s="13">
        <v>22587</v>
      </c>
      <c r="J25" s="13">
        <v>49920</v>
      </c>
      <c r="K25" s="13">
        <v>33275</v>
      </c>
      <c r="L25" s="11">
        <f t="shared" si="2"/>
        <v>729887</v>
      </c>
      <c r="M25" s="49"/>
    </row>
    <row r="26" spans="1:13" ht="17.25" customHeight="1">
      <c r="A26" s="12" t="s">
        <v>112</v>
      </c>
      <c r="B26" s="13">
        <v>59748</v>
      </c>
      <c r="C26" s="13">
        <v>78488</v>
      </c>
      <c r="D26" s="13">
        <v>77121</v>
      </c>
      <c r="E26" s="13">
        <v>46903</v>
      </c>
      <c r="F26" s="13">
        <v>41852</v>
      </c>
      <c r="G26" s="13">
        <v>91024</v>
      </c>
      <c r="H26" s="13">
        <v>43643</v>
      </c>
      <c r="I26" s="13">
        <v>10863</v>
      </c>
      <c r="J26" s="13">
        <v>35874</v>
      </c>
      <c r="K26" s="13">
        <v>24260</v>
      </c>
      <c r="L26" s="11">
        <f t="shared" si="2"/>
        <v>509776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7375</v>
      </c>
      <c r="I27" s="11">
        <v>0</v>
      </c>
      <c r="J27" s="11">
        <v>0</v>
      </c>
      <c r="K27" s="11">
        <v>0</v>
      </c>
      <c r="L27" s="11">
        <f t="shared" si="2"/>
        <v>7375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10033.91</v>
      </c>
      <c r="I35" s="19">
        <v>0</v>
      </c>
      <c r="J35" s="19">
        <v>0</v>
      </c>
      <c r="K35" s="19">
        <v>0</v>
      </c>
      <c r="L35" s="23">
        <f>SUM(B35:K35)</f>
        <v>10033.91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99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1938389.4999999998</v>
      </c>
      <c r="C47" s="22">
        <f aca="true" t="shared" si="11" ref="C47:H47">+C48+C60</f>
        <v>2869145.6900000004</v>
      </c>
      <c r="D47" s="22">
        <f t="shared" si="11"/>
        <v>3123342.7100000004</v>
      </c>
      <c r="E47" s="22">
        <f t="shared" si="11"/>
        <v>1829989.07</v>
      </c>
      <c r="F47" s="22">
        <f t="shared" si="11"/>
        <v>1654607.72</v>
      </c>
      <c r="G47" s="22">
        <f t="shared" si="11"/>
        <v>3535833.5700000003</v>
      </c>
      <c r="H47" s="22">
        <f t="shared" si="11"/>
        <v>1834368.4899999998</v>
      </c>
      <c r="I47" s="22">
        <f>+I48+I60</f>
        <v>655866.2899999999</v>
      </c>
      <c r="J47" s="22">
        <f>+J48+J60</f>
        <v>1086146.1800000002</v>
      </c>
      <c r="K47" s="22">
        <f>+K48+K60</f>
        <v>846940.32</v>
      </c>
      <c r="L47" s="22">
        <f aca="true" t="shared" si="12" ref="L47:L60">SUM(B47:K47)</f>
        <v>19374629.54</v>
      </c>
    </row>
    <row r="48" spans="1:12" ht="17.25" customHeight="1">
      <c r="A48" s="16" t="s">
        <v>137</v>
      </c>
      <c r="B48" s="23">
        <f>SUM(B49:B59)</f>
        <v>1921390.6999999997</v>
      </c>
      <c r="C48" s="23">
        <f aca="true" t="shared" si="13" ref="C48:K48">SUM(C49:C59)</f>
        <v>2844567.4000000004</v>
      </c>
      <c r="D48" s="23">
        <f t="shared" si="13"/>
        <v>3099413.97</v>
      </c>
      <c r="E48" s="23">
        <f t="shared" si="13"/>
        <v>1806550.07</v>
      </c>
      <c r="F48" s="23">
        <f t="shared" si="13"/>
        <v>1640185.74</v>
      </c>
      <c r="G48" s="23">
        <f t="shared" si="13"/>
        <v>3508951.85</v>
      </c>
      <c r="H48" s="23">
        <f t="shared" si="13"/>
        <v>1817095.8099999998</v>
      </c>
      <c r="I48" s="23">
        <f t="shared" si="13"/>
        <v>655866.2899999999</v>
      </c>
      <c r="J48" s="23">
        <f t="shared" si="13"/>
        <v>1072119.83</v>
      </c>
      <c r="K48" s="23">
        <f t="shared" si="13"/>
        <v>846940.32</v>
      </c>
      <c r="L48" s="23">
        <f t="shared" si="12"/>
        <v>19213081.980000004</v>
      </c>
    </row>
    <row r="49" spans="1:12" ht="17.25" customHeight="1">
      <c r="A49" s="34" t="s">
        <v>43</v>
      </c>
      <c r="B49" s="23">
        <f aca="true" t="shared" si="14" ref="B49:H49">ROUND(B30*B7,2)</f>
        <v>1872024.88</v>
      </c>
      <c r="C49" s="23">
        <f t="shared" si="14"/>
        <v>2772930.46</v>
      </c>
      <c r="D49" s="23">
        <f t="shared" si="14"/>
        <v>3015723.24</v>
      </c>
      <c r="E49" s="23">
        <f t="shared" si="14"/>
        <v>1759882.08</v>
      </c>
      <c r="F49" s="23">
        <f t="shared" si="14"/>
        <v>1577314.62</v>
      </c>
      <c r="G49" s="23">
        <f t="shared" si="14"/>
        <v>3416694.61</v>
      </c>
      <c r="H49" s="23">
        <f t="shared" si="14"/>
        <v>1760887.66</v>
      </c>
      <c r="I49" s="23">
        <f>ROUND(I30*I7,2)</f>
        <v>654800.57</v>
      </c>
      <c r="J49" s="23">
        <f>ROUND(J30*J7,2)</f>
        <v>1042544.99</v>
      </c>
      <c r="K49" s="23">
        <f>ROUND(K30*K7,2)</f>
        <v>841240.2</v>
      </c>
      <c r="L49" s="23">
        <f t="shared" si="12"/>
        <v>18714043.31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10033.91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10033.91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23928.74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161547.56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-355793.89</v>
      </c>
      <c r="C64" s="35">
        <f t="shared" si="15"/>
        <v>-225860.69999999998</v>
      </c>
      <c r="D64" s="35">
        <f t="shared" si="15"/>
        <v>-248422.87</v>
      </c>
      <c r="E64" s="35">
        <f t="shared" si="15"/>
        <v>-369965.63</v>
      </c>
      <c r="F64" s="35">
        <f t="shared" si="15"/>
        <v>-375416.28</v>
      </c>
      <c r="G64" s="35">
        <f t="shared" si="15"/>
        <v>-448826.68</v>
      </c>
      <c r="H64" s="35">
        <f t="shared" si="15"/>
        <v>-183817.91</v>
      </c>
      <c r="I64" s="35">
        <f t="shared" si="15"/>
        <v>-165851.97</v>
      </c>
      <c r="J64" s="35">
        <f t="shared" si="15"/>
        <v>-70463.22</v>
      </c>
      <c r="K64" s="35">
        <f t="shared" si="15"/>
        <v>-65727.61</v>
      </c>
      <c r="L64" s="35">
        <f aca="true" t="shared" si="16" ref="L64:L113">SUM(B64:K64)</f>
        <v>-2510146.7600000002</v>
      </c>
    </row>
    <row r="65" spans="1:12" ht="18.75" customHeight="1">
      <c r="A65" s="16" t="s">
        <v>73</v>
      </c>
      <c r="B65" s="35">
        <f aca="true" t="shared" si="17" ref="B65:K65">B66+B67+B68+B69+B70+B71</f>
        <v>-342544.76</v>
      </c>
      <c r="C65" s="35">
        <f t="shared" si="17"/>
        <v>-208088.83</v>
      </c>
      <c r="D65" s="35">
        <f t="shared" si="17"/>
        <v>-229166.27</v>
      </c>
      <c r="E65" s="35">
        <f t="shared" si="17"/>
        <v>-357215.2</v>
      </c>
      <c r="F65" s="35">
        <f t="shared" si="17"/>
        <v>-364121.5</v>
      </c>
      <c r="G65" s="35">
        <f t="shared" si="17"/>
        <v>-421119.56</v>
      </c>
      <c r="H65" s="35">
        <f t="shared" si="17"/>
        <v>-170744</v>
      </c>
      <c r="I65" s="35">
        <f t="shared" si="17"/>
        <v>-30372</v>
      </c>
      <c r="J65" s="35">
        <f t="shared" si="17"/>
        <v>-60988</v>
      </c>
      <c r="K65" s="35">
        <f t="shared" si="17"/>
        <v>-59120</v>
      </c>
      <c r="L65" s="35">
        <f t="shared" si="16"/>
        <v>-2243480.12</v>
      </c>
    </row>
    <row r="66" spans="1:12" ht="18.75" customHeight="1">
      <c r="A66" s="12" t="s">
        <v>74</v>
      </c>
      <c r="B66" s="35">
        <f>-ROUND(B9*$D$3,2)</f>
        <v>-138252</v>
      </c>
      <c r="C66" s="35">
        <f aca="true" t="shared" si="18" ref="C66:K66">-ROUND(C9*$D$3,2)</f>
        <v>-201252</v>
      </c>
      <c r="D66" s="35">
        <f t="shared" si="18"/>
        <v>-162764</v>
      </c>
      <c r="E66" s="35">
        <f t="shared" si="18"/>
        <v>-127732</v>
      </c>
      <c r="F66" s="35">
        <f t="shared" si="18"/>
        <v>-82852</v>
      </c>
      <c r="G66" s="35">
        <f t="shared" si="18"/>
        <v>-189988</v>
      </c>
      <c r="H66" s="35">
        <f t="shared" si="18"/>
        <v>-170744</v>
      </c>
      <c r="I66" s="35">
        <f t="shared" si="18"/>
        <v>-30372</v>
      </c>
      <c r="J66" s="35">
        <f t="shared" si="18"/>
        <v>-60988</v>
      </c>
      <c r="K66" s="35">
        <f t="shared" si="18"/>
        <v>-59120</v>
      </c>
      <c r="L66" s="35">
        <f t="shared" si="16"/>
        <v>-1224064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-1296</v>
      </c>
      <c r="C68" s="35">
        <v>-268</v>
      </c>
      <c r="D68" s="35">
        <v>-464</v>
      </c>
      <c r="E68" s="35">
        <v>-976</v>
      </c>
      <c r="F68" s="35">
        <v>-1036</v>
      </c>
      <c r="G68" s="35">
        <v>-580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-4620</v>
      </c>
    </row>
    <row r="69" spans="1:12" ht="18.75" customHeight="1">
      <c r="A69" s="12" t="s">
        <v>102</v>
      </c>
      <c r="B69" s="35">
        <v>-8068</v>
      </c>
      <c r="C69" s="35">
        <v>-1708</v>
      </c>
      <c r="D69" s="35">
        <v>-3212</v>
      </c>
      <c r="E69" s="35">
        <v>-4652</v>
      </c>
      <c r="F69" s="35">
        <v>-3108</v>
      </c>
      <c r="G69" s="35">
        <v>-2016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-22764</v>
      </c>
    </row>
    <row r="70" spans="1:12" ht="18.75" customHeight="1">
      <c r="A70" s="12" t="s">
        <v>52</v>
      </c>
      <c r="B70" s="35">
        <v>-194928.76</v>
      </c>
      <c r="C70" s="35">
        <v>-4860.83</v>
      </c>
      <c r="D70" s="35">
        <v>-62726.27</v>
      </c>
      <c r="E70" s="35">
        <v>-223855.2</v>
      </c>
      <c r="F70" s="35">
        <v>-277125.5</v>
      </c>
      <c r="G70" s="35">
        <v>-228535.56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-992032.1200000001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44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115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144</v>
      </c>
      <c r="B109" s="19">
        <v>0</v>
      </c>
      <c r="C109" s="63">
        <v>1488.92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63">
        <f t="shared" si="16"/>
        <v>1488.92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1582595.6099999999</v>
      </c>
      <c r="C111" s="24">
        <f t="shared" si="20"/>
        <v>2643284.99</v>
      </c>
      <c r="D111" s="24">
        <f t="shared" si="20"/>
        <v>2874919.8400000003</v>
      </c>
      <c r="E111" s="24">
        <f t="shared" si="20"/>
        <v>1460023.4400000002</v>
      </c>
      <c r="F111" s="24">
        <f t="shared" si="20"/>
        <v>1279191.44</v>
      </c>
      <c r="G111" s="24">
        <f t="shared" si="20"/>
        <v>3087006.89</v>
      </c>
      <c r="H111" s="24">
        <f t="shared" si="20"/>
        <v>1650550.5799999998</v>
      </c>
      <c r="I111" s="24">
        <f>+I112+I113</f>
        <v>490014.31999999995</v>
      </c>
      <c r="J111" s="24">
        <f>+J112+J113</f>
        <v>1015682.9600000001</v>
      </c>
      <c r="K111" s="24">
        <f>+K112+K113</f>
        <v>781212.71</v>
      </c>
      <c r="L111" s="45">
        <f t="shared" si="16"/>
        <v>16864482.78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1565596.8099999998</v>
      </c>
      <c r="C112" s="24">
        <f t="shared" si="21"/>
        <v>2617217.7800000003</v>
      </c>
      <c r="D112" s="24">
        <f t="shared" si="21"/>
        <v>2850991.1</v>
      </c>
      <c r="E112" s="24">
        <f t="shared" si="21"/>
        <v>1436584.4400000002</v>
      </c>
      <c r="F112" s="24">
        <f t="shared" si="21"/>
        <v>1264769.46</v>
      </c>
      <c r="G112" s="24">
        <f t="shared" si="21"/>
        <v>3060125.17</v>
      </c>
      <c r="H112" s="24">
        <f t="shared" si="21"/>
        <v>1633277.9</v>
      </c>
      <c r="I112" s="24">
        <f t="shared" si="21"/>
        <v>490014.31999999995</v>
      </c>
      <c r="J112" s="24">
        <f t="shared" si="21"/>
        <v>1001656.6100000001</v>
      </c>
      <c r="K112" s="24">
        <f t="shared" si="21"/>
        <v>781212.71</v>
      </c>
      <c r="L112" s="45">
        <f t="shared" si="16"/>
        <v>16701446.3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26067.21</v>
      </c>
      <c r="D113" s="24">
        <f t="shared" si="22"/>
        <v>23928.74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163036.48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16864482.730000004</v>
      </c>
      <c r="M119" s="51"/>
    </row>
    <row r="120" spans="1:12" ht="18.75" customHeight="1">
      <c r="A120" s="26" t="s">
        <v>69</v>
      </c>
      <c r="B120" s="27">
        <v>199964.61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199964.61</v>
      </c>
    </row>
    <row r="121" spans="1:12" ht="18.75" customHeight="1">
      <c r="A121" s="26" t="s">
        <v>70</v>
      </c>
      <c r="B121" s="27">
        <v>1382630.99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1382630.99</v>
      </c>
    </row>
    <row r="122" spans="1:12" ht="18.75" customHeight="1">
      <c r="A122" s="26" t="s">
        <v>71</v>
      </c>
      <c r="B122" s="38">
        <v>0</v>
      </c>
      <c r="C122" s="27">
        <v>2643284.98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2643284.98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2675349.99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2675349.99</v>
      </c>
    </row>
    <row r="124" spans="1:12" ht="18.75" customHeight="1">
      <c r="A124" s="26" t="s">
        <v>116</v>
      </c>
      <c r="B124" s="38">
        <v>0</v>
      </c>
      <c r="C124" s="38">
        <v>0</v>
      </c>
      <c r="D124" s="27">
        <v>199569.84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199569.84</v>
      </c>
    </row>
    <row r="125" spans="1:12" ht="18.75" customHeight="1">
      <c r="A125" s="26" t="s">
        <v>117</v>
      </c>
      <c r="B125" s="38">
        <v>0</v>
      </c>
      <c r="C125" s="38">
        <v>0</v>
      </c>
      <c r="D125" s="38">
        <v>0</v>
      </c>
      <c r="E125" s="27">
        <v>1445423.22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1445423.22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14600.23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14600.23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38">
        <v>0</v>
      </c>
      <c r="F127" s="27">
        <v>454744.43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454744.43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92145.49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92145.49</v>
      </c>
    </row>
    <row r="130" spans="1:12" ht="18.75" customHeight="1">
      <c r="A130" s="26" t="s">
        <v>122</v>
      </c>
      <c r="B130" s="64">
        <v>0</v>
      </c>
      <c r="C130" s="64">
        <v>0</v>
      </c>
      <c r="D130" s="64">
        <v>0</v>
      </c>
      <c r="E130" s="64">
        <v>0</v>
      </c>
      <c r="F130" s="65">
        <v>732301.51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732301.51</v>
      </c>
    </row>
    <row r="131" spans="1:12" ht="18.75" customHeight="1">
      <c r="A131" s="26" t="s">
        <v>123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928124.98</v>
      </c>
      <c r="H131" s="38">
        <v>0</v>
      </c>
      <c r="I131" s="38">
        <v>0</v>
      </c>
      <c r="J131" s="38">
        <v>0</v>
      </c>
      <c r="K131" s="38"/>
      <c r="L131" s="39">
        <f t="shared" si="23"/>
        <v>928124.98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73196.96</v>
      </c>
      <c r="H132" s="38">
        <v>0</v>
      </c>
      <c r="I132" s="38">
        <v>0</v>
      </c>
      <c r="J132" s="38">
        <v>0</v>
      </c>
      <c r="K132" s="38"/>
      <c r="L132" s="39">
        <f t="shared" si="23"/>
        <v>73196.96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437191.92</v>
      </c>
      <c r="H133" s="38">
        <v>0</v>
      </c>
      <c r="I133" s="38">
        <v>0</v>
      </c>
      <c r="J133" s="38">
        <v>0</v>
      </c>
      <c r="K133" s="38"/>
      <c r="L133" s="39">
        <f t="shared" si="23"/>
        <v>437191.92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442495.07</v>
      </c>
      <c r="H134" s="38">
        <v>0</v>
      </c>
      <c r="I134" s="38">
        <v>0</v>
      </c>
      <c r="J134" s="38">
        <v>0</v>
      </c>
      <c r="K134" s="38"/>
      <c r="L134" s="39">
        <f t="shared" si="23"/>
        <v>442495.07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1205997.96</v>
      </c>
      <c r="H135" s="38">
        <v>0</v>
      </c>
      <c r="I135" s="38">
        <v>0</v>
      </c>
      <c r="J135" s="38">
        <v>0</v>
      </c>
      <c r="K135" s="38"/>
      <c r="L135" s="39">
        <f t="shared" si="23"/>
        <v>1205997.96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584381.83</v>
      </c>
      <c r="I136" s="38">
        <v>0</v>
      </c>
      <c r="J136" s="38">
        <v>0</v>
      </c>
      <c r="K136" s="38"/>
      <c r="L136" s="39">
        <f t="shared" si="23"/>
        <v>584381.83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1066168.74</v>
      </c>
      <c r="I137" s="38">
        <v>0</v>
      </c>
      <c r="J137" s="38">
        <v>0</v>
      </c>
      <c r="K137" s="38"/>
      <c r="L137" s="39">
        <f t="shared" si="23"/>
        <v>1066168.74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490014.32</v>
      </c>
      <c r="J138" s="38">
        <v>0</v>
      </c>
      <c r="K138" s="38"/>
      <c r="L138" s="39">
        <f t="shared" si="23"/>
        <v>490014.32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1015682.95</v>
      </c>
      <c r="K139" s="38"/>
      <c r="L139" s="39">
        <f t="shared" si="23"/>
        <v>1015682.95</v>
      </c>
    </row>
    <row r="140" spans="1:12" ht="18.75" customHeight="1">
      <c r="A140" s="71" t="s">
        <v>139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781212.71</v>
      </c>
      <c r="L140" s="42">
        <f t="shared" si="23"/>
        <v>781212.71</v>
      </c>
    </row>
    <row r="141" spans="1:12" ht="18.75" customHeight="1">
      <c r="A141" s="69" t="s">
        <v>145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1015682.9600000001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2018-09-03T19:20:54Z</dcterms:modified>
  <cp:category/>
  <cp:version/>
  <cp:contentType/>
  <cp:contentStatus/>
</cp:coreProperties>
</file>