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<sst xmlns="http://schemas.openxmlformats.org/spreadsheetml/2006/main" count="146" uniqueCount="146">
  <si>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</si>
  <si>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</si>
  <si>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</si>
  <si>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</si>
  <si>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</si>
  <si>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</si>
  <si>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</si>
  <si>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</si>
  <si>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</si>
  <si>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</si>
  <si>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</si>
  <si>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</si>
  <si>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</si>
  <si>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</si>
  <si>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</si>
  <si>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</si>
  <si>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</si>
  <si>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</si>
  <si>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</si>
  <si>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</si>
  <si>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</si>
  <si>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</si>
  <si>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</si>
  <si>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</si>
  <si>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</si>
  <si>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</si>
  <si>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</si>
  <si>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</si>
  <si>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</si>
  <si>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</si>
  <si>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</si>
  <si>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</si>
  <si>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</si>
  <si>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</si>
  <si>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</si>
  <si>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</si>
  <si>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</si>
  <si>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</si>
  <si>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</si>
  <si>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</si>
  <si>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</si>
  <si>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</si>
  <si>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</si>
  <si>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</si>
  <si>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</si>
  <si>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</si>
  <si>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</si>
  <si>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</si>
  <si>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</si>
  <si>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</si>
  <si>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</si>
  <si>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</si>
  <si>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</si>
  <si>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</si>
  <si>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</si>
  <si>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</si>
  <si>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</si>
  <si>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</si>
  <si>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</si>
  <si>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</si>
  <si>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</si>
  <si>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</si>
  <si>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</si>
  <si>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</si>
  <si>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</si>
  <si>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</si>
  <si>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</si>
  <si>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</si>
  <si>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</si>
  <si>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</si>
  <si>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</si>
  <si>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</si>
  <si>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</si>
  <si>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</si>
  <si>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</si>
  <si>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</si>
  <si>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</si>
  <si>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</si>
  <si>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</si>
  <si>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</si>
  <si>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</si>
  <si>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</si>
  <si>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</si>
  <si>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</si>
  <si>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</si>
  <si>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</si>
  <si>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</si>
  <si>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</si>
  <si>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</si>
  <si>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</si>
  <si>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</si>
  <si>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</si>
  <si>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</si>
  <si>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</si>
  <si>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</si>
  <si>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</si>
  <si>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</si>
  <si>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</si>
  <si>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</si>
  <si>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</si>
  <si>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</si>
  <si>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</si>
  <si>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</si>
  <si>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</si>
  <si>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</si>
  <si>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</si>
  <si>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</si>
  <si>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</si>
  <si>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</si>
  <si>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</si>
  <si>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</si>
  <si>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</si>
  <si>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</si>
  <si>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</si>
  <si>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</si>
  <si>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</si>
  <si>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</si>
  <si>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</si>
  <si>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</si>
  <si>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</si>
  <si>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</si>
  <si>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</si>
  <si>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</si>
  <si>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</si>
  <si>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</si>
  <si>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</si>
  <si>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</si>
  <si>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</si>
  <si>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</si>
  <si>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</si>
  <si>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</si>
  <si>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</si>
  <si>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</si>
  <si>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</si>
  <si>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</si>
  <si>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</si>
  <si>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</si>
  <si>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</si>
  <si>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</si>
  <si>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</si>
  <si>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</si>
  <si>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</si>
  <si>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</si>
  <si>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27/08/18 - VENCIMENTO 03/09/18</t>
  </si>
  <si>
    <t>6.4. Revisão de Remuneração pelo Serviço Atende ¹</t>
  </si>
  <si>
    <t>¹ Frota operacional.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</si>
</sst>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113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563521</v>
      </c>
      <c r="C7" s="9">
        <f t="shared" si="0"/>
        <v>754118</v>
      </c>
      <c r="D7" s="9">
        <f t="shared" si="0"/>
        <v>753457</v>
      </c>
      <c r="E7" s="9">
        <f t="shared" si="0"/>
        <v>502278</v>
      </c>
      <c r="F7" s="9">
        <f t="shared" si="0"/>
        <v>441871</v>
      </c>
      <c r="G7" s="9">
        <f t="shared" si="0"/>
        <v>1158289</v>
      </c>
      <c r="H7" s="9">
        <f t="shared" si="0"/>
        <v>521075</v>
      </c>
      <c r="I7" s="9">
        <f t="shared" si="0"/>
        <v>119899</v>
      </c>
      <c r="J7" s="9">
        <f t="shared" si="0"/>
        <v>307224</v>
      </c>
      <c r="K7" s="9">
        <f t="shared" si="0"/>
        <v>250238</v>
      </c>
      <c r="L7" s="9">
        <f t="shared" si="0"/>
        <v>5371970</v>
      </c>
      <c r="M7" s="49"/>
    </row>
    <row r="8" spans="1:12" ht="17.25" customHeight="1">
      <c r="A8" s="10" t="s">
        <v>95</v>
      </c>
      <c r="B8" s="11">
        <f>B9+B12+B16</f>
        <v>276980</v>
      </c>
      <c r="C8" s="11">
        <f aca="true" t="shared" si="1" ref="C8:K8">C9+C12+C16</f>
        <v>379125</v>
      </c>
      <c r="D8" s="11">
        <f t="shared" si="1"/>
        <v>350174</v>
      </c>
      <c r="E8" s="11">
        <f t="shared" si="1"/>
        <v>253562</v>
      </c>
      <c r="F8" s="11">
        <f t="shared" si="1"/>
        <v>205210</v>
      </c>
      <c r="G8" s="11">
        <f t="shared" si="1"/>
        <v>560269</v>
      </c>
      <c r="H8" s="11">
        <f t="shared" si="1"/>
        <v>278215</v>
      </c>
      <c r="I8" s="11">
        <f t="shared" si="1"/>
        <v>54395</v>
      </c>
      <c r="J8" s="11">
        <f t="shared" si="1"/>
        <v>143362</v>
      </c>
      <c r="K8" s="11">
        <f t="shared" si="1"/>
        <v>127957</v>
      </c>
      <c r="L8" s="11">
        <f aca="true" t="shared" si="2" ref="L8:L27">SUM(B8:K8)</f>
        <v>2629249</v>
      </c>
    </row>
    <row r="9" spans="1:12" ht="17.25" customHeight="1">
      <c r="A9" s="15" t="s">
        <v>16</v>
      </c>
      <c r="B9" s="13">
        <f>+B10+B11</f>
        <v>34853</v>
      </c>
      <c r="C9" s="13">
        <f aca="true" t="shared" si="3" ref="C9:K9">+C10+C11</f>
        <v>51097</v>
      </c>
      <c r="D9" s="13">
        <f t="shared" si="3"/>
        <v>41977</v>
      </c>
      <c r="E9" s="13">
        <f t="shared" si="3"/>
        <v>31893</v>
      </c>
      <c r="F9" s="13">
        <f t="shared" si="3"/>
        <v>21393</v>
      </c>
      <c r="G9" s="13">
        <f t="shared" si="3"/>
        <v>48784</v>
      </c>
      <c r="H9" s="13">
        <f t="shared" si="3"/>
        <v>42562</v>
      </c>
      <c r="I9" s="13">
        <f t="shared" si="3"/>
        <v>7899</v>
      </c>
      <c r="J9" s="13">
        <f t="shared" si="3"/>
        <v>16359</v>
      </c>
      <c r="K9" s="13">
        <f t="shared" si="3"/>
        <v>15115</v>
      </c>
      <c r="L9" s="11">
        <f t="shared" si="2"/>
        <v>311932</v>
      </c>
    </row>
    <row r="10" spans="1:12" ht="17.25" customHeight="1">
      <c r="A10" s="29" t="s">
        <v>17</v>
      </c>
      <c r="B10" s="13">
        <v>34853</v>
      </c>
      <c r="C10" s="13">
        <v>51097</v>
      </c>
      <c r="D10" s="13">
        <v>41977</v>
      </c>
      <c r="E10" s="13">
        <v>31893</v>
      </c>
      <c r="F10" s="13">
        <v>21393</v>
      </c>
      <c r="G10" s="13">
        <v>48784</v>
      </c>
      <c r="H10" s="13">
        <v>42562</v>
      </c>
      <c r="I10" s="13">
        <v>7899</v>
      </c>
      <c r="J10" s="13">
        <v>16359</v>
      </c>
      <c r="K10" s="13">
        <v>15115</v>
      </c>
      <c r="L10" s="11">
        <f t="shared" si="2"/>
        <v>311932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230004</v>
      </c>
      <c r="C12" s="17">
        <f t="shared" si="4"/>
        <v>310484</v>
      </c>
      <c r="D12" s="17">
        <f t="shared" si="4"/>
        <v>292453</v>
      </c>
      <c r="E12" s="17">
        <f t="shared" si="4"/>
        <v>210537</v>
      </c>
      <c r="F12" s="17">
        <f t="shared" si="4"/>
        <v>172163</v>
      </c>
      <c r="G12" s="17">
        <f t="shared" si="4"/>
        <v>480915</v>
      </c>
      <c r="H12" s="17">
        <f t="shared" si="4"/>
        <v>223458</v>
      </c>
      <c r="I12" s="17">
        <f t="shared" si="4"/>
        <v>43711</v>
      </c>
      <c r="J12" s="17">
        <f t="shared" si="4"/>
        <v>120353</v>
      </c>
      <c r="K12" s="17">
        <f t="shared" si="4"/>
        <v>106722</v>
      </c>
      <c r="L12" s="11">
        <f t="shared" si="2"/>
        <v>2190800</v>
      </c>
    </row>
    <row r="13" spans="1:14" s="67" customFormat="1" ht="17.25" customHeight="1">
      <c r="A13" s="74" t="s">
        <v>19</v>
      </c>
      <c r="B13" s="75">
        <v>110937</v>
      </c>
      <c r="C13" s="75">
        <v>157662</v>
      </c>
      <c r="D13" s="75">
        <v>155201</v>
      </c>
      <c r="E13" s="75">
        <v>106151</v>
      </c>
      <c r="F13" s="75">
        <v>87842</v>
      </c>
      <c r="G13" s="75">
        <v>229292</v>
      </c>
      <c r="H13" s="75">
        <v>102380</v>
      </c>
      <c r="I13" s="75">
        <v>24026</v>
      </c>
      <c r="J13" s="75">
        <v>63355</v>
      </c>
      <c r="K13" s="75">
        <v>51588</v>
      </c>
      <c r="L13" s="76">
        <f t="shared" si="2"/>
        <v>1088434</v>
      </c>
      <c r="M13" s="77"/>
      <c r="N13" s="78"/>
    </row>
    <row r="14" spans="1:13" s="67" customFormat="1" ht="17.25" customHeight="1">
      <c r="A14" s="74" t="s">
        <v>20</v>
      </c>
      <c r="B14" s="75">
        <v>105335</v>
      </c>
      <c r="C14" s="75">
        <v>131359</v>
      </c>
      <c r="D14" s="75">
        <v>122089</v>
      </c>
      <c r="E14" s="75">
        <v>91241</v>
      </c>
      <c r="F14" s="75">
        <v>75592</v>
      </c>
      <c r="G14" s="75">
        <v>229390</v>
      </c>
      <c r="H14" s="75">
        <v>100298</v>
      </c>
      <c r="I14" s="75">
        <v>16194</v>
      </c>
      <c r="J14" s="75">
        <v>51772</v>
      </c>
      <c r="K14" s="75">
        <v>49668</v>
      </c>
      <c r="L14" s="76">
        <f t="shared" si="2"/>
        <v>972938</v>
      </c>
      <c r="M14" s="77"/>
    </row>
    <row r="15" spans="1:12" ht="17.25" customHeight="1">
      <c r="A15" s="14" t="s">
        <v>21</v>
      </c>
      <c r="B15" s="13">
        <v>13732</v>
      </c>
      <c r="C15" s="13">
        <v>21463</v>
      </c>
      <c r="D15" s="13">
        <v>15163</v>
      </c>
      <c r="E15" s="13">
        <v>13145</v>
      </c>
      <c r="F15" s="13">
        <v>8729</v>
      </c>
      <c r="G15" s="13">
        <v>22233</v>
      </c>
      <c r="H15" s="13">
        <v>20780</v>
      </c>
      <c r="I15" s="13">
        <v>3491</v>
      </c>
      <c r="J15" s="13">
        <v>5226</v>
      </c>
      <c r="K15" s="13">
        <v>5466</v>
      </c>
      <c r="L15" s="11">
        <f t="shared" si="2"/>
        <v>129428</v>
      </c>
    </row>
    <row r="16" spans="1:12" ht="17.25" customHeight="1">
      <c r="A16" s="15" t="s">
        <v>91</v>
      </c>
      <c r="B16" s="13">
        <f>B17+B18+B19</f>
        <v>12123</v>
      </c>
      <c r="C16" s="13">
        <f aca="true" t="shared" si="5" ref="C16:K16">C17+C18+C19</f>
        <v>17544</v>
      </c>
      <c r="D16" s="13">
        <f t="shared" si="5"/>
        <v>15744</v>
      </c>
      <c r="E16" s="13">
        <f t="shared" si="5"/>
        <v>11132</v>
      </c>
      <c r="F16" s="13">
        <f t="shared" si="5"/>
        <v>11654</v>
      </c>
      <c r="G16" s="13">
        <f t="shared" si="5"/>
        <v>30570</v>
      </c>
      <c r="H16" s="13">
        <f t="shared" si="5"/>
        <v>12195</v>
      </c>
      <c r="I16" s="13">
        <f t="shared" si="5"/>
        <v>2785</v>
      </c>
      <c r="J16" s="13">
        <f t="shared" si="5"/>
        <v>6650</v>
      </c>
      <c r="K16" s="13">
        <f t="shared" si="5"/>
        <v>6120</v>
      </c>
      <c r="L16" s="11">
        <f t="shared" si="2"/>
        <v>126517</v>
      </c>
    </row>
    <row r="17" spans="1:12" ht="17.25" customHeight="1">
      <c r="A17" s="14" t="s">
        <v>92</v>
      </c>
      <c r="B17" s="13">
        <v>12082</v>
      </c>
      <c r="C17" s="13">
        <v>17523</v>
      </c>
      <c r="D17" s="13">
        <v>15713</v>
      </c>
      <c r="E17" s="13">
        <v>11089</v>
      </c>
      <c r="F17" s="13">
        <v>11629</v>
      </c>
      <c r="G17" s="13">
        <v>30526</v>
      </c>
      <c r="H17" s="13">
        <v>12168</v>
      </c>
      <c r="I17" s="13">
        <v>2782</v>
      </c>
      <c r="J17" s="13">
        <v>6639</v>
      </c>
      <c r="K17" s="13">
        <v>6105</v>
      </c>
      <c r="L17" s="11">
        <f t="shared" si="2"/>
        <v>126256</v>
      </c>
    </row>
    <row r="18" spans="1:12" ht="17.25" customHeight="1">
      <c r="A18" s="14" t="s">
        <v>93</v>
      </c>
      <c r="B18" s="13">
        <v>24</v>
      </c>
      <c r="C18" s="13">
        <v>11</v>
      </c>
      <c r="D18" s="13">
        <v>20</v>
      </c>
      <c r="E18" s="13">
        <v>34</v>
      </c>
      <c r="F18" s="13">
        <v>14</v>
      </c>
      <c r="G18" s="13">
        <v>27</v>
      </c>
      <c r="H18" s="13">
        <v>20</v>
      </c>
      <c r="I18" s="13">
        <v>2</v>
      </c>
      <c r="J18" s="13">
        <v>7</v>
      </c>
      <c r="K18" s="13">
        <v>7</v>
      </c>
      <c r="L18" s="11">
        <f t="shared" si="2"/>
        <v>166</v>
      </c>
    </row>
    <row r="19" spans="1:12" ht="17.25" customHeight="1">
      <c r="A19" s="14" t="s">
        <v>94</v>
      </c>
      <c r="B19" s="13">
        <v>17</v>
      </c>
      <c r="C19" s="13">
        <v>10</v>
      </c>
      <c r="D19" s="13">
        <v>11</v>
      </c>
      <c r="E19" s="13">
        <v>9</v>
      </c>
      <c r="F19" s="13">
        <v>11</v>
      </c>
      <c r="G19" s="13">
        <v>17</v>
      </c>
      <c r="H19" s="13">
        <v>7</v>
      </c>
      <c r="I19" s="13">
        <v>1</v>
      </c>
      <c r="J19" s="13">
        <v>4</v>
      </c>
      <c r="K19" s="13">
        <v>8</v>
      </c>
      <c r="L19" s="11">
        <f t="shared" si="2"/>
        <v>95</v>
      </c>
    </row>
    <row r="20" spans="1:12" ht="17.25" customHeight="1">
      <c r="A20" s="16" t="s">
        <v>22</v>
      </c>
      <c r="B20" s="11">
        <f>+B21+B22+B23</f>
        <v>161318</v>
      </c>
      <c r="C20" s="11">
        <f aca="true" t="shared" si="6" ref="C20:K20">+C21+C22+C23</f>
        <v>190598</v>
      </c>
      <c r="D20" s="11">
        <f t="shared" si="6"/>
        <v>209479</v>
      </c>
      <c r="E20" s="11">
        <f t="shared" si="6"/>
        <v>131706</v>
      </c>
      <c r="F20" s="11">
        <f t="shared" si="6"/>
        <v>142648</v>
      </c>
      <c r="G20" s="11">
        <f t="shared" si="6"/>
        <v>395543</v>
      </c>
      <c r="H20" s="11">
        <f t="shared" si="6"/>
        <v>135226</v>
      </c>
      <c r="I20" s="11">
        <f t="shared" si="6"/>
        <v>33458</v>
      </c>
      <c r="J20" s="11">
        <f t="shared" si="6"/>
        <v>80822</v>
      </c>
      <c r="K20" s="11">
        <f t="shared" si="6"/>
        <v>67258</v>
      </c>
      <c r="L20" s="11">
        <f t="shared" si="2"/>
        <v>1548056</v>
      </c>
    </row>
    <row r="21" spans="1:13" s="67" customFormat="1" ht="17.25" customHeight="1">
      <c r="A21" s="60" t="s">
        <v>23</v>
      </c>
      <c r="B21" s="75">
        <v>87663</v>
      </c>
      <c r="C21" s="75">
        <v>112738</v>
      </c>
      <c r="D21" s="75">
        <v>126397</v>
      </c>
      <c r="E21" s="75">
        <v>76435</v>
      </c>
      <c r="F21" s="75">
        <v>82264</v>
      </c>
      <c r="G21" s="75">
        <v>209938</v>
      </c>
      <c r="H21" s="75">
        <v>76336</v>
      </c>
      <c r="I21" s="75">
        <v>20955</v>
      </c>
      <c r="J21" s="75">
        <v>47901</v>
      </c>
      <c r="K21" s="75">
        <v>36613</v>
      </c>
      <c r="L21" s="76">
        <f t="shared" si="2"/>
        <v>877240</v>
      </c>
      <c r="M21" s="77"/>
    </row>
    <row r="22" spans="1:13" s="67" customFormat="1" ht="17.25" customHeight="1">
      <c r="A22" s="60" t="s">
        <v>24</v>
      </c>
      <c r="B22" s="75">
        <v>67929</v>
      </c>
      <c r="C22" s="75">
        <v>70660</v>
      </c>
      <c r="D22" s="75">
        <v>76728</v>
      </c>
      <c r="E22" s="75">
        <v>50917</v>
      </c>
      <c r="F22" s="75">
        <v>56440</v>
      </c>
      <c r="G22" s="75">
        <v>175080</v>
      </c>
      <c r="H22" s="75">
        <v>52256</v>
      </c>
      <c r="I22" s="75">
        <v>11135</v>
      </c>
      <c r="J22" s="75">
        <v>30686</v>
      </c>
      <c r="K22" s="75">
        <v>28517</v>
      </c>
      <c r="L22" s="76">
        <f t="shared" si="2"/>
        <v>620348</v>
      </c>
      <c r="M22" s="77"/>
    </row>
    <row r="23" spans="1:12" ht="17.25" customHeight="1">
      <c r="A23" s="12" t="s">
        <v>25</v>
      </c>
      <c r="B23" s="13">
        <v>5726</v>
      </c>
      <c r="C23" s="13">
        <v>7200</v>
      </c>
      <c r="D23" s="13">
        <v>6354</v>
      </c>
      <c r="E23" s="13">
        <v>4354</v>
      </c>
      <c r="F23" s="13">
        <v>3944</v>
      </c>
      <c r="G23" s="13">
        <v>10525</v>
      </c>
      <c r="H23" s="13">
        <v>6634</v>
      </c>
      <c r="I23" s="13">
        <v>1368</v>
      </c>
      <c r="J23" s="13">
        <v>2235</v>
      </c>
      <c r="K23" s="13">
        <v>2128</v>
      </c>
      <c r="L23" s="11">
        <f t="shared" si="2"/>
        <v>50468</v>
      </c>
    </row>
    <row r="24" spans="1:13" ht="17.25" customHeight="1">
      <c r="A24" s="16" t="s">
        <v>26</v>
      </c>
      <c r="B24" s="13">
        <f>+B25+B26</f>
        <v>125223</v>
      </c>
      <c r="C24" s="13">
        <f aca="true" t="shared" si="7" ref="C24:K24">+C25+C26</f>
        <v>184395</v>
      </c>
      <c r="D24" s="13">
        <f t="shared" si="7"/>
        <v>193804</v>
      </c>
      <c r="E24" s="13">
        <f t="shared" si="7"/>
        <v>117010</v>
      </c>
      <c r="F24" s="13">
        <f t="shared" si="7"/>
        <v>94013</v>
      </c>
      <c r="G24" s="13">
        <f t="shared" si="7"/>
        <v>202477</v>
      </c>
      <c r="H24" s="13">
        <f t="shared" si="7"/>
        <v>100870</v>
      </c>
      <c r="I24" s="13">
        <f t="shared" si="7"/>
        <v>32046</v>
      </c>
      <c r="J24" s="13">
        <f t="shared" si="7"/>
        <v>83040</v>
      </c>
      <c r="K24" s="13">
        <f t="shared" si="7"/>
        <v>55023</v>
      </c>
      <c r="L24" s="11">
        <f t="shared" si="2"/>
        <v>1187901</v>
      </c>
      <c r="M24" s="50"/>
    </row>
    <row r="25" spans="1:13" ht="17.25" customHeight="1">
      <c r="A25" s="12" t="s">
        <v>111</v>
      </c>
      <c r="B25" s="13">
        <v>66332</v>
      </c>
      <c r="C25" s="13">
        <v>106067</v>
      </c>
      <c r="D25" s="13">
        <v>116121</v>
      </c>
      <c r="E25" s="13">
        <v>70390</v>
      </c>
      <c r="F25" s="13">
        <v>52611</v>
      </c>
      <c r="G25" s="13">
        <v>112897</v>
      </c>
      <c r="H25" s="13">
        <v>57852</v>
      </c>
      <c r="I25" s="13">
        <v>21173</v>
      </c>
      <c r="J25" s="13">
        <v>46880</v>
      </c>
      <c r="K25" s="13">
        <v>30443</v>
      </c>
      <c r="L25" s="11">
        <f t="shared" si="2"/>
        <v>680766</v>
      </c>
      <c r="M25" s="49"/>
    </row>
    <row r="26" spans="1:13" ht="17.25" customHeight="1">
      <c r="A26" s="12" t="s">
        <v>112</v>
      </c>
      <c r="B26" s="13">
        <v>58891</v>
      </c>
      <c r="C26" s="13">
        <v>78328</v>
      </c>
      <c r="D26" s="13">
        <v>77683</v>
      </c>
      <c r="E26" s="13">
        <v>46620</v>
      </c>
      <c r="F26" s="13">
        <v>41402</v>
      </c>
      <c r="G26" s="13">
        <v>89580</v>
      </c>
      <c r="H26" s="13">
        <v>43018</v>
      </c>
      <c r="I26" s="13">
        <v>10873</v>
      </c>
      <c r="J26" s="13">
        <v>36160</v>
      </c>
      <c r="K26" s="13">
        <v>24580</v>
      </c>
      <c r="L26" s="11">
        <f t="shared" si="2"/>
        <v>507135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6764</v>
      </c>
      <c r="I27" s="11">
        <v>0</v>
      </c>
      <c r="J27" s="11">
        <v>0</v>
      </c>
      <c r="K27" s="11">
        <v>0</v>
      </c>
      <c r="L27" s="11">
        <f t="shared" si="2"/>
        <v>6764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100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12009.82</v>
      </c>
      <c r="I35" s="19">
        <v>0</v>
      </c>
      <c r="J35" s="19">
        <v>0</v>
      </c>
      <c r="K35" s="19">
        <v>0</v>
      </c>
      <c r="L35" s="23">
        <f>SUM(B35:K35)</f>
        <v>12009.82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99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1842751.8699999999</v>
      </c>
      <c r="C47" s="22">
        <f aca="true" t="shared" si="11" ref="C47:H47">+C48+C60</f>
        <v>2756215.6500000004</v>
      </c>
      <c r="D47" s="22">
        <f t="shared" si="11"/>
        <v>3035025.95</v>
      </c>
      <c r="E47" s="22">
        <f t="shared" si="11"/>
        <v>1766500.71</v>
      </c>
      <c r="F47" s="22">
        <f t="shared" si="11"/>
        <v>1586061.63</v>
      </c>
      <c r="G47" s="22">
        <f t="shared" si="11"/>
        <v>3385977.2600000002</v>
      </c>
      <c r="H47" s="22">
        <f t="shared" si="11"/>
        <v>1760561.18</v>
      </c>
      <c r="I47" s="22">
        <f>+I48+I60</f>
        <v>625463.74</v>
      </c>
      <c r="J47" s="22">
        <f>+J48+J60</f>
        <v>1045765.88</v>
      </c>
      <c r="K47" s="22">
        <f>+K48+K60</f>
        <v>811191.22</v>
      </c>
      <c r="L47" s="22">
        <f aca="true" t="shared" si="12" ref="L47:L60">SUM(B47:K47)</f>
        <v>18615515.089999996</v>
      </c>
    </row>
    <row r="48" spans="1:12" ht="17.25" customHeight="1">
      <c r="A48" s="16" t="s">
        <v>137</v>
      </c>
      <c r="B48" s="23">
        <f>SUM(B49:B59)</f>
        <v>1825753.0699999998</v>
      </c>
      <c r="C48" s="23">
        <f aca="true" t="shared" si="13" ref="C48:K48">SUM(C49:C59)</f>
        <v>2731637.3600000003</v>
      </c>
      <c r="D48" s="23">
        <f t="shared" si="13"/>
        <v>3011097.21</v>
      </c>
      <c r="E48" s="23">
        <f t="shared" si="13"/>
        <v>1743061.71</v>
      </c>
      <c r="F48" s="23">
        <f t="shared" si="13"/>
        <v>1571639.65</v>
      </c>
      <c r="G48" s="23">
        <f t="shared" si="13"/>
        <v>3359095.54</v>
      </c>
      <c r="H48" s="23">
        <f t="shared" si="13"/>
        <v>1743288.5</v>
      </c>
      <c r="I48" s="23">
        <f t="shared" si="13"/>
        <v>625463.74</v>
      </c>
      <c r="J48" s="23">
        <f t="shared" si="13"/>
        <v>1031739.53</v>
      </c>
      <c r="K48" s="23">
        <f t="shared" si="13"/>
        <v>811191.22</v>
      </c>
      <c r="L48" s="23">
        <f t="shared" si="12"/>
        <v>18453967.529999997</v>
      </c>
    </row>
    <row r="49" spans="1:12" ht="17.25" customHeight="1">
      <c r="A49" s="34" t="s">
        <v>43</v>
      </c>
      <c r="B49" s="23">
        <f aca="true" t="shared" si="14" ref="B49:H49">ROUND(B30*B7,2)</f>
        <v>1776387.25</v>
      </c>
      <c r="C49" s="23">
        <f t="shared" si="14"/>
        <v>2660000.42</v>
      </c>
      <c r="D49" s="23">
        <f t="shared" si="14"/>
        <v>2927406.48</v>
      </c>
      <c r="E49" s="23">
        <f t="shared" si="14"/>
        <v>1696393.72</v>
      </c>
      <c r="F49" s="23">
        <f t="shared" si="14"/>
        <v>1508768.53</v>
      </c>
      <c r="G49" s="23">
        <f t="shared" si="14"/>
        <v>3266838.3</v>
      </c>
      <c r="H49" s="23">
        <f t="shared" si="14"/>
        <v>1685104.44</v>
      </c>
      <c r="I49" s="23">
        <f>ROUND(I30*I7,2)</f>
        <v>624398.02</v>
      </c>
      <c r="J49" s="23">
        <f>ROUND(J30*J7,2)</f>
        <v>1002164.69</v>
      </c>
      <c r="K49" s="23">
        <f>ROUND(K30*K7,2)</f>
        <v>805491.1</v>
      </c>
      <c r="L49" s="23">
        <f t="shared" si="12"/>
        <v>17952952.95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12009.82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12009.82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-209737.98</v>
      </c>
      <c r="C64" s="35">
        <f t="shared" si="15"/>
        <v>-224742.55000000002</v>
      </c>
      <c r="D64" s="35">
        <f t="shared" si="15"/>
        <v>-203354.26</v>
      </c>
      <c r="E64" s="35">
        <f t="shared" si="15"/>
        <v>-213329.28</v>
      </c>
      <c r="F64" s="35">
        <f t="shared" si="15"/>
        <v>-176237.78</v>
      </c>
      <c r="G64" s="35">
        <f t="shared" si="15"/>
        <v>-284345.13</v>
      </c>
      <c r="H64" s="35">
        <f t="shared" si="15"/>
        <v>-183321.91</v>
      </c>
      <c r="I64" s="35">
        <f t="shared" si="15"/>
        <v>-167075.97</v>
      </c>
      <c r="J64" s="35">
        <f t="shared" si="15"/>
        <v>-74911.22</v>
      </c>
      <c r="K64" s="35">
        <f t="shared" si="15"/>
        <v>-67067.61</v>
      </c>
      <c r="L64" s="35">
        <f aca="true" t="shared" si="16" ref="L64:L113">SUM(B64:K64)</f>
        <v>-1804123.69</v>
      </c>
    </row>
    <row r="65" spans="1:12" ht="18.75" customHeight="1">
      <c r="A65" s="16" t="s">
        <v>73</v>
      </c>
      <c r="B65" s="35">
        <f aca="true" t="shared" si="17" ref="B65:K65">B66+B67+B68+B69+B70+B71</f>
        <v>-196488.85</v>
      </c>
      <c r="C65" s="35">
        <f t="shared" si="17"/>
        <v>-210957.6</v>
      </c>
      <c r="D65" s="35">
        <f t="shared" si="17"/>
        <v>-184097.66</v>
      </c>
      <c r="E65" s="35">
        <f t="shared" si="17"/>
        <v>-200578.85</v>
      </c>
      <c r="F65" s="35">
        <f t="shared" si="17"/>
        <v>-164943</v>
      </c>
      <c r="G65" s="35">
        <f t="shared" si="17"/>
        <v>-256638.01</v>
      </c>
      <c r="H65" s="35">
        <f t="shared" si="17"/>
        <v>-170248</v>
      </c>
      <c r="I65" s="35">
        <f t="shared" si="17"/>
        <v>-31596</v>
      </c>
      <c r="J65" s="35">
        <f t="shared" si="17"/>
        <v>-65436</v>
      </c>
      <c r="K65" s="35">
        <f t="shared" si="17"/>
        <v>-60460</v>
      </c>
      <c r="L65" s="35">
        <f t="shared" si="16"/>
        <v>-1541443.97</v>
      </c>
    </row>
    <row r="66" spans="1:12" ht="18.75" customHeight="1">
      <c r="A66" s="12" t="s">
        <v>74</v>
      </c>
      <c r="B66" s="35">
        <f>-ROUND(B9*$D$3,2)</f>
        <v>-139412</v>
      </c>
      <c r="C66" s="35">
        <f aca="true" t="shared" si="18" ref="C66:K66">-ROUND(C9*$D$3,2)</f>
        <v>-204388</v>
      </c>
      <c r="D66" s="35">
        <f t="shared" si="18"/>
        <v>-167908</v>
      </c>
      <c r="E66" s="35">
        <f t="shared" si="18"/>
        <v>-127572</v>
      </c>
      <c r="F66" s="35">
        <f t="shared" si="18"/>
        <v>-85572</v>
      </c>
      <c r="G66" s="35">
        <f t="shared" si="18"/>
        <v>-195136</v>
      </c>
      <c r="H66" s="35">
        <f t="shared" si="18"/>
        <v>-170248</v>
      </c>
      <c r="I66" s="35">
        <f t="shared" si="18"/>
        <v>-31596</v>
      </c>
      <c r="J66" s="35">
        <f t="shared" si="18"/>
        <v>-65436</v>
      </c>
      <c r="K66" s="35">
        <f t="shared" si="18"/>
        <v>-60460</v>
      </c>
      <c r="L66" s="35">
        <f t="shared" si="16"/>
        <v>-1247728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-512</v>
      </c>
      <c r="C68" s="35">
        <v>-268</v>
      </c>
      <c r="D68" s="35">
        <v>-156</v>
      </c>
      <c r="E68" s="35">
        <v>-464</v>
      </c>
      <c r="F68" s="35">
        <v>-376</v>
      </c>
      <c r="G68" s="35">
        <v>-232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-2008</v>
      </c>
    </row>
    <row r="69" spans="1:12" ht="18.75" customHeight="1">
      <c r="A69" s="12" t="s">
        <v>102</v>
      </c>
      <c r="B69" s="35">
        <v>-3856</v>
      </c>
      <c r="C69" s="35">
        <v>-1412</v>
      </c>
      <c r="D69" s="35">
        <v>-1484</v>
      </c>
      <c r="E69" s="35">
        <v>-2044</v>
      </c>
      <c r="F69" s="35">
        <v>-1316</v>
      </c>
      <c r="G69" s="35">
        <v>-896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-11008</v>
      </c>
    </row>
    <row r="70" spans="1:12" ht="18.75" customHeight="1">
      <c r="A70" s="12" t="s">
        <v>52</v>
      </c>
      <c r="B70" s="35">
        <v>-52708.85</v>
      </c>
      <c r="C70" s="35">
        <v>-4889.6</v>
      </c>
      <c r="D70" s="35">
        <v>-14549.66</v>
      </c>
      <c r="E70" s="35">
        <v>-70498.85</v>
      </c>
      <c r="F70" s="35">
        <v>-77679</v>
      </c>
      <c r="G70" s="35">
        <v>-60374.01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-280699.97000000003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44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105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109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115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144</v>
      </c>
      <c r="B109" s="19">
        <v>0</v>
      </c>
      <c r="C109" s="63">
        <v>5475.84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63">
        <f t="shared" si="16"/>
        <v>5475.84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1633013.89</v>
      </c>
      <c r="C111" s="24">
        <f t="shared" si="20"/>
        <v>2531473.1</v>
      </c>
      <c r="D111" s="24">
        <f t="shared" si="20"/>
        <v>2831671.69</v>
      </c>
      <c r="E111" s="24">
        <f t="shared" si="20"/>
        <v>1553171.43</v>
      </c>
      <c r="F111" s="24">
        <f t="shared" si="20"/>
        <v>1409823.8499999999</v>
      </c>
      <c r="G111" s="24">
        <f t="shared" si="20"/>
        <v>3101632.1300000004</v>
      </c>
      <c r="H111" s="24">
        <f t="shared" si="20"/>
        <v>1577239.27</v>
      </c>
      <c r="I111" s="24">
        <f>+I112+I113</f>
        <v>458387.77</v>
      </c>
      <c r="J111" s="24">
        <f>+J112+J113</f>
        <v>970854.66</v>
      </c>
      <c r="K111" s="24">
        <f>+K112+K113</f>
        <v>744123.61</v>
      </c>
      <c r="L111" s="45">
        <f t="shared" si="16"/>
        <v>16811391.4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1616015.0899999999</v>
      </c>
      <c r="C112" s="24">
        <f t="shared" si="21"/>
        <v>2501418.97</v>
      </c>
      <c r="D112" s="24">
        <f t="shared" si="21"/>
        <v>2807742.9499999997</v>
      </c>
      <c r="E112" s="24">
        <f t="shared" si="21"/>
        <v>1529732.43</v>
      </c>
      <c r="F112" s="24">
        <f t="shared" si="21"/>
        <v>1395401.8699999999</v>
      </c>
      <c r="G112" s="24">
        <f t="shared" si="21"/>
        <v>3074750.41</v>
      </c>
      <c r="H112" s="24">
        <f t="shared" si="21"/>
        <v>1559966.59</v>
      </c>
      <c r="I112" s="24">
        <f t="shared" si="21"/>
        <v>458387.77</v>
      </c>
      <c r="J112" s="24">
        <f t="shared" si="21"/>
        <v>956828.31</v>
      </c>
      <c r="K112" s="24">
        <f t="shared" si="21"/>
        <v>744123.61</v>
      </c>
      <c r="L112" s="45">
        <f t="shared" si="16"/>
        <v>16644367.999999998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30054.13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167023.4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16811391.410000004</v>
      </c>
      <c r="M119" s="51"/>
    </row>
    <row r="120" spans="1:12" ht="18.75" customHeight="1">
      <c r="A120" s="26" t="s">
        <v>69</v>
      </c>
      <c r="B120" s="27">
        <v>210357.35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210357.35</v>
      </c>
    </row>
    <row r="121" spans="1:12" ht="18.75" customHeight="1">
      <c r="A121" s="26" t="s">
        <v>70</v>
      </c>
      <c r="B121" s="27">
        <v>1422656.54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1422656.54</v>
      </c>
    </row>
    <row r="122" spans="1:12" ht="18.75" customHeight="1">
      <c r="A122" s="26" t="s">
        <v>71</v>
      </c>
      <c r="B122" s="38">
        <v>0</v>
      </c>
      <c r="C122" s="27">
        <v>2531473.1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2531473.1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2635129.23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2635129.23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196542.48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196542.48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1537639.71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1537639.71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15531.71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15531.71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438129.31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438129.31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106964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106964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864730.54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864730.54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931304.82</v>
      </c>
      <c r="H131" s="38">
        <v>0</v>
      </c>
      <c r="I131" s="38">
        <v>0</v>
      </c>
      <c r="J131" s="38">
        <v>0</v>
      </c>
      <c r="K131" s="38"/>
      <c r="L131" s="39">
        <f t="shared" si="23"/>
        <v>931304.82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73492.15</v>
      </c>
      <c r="H132" s="38">
        <v>0</v>
      </c>
      <c r="I132" s="38">
        <v>0</v>
      </c>
      <c r="J132" s="38">
        <v>0</v>
      </c>
      <c r="K132" s="38"/>
      <c r="L132" s="39">
        <f t="shared" si="23"/>
        <v>73492.15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438003.7</v>
      </c>
      <c r="H133" s="38">
        <v>0</v>
      </c>
      <c r="I133" s="38">
        <v>0</v>
      </c>
      <c r="J133" s="38">
        <v>0</v>
      </c>
      <c r="K133" s="38"/>
      <c r="L133" s="39">
        <f t="shared" si="23"/>
        <v>438003.7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444917.35</v>
      </c>
      <c r="H134" s="38">
        <v>0</v>
      </c>
      <c r="I134" s="38">
        <v>0</v>
      </c>
      <c r="J134" s="38">
        <v>0</v>
      </c>
      <c r="K134" s="38"/>
      <c r="L134" s="39">
        <f t="shared" si="23"/>
        <v>444917.35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1213914.1</v>
      </c>
      <c r="H135" s="38">
        <v>0</v>
      </c>
      <c r="I135" s="38">
        <v>0</v>
      </c>
      <c r="J135" s="38">
        <v>0</v>
      </c>
      <c r="K135" s="38"/>
      <c r="L135" s="39">
        <f t="shared" si="23"/>
        <v>1213914.1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554239.72</v>
      </c>
      <c r="I136" s="38">
        <v>0</v>
      </c>
      <c r="J136" s="38">
        <v>0</v>
      </c>
      <c r="K136" s="38"/>
      <c r="L136" s="39">
        <f t="shared" si="23"/>
        <v>554239.72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1022999.56</v>
      </c>
      <c r="I137" s="38">
        <v>0</v>
      </c>
      <c r="J137" s="38">
        <v>0</v>
      </c>
      <c r="K137" s="38"/>
      <c r="L137" s="39">
        <f t="shared" si="23"/>
        <v>1022999.56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458387.77</v>
      </c>
      <c r="J138" s="38">
        <v>0</v>
      </c>
      <c r="K138" s="38"/>
      <c r="L138" s="39">
        <f t="shared" si="23"/>
        <v>458387.77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970854.66</v>
      </c>
      <c r="K139" s="38"/>
      <c r="L139" s="39">
        <f t="shared" si="23"/>
        <v>970854.66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744123.61</v>
      </c>
      <c r="L140" s="42">
        <f t="shared" si="23"/>
        <v>744123.61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970854.66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2018-08-31T18:51:47Z</dcterms:modified>
  <cp:category/>
  <cp:version/>
  <cp:contentType/>
  <cp:contentStatus/>
</cp:coreProperties>
</file>