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<sst xmlns="http://schemas.openxmlformats.org/spreadsheetml/2006/main" count="145" uniqueCount="145">
  <si>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</si>
  <si>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</si>
  <si>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</si>
  <si>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</si>
  <si>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</si>
  <si>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</si>
  <si>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</si>
  <si>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</si>
  <si>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</si>
  <si>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</si>
  <si>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</si>
  <si>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</si>
  <si>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</si>
  <si>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</si>
  <si>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</si>
  <si>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</si>
  <si>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</si>
  <si>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</si>
  <si>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</si>
  <si>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</si>
  <si>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</si>
  <si>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</si>
  <si>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</si>
  <si>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</si>
  <si>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</si>
  <si>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</si>
  <si>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</si>
  <si>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</si>
  <si>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</si>
  <si>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</si>
  <si>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</si>
  <si>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</si>
  <si>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</si>
  <si>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</si>
  <si>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</si>
  <si>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</si>
  <si>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</si>
  <si>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</si>
  <si>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</si>
  <si>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</si>
  <si>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</si>
  <si>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</si>
  <si>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</si>
  <si>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</si>
  <si>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</si>
  <si>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</si>
  <si>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</si>
  <si>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</si>
  <si>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</si>
  <si>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</si>
  <si>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</si>
  <si>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</si>
  <si>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</si>
  <si>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</si>
  <si>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</si>
  <si>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</si>
  <si>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</si>
  <si>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</si>
  <si>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</si>
  <si>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</si>
  <si>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</si>
  <si>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</si>
  <si>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</si>
  <si>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</si>
  <si>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</si>
  <si>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</si>
  <si>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</si>
  <si>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</si>
  <si>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</si>
  <si>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</si>
  <si>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</si>
  <si>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</si>
  <si>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</si>
  <si>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</si>
  <si>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</si>
  <si>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</si>
  <si>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</si>
  <si>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</si>
  <si>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</si>
  <si>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</si>
  <si>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</si>
  <si>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</si>
  <si>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</si>
  <si>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</si>
  <si>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</si>
  <si>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</si>
  <si>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</si>
  <si>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</si>
  <si>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</si>
  <si>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</si>
  <si>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</si>
  <si>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</si>
  <si>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</si>
  <si>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</si>
  <si>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</si>
  <si>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</si>
  <si>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</si>
  <si>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</si>
  <si>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</si>
  <si>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</si>
  <si>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</si>
  <si>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</si>
  <si>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</si>
  <si>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</si>
  <si>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</si>
  <si>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</si>
  <si>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</si>
  <si>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</si>
  <si>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</si>
  <si>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</si>
  <si>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</si>
  <si>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</si>
  <si>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</si>
  <si>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</si>
  <si>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</si>
  <si>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</si>
  <si>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</si>
  <si>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</si>
  <si>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</si>
  <si>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</si>
  <si>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</si>
  <si>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</si>
  <si>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</si>
  <si>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</si>
  <si>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</si>
  <si>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</si>
  <si>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</si>
  <si>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</si>
  <si>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</si>
  <si>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</si>
  <si>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</si>
  <si>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</si>
  <si>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</si>
  <si>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</si>
  <si>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</si>
  <si>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</si>
  <si>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</si>
  <si>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</si>
  <si>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</si>
  <si>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</si>
  <si>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</si>
  <si>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</si>
  <si>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</si>
  <si>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</si>
  <si>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20/08/18 - VENCIMENTO 27/08/18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</si>
</sst>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582920</v>
      </c>
      <c r="C7" s="9">
        <f t="shared" si="0"/>
        <v>768055</v>
      </c>
      <c r="D7" s="9">
        <f t="shared" si="0"/>
        <v>770655</v>
      </c>
      <c r="E7" s="9">
        <f t="shared" si="0"/>
        <v>517582</v>
      </c>
      <c r="F7" s="9">
        <f t="shared" si="0"/>
        <v>454764</v>
      </c>
      <c r="G7" s="9">
        <f t="shared" si="0"/>
        <v>1192141</v>
      </c>
      <c r="H7" s="9">
        <f t="shared" si="0"/>
        <v>533519</v>
      </c>
      <c r="I7" s="9">
        <f t="shared" si="0"/>
        <v>123867</v>
      </c>
      <c r="J7" s="9">
        <f t="shared" si="0"/>
        <v>319206</v>
      </c>
      <c r="K7" s="9">
        <f t="shared" si="0"/>
        <v>259394</v>
      </c>
      <c r="L7" s="9">
        <f t="shared" si="0"/>
        <v>5522103</v>
      </c>
      <c r="M7" s="49"/>
    </row>
    <row r="8" spans="1:12" ht="17.25" customHeight="1">
      <c r="A8" s="10" t="s">
        <v>95</v>
      </c>
      <c r="B8" s="11">
        <f>B9+B12+B16</f>
        <v>282278</v>
      </c>
      <c r="C8" s="11">
        <f aca="true" t="shared" si="1" ref="C8:K8">C9+C12+C16</f>
        <v>381438</v>
      </c>
      <c r="D8" s="11">
        <f t="shared" si="1"/>
        <v>355010</v>
      </c>
      <c r="E8" s="11">
        <f t="shared" si="1"/>
        <v>259345</v>
      </c>
      <c r="F8" s="11">
        <f t="shared" si="1"/>
        <v>207805</v>
      </c>
      <c r="G8" s="11">
        <f t="shared" si="1"/>
        <v>571364</v>
      </c>
      <c r="H8" s="11">
        <f t="shared" si="1"/>
        <v>282731</v>
      </c>
      <c r="I8" s="11">
        <f t="shared" si="1"/>
        <v>55743</v>
      </c>
      <c r="J8" s="11">
        <f t="shared" si="1"/>
        <v>147397</v>
      </c>
      <c r="K8" s="11">
        <f t="shared" si="1"/>
        <v>130063</v>
      </c>
      <c r="L8" s="11">
        <f aca="true" t="shared" si="2" ref="L8:L27">SUM(B8:K8)</f>
        <v>2673174</v>
      </c>
    </row>
    <row r="9" spans="1:12" ht="17.25" customHeight="1">
      <c r="A9" s="15" t="s">
        <v>16</v>
      </c>
      <c r="B9" s="13">
        <f>+B10+B11</f>
        <v>35949</v>
      </c>
      <c r="C9" s="13">
        <f aca="true" t="shared" si="3" ref="C9:K9">+C10+C11</f>
        <v>52163</v>
      </c>
      <c r="D9" s="13">
        <f t="shared" si="3"/>
        <v>42706</v>
      </c>
      <c r="E9" s="13">
        <f t="shared" si="3"/>
        <v>33616</v>
      </c>
      <c r="F9" s="13">
        <f t="shared" si="3"/>
        <v>21460</v>
      </c>
      <c r="G9" s="13">
        <f t="shared" si="3"/>
        <v>49964</v>
      </c>
      <c r="H9" s="13">
        <f t="shared" si="3"/>
        <v>43659</v>
      </c>
      <c r="I9" s="13">
        <f t="shared" si="3"/>
        <v>8280</v>
      </c>
      <c r="J9" s="13">
        <f t="shared" si="3"/>
        <v>17028</v>
      </c>
      <c r="K9" s="13">
        <f t="shared" si="3"/>
        <v>15105</v>
      </c>
      <c r="L9" s="11">
        <f t="shared" si="2"/>
        <v>319930</v>
      </c>
    </row>
    <row r="10" spans="1:12" ht="17.25" customHeight="1">
      <c r="A10" s="29" t="s">
        <v>17</v>
      </c>
      <c r="B10" s="13">
        <v>35949</v>
      </c>
      <c r="C10" s="13">
        <v>52163</v>
      </c>
      <c r="D10" s="13">
        <v>42706</v>
      </c>
      <c r="E10" s="13">
        <v>33616</v>
      </c>
      <c r="F10" s="13">
        <v>21460</v>
      </c>
      <c r="G10" s="13">
        <v>49964</v>
      </c>
      <c r="H10" s="13">
        <v>43659</v>
      </c>
      <c r="I10" s="13">
        <v>8280</v>
      </c>
      <c r="J10" s="13">
        <v>17028</v>
      </c>
      <c r="K10" s="13">
        <v>15105</v>
      </c>
      <c r="L10" s="11">
        <f t="shared" si="2"/>
        <v>319930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234214</v>
      </c>
      <c r="C12" s="17">
        <f t="shared" si="4"/>
        <v>311555</v>
      </c>
      <c r="D12" s="17">
        <f t="shared" si="4"/>
        <v>296296</v>
      </c>
      <c r="E12" s="17">
        <f t="shared" si="4"/>
        <v>214509</v>
      </c>
      <c r="F12" s="17">
        <f t="shared" si="4"/>
        <v>174818</v>
      </c>
      <c r="G12" s="17">
        <f t="shared" si="4"/>
        <v>490594</v>
      </c>
      <c r="H12" s="17">
        <f t="shared" si="4"/>
        <v>226821</v>
      </c>
      <c r="I12" s="17">
        <f t="shared" si="4"/>
        <v>44617</v>
      </c>
      <c r="J12" s="17">
        <f t="shared" si="4"/>
        <v>123420</v>
      </c>
      <c r="K12" s="17">
        <f t="shared" si="4"/>
        <v>108693</v>
      </c>
      <c r="L12" s="11">
        <f t="shared" si="2"/>
        <v>2225537</v>
      </c>
    </row>
    <row r="13" spans="1:14" s="67" customFormat="1" ht="17.25" customHeight="1">
      <c r="A13" s="74" t="s">
        <v>19</v>
      </c>
      <c r="B13" s="75">
        <v>108636</v>
      </c>
      <c r="C13" s="75">
        <v>152763</v>
      </c>
      <c r="D13" s="75">
        <v>150106</v>
      </c>
      <c r="E13" s="75">
        <v>103982</v>
      </c>
      <c r="F13" s="75">
        <v>85739</v>
      </c>
      <c r="G13" s="75">
        <v>223458</v>
      </c>
      <c r="H13" s="75">
        <v>99584</v>
      </c>
      <c r="I13" s="75">
        <v>23546</v>
      </c>
      <c r="J13" s="75">
        <v>62080</v>
      </c>
      <c r="K13" s="75">
        <v>50169</v>
      </c>
      <c r="L13" s="76">
        <f t="shared" si="2"/>
        <v>1060063</v>
      </c>
      <c r="M13" s="77"/>
      <c r="N13" s="78"/>
    </row>
    <row r="14" spans="1:13" s="67" customFormat="1" ht="17.25" customHeight="1">
      <c r="A14" s="74" t="s">
        <v>20</v>
      </c>
      <c r="B14" s="75">
        <v>111330</v>
      </c>
      <c r="C14" s="75">
        <v>137300</v>
      </c>
      <c r="D14" s="75">
        <v>130684</v>
      </c>
      <c r="E14" s="75">
        <v>96573</v>
      </c>
      <c r="F14" s="75">
        <v>79965</v>
      </c>
      <c r="G14" s="75">
        <v>243325</v>
      </c>
      <c r="H14" s="75">
        <v>105459</v>
      </c>
      <c r="I14" s="75">
        <v>17302</v>
      </c>
      <c r="J14" s="75">
        <v>55895</v>
      </c>
      <c r="K14" s="75">
        <v>52667</v>
      </c>
      <c r="L14" s="76">
        <f t="shared" si="2"/>
        <v>1030500</v>
      </c>
      <c r="M14" s="77"/>
    </row>
    <row r="15" spans="1:12" ht="17.25" customHeight="1">
      <c r="A15" s="14" t="s">
        <v>21</v>
      </c>
      <c r="B15" s="13">
        <v>14248</v>
      </c>
      <c r="C15" s="13">
        <v>21492</v>
      </c>
      <c r="D15" s="13">
        <v>15506</v>
      </c>
      <c r="E15" s="13">
        <v>13954</v>
      </c>
      <c r="F15" s="13">
        <v>9114</v>
      </c>
      <c r="G15" s="13">
        <v>23811</v>
      </c>
      <c r="H15" s="13">
        <v>21778</v>
      </c>
      <c r="I15" s="13">
        <v>3769</v>
      </c>
      <c r="J15" s="13">
        <v>5445</v>
      </c>
      <c r="K15" s="13">
        <v>5857</v>
      </c>
      <c r="L15" s="11">
        <f t="shared" si="2"/>
        <v>134974</v>
      </c>
    </row>
    <row r="16" spans="1:12" ht="17.25" customHeight="1">
      <c r="A16" s="15" t="s">
        <v>91</v>
      </c>
      <c r="B16" s="13">
        <f>B17+B18+B19</f>
        <v>12115</v>
      </c>
      <c r="C16" s="13">
        <f aca="true" t="shared" si="5" ref="C16:K16">C17+C18+C19</f>
        <v>17720</v>
      </c>
      <c r="D16" s="13">
        <f t="shared" si="5"/>
        <v>16008</v>
      </c>
      <c r="E16" s="13">
        <f t="shared" si="5"/>
        <v>11220</v>
      </c>
      <c r="F16" s="13">
        <f t="shared" si="5"/>
        <v>11527</v>
      </c>
      <c r="G16" s="13">
        <f t="shared" si="5"/>
        <v>30806</v>
      </c>
      <c r="H16" s="13">
        <f t="shared" si="5"/>
        <v>12251</v>
      </c>
      <c r="I16" s="13">
        <f t="shared" si="5"/>
        <v>2846</v>
      </c>
      <c r="J16" s="13">
        <f t="shared" si="5"/>
        <v>6949</v>
      </c>
      <c r="K16" s="13">
        <f t="shared" si="5"/>
        <v>6265</v>
      </c>
      <c r="L16" s="11">
        <f t="shared" si="2"/>
        <v>127707</v>
      </c>
    </row>
    <row r="17" spans="1:12" ht="17.25" customHeight="1">
      <c r="A17" s="14" t="s">
        <v>92</v>
      </c>
      <c r="B17" s="13">
        <v>12087</v>
      </c>
      <c r="C17" s="13">
        <v>17678</v>
      </c>
      <c r="D17" s="13">
        <v>15973</v>
      </c>
      <c r="E17" s="13">
        <v>11189</v>
      </c>
      <c r="F17" s="13">
        <v>11508</v>
      </c>
      <c r="G17" s="13">
        <v>30757</v>
      </c>
      <c r="H17" s="13">
        <v>12214</v>
      </c>
      <c r="I17" s="13">
        <v>2843</v>
      </c>
      <c r="J17" s="13">
        <v>6936</v>
      </c>
      <c r="K17" s="13">
        <v>6251</v>
      </c>
      <c r="L17" s="11">
        <f t="shared" si="2"/>
        <v>127436</v>
      </c>
    </row>
    <row r="18" spans="1:12" ht="17.25" customHeight="1">
      <c r="A18" s="14" t="s">
        <v>93</v>
      </c>
      <c r="B18" s="13">
        <v>21</v>
      </c>
      <c r="C18" s="13">
        <v>30</v>
      </c>
      <c r="D18" s="13">
        <v>20</v>
      </c>
      <c r="E18" s="13">
        <v>21</v>
      </c>
      <c r="F18" s="13">
        <v>15</v>
      </c>
      <c r="G18" s="13">
        <v>32</v>
      </c>
      <c r="H18" s="13">
        <v>29</v>
      </c>
      <c r="I18" s="13">
        <v>2</v>
      </c>
      <c r="J18" s="13">
        <v>5</v>
      </c>
      <c r="K18" s="13">
        <v>7</v>
      </c>
      <c r="L18" s="11">
        <f t="shared" si="2"/>
        <v>182</v>
      </c>
    </row>
    <row r="19" spans="1:12" ht="17.25" customHeight="1">
      <c r="A19" s="14" t="s">
        <v>94</v>
      </c>
      <c r="B19" s="13">
        <v>7</v>
      </c>
      <c r="C19" s="13">
        <v>12</v>
      </c>
      <c r="D19" s="13">
        <v>15</v>
      </c>
      <c r="E19" s="13">
        <v>10</v>
      </c>
      <c r="F19" s="13">
        <v>4</v>
      </c>
      <c r="G19" s="13">
        <v>17</v>
      </c>
      <c r="H19" s="13">
        <v>8</v>
      </c>
      <c r="I19" s="13">
        <v>1</v>
      </c>
      <c r="J19" s="13">
        <v>8</v>
      </c>
      <c r="K19" s="13">
        <v>7</v>
      </c>
      <c r="L19" s="11">
        <f t="shared" si="2"/>
        <v>89</v>
      </c>
    </row>
    <row r="20" spans="1:12" ht="17.25" customHeight="1">
      <c r="A20" s="16" t="s">
        <v>22</v>
      </c>
      <c r="B20" s="11">
        <f>+B21+B22+B23</f>
        <v>165284</v>
      </c>
      <c r="C20" s="11">
        <f aca="true" t="shared" si="6" ref="C20:K20">+C21+C22+C23</f>
        <v>191560</v>
      </c>
      <c r="D20" s="11">
        <f t="shared" si="6"/>
        <v>210937</v>
      </c>
      <c r="E20" s="11">
        <f t="shared" si="6"/>
        <v>132974</v>
      </c>
      <c r="F20" s="11">
        <f t="shared" si="6"/>
        <v>144938</v>
      </c>
      <c r="G20" s="11">
        <f t="shared" si="6"/>
        <v>400929</v>
      </c>
      <c r="H20" s="11">
        <f t="shared" si="6"/>
        <v>136513</v>
      </c>
      <c r="I20" s="11">
        <f t="shared" si="6"/>
        <v>34087</v>
      </c>
      <c r="J20" s="11">
        <f t="shared" si="6"/>
        <v>82992</v>
      </c>
      <c r="K20" s="11">
        <f t="shared" si="6"/>
        <v>69276</v>
      </c>
      <c r="L20" s="11">
        <f t="shared" si="2"/>
        <v>1569490</v>
      </c>
    </row>
    <row r="21" spans="1:13" s="67" customFormat="1" ht="17.25" customHeight="1">
      <c r="A21" s="60" t="s">
        <v>23</v>
      </c>
      <c r="B21" s="75">
        <v>85994</v>
      </c>
      <c r="C21" s="75">
        <v>109334</v>
      </c>
      <c r="D21" s="75">
        <v>122006</v>
      </c>
      <c r="E21" s="75">
        <v>74129</v>
      </c>
      <c r="F21" s="75">
        <v>80389</v>
      </c>
      <c r="G21" s="75">
        <v>203161</v>
      </c>
      <c r="H21" s="75">
        <v>73521</v>
      </c>
      <c r="I21" s="75">
        <v>20490</v>
      </c>
      <c r="J21" s="75">
        <v>46797</v>
      </c>
      <c r="K21" s="75">
        <v>35819</v>
      </c>
      <c r="L21" s="76">
        <f t="shared" si="2"/>
        <v>851640</v>
      </c>
      <c r="M21" s="77"/>
    </row>
    <row r="22" spans="1:13" s="67" customFormat="1" ht="17.25" customHeight="1">
      <c r="A22" s="60" t="s">
        <v>24</v>
      </c>
      <c r="B22" s="75">
        <v>73287</v>
      </c>
      <c r="C22" s="75">
        <v>75015</v>
      </c>
      <c r="D22" s="75">
        <v>82572</v>
      </c>
      <c r="E22" s="75">
        <v>54225</v>
      </c>
      <c r="F22" s="75">
        <v>60393</v>
      </c>
      <c r="G22" s="75">
        <v>186594</v>
      </c>
      <c r="H22" s="75">
        <v>55872</v>
      </c>
      <c r="I22" s="75">
        <v>12118</v>
      </c>
      <c r="J22" s="75">
        <v>33896</v>
      </c>
      <c r="K22" s="75">
        <v>31210</v>
      </c>
      <c r="L22" s="76">
        <f t="shared" si="2"/>
        <v>665182</v>
      </c>
      <c r="M22" s="77"/>
    </row>
    <row r="23" spans="1:12" ht="17.25" customHeight="1">
      <c r="A23" s="12" t="s">
        <v>25</v>
      </c>
      <c r="B23" s="13">
        <v>6003</v>
      </c>
      <c r="C23" s="13">
        <v>7211</v>
      </c>
      <c r="D23" s="13">
        <v>6359</v>
      </c>
      <c r="E23" s="13">
        <v>4620</v>
      </c>
      <c r="F23" s="13">
        <v>4156</v>
      </c>
      <c r="G23" s="13">
        <v>11174</v>
      </c>
      <c r="H23" s="13">
        <v>7120</v>
      </c>
      <c r="I23" s="13">
        <v>1479</v>
      </c>
      <c r="J23" s="13">
        <v>2299</v>
      </c>
      <c r="K23" s="13">
        <v>2247</v>
      </c>
      <c r="L23" s="11">
        <f t="shared" si="2"/>
        <v>52668</v>
      </c>
    </row>
    <row r="24" spans="1:13" ht="17.25" customHeight="1">
      <c r="A24" s="16" t="s">
        <v>26</v>
      </c>
      <c r="B24" s="13">
        <f>+B25+B26</f>
        <v>135358</v>
      </c>
      <c r="C24" s="13">
        <f aca="true" t="shared" si="7" ref="C24:K24">+C25+C26</f>
        <v>195057</v>
      </c>
      <c r="D24" s="13">
        <f t="shared" si="7"/>
        <v>204708</v>
      </c>
      <c r="E24" s="13">
        <f t="shared" si="7"/>
        <v>125263</v>
      </c>
      <c r="F24" s="13">
        <f t="shared" si="7"/>
        <v>102021</v>
      </c>
      <c r="G24" s="13">
        <f t="shared" si="7"/>
        <v>219848</v>
      </c>
      <c r="H24" s="13">
        <f t="shared" si="7"/>
        <v>106702</v>
      </c>
      <c r="I24" s="13">
        <f t="shared" si="7"/>
        <v>34037</v>
      </c>
      <c r="J24" s="13">
        <f t="shared" si="7"/>
        <v>88817</v>
      </c>
      <c r="K24" s="13">
        <f t="shared" si="7"/>
        <v>60055</v>
      </c>
      <c r="L24" s="11">
        <f t="shared" si="2"/>
        <v>1271866</v>
      </c>
      <c r="M24" s="50"/>
    </row>
    <row r="25" spans="1:13" ht="17.25" customHeight="1">
      <c r="A25" s="12" t="s">
        <v>112</v>
      </c>
      <c r="B25" s="13">
        <v>69704</v>
      </c>
      <c r="C25" s="13">
        <v>109373</v>
      </c>
      <c r="D25" s="13">
        <v>118818</v>
      </c>
      <c r="E25" s="13">
        <v>74639</v>
      </c>
      <c r="F25" s="13">
        <v>55631</v>
      </c>
      <c r="G25" s="13">
        <v>120063</v>
      </c>
      <c r="H25" s="13">
        <v>60147</v>
      </c>
      <c r="I25" s="13">
        <v>22065</v>
      </c>
      <c r="J25" s="13">
        <v>49033</v>
      </c>
      <c r="K25" s="13">
        <v>32765</v>
      </c>
      <c r="L25" s="11">
        <f t="shared" si="2"/>
        <v>712238</v>
      </c>
      <c r="M25" s="49"/>
    </row>
    <row r="26" spans="1:13" ht="17.25" customHeight="1">
      <c r="A26" s="12" t="s">
        <v>113</v>
      </c>
      <c r="B26" s="13">
        <v>65654</v>
      </c>
      <c r="C26" s="13">
        <v>85684</v>
      </c>
      <c r="D26" s="13">
        <v>85890</v>
      </c>
      <c r="E26" s="13">
        <v>50624</v>
      </c>
      <c r="F26" s="13">
        <v>46390</v>
      </c>
      <c r="G26" s="13">
        <v>99785</v>
      </c>
      <c r="H26" s="13">
        <v>46555</v>
      </c>
      <c r="I26" s="13">
        <v>11972</v>
      </c>
      <c r="J26" s="13">
        <v>39784</v>
      </c>
      <c r="K26" s="13">
        <v>27290</v>
      </c>
      <c r="L26" s="11">
        <f t="shared" si="2"/>
        <v>559628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7573</v>
      </c>
      <c r="I27" s="11">
        <v>0</v>
      </c>
      <c r="J27" s="11">
        <v>0</v>
      </c>
      <c r="K27" s="11">
        <v>0</v>
      </c>
      <c r="L27" s="11">
        <f t="shared" si="2"/>
        <v>7573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9393.6</v>
      </c>
      <c r="I35" s="19">
        <v>0</v>
      </c>
      <c r="J35" s="19">
        <v>0</v>
      </c>
      <c r="K35" s="19">
        <v>0</v>
      </c>
      <c r="L35" s="23">
        <f>SUM(B35:K35)</f>
        <v>9393.6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1897729.5899999999</v>
      </c>
      <c r="C47" s="22">
        <f aca="true" t="shared" si="11" ref="C47:H47">+C48+C60</f>
        <v>2796394.29</v>
      </c>
      <c r="D47" s="22">
        <f t="shared" si="11"/>
        <v>3091781.3299999996</v>
      </c>
      <c r="E47" s="22">
        <f t="shared" si="11"/>
        <v>1812294.45</v>
      </c>
      <c r="F47" s="22">
        <f t="shared" si="11"/>
        <v>1621971.93</v>
      </c>
      <c r="G47" s="22">
        <f t="shared" si="11"/>
        <v>3469886.1</v>
      </c>
      <c r="H47" s="22">
        <f t="shared" si="11"/>
        <v>1792397.7200000002</v>
      </c>
      <c r="I47" s="22">
        <f>+I48+I60</f>
        <v>646127.9</v>
      </c>
      <c r="J47" s="22">
        <f>+J48+J60</f>
        <v>1081120.55</v>
      </c>
      <c r="K47" s="22">
        <f>+K48+K60</f>
        <v>840663.47</v>
      </c>
      <c r="L47" s="22">
        <f aca="true" t="shared" si="12" ref="L47:L60">SUM(B47:K47)</f>
        <v>19050367.33</v>
      </c>
    </row>
    <row r="48" spans="1:12" ht="17.25" customHeight="1">
      <c r="A48" s="16" t="s">
        <v>138</v>
      </c>
      <c r="B48" s="23">
        <f>SUM(B49:B59)</f>
        <v>1880730.7899999998</v>
      </c>
      <c r="C48" s="23">
        <f aca="true" t="shared" si="13" ref="C48:K48">SUM(C49:C59)</f>
        <v>2771816</v>
      </c>
      <c r="D48" s="23">
        <f t="shared" si="13"/>
        <v>3067375.01</v>
      </c>
      <c r="E48" s="23">
        <f t="shared" si="13"/>
        <v>1788855.45</v>
      </c>
      <c r="F48" s="23">
        <f t="shared" si="13"/>
        <v>1607549.95</v>
      </c>
      <c r="G48" s="23">
        <f t="shared" si="13"/>
        <v>3443004.38</v>
      </c>
      <c r="H48" s="23">
        <f t="shared" si="13"/>
        <v>1775125.0400000003</v>
      </c>
      <c r="I48" s="23">
        <f t="shared" si="13"/>
        <v>646127.9</v>
      </c>
      <c r="J48" s="23">
        <f t="shared" si="13"/>
        <v>1067094.2</v>
      </c>
      <c r="K48" s="23">
        <f t="shared" si="13"/>
        <v>840663.47</v>
      </c>
      <c r="L48" s="23">
        <f t="shared" si="12"/>
        <v>18888342.189999998</v>
      </c>
    </row>
    <row r="49" spans="1:12" ht="17.25" customHeight="1">
      <c r="A49" s="34" t="s">
        <v>43</v>
      </c>
      <c r="B49" s="23">
        <f aca="true" t="shared" si="14" ref="B49:H49">ROUND(B30*B7,2)</f>
        <v>1837538.72</v>
      </c>
      <c r="C49" s="23">
        <f t="shared" si="14"/>
        <v>2709160.4</v>
      </c>
      <c r="D49" s="23">
        <f t="shared" si="14"/>
        <v>2994225.87</v>
      </c>
      <c r="E49" s="23">
        <f t="shared" si="14"/>
        <v>1748081.45</v>
      </c>
      <c r="F49" s="23">
        <f t="shared" si="14"/>
        <v>1552791.68</v>
      </c>
      <c r="G49" s="23">
        <f t="shared" si="14"/>
        <v>3362314.48</v>
      </c>
      <c r="H49" s="23">
        <f t="shared" si="14"/>
        <v>1725347.09</v>
      </c>
      <c r="I49" s="23">
        <f>ROUND(I30*I7,2)</f>
        <v>645062.18</v>
      </c>
      <c r="J49" s="23">
        <f>ROUND(J30*J7,2)</f>
        <v>1041249.97</v>
      </c>
      <c r="K49" s="23">
        <f>ROUND(K30*K7,2)</f>
        <v>834963.35</v>
      </c>
      <c r="L49" s="23">
        <f t="shared" si="12"/>
        <v>18450735.19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9393.6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9393.6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-209666.77000000002</v>
      </c>
      <c r="C64" s="35">
        <f t="shared" si="15"/>
        <v>-233501.4</v>
      </c>
      <c r="D64" s="35">
        <f t="shared" si="15"/>
        <v>-209596.17</v>
      </c>
      <c r="E64" s="35">
        <f t="shared" si="15"/>
        <v>-223249.99</v>
      </c>
      <c r="F64" s="35">
        <f t="shared" si="15"/>
        <v>-166329.37</v>
      </c>
      <c r="G64" s="35">
        <f t="shared" si="15"/>
        <v>-290411.83999999997</v>
      </c>
      <c r="H64" s="35">
        <f t="shared" si="15"/>
        <v>-187709.91</v>
      </c>
      <c r="I64" s="35">
        <f t="shared" si="15"/>
        <v>-168599.97</v>
      </c>
      <c r="J64" s="35">
        <f t="shared" si="15"/>
        <v>-77587.22</v>
      </c>
      <c r="K64" s="35">
        <f t="shared" si="15"/>
        <v>-67027.61</v>
      </c>
      <c r="L64" s="35">
        <f aca="true" t="shared" si="16" ref="L64:L113">SUM(B64:K64)</f>
        <v>-1833680.25</v>
      </c>
    </row>
    <row r="65" spans="1:12" ht="18.75" customHeight="1">
      <c r="A65" s="16" t="s">
        <v>73</v>
      </c>
      <c r="B65" s="35">
        <f aca="true" t="shared" si="17" ref="B65:K65">B66+B67+B68+B69+B70+B71</f>
        <v>-196417.64</v>
      </c>
      <c r="C65" s="35">
        <f t="shared" si="17"/>
        <v>-214240.61</v>
      </c>
      <c r="D65" s="35">
        <f t="shared" si="17"/>
        <v>-190339.57</v>
      </c>
      <c r="E65" s="35">
        <f t="shared" si="17"/>
        <v>-210499.56</v>
      </c>
      <c r="F65" s="35">
        <f t="shared" si="17"/>
        <v>-155034.59</v>
      </c>
      <c r="G65" s="35">
        <f t="shared" si="17"/>
        <v>-262704.72</v>
      </c>
      <c r="H65" s="35">
        <f t="shared" si="17"/>
        <v>-174636</v>
      </c>
      <c r="I65" s="35">
        <f t="shared" si="17"/>
        <v>-33120</v>
      </c>
      <c r="J65" s="35">
        <f t="shared" si="17"/>
        <v>-68112</v>
      </c>
      <c r="K65" s="35">
        <f t="shared" si="17"/>
        <v>-60420</v>
      </c>
      <c r="L65" s="35">
        <f t="shared" si="16"/>
        <v>-1565524.69</v>
      </c>
    </row>
    <row r="66" spans="1:12" ht="18.75" customHeight="1">
      <c r="A66" s="12" t="s">
        <v>74</v>
      </c>
      <c r="B66" s="35">
        <f>-ROUND(B9*$D$3,2)</f>
        <v>-143796</v>
      </c>
      <c r="C66" s="35">
        <f aca="true" t="shared" si="18" ref="C66:K66">-ROUND(C9*$D$3,2)</f>
        <v>-208652</v>
      </c>
      <c r="D66" s="35">
        <f t="shared" si="18"/>
        <v>-170824</v>
      </c>
      <c r="E66" s="35">
        <f t="shared" si="18"/>
        <v>-134464</v>
      </c>
      <c r="F66" s="35">
        <f t="shared" si="18"/>
        <v>-85840</v>
      </c>
      <c r="G66" s="35">
        <f t="shared" si="18"/>
        <v>-199856</v>
      </c>
      <c r="H66" s="35">
        <f t="shared" si="18"/>
        <v>-174636</v>
      </c>
      <c r="I66" s="35">
        <f t="shared" si="18"/>
        <v>-33120</v>
      </c>
      <c r="J66" s="35">
        <f t="shared" si="18"/>
        <v>-68112</v>
      </c>
      <c r="K66" s="35">
        <f t="shared" si="18"/>
        <v>-60420</v>
      </c>
      <c r="L66" s="35">
        <f t="shared" si="16"/>
        <v>-1279720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-524</v>
      </c>
      <c r="C68" s="35">
        <v>-240</v>
      </c>
      <c r="D68" s="35">
        <v>-176</v>
      </c>
      <c r="E68" s="35">
        <v>-500</v>
      </c>
      <c r="F68" s="35">
        <v>-472</v>
      </c>
      <c r="G68" s="35">
        <v>-228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-2140</v>
      </c>
    </row>
    <row r="69" spans="1:12" ht="18.75" customHeight="1">
      <c r="A69" s="12" t="s">
        <v>103</v>
      </c>
      <c r="B69" s="35">
        <v>-5180</v>
      </c>
      <c r="C69" s="35">
        <v>-1796</v>
      </c>
      <c r="D69" s="35">
        <v>-1316</v>
      </c>
      <c r="E69" s="35">
        <v>-2316</v>
      </c>
      <c r="F69" s="35">
        <v>-1624</v>
      </c>
      <c r="G69" s="35">
        <v>-1036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-13268</v>
      </c>
    </row>
    <row r="70" spans="1:12" ht="18.75" customHeight="1">
      <c r="A70" s="12" t="s">
        <v>52</v>
      </c>
      <c r="B70" s="35">
        <v>-46917.64</v>
      </c>
      <c r="C70" s="35">
        <v>-3552.61</v>
      </c>
      <c r="D70" s="35">
        <v>-18023.57</v>
      </c>
      <c r="E70" s="35">
        <v>-73219.56</v>
      </c>
      <c r="F70" s="35">
        <v>-67098.59</v>
      </c>
      <c r="G70" s="35">
        <v>-61584.72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-270396.69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63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1688062.82</v>
      </c>
      <c r="C111" s="24">
        <f t="shared" si="20"/>
        <v>2562892.89</v>
      </c>
      <c r="D111" s="24">
        <f t="shared" si="20"/>
        <v>2882185.1599999997</v>
      </c>
      <c r="E111" s="24">
        <f t="shared" si="20"/>
        <v>1589044.46</v>
      </c>
      <c r="F111" s="24">
        <f t="shared" si="20"/>
        <v>1455642.5599999998</v>
      </c>
      <c r="G111" s="24">
        <f t="shared" si="20"/>
        <v>3179474.2600000002</v>
      </c>
      <c r="H111" s="24">
        <f t="shared" si="20"/>
        <v>1604687.8100000003</v>
      </c>
      <c r="I111" s="24">
        <f>+I112+I113</f>
        <v>477527.93000000005</v>
      </c>
      <c r="J111" s="24">
        <f>+J112+J113</f>
        <v>1003533.33</v>
      </c>
      <c r="K111" s="24">
        <f>+K112+K113</f>
        <v>773635.86</v>
      </c>
      <c r="L111" s="45">
        <f t="shared" si="16"/>
        <v>17216687.08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1671064.02</v>
      </c>
      <c r="C112" s="24">
        <f t="shared" si="21"/>
        <v>2538314.6</v>
      </c>
      <c r="D112" s="24">
        <f t="shared" si="21"/>
        <v>2857778.84</v>
      </c>
      <c r="E112" s="24">
        <f t="shared" si="21"/>
        <v>1565605.46</v>
      </c>
      <c r="F112" s="24">
        <f t="shared" si="21"/>
        <v>1441220.5799999998</v>
      </c>
      <c r="G112" s="24">
        <f t="shared" si="21"/>
        <v>3152592.54</v>
      </c>
      <c r="H112" s="24">
        <f t="shared" si="21"/>
        <v>1587415.1300000004</v>
      </c>
      <c r="I112" s="24">
        <f t="shared" si="21"/>
        <v>477527.93000000005</v>
      </c>
      <c r="J112" s="24">
        <f t="shared" si="21"/>
        <v>989506.98</v>
      </c>
      <c r="K112" s="24">
        <f t="shared" si="21"/>
        <v>773635.86</v>
      </c>
      <c r="L112" s="45">
        <f t="shared" si="16"/>
        <v>17054661.94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162025.14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17216687.06</v>
      </c>
      <c r="M119" s="51"/>
    </row>
    <row r="120" spans="1:12" ht="18.75" customHeight="1">
      <c r="A120" s="26" t="s">
        <v>69</v>
      </c>
      <c r="B120" s="27">
        <v>212058.02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212058.02</v>
      </c>
    </row>
    <row r="121" spans="1:12" ht="18.75" customHeight="1">
      <c r="A121" s="26" t="s">
        <v>70</v>
      </c>
      <c r="B121" s="27">
        <v>1476004.79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1476004.79</v>
      </c>
    </row>
    <row r="122" spans="1:12" ht="18.75" customHeight="1">
      <c r="A122" s="26" t="s">
        <v>71</v>
      </c>
      <c r="B122" s="38">
        <v>0</v>
      </c>
      <c r="C122" s="27">
        <v>2562892.88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2562892.88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2682140.18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2682140.18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200044.99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200044.99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1573154.01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1573154.01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15890.44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15890.44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441732.23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441732.23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111129.76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111129.76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902780.57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902780.57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953379.36</v>
      </c>
      <c r="H131" s="38">
        <v>0</v>
      </c>
      <c r="I131" s="38">
        <v>0</v>
      </c>
      <c r="J131" s="38">
        <v>0</v>
      </c>
      <c r="K131" s="38"/>
      <c r="L131" s="39">
        <f t="shared" si="23"/>
        <v>953379.36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75661.75</v>
      </c>
      <c r="H132" s="38">
        <v>0</v>
      </c>
      <c r="I132" s="38">
        <v>0</v>
      </c>
      <c r="J132" s="38">
        <v>0</v>
      </c>
      <c r="K132" s="38"/>
      <c r="L132" s="39">
        <f t="shared" si="23"/>
        <v>75661.75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453073.72</v>
      </c>
      <c r="H133" s="38">
        <v>0</v>
      </c>
      <c r="I133" s="38">
        <v>0</v>
      </c>
      <c r="J133" s="38">
        <v>0</v>
      </c>
      <c r="K133" s="38"/>
      <c r="L133" s="39">
        <f t="shared" si="23"/>
        <v>453073.72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452713.25</v>
      </c>
      <c r="H134" s="38">
        <v>0</v>
      </c>
      <c r="I134" s="38">
        <v>0</v>
      </c>
      <c r="J134" s="38">
        <v>0</v>
      </c>
      <c r="K134" s="38"/>
      <c r="L134" s="39">
        <f t="shared" si="23"/>
        <v>452713.25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1244646.17</v>
      </c>
      <c r="H135" s="38">
        <v>0</v>
      </c>
      <c r="I135" s="38">
        <v>0</v>
      </c>
      <c r="J135" s="38">
        <v>0</v>
      </c>
      <c r="K135" s="38"/>
      <c r="L135" s="39">
        <f t="shared" si="23"/>
        <v>1244646.17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567842.69</v>
      </c>
      <c r="I136" s="38">
        <v>0</v>
      </c>
      <c r="J136" s="38">
        <v>0</v>
      </c>
      <c r="K136" s="38"/>
      <c r="L136" s="39">
        <f t="shared" si="23"/>
        <v>567842.69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1036845.13</v>
      </c>
      <c r="I137" s="38">
        <v>0</v>
      </c>
      <c r="J137" s="38">
        <v>0</v>
      </c>
      <c r="K137" s="38"/>
      <c r="L137" s="39">
        <f t="shared" si="23"/>
        <v>1036845.13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477527.93</v>
      </c>
      <c r="J138" s="38">
        <v>0</v>
      </c>
      <c r="K138" s="38"/>
      <c r="L138" s="39">
        <f t="shared" si="23"/>
        <v>477527.93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1003533.34</v>
      </c>
      <c r="K139" s="38"/>
      <c r="L139" s="39">
        <f t="shared" si="23"/>
        <v>1003533.34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773635.85</v>
      </c>
      <c r="L140" s="42">
        <f t="shared" si="23"/>
        <v>773635.85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1003533.33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2018-08-24T18:45:40Z</dcterms:modified>
  <cp:category/>
  <cp:version/>
  <cp:contentType/>
  <cp:contentStatus/>
</cp:coreProperties>
</file>