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<sst xmlns="http://schemas.openxmlformats.org/spreadsheetml/2006/main" count="146" uniqueCount="146">
  <si>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</si>
  <si>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</si>
  <si>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</si>
  <si>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</si>
  <si>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</si>
  <si>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</si>
  <si>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</si>
  <si>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</si>
  <si>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</si>
  <si>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</si>
  <si>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</si>
  <si>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</si>
  <si>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</si>
  <si>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</si>
  <si>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</si>
  <si>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</si>
  <si>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</si>
  <si>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</si>
  <si>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</si>
  <si>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</si>
  <si>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</si>
  <si>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</si>
  <si>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</si>
  <si>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</si>
  <si>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</si>
  <si>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</si>
  <si>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</si>
  <si>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</si>
  <si>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</si>
  <si>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</si>
  <si>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</si>
  <si>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</si>
  <si>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</si>
  <si>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</si>
  <si>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</si>
  <si>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</si>
  <si>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</si>
  <si>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</si>
  <si>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</si>
  <si>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</si>
  <si>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</si>
  <si>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</si>
  <si>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</si>
  <si>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</si>
  <si>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</si>
  <si>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</si>
  <si>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</si>
  <si>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</si>
  <si>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</si>
  <si>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</si>
  <si>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</si>
  <si>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</si>
  <si>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</si>
  <si>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</si>
  <si>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</si>
  <si>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</si>
  <si>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</si>
  <si>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</si>
  <si>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</si>
  <si>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</si>
  <si>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</si>
  <si>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</si>
  <si>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</si>
  <si>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</si>
  <si>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</si>
  <si>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</si>
  <si>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</si>
  <si>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</si>
  <si>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</si>
  <si>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</si>
  <si>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</si>
  <si>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</si>
  <si>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</si>
  <si>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</si>
  <si>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</si>
  <si>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</si>
  <si>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</si>
  <si>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</si>
  <si>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</si>
  <si>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</si>
  <si>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</si>
  <si>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</si>
  <si>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</si>
  <si>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</si>
  <si>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</si>
  <si>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</si>
  <si>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</si>
  <si>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</si>
  <si>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</si>
  <si>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</si>
  <si>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</si>
  <si>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</si>
  <si>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</si>
  <si>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</si>
  <si>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</si>
  <si>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</si>
  <si>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</si>
  <si>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</si>
  <si>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</si>
  <si>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</si>
  <si>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</si>
  <si>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</si>
  <si>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</si>
  <si>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</si>
  <si>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</si>
  <si>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</si>
  <si>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</si>
  <si>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</si>
  <si>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</si>
  <si>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</si>
  <si>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</si>
  <si>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</si>
  <si>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</si>
  <si>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</si>
  <si>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</si>
  <si>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</si>
  <si>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</si>
  <si>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</si>
  <si>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</si>
  <si>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</si>
  <si>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</si>
  <si>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</si>
  <si>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</si>
  <si>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</si>
  <si>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</si>
  <si>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</si>
  <si>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</si>
  <si>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</si>
  <si>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</si>
  <si>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</si>
  <si>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</si>
  <si>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</si>
  <si>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</si>
  <si>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</si>
  <si>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</si>
  <si>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</si>
  <si>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</si>
  <si>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</si>
  <si>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</si>
  <si>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</si>
  <si>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</si>
  <si>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</si>
  <si>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08/08/18 - VENCIMENTO 15/08/18</t>
  </si>
  <si>
    <t>6.3. Revisão de Remuneração pelo Transporte Coletivo ¹</t>
  </si>
  <si>
    <t>¹ Aluguel da garagem referente ao período de operação de 22/07/18 a 07/08/18.</t>
  </si>
  <si>
    <t xml:space="preserve">6.2.34. Revisão Aluguel Frota Reversível   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</si>
</sst>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596641</v>
      </c>
      <c r="C7" s="9">
        <f t="shared" si="0"/>
        <v>802542</v>
      </c>
      <c r="D7" s="9">
        <f t="shared" si="0"/>
        <v>780633</v>
      </c>
      <c r="E7" s="9">
        <f t="shared" si="0"/>
        <v>530576</v>
      </c>
      <c r="F7" s="9">
        <f t="shared" si="0"/>
        <v>466521</v>
      </c>
      <c r="G7" s="9">
        <f t="shared" si="0"/>
        <v>1222191</v>
      </c>
      <c r="H7" s="9">
        <f t="shared" si="0"/>
        <v>547775</v>
      </c>
      <c r="I7" s="9">
        <f t="shared" si="0"/>
        <v>125363</v>
      </c>
      <c r="J7" s="9">
        <f t="shared" si="0"/>
        <v>326480</v>
      </c>
      <c r="K7" s="9">
        <f t="shared" si="0"/>
        <v>269891</v>
      </c>
      <c r="L7" s="9">
        <f t="shared" si="0"/>
        <v>5668613</v>
      </c>
      <c r="M7" s="49"/>
    </row>
    <row r="8" spans="1:12" ht="17.25" customHeight="1">
      <c r="A8" s="10" t="s">
        <v>95</v>
      </c>
      <c r="B8" s="11">
        <f>B9+B12+B16</f>
        <v>291185</v>
      </c>
      <c r="C8" s="11">
        <f aca="true" t="shared" si="1" ref="C8:K8">C9+C12+C16</f>
        <v>401372</v>
      </c>
      <c r="D8" s="11">
        <f t="shared" si="1"/>
        <v>362208</v>
      </c>
      <c r="E8" s="11">
        <f t="shared" si="1"/>
        <v>267926</v>
      </c>
      <c r="F8" s="11">
        <f t="shared" si="1"/>
        <v>215499</v>
      </c>
      <c r="G8" s="11">
        <f t="shared" si="1"/>
        <v>591258</v>
      </c>
      <c r="H8" s="11">
        <f t="shared" si="1"/>
        <v>293315</v>
      </c>
      <c r="I8" s="11">
        <f t="shared" si="1"/>
        <v>56468</v>
      </c>
      <c r="J8" s="11">
        <f t="shared" si="1"/>
        <v>150967</v>
      </c>
      <c r="K8" s="11">
        <f t="shared" si="1"/>
        <v>136234</v>
      </c>
      <c r="L8" s="11">
        <f aca="true" t="shared" si="2" ref="L8:L27">SUM(B8:K8)</f>
        <v>2766432</v>
      </c>
    </row>
    <row r="9" spans="1:12" ht="17.25" customHeight="1">
      <c r="A9" s="15" t="s">
        <v>16</v>
      </c>
      <c r="B9" s="13">
        <f>+B10+B11</f>
        <v>34772</v>
      </c>
      <c r="C9" s="13">
        <f aca="true" t="shared" si="3" ref="C9:K9">+C10+C11</f>
        <v>51734</v>
      </c>
      <c r="D9" s="13">
        <f t="shared" si="3"/>
        <v>40642</v>
      </c>
      <c r="E9" s="13">
        <f t="shared" si="3"/>
        <v>33501</v>
      </c>
      <c r="F9" s="13">
        <f t="shared" si="3"/>
        <v>20534</v>
      </c>
      <c r="G9" s="13">
        <f t="shared" si="3"/>
        <v>49156</v>
      </c>
      <c r="H9" s="13">
        <f t="shared" si="3"/>
        <v>44803</v>
      </c>
      <c r="I9" s="13">
        <f t="shared" si="3"/>
        <v>7978</v>
      </c>
      <c r="J9" s="13">
        <f t="shared" si="3"/>
        <v>16096</v>
      </c>
      <c r="K9" s="13">
        <f t="shared" si="3"/>
        <v>14718</v>
      </c>
      <c r="L9" s="11">
        <f t="shared" si="2"/>
        <v>313934</v>
      </c>
    </row>
    <row r="10" spans="1:12" ht="17.25" customHeight="1">
      <c r="A10" s="29" t="s">
        <v>17</v>
      </c>
      <c r="B10" s="13">
        <v>34772</v>
      </c>
      <c r="C10" s="13">
        <v>51734</v>
      </c>
      <c r="D10" s="13">
        <v>40642</v>
      </c>
      <c r="E10" s="13">
        <v>33501</v>
      </c>
      <c r="F10" s="13">
        <v>20534</v>
      </c>
      <c r="G10" s="13">
        <v>49156</v>
      </c>
      <c r="H10" s="13">
        <v>44803</v>
      </c>
      <c r="I10" s="13">
        <v>7978</v>
      </c>
      <c r="J10" s="13">
        <v>16096</v>
      </c>
      <c r="K10" s="13">
        <v>14718</v>
      </c>
      <c r="L10" s="11">
        <f t="shared" si="2"/>
        <v>313934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243515</v>
      </c>
      <c r="C12" s="17">
        <f t="shared" si="4"/>
        <v>331310</v>
      </c>
      <c r="D12" s="17">
        <f t="shared" si="4"/>
        <v>305317</v>
      </c>
      <c r="E12" s="17">
        <f t="shared" si="4"/>
        <v>222919</v>
      </c>
      <c r="F12" s="17">
        <f t="shared" si="4"/>
        <v>182665</v>
      </c>
      <c r="G12" s="17">
        <f t="shared" si="4"/>
        <v>509680</v>
      </c>
      <c r="H12" s="17">
        <f t="shared" si="4"/>
        <v>235565</v>
      </c>
      <c r="I12" s="17">
        <f t="shared" si="4"/>
        <v>45617</v>
      </c>
      <c r="J12" s="17">
        <f t="shared" si="4"/>
        <v>127841</v>
      </c>
      <c r="K12" s="17">
        <f t="shared" si="4"/>
        <v>114961</v>
      </c>
      <c r="L12" s="11">
        <f t="shared" si="2"/>
        <v>2319390</v>
      </c>
    </row>
    <row r="13" spans="1:14" s="67" customFormat="1" ht="17.25" customHeight="1">
      <c r="A13" s="74" t="s">
        <v>19</v>
      </c>
      <c r="B13" s="75">
        <v>111812</v>
      </c>
      <c r="C13" s="75">
        <v>160788</v>
      </c>
      <c r="D13" s="75">
        <v>155702</v>
      </c>
      <c r="E13" s="75">
        <v>107873</v>
      </c>
      <c r="F13" s="75">
        <v>88452</v>
      </c>
      <c r="G13" s="75">
        <v>229600</v>
      </c>
      <c r="H13" s="75">
        <v>102883</v>
      </c>
      <c r="I13" s="75">
        <v>24144</v>
      </c>
      <c r="J13" s="75">
        <v>64489</v>
      </c>
      <c r="K13" s="75">
        <v>52505</v>
      </c>
      <c r="L13" s="76">
        <f t="shared" si="2"/>
        <v>1098248</v>
      </c>
      <c r="M13" s="77"/>
      <c r="N13" s="78"/>
    </row>
    <row r="14" spans="1:13" s="67" customFormat="1" ht="17.25" customHeight="1">
      <c r="A14" s="74" t="s">
        <v>20</v>
      </c>
      <c r="B14" s="75">
        <v>118387</v>
      </c>
      <c r="C14" s="75">
        <v>149344</v>
      </c>
      <c r="D14" s="75">
        <v>135634</v>
      </c>
      <c r="E14" s="75">
        <v>102372</v>
      </c>
      <c r="F14" s="75">
        <v>86049</v>
      </c>
      <c r="G14" s="75">
        <v>258720</v>
      </c>
      <c r="H14" s="75">
        <v>111894</v>
      </c>
      <c r="I14" s="75">
        <v>18270</v>
      </c>
      <c r="J14" s="75">
        <v>58469</v>
      </c>
      <c r="K14" s="75">
        <v>57048</v>
      </c>
      <c r="L14" s="76">
        <f t="shared" si="2"/>
        <v>1096187</v>
      </c>
      <c r="M14" s="77"/>
    </row>
    <row r="15" spans="1:12" ht="17.25" customHeight="1">
      <c r="A15" s="14" t="s">
        <v>21</v>
      </c>
      <c r="B15" s="13">
        <v>13316</v>
      </c>
      <c r="C15" s="13">
        <v>21178</v>
      </c>
      <c r="D15" s="13">
        <v>13981</v>
      </c>
      <c r="E15" s="13">
        <v>12674</v>
      </c>
      <c r="F15" s="13">
        <v>8164</v>
      </c>
      <c r="G15" s="13">
        <v>21360</v>
      </c>
      <c r="H15" s="13">
        <v>20788</v>
      </c>
      <c r="I15" s="13">
        <v>3203</v>
      </c>
      <c r="J15" s="13">
        <v>4883</v>
      </c>
      <c r="K15" s="13">
        <v>5408</v>
      </c>
      <c r="L15" s="11">
        <f t="shared" si="2"/>
        <v>124955</v>
      </c>
    </row>
    <row r="16" spans="1:12" ht="17.25" customHeight="1">
      <c r="A16" s="15" t="s">
        <v>91</v>
      </c>
      <c r="B16" s="13">
        <f>B17+B18+B19</f>
        <v>12898</v>
      </c>
      <c r="C16" s="13">
        <f aca="true" t="shared" si="5" ref="C16:K16">C17+C18+C19</f>
        <v>18328</v>
      </c>
      <c r="D16" s="13">
        <f t="shared" si="5"/>
        <v>16249</v>
      </c>
      <c r="E16" s="13">
        <f t="shared" si="5"/>
        <v>11506</v>
      </c>
      <c r="F16" s="13">
        <f t="shared" si="5"/>
        <v>12300</v>
      </c>
      <c r="G16" s="13">
        <f t="shared" si="5"/>
        <v>32422</v>
      </c>
      <c r="H16" s="13">
        <f t="shared" si="5"/>
        <v>12947</v>
      </c>
      <c r="I16" s="13">
        <f t="shared" si="5"/>
        <v>2873</v>
      </c>
      <c r="J16" s="13">
        <f t="shared" si="5"/>
        <v>7030</v>
      </c>
      <c r="K16" s="13">
        <f t="shared" si="5"/>
        <v>6555</v>
      </c>
      <c r="L16" s="11">
        <f t="shared" si="2"/>
        <v>133108</v>
      </c>
    </row>
    <row r="17" spans="1:12" ht="17.25" customHeight="1">
      <c r="A17" s="14" t="s">
        <v>92</v>
      </c>
      <c r="B17" s="13">
        <v>12871</v>
      </c>
      <c r="C17" s="13">
        <v>18300</v>
      </c>
      <c r="D17" s="13">
        <v>16220</v>
      </c>
      <c r="E17" s="13">
        <v>11488</v>
      </c>
      <c r="F17" s="13">
        <v>12287</v>
      </c>
      <c r="G17" s="13">
        <v>32372</v>
      </c>
      <c r="H17" s="13">
        <v>12911</v>
      </c>
      <c r="I17" s="13">
        <v>2871</v>
      </c>
      <c r="J17" s="13">
        <v>7020</v>
      </c>
      <c r="K17" s="13">
        <v>6549</v>
      </c>
      <c r="L17" s="11">
        <f t="shared" si="2"/>
        <v>132889</v>
      </c>
    </row>
    <row r="18" spans="1:12" ht="17.25" customHeight="1">
      <c r="A18" s="14" t="s">
        <v>93</v>
      </c>
      <c r="B18" s="13">
        <v>17</v>
      </c>
      <c r="C18" s="13">
        <v>22</v>
      </c>
      <c r="D18" s="13">
        <v>17</v>
      </c>
      <c r="E18" s="13">
        <v>12</v>
      </c>
      <c r="F18" s="13">
        <v>8</v>
      </c>
      <c r="G18" s="13">
        <v>37</v>
      </c>
      <c r="H18" s="13">
        <v>35</v>
      </c>
      <c r="I18" s="13">
        <v>2</v>
      </c>
      <c r="J18" s="13">
        <v>4</v>
      </c>
      <c r="K18" s="13">
        <v>5</v>
      </c>
      <c r="L18" s="11">
        <f t="shared" si="2"/>
        <v>159</v>
      </c>
    </row>
    <row r="19" spans="1:12" ht="17.25" customHeight="1">
      <c r="A19" s="14" t="s">
        <v>94</v>
      </c>
      <c r="B19" s="13">
        <v>10</v>
      </c>
      <c r="C19" s="13">
        <v>6</v>
      </c>
      <c r="D19" s="13">
        <v>12</v>
      </c>
      <c r="E19" s="13">
        <v>6</v>
      </c>
      <c r="F19" s="13">
        <v>5</v>
      </c>
      <c r="G19" s="13">
        <v>13</v>
      </c>
      <c r="H19" s="13">
        <v>1</v>
      </c>
      <c r="I19" s="13">
        <v>0</v>
      </c>
      <c r="J19" s="13">
        <v>6</v>
      </c>
      <c r="K19" s="13">
        <v>1</v>
      </c>
      <c r="L19" s="11">
        <f t="shared" si="2"/>
        <v>60</v>
      </c>
    </row>
    <row r="20" spans="1:12" ht="17.25" customHeight="1">
      <c r="A20" s="16" t="s">
        <v>22</v>
      </c>
      <c r="B20" s="11">
        <f>+B21+B22+B23</f>
        <v>172136</v>
      </c>
      <c r="C20" s="11">
        <f aca="true" t="shared" si="6" ref="C20:K20">+C21+C22+C23</f>
        <v>203184</v>
      </c>
      <c r="D20" s="11">
        <f t="shared" si="6"/>
        <v>216871</v>
      </c>
      <c r="E20" s="11">
        <f t="shared" si="6"/>
        <v>138358</v>
      </c>
      <c r="F20" s="11">
        <f t="shared" si="6"/>
        <v>150914</v>
      </c>
      <c r="G20" s="11">
        <f t="shared" si="6"/>
        <v>415385</v>
      </c>
      <c r="H20" s="11">
        <f t="shared" si="6"/>
        <v>142291</v>
      </c>
      <c r="I20" s="11">
        <f t="shared" si="6"/>
        <v>35426</v>
      </c>
      <c r="J20" s="11">
        <f t="shared" si="6"/>
        <v>85044</v>
      </c>
      <c r="K20" s="11">
        <f t="shared" si="6"/>
        <v>72742</v>
      </c>
      <c r="L20" s="11">
        <f t="shared" si="2"/>
        <v>1632351</v>
      </c>
    </row>
    <row r="21" spans="1:13" s="67" customFormat="1" ht="17.25" customHeight="1">
      <c r="A21" s="60" t="s">
        <v>23</v>
      </c>
      <c r="B21" s="75">
        <v>88027</v>
      </c>
      <c r="C21" s="75">
        <v>113947</v>
      </c>
      <c r="D21" s="75">
        <v>124906</v>
      </c>
      <c r="E21" s="75">
        <v>76523</v>
      </c>
      <c r="F21" s="75">
        <v>82542</v>
      </c>
      <c r="G21" s="75">
        <v>206983</v>
      </c>
      <c r="H21" s="75">
        <v>75669</v>
      </c>
      <c r="I21" s="75">
        <v>21330</v>
      </c>
      <c r="J21" s="75">
        <v>47946</v>
      </c>
      <c r="K21" s="75">
        <v>37047</v>
      </c>
      <c r="L21" s="76">
        <f t="shared" si="2"/>
        <v>874920</v>
      </c>
      <c r="M21" s="77"/>
    </row>
    <row r="22" spans="1:13" s="67" customFormat="1" ht="17.25" customHeight="1">
      <c r="A22" s="60" t="s">
        <v>24</v>
      </c>
      <c r="B22" s="75">
        <v>78495</v>
      </c>
      <c r="C22" s="75">
        <v>82204</v>
      </c>
      <c r="D22" s="75">
        <v>86101</v>
      </c>
      <c r="E22" s="75">
        <v>57624</v>
      </c>
      <c r="F22" s="75">
        <v>64525</v>
      </c>
      <c r="G22" s="75">
        <v>198594</v>
      </c>
      <c r="H22" s="75">
        <v>59772</v>
      </c>
      <c r="I22" s="75">
        <v>12827</v>
      </c>
      <c r="J22" s="75">
        <v>35026</v>
      </c>
      <c r="K22" s="75">
        <v>33642</v>
      </c>
      <c r="L22" s="76">
        <f t="shared" si="2"/>
        <v>708810</v>
      </c>
      <c r="M22" s="77"/>
    </row>
    <row r="23" spans="1:12" ht="17.25" customHeight="1">
      <c r="A23" s="12" t="s">
        <v>25</v>
      </c>
      <c r="B23" s="13">
        <v>5614</v>
      </c>
      <c r="C23" s="13">
        <v>7033</v>
      </c>
      <c r="D23" s="13">
        <v>5864</v>
      </c>
      <c r="E23" s="13">
        <v>4211</v>
      </c>
      <c r="F23" s="13">
        <v>3847</v>
      </c>
      <c r="G23" s="13">
        <v>9808</v>
      </c>
      <c r="H23" s="13">
        <v>6850</v>
      </c>
      <c r="I23" s="13">
        <v>1269</v>
      </c>
      <c r="J23" s="13">
        <v>2072</v>
      </c>
      <c r="K23" s="13">
        <v>2053</v>
      </c>
      <c r="L23" s="11">
        <f t="shared" si="2"/>
        <v>48621</v>
      </c>
    </row>
    <row r="24" spans="1:13" ht="17.25" customHeight="1">
      <c r="A24" s="16" t="s">
        <v>26</v>
      </c>
      <c r="B24" s="13">
        <f>+B25+B26</f>
        <v>133320</v>
      </c>
      <c r="C24" s="13">
        <f aca="true" t="shared" si="7" ref="C24:K24">+C25+C26</f>
        <v>197986</v>
      </c>
      <c r="D24" s="13">
        <f t="shared" si="7"/>
        <v>201554</v>
      </c>
      <c r="E24" s="13">
        <f t="shared" si="7"/>
        <v>124292</v>
      </c>
      <c r="F24" s="13">
        <f t="shared" si="7"/>
        <v>100108</v>
      </c>
      <c r="G24" s="13">
        <f t="shared" si="7"/>
        <v>215548</v>
      </c>
      <c r="H24" s="13">
        <f t="shared" si="7"/>
        <v>104739</v>
      </c>
      <c r="I24" s="13">
        <f t="shared" si="7"/>
        <v>33469</v>
      </c>
      <c r="J24" s="13">
        <f t="shared" si="7"/>
        <v>90469</v>
      </c>
      <c r="K24" s="13">
        <f t="shared" si="7"/>
        <v>60915</v>
      </c>
      <c r="L24" s="11">
        <f t="shared" si="2"/>
        <v>1262400</v>
      </c>
      <c r="M24" s="50"/>
    </row>
    <row r="25" spans="1:13" ht="17.25" customHeight="1">
      <c r="A25" s="12" t="s">
        <v>112</v>
      </c>
      <c r="B25" s="13">
        <v>74439</v>
      </c>
      <c r="C25" s="13">
        <v>116587</v>
      </c>
      <c r="D25" s="13">
        <v>124410</v>
      </c>
      <c r="E25" s="13">
        <v>77856</v>
      </c>
      <c r="F25" s="13">
        <v>57989</v>
      </c>
      <c r="G25" s="13">
        <v>125025</v>
      </c>
      <c r="H25" s="13">
        <v>62370</v>
      </c>
      <c r="I25" s="13">
        <v>22984</v>
      </c>
      <c r="J25" s="13">
        <v>53479</v>
      </c>
      <c r="K25" s="13">
        <v>35348</v>
      </c>
      <c r="L25" s="11">
        <f t="shared" si="2"/>
        <v>750487</v>
      </c>
      <c r="M25" s="49"/>
    </row>
    <row r="26" spans="1:13" ht="17.25" customHeight="1">
      <c r="A26" s="12" t="s">
        <v>113</v>
      </c>
      <c r="B26" s="13">
        <v>58881</v>
      </c>
      <c r="C26" s="13">
        <v>81399</v>
      </c>
      <c r="D26" s="13">
        <v>77144</v>
      </c>
      <c r="E26" s="13">
        <v>46436</v>
      </c>
      <c r="F26" s="13">
        <v>42119</v>
      </c>
      <c r="G26" s="13">
        <v>90523</v>
      </c>
      <c r="H26" s="13">
        <v>42369</v>
      </c>
      <c r="I26" s="13">
        <v>10485</v>
      </c>
      <c r="J26" s="13">
        <v>36990</v>
      </c>
      <c r="K26" s="13">
        <v>25567</v>
      </c>
      <c r="L26" s="11">
        <f t="shared" si="2"/>
        <v>511913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7430</v>
      </c>
      <c r="I27" s="11">
        <v>0</v>
      </c>
      <c r="J27" s="11">
        <v>0</v>
      </c>
      <c r="K27" s="11">
        <v>0</v>
      </c>
      <c r="L27" s="11">
        <f t="shared" si="2"/>
        <v>7430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9856.04</v>
      </c>
      <c r="I35" s="19">
        <v>0</v>
      </c>
      <c r="J35" s="19">
        <v>0</v>
      </c>
      <c r="K35" s="19">
        <v>0</v>
      </c>
      <c r="L35" s="23">
        <f>SUM(B35:K35)</f>
        <v>9856.04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1940982.2899999998</v>
      </c>
      <c r="C47" s="22">
        <f aca="true" t="shared" si="11" ref="C47:H47">+C48+C60</f>
        <v>2918040.29</v>
      </c>
      <c r="D47" s="22">
        <f t="shared" si="11"/>
        <v>3130548.8499999996</v>
      </c>
      <c r="E47" s="22">
        <f t="shared" si="11"/>
        <v>1856180.38</v>
      </c>
      <c r="F47" s="22">
        <f t="shared" si="11"/>
        <v>1662116.2</v>
      </c>
      <c r="G47" s="22">
        <f t="shared" si="11"/>
        <v>3554639.12</v>
      </c>
      <c r="H47" s="22">
        <f t="shared" si="11"/>
        <v>1838962.6400000001</v>
      </c>
      <c r="I47" s="22">
        <f>+I48+I60</f>
        <v>653918.62</v>
      </c>
      <c r="J47" s="22">
        <f>+J48+J60</f>
        <v>1104848.34</v>
      </c>
      <c r="K47" s="22">
        <f>+K48+K60</f>
        <v>874452.26</v>
      </c>
      <c r="L47" s="22">
        <f aca="true" t="shared" si="12" ref="L47:L60">SUM(B47:K47)</f>
        <v>19534688.990000002</v>
      </c>
    </row>
    <row r="48" spans="1:12" ht="17.25" customHeight="1">
      <c r="A48" s="16" t="s">
        <v>137</v>
      </c>
      <c r="B48" s="23">
        <f>SUM(B49:B59)</f>
        <v>1923983.4899999998</v>
      </c>
      <c r="C48" s="23">
        <f aca="true" t="shared" si="13" ref="C48:K48">SUM(C49:C59)</f>
        <v>2893462</v>
      </c>
      <c r="D48" s="23">
        <f t="shared" si="13"/>
        <v>3106142.53</v>
      </c>
      <c r="E48" s="23">
        <f t="shared" si="13"/>
        <v>1832741.38</v>
      </c>
      <c r="F48" s="23">
        <f t="shared" si="13"/>
        <v>1647694.22</v>
      </c>
      <c r="G48" s="23">
        <f t="shared" si="13"/>
        <v>3527757.4</v>
      </c>
      <c r="H48" s="23">
        <f t="shared" si="13"/>
        <v>1821689.9600000002</v>
      </c>
      <c r="I48" s="23">
        <f t="shared" si="13"/>
        <v>653918.62</v>
      </c>
      <c r="J48" s="23">
        <f t="shared" si="13"/>
        <v>1090821.99</v>
      </c>
      <c r="K48" s="23">
        <f t="shared" si="13"/>
        <v>874452.26</v>
      </c>
      <c r="L48" s="23">
        <f t="shared" si="12"/>
        <v>19372663.85</v>
      </c>
    </row>
    <row r="49" spans="1:12" ht="17.25" customHeight="1">
      <c r="A49" s="34" t="s">
        <v>43</v>
      </c>
      <c r="B49" s="23">
        <f aca="true" t="shared" si="14" ref="B49:H49">ROUND(B30*B7,2)</f>
        <v>1880791.42</v>
      </c>
      <c r="C49" s="23">
        <f t="shared" si="14"/>
        <v>2830806.4</v>
      </c>
      <c r="D49" s="23">
        <f t="shared" si="14"/>
        <v>3032993.39</v>
      </c>
      <c r="E49" s="23">
        <f t="shared" si="14"/>
        <v>1791967.38</v>
      </c>
      <c r="F49" s="23">
        <f t="shared" si="14"/>
        <v>1592935.95</v>
      </c>
      <c r="G49" s="23">
        <f t="shared" si="14"/>
        <v>3447067.5</v>
      </c>
      <c r="H49" s="23">
        <f t="shared" si="14"/>
        <v>1771449.57</v>
      </c>
      <c r="I49" s="23">
        <f>ROUND(I30*I7,2)</f>
        <v>652852.9</v>
      </c>
      <c r="J49" s="23">
        <f>ROUND(J30*J7,2)</f>
        <v>1064977.76</v>
      </c>
      <c r="K49" s="23">
        <f>ROUND(K30*K7,2)</f>
        <v>868752.14</v>
      </c>
      <c r="L49" s="23">
        <f t="shared" si="12"/>
        <v>18934594.41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9856.04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9856.04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36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36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-207374.06</v>
      </c>
      <c r="C64" s="35">
        <f t="shared" si="15"/>
        <v>-232527.47</v>
      </c>
      <c r="D64" s="35">
        <f t="shared" si="15"/>
        <v>-206116.33000000002</v>
      </c>
      <c r="E64" s="35">
        <f t="shared" si="15"/>
        <v>-237512.4</v>
      </c>
      <c r="F64" s="35">
        <f t="shared" si="15"/>
        <v>-169783.44</v>
      </c>
      <c r="G64" s="35">
        <f t="shared" si="15"/>
        <v>-302675.98</v>
      </c>
      <c r="H64" s="35">
        <f t="shared" si="15"/>
        <v>-192285.91</v>
      </c>
      <c r="I64" s="35">
        <f t="shared" si="15"/>
        <v>-167391.97</v>
      </c>
      <c r="J64" s="35">
        <f t="shared" si="15"/>
        <v>-73859.22</v>
      </c>
      <c r="K64" s="35">
        <f t="shared" si="15"/>
        <v>-71950.51</v>
      </c>
      <c r="L64" s="35">
        <f aca="true" t="shared" si="16" ref="L64:L114">SUM(B64:K64)</f>
        <v>-1861477.29</v>
      </c>
    </row>
    <row r="65" spans="1:12" ht="18.75" customHeight="1">
      <c r="A65" s="16" t="s">
        <v>73</v>
      </c>
      <c r="B65" s="35">
        <f aca="true" t="shared" si="17" ref="B65:K65">B66+B67+B68+B69+B70+B71</f>
        <v>-194124.93</v>
      </c>
      <c r="C65" s="35">
        <f t="shared" si="17"/>
        <v>-213266.68</v>
      </c>
      <c r="D65" s="35">
        <f t="shared" si="17"/>
        <v>-186859.73</v>
      </c>
      <c r="E65" s="35">
        <f t="shared" si="17"/>
        <v>-224761.97</v>
      </c>
      <c r="F65" s="35">
        <f t="shared" si="17"/>
        <v>-164959.56</v>
      </c>
      <c r="G65" s="35">
        <f t="shared" si="17"/>
        <v>-274968.86</v>
      </c>
      <c r="H65" s="35">
        <f t="shared" si="17"/>
        <v>-179212</v>
      </c>
      <c r="I65" s="35">
        <f t="shared" si="17"/>
        <v>-31912</v>
      </c>
      <c r="J65" s="35">
        <f t="shared" si="17"/>
        <v>-64384</v>
      </c>
      <c r="K65" s="35">
        <f t="shared" si="17"/>
        <v>-58872</v>
      </c>
      <c r="L65" s="35">
        <f t="shared" si="16"/>
        <v>-1593321.73</v>
      </c>
    </row>
    <row r="66" spans="1:12" ht="18.75" customHeight="1">
      <c r="A66" s="12" t="s">
        <v>74</v>
      </c>
      <c r="B66" s="35">
        <f>-ROUND(B9*$D$3,2)</f>
        <v>-139088</v>
      </c>
      <c r="C66" s="35">
        <f aca="true" t="shared" si="18" ref="C66:K66">-ROUND(C9*$D$3,2)</f>
        <v>-206936</v>
      </c>
      <c r="D66" s="35">
        <f t="shared" si="18"/>
        <v>-162568</v>
      </c>
      <c r="E66" s="35">
        <f t="shared" si="18"/>
        <v>-134004</v>
      </c>
      <c r="F66" s="35">
        <f t="shared" si="18"/>
        <v>-82136</v>
      </c>
      <c r="G66" s="35">
        <f t="shared" si="18"/>
        <v>-196624</v>
      </c>
      <c r="H66" s="35">
        <f t="shared" si="18"/>
        <v>-179212</v>
      </c>
      <c r="I66" s="35">
        <f t="shared" si="18"/>
        <v>-31912</v>
      </c>
      <c r="J66" s="35">
        <f t="shared" si="18"/>
        <v>-64384</v>
      </c>
      <c r="K66" s="35">
        <f t="shared" si="18"/>
        <v>-58872</v>
      </c>
      <c r="L66" s="35">
        <f t="shared" si="16"/>
        <v>-1255736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-480</v>
      </c>
      <c r="C68" s="35">
        <v>-196</v>
      </c>
      <c r="D68" s="35">
        <v>-176</v>
      </c>
      <c r="E68" s="35">
        <v>-440</v>
      </c>
      <c r="F68" s="35">
        <v>-376</v>
      </c>
      <c r="G68" s="35">
        <v>-260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-1928</v>
      </c>
    </row>
    <row r="69" spans="1:12" ht="18.75" customHeight="1">
      <c r="A69" s="12" t="s">
        <v>103</v>
      </c>
      <c r="B69" s="35">
        <v>-5928</v>
      </c>
      <c r="C69" s="35">
        <v>-2932</v>
      </c>
      <c r="D69" s="35">
        <v>-2072</v>
      </c>
      <c r="E69" s="35">
        <v>-2896</v>
      </c>
      <c r="F69" s="35">
        <v>-2436</v>
      </c>
      <c r="G69" s="35">
        <v>-1252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-17516</v>
      </c>
    </row>
    <row r="70" spans="1:12" ht="18.75" customHeight="1">
      <c r="A70" s="12" t="s">
        <v>52</v>
      </c>
      <c r="B70" s="35">
        <v>-48628.93</v>
      </c>
      <c r="C70" s="35">
        <v>-3202.68</v>
      </c>
      <c r="D70" s="35">
        <v>-22043.73</v>
      </c>
      <c r="E70" s="35">
        <v>-87421.97</v>
      </c>
      <c r="F70" s="35">
        <v>-80011.56</v>
      </c>
      <c r="G70" s="35">
        <v>-76832.86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-318141.73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19">
        <v>0</v>
      </c>
      <c r="G75" s="19">
        <v>0</v>
      </c>
      <c r="H75" s="19">
        <v>0</v>
      </c>
      <c r="I75" s="44">
        <v>-2488.9</v>
      </c>
      <c r="J75" s="19">
        <v>0</v>
      </c>
      <c r="K75" s="44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145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52"/>
    </row>
    <row r="108" spans="1:13" ht="18.75" customHeight="1">
      <c r="A108" s="12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143</v>
      </c>
      <c r="B109" s="19">
        <v>0</v>
      </c>
      <c r="C109" s="19">
        <v>0</v>
      </c>
      <c r="D109" s="19">
        <v>0</v>
      </c>
      <c r="E109" s="19">
        <v>0</v>
      </c>
      <c r="F109" s="63">
        <v>6470.9</v>
      </c>
      <c r="G109" s="19">
        <v>0</v>
      </c>
      <c r="H109" s="19">
        <v>0</v>
      </c>
      <c r="I109" s="19">
        <v>0</v>
      </c>
      <c r="J109" s="19">
        <v>0</v>
      </c>
      <c r="K109" s="63">
        <v>-6470.9</v>
      </c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1733608.23</v>
      </c>
      <c r="C112" s="24">
        <f t="shared" si="20"/>
        <v>2685512.82</v>
      </c>
      <c r="D112" s="24">
        <f t="shared" si="20"/>
        <v>2924432.5199999996</v>
      </c>
      <c r="E112" s="24">
        <f t="shared" si="20"/>
        <v>1618667.98</v>
      </c>
      <c r="F112" s="24">
        <f t="shared" si="20"/>
        <v>1492332.7599999998</v>
      </c>
      <c r="G112" s="24">
        <f t="shared" si="20"/>
        <v>3251963.14</v>
      </c>
      <c r="H112" s="24">
        <f t="shared" si="20"/>
        <v>1646676.7300000002</v>
      </c>
      <c r="I112" s="24">
        <f>+I113+I114</f>
        <v>486526.65</v>
      </c>
      <c r="J112" s="24">
        <f>+J113+J114</f>
        <v>1030989.12</v>
      </c>
      <c r="K112" s="24">
        <f>+K113+K114</f>
        <v>802501.75</v>
      </c>
      <c r="L112" s="45">
        <f t="shared" si="16"/>
        <v>17673211.7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1716609.43</v>
      </c>
      <c r="C113" s="24">
        <f t="shared" si="21"/>
        <v>2660934.53</v>
      </c>
      <c r="D113" s="24">
        <f t="shared" si="21"/>
        <v>2900026.1999999997</v>
      </c>
      <c r="E113" s="24">
        <f t="shared" si="21"/>
        <v>1595228.98</v>
      </c>
      <c r="F113" s="24">
        <f t="shared" si="21"/>
        <v>1477910.7799999998</v>
      </c>
      <c r="G113" s="24">
        <f t="shared" si="21"/>
        <v>3225081.42</v>
      </c>
      <c r="H113" s="24">
        <f t="shared" si="21"/>
        <v>1629404.0500000003</v>
      </c>
      <c r="I113" s="24">
        <f t="shared" si="21"/>
        <v>486526.65</v>
      </c>
      <c r="J113" s="24">
        <f t="shared" si="21"/>
        <v>1016962.77</v>
      </c>
      <c r="K113" s="24">
        <f t="shared" si="21"/>
        <v>802501.75</v>
      </c>
      <c r="L113" s="45">
        <f t="shared" si="16"/>
        <v>17511186.560000002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16998.8</v>
      </c>
      <c r="C114" s="24">
        <f t="shared" si="22"/>
        <v>24578.29</v>
      </c>
      <c r="D114" s="24">
        <f t="shared" si="22"/>
        <v>24406.32</v>
      </c>
      <c r="E114" s="24">
        <f t="shared" si="22"/>
        <v>23439</v>
      </c>
      <c r="F114" s="24">
        <f t="shared" si="22"/>
        <v>14421.98</v>
      </c>
      <c r="G114" s="24">
        <f t="shared" si="22"/>
        <v>26881.72</v>
      </c>
      <c r="H114" s="24">
        <f t="shared" si="22"/>
        <v>17272.68</v>
      </c>
      <c r="I114" s="19">
        <f t="shared" si="22"/>
        <v>0</v>
      </c>
      <c r="J114" s="24">
        <f t="shared" si="22"/>
        <v>14026.35</v>
      </c>
      <c r="K114" s="24">
        <f t="shared" si="22"/>
        <v>0</v>
      </c>
      <c r="L114" s="45">
        <f t="shared" si="16"/>
        <v>162025.14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17673211.72</v>
      </c>
      <c r="M120" s="51"/>
    </row>
    <row r="121" spans="1:12" ht="18.75" customHeight="1">
      <c r="A121" s="26" t="s">
        <v>69</v>
      </c>
      <c r="B121" s="27">
        <v>335035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335035</v>
      </c>
    </row>
    <row r="122" spans="1:12" ht="18.75" customHeight="1">
      <c r="A122" s="26" t="s">
        <v>70</v>
      </c>
      <c r="B122" s="27">
        <v>1398573.24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1398573.24</v>
      </c>
    </row>
    <row r="123" spans="1:12" ht="18.75" customHeight="1">
      <c r="A123" s="26" t="s">
        <v>71</v>
      </c>
      <c r="B123" s="38">
        <v>0</v>
      </c>
      <c r="C123" s="27">
        <v>2685512.82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2685512.82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2721430.22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2721430.22</v>
      </c>
    </row>
    <row r="125" spans="1:12" ht="18.75" customHeight="1">
      <c r="A125" s="26" t="s">
        <v>116</v>
      </c>
      <c r="B125" s="38">
        <v>0</v>
      </c>
      <c r="C125" s="38">
        <v>0</v>
      </c>
      <c r="D125" s="27">
        <v>203002.3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203002.3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1602481.3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1602481.3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27">
        <v>16186.68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16186.68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452243.19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452243.19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8">
        <v>0</v>
      </c>
    </row>
    <row r="130" spans="1:12" ht="18.75" customHeight="1">
      <c r="A130" s="26" t="s">
        <v>121</v>
      </c>
      <c r="B130" s="38">
        <v>0</v>
      </c>
      <c r="C130" s="38">
        <v>0</v>
      </c>
      <c r="D130" s="38">
        <v>0</v>
      </c>
      <c r="E130" s="38">
        <v>0</v>
      </c>
      <c r="F130" s="27">
        <v>119556.78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119556.78</v>
      </c>
    </row>
    <row r="131" spans="1:12" ht="18.75" customHeight="1">
      <c r="A131" s="26" t="s">
        <v>122</v>
      </c>
      <c r="B131" s="64">
        <v>0</v>
      </c>
      <c r="C131" s="64">
        <v>0</v>
      </c>
      <c r="D131" s="64">
        <v>0</v>
      </c>
      <c r="E131" s="64">
        <v>0</v>
      </c>
      <c r="F131" s="65">
        <v>920532.8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920532.8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983880.2</v>
      </c>
      <c r="H132" s="38">
        <v>0</v>
      </c>
      <c r="I132" s="38">
        <v>0</v>
      </c>
      <c r="J132" s="38">
        <v>0</v>
      </c>
      <c r="K132" s="38"/>
      <c r="L132" s="39">
        <f t="shared" si="23"/>
        <v>983880.2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76646.59</v>
      </c>
      <c r="H133" s="38">
        <v>0</v>
      </c>
      <c r="I133" s="38">
        <v>0</v>
      </c>
      <c r="J133" s="38">
        <v>0</v>
      </c>
      <c r="K133" s="38"/>
      <c r="L133" s="39">
        <f t="shared" si="23"/>
        <v>76646.59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455048.92</v>
      </c>
      <c r="H134" s="38">
        <v>0</v>
      </c>
      <c r="I134" s="38">
        <v>0</v>
      </c>
      <c r="J134" s="38">
        <v>0</v>
      </c>
      <c r="K134" s="38"/>
      <c r="L134" s="39">
        <f t="shared" si="23"/>
        <v>455048.92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459897.56</v>
      </c>
      <c r="H135" s="38">
        <v>0</v>
      </c>
      <c r="I135" s="38">
        <v>0</v>
      </c>
      <c r="J135" s="38">
        <v>0</v>
      </c>
      <c r="K135" s="38"/>
      <c r="L135" s="39">
        <f t="shared" si="23"/>
        <v>459897.56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1276489.87</v>
      </c>
      <c r="H136" s="38">
        <v>0</v>
      </c>
      <c r="I136" s="38">
        <v>0</v>
      </c>
      <c r="J136" s="38">
        <v>0</v>
      </c>
      <c r="K136" s="38"/>
      <c r="L136" s="39">
        <f t="shared" si="23"/>
        <v>1276489.87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578612.26</v>
      </c>
      <c r="I137" s="38">
        <v>0</v>
      </c>
      <c r="J137" s="38">
        <v>0</v>
      </c>
      <c r="K137" s="38"/>
      <c r="L137" s="39">
        <f t="shared" si="23"/>
        <v>578612.26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1068064.47</v>
      </c>
      <c r="I138" s="38">
        <v>0</v>
      </c>
      <c r="J138" s="38">
        <v>0</v>
      </c>
      <c r="K138" s="38"/>
      <c r="L138" s="39">
        <f t="shared" si="23"/>
        <v>1068064.47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486526.65</v>
      </c>
      <c r="J139" s="38">
        <v>0</v>
      </c>
      <c r="K139" s="38"/>
      <c r="L139" s="39">
        <f t="shared" si="23"/>
        <v>486526.65</v>
      </c>
    </row>
    <row r="140" spans="1:12" ht="18.75" customHeight="1">
      <c r="A140" s="26" t="s">
        <v>131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27">
        <v>0</v>
      </c>
      <c r="J140" s="27">
        <v>1030989.12</v>
      </c>
      <c r="K140" s="38"/>
      <c r="L140" s="39">
        <f t="shared" si="23"/>
        <v>1030989.12</v>
      </c>
    </row>
    <row r="141" spans="1:12" ht="18.75" customHeight="1">
      <c r="A141" s="71" t="s">
        <v>139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802501.75</v>
      </c>
      <c r="L141" s="42">
        <f t="shared" si="23"/>
        <v>802501.75</v>
      </c>
    </row>
    <row r="142" spans="1:12" ht="18.75" customHeight="1">
      <c r="A142" s="69" t="s">
        <v>144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1030989.12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2018-08-14T19:54:18Z</dcterms:modified>
  <cp:category/>
  <cp:version/>
  <cp:contentType/>
  <cp:contentStatus/>
</cp:coreProperties>
</file>