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2021-09-1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<sst xmlns="http://schemas.openxmlformats.org/spreadsheetml/2006/main" count="194" uniqueCount="76">
  <si>
    <t>DATA</t>
  </si>
  <si>
    <t>CANAL</t>
  </si>
  <si>
    <t>LOCAL / REDE</t>
  </si>
  <si>
    <t>VENDA DE CRÉDITO COMUM
(A)</t>
  </si>
  <si>
    <t>VENDA DE CRÉDITO ESTUDANTE
(B)</t>
  </si>
  <si>
    <t xml:space="preserve">VENDA DE CRÉDITO VALE-TRANSPORTE
(C) </t>
  </si>
  <si>
    <t xml:space="preserve">VENDA DE COTAS DE CRÉDITO MENSAL
(D) </t>
  </si>
  <si>
    <t xml:space="preserve">VENDA DE COTAS DE CRÉDITO SEMANAL
(E) </t>
  </si>
  <si>
    <t xml:space="preserve">VENDA DE COTAS DE CRÉDITO DIÁRIA
(F) </t>
  </si>
  <si>
    <t>TOTAL
(G) = (A + B + C+D+E+F)</t>
  </si>
  <si>
    <t>1. RECEITA DA VENDA DE CRÉDITOS / DIA</t>
  </si>
  <si>
    <t>CAIXA ECONÔMICA FEDERAL</t>
  </si>
  <si>
    <t>CASAS LOTÉRICAS</t>
  </si>
  <si>
    <t>REDE PRÓPRIA</t>
  </si>
  <si>
    <t>TERMINAIS MUNICIPAIS</t>
  </si>
  <si>
    <t>LOJAS FÍSICAS DA SPTRANS</t>
  </si>
  <si>
    <t>LOJA VIRTUAL DA SPTRANS (VENDA WEB)</t>
  </si>
  <si>
    <t>REDE COMPLEMENTAR</t>
  </si>
  <si>
    <t>PONTO CERTO</t>
  </si>
  <si>
    <t>UP BRASIL</t>
  </si>
  <si>
    <t>SERVLOT</t>
  </si>
  <si>
    <t>PRODATA</t>
  </si>
  <si>
    <t>PERTO</t>
  </si>
  <si>
    <t>PL DEVICE</t>
  </si>
  <si>
    <t>AUTOPASS</t>
  </si>
  <si>
    <t>Rede Devels</t>
  </si>
  <si>
    <t>Rede Protege</t>
  </si>
  <si>
    <t xml:space="preserve">Qiwi Brasil Tecnologia </t>
  </si>
  <si>
    <t>Rede Benefício Certo</t>
  </si>
  <si>
    <t>Metrô - Rede</t>
  </si>
  <si>
    <t>REDE COMPLEMENTAR - APP</t>
  </si>
  <si>
    <t>ZUUM - Venda Web</t>
  </si>
  <si>
    <t>MOOVIT ITS PRODATA - Venda Web</t>
  </si>
  <si>
    <t>SUPER PAGAMENTOS - Venda Web</t>
  </si>
  <si>
    <t>RPC - Venda Web</t>
  </si>
  <si>
    <t>CITTAMOBI - Venda Web</t>
  </si>
  <si>
    <t>Banco do Brasil</t>
  </si>
  <si>
    <t>XN Brasil</t>
  </si>
  <si>
    <t>PL Device</t>
  </si>
  <si>
    <t>Beneficio Certo</t>
  </si>
  <si>
    <t>Autopass</t>
  </si>
  <si>
    <t>RecargaPay</t>
  </si>
  <si>
    <t>Conductor</t>
  </si>
  <si>
    <t>Ewally</t>
  </si>
  <si>
    <t>Itaú Unibanco</t>
  </si>
  <si>
    <t>C3R</t>
  </si>
  <si>
    <t>UP Mobile Management</t>
  </si>
  <si>
    <t>CREDENCIADAS</t>
  </si>
  <si>
    <t>VB SERVIÇOS</t>
  </si>
  <si>
    <t>ALELO</t>
  </si>
  <si>
    <t>ARISTA DIGITAL LTDA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</si>
  <si>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</si>
  <si>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</si>
  <si>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</si>
  <si>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</si>
  <si>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</si>
  <si>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</si>
  <si>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</si>
  <si>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</si>
  <si>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</si>
  <si>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MASTER BENEFÍCIOS</t>
  </si>
  <si>
    <t>VR BENEFÍCIOS</t>
  </si>
  <si>
    <t>VT Service</t>
  </si>
  <si>
    <t>Benefício Certo</t>
  </si>
  <si>
    <t>Capta</t>
  </si>
  <si>
    <t>AutoPass</t>
  </si>
  <si>
    <t>Net Benefícios</t>
  </si>
  <si>
    <t>Rede Ponto Certo</t>
  </si>
  <si>
    <t>Beneficios UPS</t>
  </si>
  <si>
    <t>PAGGA FOLHA DE PAGAMENTO LTDA.</t>
  </si>
  <si>
    <t>2. RECEITA DA COMISSÃO PELA VENDA DE VALE-TRANSPORTE</t>
  </si>
  <si>
    <t>3. CUSTO COM AS COMISSÕES PELA RECARGA DE CRÉDITOS</t>
  </si>
  <si>
    <t>4. ARRECADAÇÃO LÍQUIDA DIÁRIA     -&gt;     (4) = (1 + 2 - 3)</t>
  </si>
  <si>
    <t>DISTRIBUIÇÃO DA ARRECADAÇÃO LÍQUIDA</t>
  </si>
  <si>
    <t>ÔNIBUS (SPTRANS)</t>
  </si>
  <si>
    <t>METROFERROVIÁRIO (METRÔ + CPTM + VIA QUATRO)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</si>
</sst>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\-mmm\-yy;@"/>
    <numFmt numFmtId="165" formatCode="0.0%"/>
    <numFmt numFmtId="166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164" fontId="38" fillId="33" borderId="10" xfId="0" applyNumberFormat="1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44" fontId="38" fillId="33" borderId="11" xfId="45" applyFont="1" applyFill="1" applyBorder="1" applyAlignment="1">
      <alignment horizontal="center" vertical="center" wrapText="1"/>
    </xf>
    <xf numFmtId="44" fontId="38" fillId="33" borderId="12" xfId="45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/>
    </xf>
    <xf numFmtId="164" fontId="40" fillId="14" borderId="10" xfId="0" applyNumberFormat="1" applyFont="1" applyFill="1" applyBorder="1" applyAlignment="1">
      <alignment horizontal="left" vertical="center" indent="1"/>
    </xf>
    <xf numFmtId="0" fontId="40" fillId="14" borderId="11" xfId="0" applyFont="1" applyFill="1" applyBorder="1" applyAlignment="1">
      <alignment horizontal="center" vertical="center"/>
    </xf>
    <xf numFmtId="44" fontId="40" fillId="14" borderId="11" xfId="45" applyFont="1" applyFill="1" applyBorder="1" applyAlignment="1">
      <alignment horizontal="center" vertical="center"/>
    </xf>
    <xf numFmtId="44" fontId="40" fillId="14" borderId="12" xfId="45" applyFont="1" applyFill="1" applyBorder="1" applyAlignment="1">
      <alignment horizontal="center" vertical="center"/>
    </xf>
    <xf numFmtId="164" fontId="39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44" fontId="39" fillId="0" borderId="0" xfId="45" applyFont="1" applyBorder="1" applyAlignment="1">
      <alignment horizontal="center" vertical="center"/>
    </xf>
    <xf numFmtId="44" fontId="39" fillId="0" borderId="13" xfId="45" applyFont="1" applyBorder="1" applyAlignment="1">
      <alignment horizontal="center" vertical="center"/>
    </xf>
    <xf numFmtId="0" fontId="39" fillId="0" borderId="0" xfId="0" applyFont="1" applyBorder="1" applyAlignment="1">
      <alignment/>
    </xf>
    <xf numFmtId="44" fontId="39" fillId="0" borderId="0" xfId="0" applyNumberFormat="1" applyFont="1" applyBorder="1" applyAlignment="1">
      <alignment/>
    </xf>
    <xf numFmtId="0" fontId="21" fillId="0" borderId="0" xfId="0" applyFont="1" applyBorder="1" applyAlignment="1">
      <alignment vertical="center"/>
    </xf>
    <xf numFmtId="44" fontId="39" fillId="0" borderId="13" xfId="45" applyNumberFormat="1" applyFont="1" applyBorder="1" applyAlignment="1">
      <alignment horizontal="center" vertical="center"/>
    </xf>
    <xf numFmtId="165" fontId="39" fillId="0" borderId="0" xfId="49" applyNumberFormat="1" applyFont="1" applyBorder="1" applyAlignment="1">
      <alignment/>
    </xf>
    <xf numFmtId="0" fontId="39" fillId="0" borderId="0" xfId="0" applyFont="1" applyBorder="1" applyAlignment="1">
      <alignment horizontal="left" vertical="center"/>
    </xf>
    <xf numFmtId="44" fontId="39" fillId="0" borderId="0" xfId="45" applyFont="1" applyBorder="1" applyAlignment="1">
      <alignment horizontal="left" vertical="center"/>
    </xf>
    <xf numFmtId="164" fontId="39" fillId="0" borderId="14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vertical="center"/>
    </xf>
    <xf numFmtId="44" fontId="39" fillId="0" borderId="14" xfId="45" applyFont="1" applyBorder="1" applyAlignment="1">
      <alignment horizontal="center" vertical="center"/>
    </xf>
    <xf numFmtId="166" fontId="39" fillId="0" borderId="15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0\SODRE_LV\Arquivos%20Diarios\Arrecada&#231;&#227;o_venda\Mascara%20para%20apurar_Arrecada&#231;&#227;o_Diaria%2011-09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Nova Mascara"/>
      <sheetName val="QUADRO COM RECARGA"/>
      <sheetName val="QUADRO SEM RECARGA"/>
      <sheetName val="Receita de Vendas"/>
    </sheetNames>
    <sheetDataSet>
      <sheetData sheetId="3">
        <row r="2">
          <cell r="N2">
            <v>44450</v>
          </cell>
        </row>
        <row r="5">
          <cell r="B5">
            <v>43635.58</v>
          </cell>
          <cell r="C5">
            <v>0</v>
          </cell>
          <cell r="E5">
            <v>0</v>
          </cell>
          <cell r="F5">
            <v>0</v>
          </cell>
          <cell r="G5">
            <v>0</v>
          </cell>
        </row>
        <row r="7">
          <cell r="B7">
            <v>251508.90999999997</v>
          </cell>
          <cell r="C7">
            <v>5551.7</v>
          </cell>
          <cell r="E7">
            <v>20952.4</v>
          </cell>
          <cell r="F7">
            <v>855.2</v>
          </cell>
          <cell r="G7">
            <v>11830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B11">
            <v>482859.58</v>
          </cell>
          <cell r="C11">
            <v>4781.8</v>
          </cell>
          <cell r="E11">
            <v>4917.400000000001</v>
          </cell>
          <cell r="F11">
            <v>641.4</v>
          </cell>
          <cell r="G11">
            <v>3042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0</v>
          </cell>
          <cell r="C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1624807.1700000004</v>
          </cell>
          <cell r="C13">
            <v>19923.04</v>
          </cell>
          <cell r="E13">
            <v>28649.2</v>
          </cell>
          <cell r="F13">
            <v>641.4</v>
          </cell>
          <cell r="G13">
            <v>15548</v>
          </cell>
          <cell r="H13">
            <v>0</v>
          </cell>
          <cell r="I13">
            <v>0</v>
          </cell>
          <cell r="J13">
            <v>0</v>
          </cell>
          <cell r="K13">
            <v>16.8</v>
          </cell>
          <cell r="L13">
            <v>0</v>
          </cell>
          <cell r="M13">
            <v>22.52</v>
          </cell>
        </row>
        <row r="15">
          <cell r="B15">
            <v>778385.22</v>
          </cell>
          <cell r="C15">
            <v>23092.570000000003</v>
          </cell>
          <cell r="E15">
            <v>12614.2</v>
          </cell>
          <cell r="F15">
            <v>3848.4</v>
          </cell>
          <cell r="G15">
            <v>30420</v>
          </cell>
          <cell r="H15">
            <v>0</v>
          </cell>
          <cell r="I15">
            <v>0</v>
          </cell>
          <cell r="J15">
            <v>0</v>
          </cell>
          <cell r="K15">
            <v>33.6</v>
          </cell>
          <cell r="L15">
            <v>33.6</v>
          </cell>
          <cell r="M15">
            <v>315.28</v>
          </cell>
        </row>
        <row r="16">
          <cell r="B16">
            <v>332377.82999999996</v>
          </cell>
          <cell r="C16">
            <v>12971.300000000001</v>
          </cell>
          <cell r="E16">
            <v>3848.4</v>
          </cell>
          <cell r="F16">
            <v>1496.6</v>
          </cell>
          <cell r="G16">
            <v>8112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16.8</v>
          </cell>
          <cell r="M16">
            <v>67.56</v>
          </cell>
        </row>
        <row r="18">
          <cell r="B18">
            <v>608502.24</v>
          </cell>
          <cell r="C18">
            <v>11791.98</v>
          </cell>
          <cell r="E18">
            <v>16248.800000000001</v>
          </cell>
          <cell r="F18">
            <v>855.2</v>
          </cell>
          <cell r="G18">
            <v>5408</v>
          </cell>
          <cell r="H18">
            <v>0</v>
          </cell>
          <cell r="I18">
            <v>0</v>
          </cell>
          <cell r="J18">
            <v>0</v>
          </cell>
          <cell r="K18">
            <v>100.8</v>
          </cell>
          <cell r="L18">
            <v>0</v>
          </cell>
          <cell r="M18">
            <v>247.72</v>
          </cell>
        </row>
        <row r="19">
          <cell r="B19">
            <v>440058.33</v>
          </cell>
          <cell r="C19">
            <v>13519.44</v>
          </cell>
          <cell r="E19">
            <v>5131.2</v>
          </cell>
          <cell r="F19">
            <v>1924.1999999999998</v>
          </cell>
          <cell r="G19">
            <v>14872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33.6</v>
          </cell>
          <cell r="M19">
            <v>112.6</v>
          </cell>
        </row>
        <row r="20">
          <cell r="B20">
            <v>43550.219999999994</v>
          </cell>
          <cell r="C20">
            <v>422.85</v>
          </cell>
          <cell r="E20">
            <v>1710.4</v>
          </cell>
          <cell r="F20">
            <v>0</v>
          </cell>
          <cell r="G20">
            <v>338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0</v>
          </cell>
          <cell r="C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52921.99</v>
          </cell>
          <cell r="C22">
            <v>351.2</v>
          </cell>
          <cell r="E22">
            <v>855.2</v>
          </cell>
          <cell r="F22">
            <v>0</v>
          </cell>
          <cell r="G22">
            <v>1014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0</v>
          </cell>
          <cell r="C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325018.27</v>
          </cell>
          <cell r="C24">
            <v>5143.3</v>
          </cell>
          <cell r="E24">
            <v>7269.2</v>
          </cell>
          <cell r="F24">
            <v>1710.4</v>
          </cell>
          <cell r="G24">
            <v>11830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16.8</v>
          </cell>
          <cell r="M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201155.2</v>
          </cell>
          <cell r="C26">
            <v>0</v>
          </cell>
          <cell r="D26">
            <v>0</v>
          </cell>
          <cell r="E26">
            <v>8338.2</v>
          </cell>
          <cell r="F26">
            <v>1496.6000000000001</v>
          </cell>
          <cell r="G26">
            <v>8450</v>
          </cell>
          <cell r="H26">
            <v>0</v>
          </cell>
          <cell r="I26">
            <v>0</v>
          </cell>
          <cell r="J26">
            <v>0</v>
          </cell>
          <cell r="K26">
            <v>117.60000000000001</v>
          </cell>
          <cell r="L26">
            <v>16.8</v>
          </cell>
          <cell r="M26">
            <v>540.48</v>
          </cell>
        </row>
        <row r="27">
          <cell r="B27">
            <v>40779.43</v>
          </cell>
          <cell r="C27">
            <v>249.07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55730.72</v>
          </cell>
          <cell r="C28">
            <v>2522.4</v>
          </cell>
          <cell r="D28">
            <v>0</v>
          </cell>
          <cell r="E28">
            <v>1496.6000000000001</v>
          </cell>
          <cell r="F28">
            <v>0</v>
          </cell>
          <cell r="G28">
            <v>9126</v>
          </cell>
          <cell r="H28">
            <v>0</v>
          </cell>
          <cell r="I28">
            <v>0</v>
          </cell>
          <cell r="J28">
            <v>0</v>
          </cell>
          <cell r="K28">
            <v>50.4</v>
          </cell>
          <cell r="L28">
            <v>0</v>
          </cell>
          <cell r="M28">
            <v>292.76</v>
          </cell>
        </row>
        <row r="29">
          <cell r="B29">
            <v>257299.84</v>
          </cell>
          <cell r="C29">
            <v>3198.4</v>
          </cell>
          <cell r="D29">
            <v>0</v>
          </cell>
          <cell r="E29">
            <v>7055.400000000001</v>
          </cell>
          <cell r="F29">
            <v>1282.8</v>
          </cell>
          <cell r="G29">
            <v>7774</v>
          </cell>
          <cell r="H29">
            <v>0</v>
          </cell>
          <cell r="I29">
            <v>0</v>
          </cell>
          <cell r="J29">
            <v>0</v>
          </cell>
          <cell r="K29">
            <v>336</v>
          </cell>
          <cell r="L29">
            <v>50.4</v>
          </cell>
          <cell r="M29">
            <v>337.8</v>
          </cell>
        </row>
        <row r="30">
          <cell r="B30">
            <v>42112.75</v>
          </cell>
          <cell r="C30">
            <v>2505.8</v>
          </cell>
          <cell r="D30">
            <v>0</v>
          </cell>
          <cell r="E30">
            <v>1496.6000000000001</v>
          </cell>
          <cell r="F30">
            <v>427.6</v>
          </cell>
          <cell r="G30">
            <v>1352</v>
          </cell>
          <cell r="H30">
            <v>0</v>
          </cell>
          <cell r="I30">
            <v>0</v>
          </cell>
          <cell r="J30">
            <v>0</v>
          </cell>
          <cell r="K30">
            <v>924</v>
          </cell>
          <cell r="L30">
            <v>16.8</v>
          </cell>
          <cell r="M30">
            <v>225.20000000000002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118</v>
          </cell>
          <cell r="C33">
            <v>200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4612.63</v>
          </cell>
          <cell r="C35">
            <v>150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22.52</v>
          </cell>
        </row>
        <row r="36">
          <cell r="B36">
            <v>3077.36</v>
          </cell>
          <cell r="C36">
            <v>10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16.8</v>
          </cell>
          <cell r="L36">
            <v>0</v>
          </cell>
          <cell r="M36">
            <v>67.56</v>
          </cell>
        </row>
        <row r="37">
          <cell r="B37">
            <v>155512.72</v>
          </cell>
          <cell r="C37">
            <v>2334.51</v>
          </cell>
          <cell r="D37">
            <v>0</v>
          </cell>
          <cell r="E37">
            <v>6841.6</v>
          </cell>
          <cell r="F37">
            <v>1069</v>
          </cell>
          <cell r="G37">
            <v>11154</v>
          </cell>
          <cell r="H37">
            <v>0</v>
          </cell>
          <cell r="I37">
            <v>0</v>
          </cell>
          <cell r="J37">
            <v>0</v>
          </cell>
          <cell r="K37">
            <v>33.6</v>
          </cell>
          <cell r="L37">
            <v>33.6</v>
          </cell>
          <cell r="M37">
            <v>180.16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11041.460000000001</v>
          </cell>
          <cell r="C39">
            <v>237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16.8</v>
          </cell>
          <cell r="M39">
            <v>67.56</v>
          </cell>
        </row>
        <row r="40">
          <cell r="B40">
            <v>49774.07</v>
          </cell>
          <cell r="C40">
            <v>618</v>
          </cell>
          <cell r="D40">
            <v>0</v>
          </cell>
          <cell r="E40">
            <v>213.8</v>
          </cell>
          <cell r="F40">
            <v>0</v>
          </cell>
          <cell r="G40">
            <v>676</v>
          </cell>
          <cell r="H40">
            <v>0</v>
          </cell>
          <cell r="I40">
            <v>0</v>
          </cell>
          <cell r="J40">
            <v>0</v>
          </cell>
          <cell r="K40">
            <v>67.2</v>
          </cell>
          <cell r="L40">
            <v>16.8</v>
          </cell>
          <cell r="M40">
            <v>45.04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4">
          <cell r="B74">
            <v>0</v>
          </cell>
        </row>
        <row r="75">
          <cell r="B75">
            <v>0</v>
          </cell>
        </row>
        <row r="105">
          <cell r="B105">
            <v>1527.2453000000003</v>
          </cell>
        </row>
        <row r="107">
          <cell r="B107">
            <v>15633.91676</v>
          </cell>
        </row>
        <row r="108">
          <cell r="B108">
            <v>12217.642160000001</v>
          </cell>
        </row>
        <row r="109">
          <cell r="B109">
            <v>53197.38606000001</v>
          </cell>
        </row>
        <row r="111">
          <cell r="B111">
            <v>46843.075359999995</v>
          </cell>
        </row>
        <row r="112">
          <cell r="B112">
            <v>19061.491779999997</v>
          </cell>
        </row>
        <row r="115">
          <cell r="B115">
            <v>22782.22776</v>
          </cell>
        </row>
        <row r="116">
          <cell r="B116">
            <v>17882.122779999998</v>
          </cell>
        </row>
        <row r="117">
          <cell r="B117">
            <v>3625.6021600000004</v>
          </cell>
        </row>
        <row r="118">
          <cell r="B118">
            <v>0</v>
          </cell>
        </row>
        <row r="119">
          <cell r="B119">
            <v>1719.1208199999996</v>
          </cell>
        </row>
        <row r="120">
          <cell r="B120">
            <v>1511.49736</v>
          </cell>
        </row>
        <row r="121">
          <cell r="B121">
            <v>12812.658050000004</v>
          </cell>
        </row>
        <row r="122">
          <cell r="B122">
            <v>0</v>
          </cell>
        </row>
        <row r="123">
          <cell r="B123">
            <v>3741.952960000001</v>
          </cell>
        </row>
        <row r="124">
          <cell r="B124">
            <v>697.4845</v>
          </cell>
        </row>
        <row r="125">
          <cell r="B125">
            <v>1176.7209599999999</v>
          </cell>
        </row>
        <row r="126">
          <cell r="B126">
            <v>4714.688880000001</v>
          </cell>
        </row>
        <row r="127">
          <cell r="B127">
            <v>834.0327500000001</v>
          </cell>
        </row>
        <row r="129">
          <cell r="B129">
            <v>0</v>
          </cell>
        </row>
        <row r="130">
          <cell r="B130">
            <v>5.406000000000001</v>
          </cell>
        </row>
        <row r="131">
          <cell r="B131">
            <v>0</v>
          </cell>
        </row>
        <row r="132">
          <cell r="B132">
            <v>81.34755000000001</v>
          </cell>
        </row>
        <row r="133">
          <cell r="B133">
            <v>53.91924000000001</v>
          </cell>
        </row>
        <row r="134">
          <cell r="B134">
            <v>3011.7062300000007</v>
          </cell>
        </row>
        <row r="135">
          <cell r="B135">
            <v>0</v>
          </cell>
        </row>
        <row r="136">
          <cell r="B136">
            <v>193.16794000000002</v>
          </cell>
        </row>
        <row r="137">
          <cell r="B137">
            <v>873.9854700000001</v>
          </cell>
        </row>
        <row r="138">
          <cell r="B138">
            <v>0</v>
          </cell>
        </row>
        <row r="139">
          <cell r="B139">
            <v>0</v>
          </cell>
        </row>
        <row r="150">
          <cell r="B150">
            <v>4272889.171819</v>
          </cell>
        </row>
        <row r="151">
          <cell r="B151">
            <v>1706653.2693509997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12.7109375" style="10" customWidth="1"/>
    <col min="2" max="2" width="34.00390625" style="11" bestFit="1" customWidth="1"/>
    <col min="3" max="3" width="30.7109375" style="11" customWidth="1"/>
    <col min="4" max="10" width="18.7109375" style="12" customWidth="1"/>
    <col min="11" max="11" width="13.8515625" style="14" customWidth="1"/>
    <col min="12" max="16384" width="9.140625" style="14" customWidth="1"/>
  </cols>
  <sheetData>
    <row r="1" spans="1:10" s="5" customFormat="1" ht="45.75" thickBo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</row>
    <row r="2" spans="1:10" s="5" customFormat="1" ht="19.5" customHeight="1" thickBot="1">
      <c r="A2" s="6" t="s">
        <v>10</v>
      </c>
      <c r="B2" s="7"/>
      <c r="C2" s="7"/>
      <c r="D2" s="8">
        <f aca="true" t="shared" si="0" ref="D2:J2">SUM(D3:D58)</f>
        <v>5804839.52</v>
      </c>
      <c r="E2" s="8">
        <f t="shared" si="0"/>
        <v>109574.36</v>
      </c>
      <c r="F2" s="8">
        <f t="shared" si="0"/>
        <v>0</v>
      </c>
      <c r="G2" s="8">
        <f t="shared" si="0"/>
        <v>284833.4</v>
      </c>
      <c r="H2" s="8">
        <f t="shared" si="0"/>
        <v>0</v>
      </c>
      <c r="I2" s="8">
        <f t="shared" si="0"/>
        <v>4493.5599999999995</v>
      </c>
      <c r="J2" s="9">
        <f t="shared" si="0"/>
        <v>6203740.84</v>
      </c>
    </row>
    <row r="3" spans="1:10" ht="12.75">
      <c r="A3" s="10">
        <f>'[1]QUADRO SEM RECARGA'!N2</f>
        <v>44450</v>
      </c>
      <c r="B3" s="11" t="s">
        <v>11</v>
      </c>
      <c r="C3" s="11" t="s">
        <v>12</v>
      </c>
      <c r="D3" s="12">
        <f>'[1]QUADRO SEM RECARGA'!B5</f>
        <v>43635.58</v>
      </c>
      <c r="E3" s="12">
        <f>'[1]QUADRO SEM RECARGA'!C5</f>
        <v>0</v>
      </c>
      <c r="F3" s="12">
        <f>'[1]QUADRO SEM RECARGA'!D5</f>
        <v>0</v>
      </c>
      <c r="G3" s="12">
        <f>SUM('[1]QUADRO SEM RECARGA'!E5:G5)</f>
        <v>0</v>
      </c>
      <c r="H3" s="12">
        <f>SUM('[1]QUADRO SEM RECARGA'!H5:J5)</f>
        <v>0</v>
      </c>
      <c r="I3" s="12">
        <f>SUM('[1]QUADRO SEM RECARGA'!K5:M5)</f>
        <v>0</v>
      </c>
      <c r="J3" s="13">
        <f>D3+E3+F3+G3+H3+I3</f>
        <v>43635.58</v>
      </c>
    </row>
    <row r="4" spans="1:10" ht="12.75">
      <c r="A4" s="10">
        <f>A3</f>
        <v>44450</v>
      </c>
      <c r="B4" s="11" t="s">
        <v>13</v>
      </c>
      <c r="C4" s="11" t="s">
        <v>14</v>
      </c>
      <c r="D4" s="12">
        <f>'[1]QUADRO SEM RECARGA'!B7</f>
        <v>251508.90999999997</v>
      </c>
      <c r="E4" s="12">
        <f>'[1]QUADRO SEM RECARGA'!C7</f>
        <v>5551.7</v>
      </c>
      <c r="F4" s="12">
        <f>'[1]QUADRO SEM RECARGA'!D7</f>
        <v>0</v>
      </c>
      <c r="G4" s="12">
        <f>SUM('[1]QUADRO SEM RECARGA'!E7:G7)</f>
        <v>33637.600000000006</v>
      </c>
      <c r="H4" s="12">
        <f>SUM('[1]QUADRO SEM RECARGA'!H7:J7)</f>
        <v>0</v>
      </c>
      <c r="I4" s="12">
        <f>SUM('[1]QUADRO SEM RECARGA'!K7:M7)</f>
        <v>0</v>
      </c>
      <c r="J4" s="13">
        <f aca="true" t="shared" si="1" ref="J4:J54">D4+E4+F4+G4+H4+I4</f>
        <v>290698.20999999996</v>
      </c>
    </row>
    <row r="5" spans="1:10" ht="12.75">
      <c r="A5" s="10">
        <f>A4</f>
        <v>44450</v>
      </c>
      <c r="B5" s="11" t="s">
        <v>13</v>
      </c>
      <c r="C5" s="11" t="s">
        <v>15</v>
      </c>
      <c r="D5" s="12">
        <f>'[1]QUADRO SEM RECARGA'!B9</f>
        <v>0</v>
      </c>
      <c r="E5" s="12">
        <f>'[1]QUADRO SEM RECARGA'!C9</f>
        <v>0</v>
      </c>
      <c r="F5" s="12">
        <f>'[1]QUADRO SEM RECARGA'!D9</f>
        <v>0</v>
      </c>
      <c r="G5" s="12">
        <f>SUM('[1]QUADRO SEM RECARGA'!E9:G9)</f>
        <v>0</v>
      </c>
      <c r="H5" s="12">
        <f>SUM('[1]QUADRO SEM RECARGA'!H9:J9)</f>
        <v>0</v>
      </c>
      <c r="I5" s="12">
        <f>SUM('[1]QUADRO SEM RECARGA'!K9:M9)</f>
        <v>0</v>
      </c>
      <c r="J5" s="13">
        <f t="shared" si="1"/>
        <v>0</v>
      </c>
    </row>
    <row r="6" spans="1:11" ht="12.75">
      <c r="A6" s="10">
        <f aca="true" t="shared" si="2" ref="A6:A58">A5</f>
        <v>44450</v>
      </c>
      <c r="B6" s="11" t="s">
        <v>13</v>
      </c>
      <c r="C6" s="11" t="s">
        <v>16</v>
      </c>
      <c r="D6" s="12">
        <f>'[1]QUADRO SEM RECARGA'!B43</f>
        <v>0</v>
      </c>
      <c r="E6" s="12">
        <f>'[1]QUADRO SEM RECARGA'!C43</f>
        <v>0</v>
      </c>
      <c r="F6" s="12">
        <f>'[1]QUADRO SEM RECARGA'!D43</f>
        <v>0</v>
      </c>
      <c r="G6" s="12">
        <f>SUM('[1]QUADRO SEM RECARGA'!E43:G43)</f>
        <v>0</v>
      </c>
      <c r="H6" s="12">
        <f>SUM('[1]QUADRO SEM RECARGA'!H43:J43)</f>
        <v>0</v>
      </c>
      <c r="I6" s="12">
        <f>SUM('[1]QUADRO SEM RECARGA'!K43:M43)</f>
        <v>0</v>
      </c>
      <c r="J6" s="13">
        <f t="shared" si="1"/>
        <v>0</v>
      </c>
      <c r="K6" s="15"/>
    </row>
    <row r="7" spans="1:10" ht="12.75">
      <c r="A7" s="10">
        <f t="shared" si="2"/>
        <v>44450</v>
      </c>
      <c r="B7" s="11" t="s">
        <v>17</v>
      </c>
      <c r="C7" s="11" t="s">
        <v>18</v>
      </c>
      <c r="D7" s="12">
        <f>'[1]QUADRO SEM RECARGA'!B11</f>
        <v>482859.58</v>
      </c>
      <c r="E7" s="12">
        <f>'[1]QUADRO SEM RECARGA'!C11</f>
        <v>4781.8</v>
      </c>
      <c r="F7" s="12">
        <f>'[1]QUADRO SEM RECARGA'!D11</f>
        <v>0</v>
      </c>
      <c r="G7" s="12">
        <f>SUM('[1]QUADRO SEM RECARGA'!E11:G11)</f>
        <v>8600.8</v>
      </c>
      <c r="H7" s="12">
        <f>SUM('[1]QUADRO SEM RECARGA'!H11:J11)</f>
        <v>0</v>
      </c>
      <c r="I7" s="12">
        <f>SUM('[1]QUADRO SEM RECARGA'!K11:M11)</f>
        <v>0</v>
      </c>
      <c r="J7" s="13">
        <f t="shared" si="1"/>
        <v>496242.18</v>
      </c>
    </row>
    <row r="8" spans="1:10" ht="12.75">
      <c r="A8" s="10">
        <f t="shared" si="2"/>
        <v>44450</v>
      </c>
      <c r="B8" s="11" t="s">
        <v>17</v>
      </c>
      <c r="C8" s="11" t="s">
        <v>19</v>
      </c>
      <c r="D8" s="12">
        <f>'[1]QUADRO SEM RECARGA'!B12</f>
        <v>0</v>
      </c>
      <c r="E8" s="12">
        <f>'[1]QUADRO SEM RECARGA'!C12</f>
        <v>0</v>
      </c>
      <c r="F8" s="12">
        <f>'[1]QUADRO SEM RECARGA'!D12</f>
        <v>0</v>
      </c>
      <c r="G8" s="12">
        <f>SUM('[1]QUADRO SEM RECARGA'!E12:G12)</f>
        <v>0</v>
      </c>
      <c r="H8" s="12">
        <f>SUM('[1]QUADRO SEM RECARGA'!H12:J12)</f>
        <v>0</v>
      </c>
      <c r="I8" s="12">
        <f>SUM('[1]QUADRO SEM RECARGA'!K12:M12)</f>
        <v>0</v>
      </c>
      <c r="J8" s="13">
        <f t="shared" si="1"/>
        <v>0</v>
      </c>
    </row>
    <row r="9" spans="1:10" ht="12.75">
      <c r="A9" s="10">
        <f t="shared" si="2"/>
        <v>44450</v>
      </c>
      <c r="B9" s="11" t="s">
        <v>17</v>
      </c>
      <c r="C9" s="11" t="s">
        <v>20</v>
      </c>
      <c r="D9" s="12">
        <f>'[1]QUADRO SEM RECARGA'!B13</f>
        <v>1624807.1700000004</v>
      </c>
      <c r="E9" s="12">
        <f>'[1]QUADRO SEM RECARGA'!C13</f>
        <v>19923.04</v>
      </c>
      <c r="F9" s="12">
        <f>'[1]QUADRO SEM RECARGA'!D13</f>
        <v>0</v>
      </c>
      <c r="G9" s="12">
        <f>SUM('[1]QUADRO SEM RECARGA'!E13:G13)</f>
        <v>44838.600000000006</v>
      </c>
      <c r="H9" s="12">
        <f>SUM('[1]QUADRO SEM RECARGA'!H13:J13)</f>
        <v>0</v>
      </c>
      <c r="I9" s="12">
        <f>SUM('[1]QUADRO SEM RECARGA'!K13:M13)</f>
        <v>39.32</v>
      </c>
      <c r="J9" s="13">
        <f t="shared" si="1"/>
        <v>1689608.1300000006</v>
      </c>
    </row>
    <row r="10" spans="1:10" ht="12.75">
      <c r="A10" s="10">
        <f t="shared" si="2"/>
        <v>44450</v>
      </c>
      <c r="B10" s="11" t="s">
        <v>17</v>
      </c>
      <c r="C10" s="11" t="s">
        <v>21</v>
      </c>
      <c r="D10" s="12">
        <f>'[1]QUADRO SEM RECARGA'!B15</f>
        <v>778385.22</v>
      </c>
      <c r="E10" s="12">
        <f>'[1]QUADRO SEM RECARGA'!C15</f>
        <v>23092.570000000003</v>
      </c>
      <c r="F10" s="12">
        <f>'[1]QUADRO SEM RECARGA'!D15</f>
        <v>0</v>
      </c>
      <c r="G10" s="12">
        <f>SUM('[1]QUADRO SEM RECARGA'!E15:G15)</f>
        <v>46882.600000000006</v>
      </c>
      <c r="H10" s="12">
        <f>SUM('[1]QUADRO SEM RECARGA'!H15:J15)</f>
        <v>0</v>
      </c>
      <c r="I10" s="12">
        <f>SUM('[1]QUADRO SEM RECARGA'!K15:M15)</f>
        <v>382.47999999999996</v>
      </c>
      <c r="J10" s="13">
        <f t="shared" si="1"/>
        <v>848742.8699999999</v>
      </c>
    </row>
    <row r="11" spans="1:10" ht="12.75">
      <c r="A11" s="10">
        <f t="shared" si="2"/>
        <v>44450</v>
      </c>
      <c r="B11" s="11" t="s">
        <v>17</v>
      </c>
      <c r="C11" s="11" t="s">
        <v>22</v>
      </c>
      <c r="D11" s="12">
        <f>'[1]QUADRO SEM RECARGA'!B16</f>
        <v>332377.82999999996</v>
      </c>
      <c r="E11" s="12">
        <f>'[1]QUADRO SEM RECARGA'!C16</f>
        <v>12971.300000000001</v>
      </c>
      <c r="F11" s="12">
        <f>'[1]QUADRO SEM RECARGA'!D16</f>
        <v>0</v>
      </c>
      <c r="G11" s="12">
        <f>SUM('[1]QUADRO SEM RECARGA'!E16:G16)</f>
        <v>13457</v>
      </c>
      <c r="H11" s="12">
        <f>SUM('[1]QUADRO SEM RECARGA'!H16:J16)</f>
        <v>0</v>
      </c>
      <c r="I11" s="12">
        <f>SUM('[1]QUADRO SEM RECARGA'!K16:M16)</f>
        <v>84.36</v>
      </c>
      <c r="J11" s="13">
        <f t="shared" si="1"/>
        <v>358890.48999999993</v>
      </c>
    </row>
    <row r="12" spans="1:10" ht="12.75">
      <c r="A12" s="10">
        <f t="shared" si="2"/>
        <v>44450</v>
      </c>
      <c r="B12" s="11" t="s">
        <v>17</v>
      </c>
      <c r="C12" s="11" t="s">
        <v>23</v>
      </c>
      <c r="D12" s="12">
        <f>'[1]QUADRO SEM RECARGA'!B18</f>
        <v>608502.24</v>
      </c>
      <c r="E12" s="12">
        <f>'[1]QUADRO SEM RECARGA'!C18</f>
        <v>11791.98</v>
      </c>
      <c r="F12" s="12">
        <f>'[1]QUADRO SEM RECARGA'!D18</f>
        <v>0</v>
      </c>
      <c r="G12" s="12">
        <f>SUM('[1]QUADRO SEM RECARGA'!E18:G18)</f>
        <v>22512</v>
      </c>
      <c r="H12" s="12">
        <f>SUM('[1]QUADRO SEM RECARGA'!H18:J18)</f>
        <v>0</v>
      </c>
      <c r="I12" s="12">
        <f>SUM('[1]QUADRO SEM RECARGA'!K18:M18)</f>
        <v>348.52</v>
      </c>
      <c r="J12" s="13">
        <f t="shared" si="1"/>
        <v>643154.74</v>
      </c>
    </row>
    <row r="13" spans="1:10" ht="12.75">
      <c r="A13" s="10">
        <f t="shared" si="2"/>
        <v>44450</v>
      </c>
      <c r="B13" s="11" t="s">
        <v>17</v>
      </c>
      <c r="C13" s="11" t="s">
        <v>24</v>
      </c>
      <c r="D13" s="12">
        <f>+'[1]QUADRO SEM RECARGA'!B19</f>
        <v>440058.33</v>
      </c>
      <c r="E13" s="12">
        <f>+'[1]QUADRO SEM RECARGA'!C19</f>
        <v>13519.44</v>
      </c>
      <c r="F13" s="12">
        <f>+'[1]QUADRO SEM RECARGA'!D19</f>
        <v>0</v>
      </c>
      <c r="G13" s="12">
        <f>SUM('[1]QUADRO SEM RECARGA'!E19:G19)</f>
        <v>21927.4</v>
      </c>
      <c r="H13" s="12">
        <f>SUM('[1]QUADRO SEM RECARGA'!H19:J19)</f>
        <v>0</v>
      </c>
      <c r="I13" s="12">
        <f>SUM('[1]QUADRO SEM RECARGA'!K19:M19)</f>
        <v>146.2</v>
      </c>
      <c r="J13" s="13">
        <f t="shared" si="1"/>
        <v>475651.37000000005</v>
      </c>
    </row>
    <row r="14" spans="1:10" ht="12.75">
      <c r="A14" s="10">
        <f t="shared" si="2"/>
        <v>44450</v>
      </c>
      <c r="B14" s="11" t="s">
        <v>17</v>
      </c>
      <c r="C14" s="11" t="s">
        <v>25</v>
      </c>
      <c r="D14" s="12">
        <f>+'[1]QUADRO SEM RECARGA'!B20</f>
        <v>43550.219999999994</v>
      </c>
      <c r="E14" s="12">
        <f>+'[1]QUADRO SEM RECARGA'!C20</f>
        <v>422.85</v>
      </c>
      <c r="F14" s="12">
        <f>+'[1]QUADRO SEM RECARGA'!D20</f>
        <v>0</v>
      </c>
      <c r="G14" s="12">
        <f>SUM('[1]QUADRO SEM RECARGA'!E20:G20)</f>
        <v>2048.4</v>
      </c>
      <c r="H14" s="12">
        <f>SUM('[1]QUADRO SEM RECARGA'!H20:J20)</f>
        <v>0</v>
      </c>
      <c r="I14" s="12">
        <f>SUM('[1]QUADRO SEM RECARGA'!K20:M20)</f>
        <v>0</v>
      </c>
      <c r="J14" s="13">
        <f>D14+E14+F14+G14+H14+I14</f>
        <v>46021.469999999994</v>
      </c>
    </row>
    <row r="15" spans="1:10" ht="12.75">
      <c r="A15" s="10">
        <f t="shared" si="2"/>
        <v>44450</v>
      </c>
      <c r="B15" s="11" t="s">
        <v>17</v>
      </c>
      <c r="C15" s="11" t="s">
        <v>26</v>
      </c>
      <c r="D15" s="12">
        <f>+'[1]QUADRO SEM RECARGA'!B21</f>
        <v>0</v>
      </c>
      <c r="E15" s="12">
        <f>+'[1]QUADRO SEM RECARGA'!C21</f>
        <v>0</v>
      </c>
      <c r="F15" s="12">
        <f>+'[1]QUADRO SEM RECARGA'!D21</f>
        <v>0</v>
      </c>
      <c r="G15" s="12">
        <f>SUM('[1]QUADRO SEM RECARGA'!E21:G21)</f>
        <v>0</v>
      </c>
      <c r="H15" s="12">
        <f>SUM('[1]QUADRO SEM RECARGA'!H21:J21)</f>
        <v>0</v>
      </c>
      <c r="I15" s="12">
        <f>SUM('[1]QUADRO SEM RECARGA'!K21:M21)</f>
        <v>0</v>
      </c>
      <c r="J15" s="13">
        <f>D15+E15+F15+G15+H15+I15</f>
        <v>0</v>
      </c>
    </row>
    <row r="16" spans="1:10" ht="12.75">
      <c r="A16" s="10">
        <f t="shared" si="2"/>
        <v>44450</v>
      </c>
      <c r="B16" s="11" t="s">
        <v>17</v>
      </c>
      <c r="C16" s="11" t="s">
        <v>27</v>
      </c>
      <c r="D16" s="12">
        <f>+'[1]QUADRO SEM RECARGA'!B22</f>
        <v>52921.99</v>
      </c>
      <c r="E16" s="12">
        <f>+'[1]QUADRO SEM RECARGA'!C22</f>
        <v>351.2</v>
      </c>
      <c r="F16" s="12">
        <f>+'[1]QUADRO SEM RECARGA'!D22</f>
        <v>0</v>
      </c>
      <c r="G16" s="12">
        <f>SUM('[1]QUADRO SEM RECARGA'!E22:G22)</f>
        <v>1869.2</v>
      </c>
      <c r="H16" s="12">
        <f>SUM('[1]QUADRO SEM RECARGA'!H22:J22)</f>
        <v>0</v>
      </c>
      <c r="I16" s="12">
        <f>SUM('[1]QUADRO SEM RECARGA'!K22:M22)</f>
        <v>0</v>
      </c>
      <c r="J16" s="13">
        <f>D16+E16+F16+G16+H16+I16</f>
        <v>55142.38999999999</v>
      </c>
    </row>
    <row r="17" spans="1:10" ht="12.75">
      <c r="A17" s="10">
        <f t="shared" si="2"/>
        <v>44450</v>
      </c>
      <c r="B17" s="11" t="s">
        <v>17</v>
      </c>
      <c r="C17" s="16" t="s">
        <v>28</v>
      </c>
      <c r="D17" s="12">
        <f>+'[1]QUADRO SEM RECARGA'!B23</f>
        <v>0</v>
      </c>
      <c r="E17" s="12">
        <f>+'[1]QUADRO SEM RECARGA'!C23</f>
        <v>0</v>
      </c>
      <c r="F17" s="12">
        <f>+'[1]QUADRO SEM RECARGA'!D23</f>
        <v>0</v>
      </c>
      <c r="G17" s="12">
        <f>SUM('[1]QUADRO SEM RECARGA'!E23:G23)</f>
        <v>0</v>
      </c>
      <c r="H17" s="12">
        <f>SUM('[1]QUADRO SEM RECARGA'!H23:J23)</f>
        <v>0</v>
      </c>
      <c r="I17" s="12">
        <f>SUM('[1]QUADRO SEM RECARGA'!K23:M23)</f>
        <v>0</v>
      </c>
      <c r="J17" s="13">
        <f>D17+E17+F17+G17+H17+I17</f>
        <v>0</v>
      </c>
    </row>
    <row r="18" spans="1:10" ht="12.75">
      <c r="A18" s="10">
        <f t="shared" si="2"/>
        <v>44450</v>
      </c>
      <c r="B18" s="11" t="s">
        <v>17</v>
      </c>
      <c r="C18" s="16" t="s">
        <v>29</v>
      </c>
      <c r="D18" s="12">
        <f>+'[1]QUADRO SEM RECARGA'!B24</f>
        <v>325018.27</v>
      </c>
      <c r="E18" s="12">
        <f>+'[1]QUADRO SEM RECARGA'!C24</f>
        <v>5143.3</v>
      </c>
      <c r="F18" s="12">
        <f>+'[1]QUADRO SEM RECARGA'!D24</f>
        <v>0</v>
      </c>
      <c r="G18" s="12">
        <f>SUM('[1]QUADRO SEM RECARGA'!E24:G24)</f>
        <v>20809.6</v>
      </c>
      <c r="H18" s="12">
        <f>SUM('[1]QUADRO SEM RECARGA'!H24:J24)</f>
        <v>0</v>
      </c>
      <c r="I18" s="12">
        <f>SUM('[1]QUADRO SEM RECARGA'!K24:M24)</f>
        <v>16.8</v>
      </c>
      <c r="J18" s="13">
        <f>D18+E18+F18+G18+H18+I18</f>
        <v>350987.97</v>
      </c>
    </row>
    <row r="19" spans="1:10" ht="12.75">
      <c r="A19" s="10">
        <f t="shared" si="2"/>
        <v>44450</v>
      </c>
      <c r="B19" s="11" t="s">
        <v>30</v>
      </c>
      <c r="C19" s="11" t="s">
        <v>31</v>
      </c>
      <c r="D19" s="12">
        <f>'[1]QUADRO SEM RECARGA'!B25</f>
        <v>0</v>
      </c>
      <c r="E19" s="12">
        <f>'[1]QUADRO SEM RECARGA'!C25</f>
        <v>0</v>
      </c>
      <c r="F19" s="12">
        <f>'[1]QUADRO SEM RECARGA'!D25</f>
        <v>0</v>
      </c>
      <c r="G19" s="12">
        <f>SUM('[1]QUADRO SEM RECARGA'!E25:G25)</f>
        <v>0</v>
      </c>
      <c r="H19" s="12">
        <f>SUM('[1]QUADRO SEM RECARGA'!H25:J25)</f>
        <v>0</v>
      </c>
      <c r="I19" s="12">
        <f>SUM('[1]QUADRO SEM RECARGA'!K25:M25)</f>
        <v>0</v>
      </c>
      <c r="J19" s="13">
        <f t="shared" si="1"/>
        <v>0</v>
      </c>
    </row>
    <row r="20" spans="1:10" ht="12.75">
      <c r="A20" s="10">
        <f t="shared" si="2"/>
        <v>44450</v>
      </c>
      <c r="B20" s="11" t="s">
        <v>30</v>
      </c>
      <c r="C20" s="11" t="s">
        <v>32</v>
      </c>
      <c r="D20" s="12">
        <f>'[1]QUADRO SEM RECARGA'!B26</f>
        <v>201155.2</v>
      </c>
      <c r="E20" s="12">
        <f>'[1]QUADRO SEM RECARGA'!C26</f>
        <v>0</v>
      </c>
      <c r="F20" s="12">
        <f>'[1]QUADRO SEM RECARGA'!D26</f>
        <v>0</v>
      </c>
      <c r="G20" s="12">
        <f>SUM('[1]QUADRO SEM RECARGA'!E26:G26)</f>
        <v>18284.800000000003</v>
      </c>
      <c r="H20" s="12">
        <f>SUM('[1]QUADRO SEM RECARGA'!H26:J26)</f>
        <v>0</v>
      </c>
      <c r="I20" s="12">
        <f>SUM('[1]QUADRO SEM RECARGA'!K26:M26)</f>
        <v>674.88</v>
      </c>
      <c r="J20" s="13">
        <f t="shared" si="1"/>
        <v>220114.88</v>
      </c>
    </row>
    <row r="21" spans="1:10" ht="12.75">
      <c r="A21" s="10">
        <f t="shared" si="2"/>
        <v>44450</v>
      </c>
      <c r="B21" s="11" t="s">
        <v>30</v>
      </c>
      <c r="C21" s="11" t="s">
        <v>33</v>
      </c>
      <c r="D21" s="12">
        <f>+'[1]QUADRO SEM RECARGA'!B27</f>
        <v>40779.43</v>
      </c>
      <c r="E21" s="12">
        <f>+'[1]QUADRO SEM RECARGA'!C27</f>
        <v>249.07</v>
      </c>
      <c r="F21" s="12">
        <f>+'[1]QUADRO SEM RECARGA'!D27</f>
        <v>0</v>
      </c>
      <c r="G21" s="12">
        <f>SUM('[1]QUADRO SEM RECARGA'!E27:G27)</f>
        <v>0</v>
      </c>
      <c r="H21" s="12">
        <f>SUM('[1]QUADRO SEM RECARGA'!H27:J27)</f>
        <v>0</v>
      </c>
      <c r="I21" s="12">
        <f>SUM('[1]QUADRO SEM RECARGA'!K27:M27)</f>
        <v>0</v>
      </c>
      <c r="J21" s="13">
        <f t="shared" si="1"/>
        <v>41028.5</v>
      </c>
    </row>
    <row r="22" spans="1:10" ht="12.75">
      <c r="A22" s="10">
        <f t="shared" si="2"/>
        <v>44450</v>
      </c>
      <c r="B22" s="11" t="s">
        <v>30</v>
      </c>
      <c r="C22" s="11" t="s">
        <v>34</v>
      </c>
      <c r="D22" s="12">
        <f>+'[1]QUADRO SEM RECARGA'!B28</f>
        <v>55730.72</v>
      </c>
      <c r="E22" s="12">
        <f>+'[1]QUADRO SEM RECARGA'!C28</f>
        <v>2522.4</v>
      </c>
      <c r="F22" s="12">
        <f>+'[1]QUADRO SEM RECARGA'!D28</f>
        <v>0</v>
      </c>
      <c r="G22" s="12">
        <f>SUM('[1]QUADRO SEM RECARGA'!E28:G28)</f>
        <v>10622.6</v>
      </c>
      <c r="H22" s="12">
        <f>SUM('[1]QUADRO SEM RECARGA'!H28:J28)</f>
        <v>0</v>
      </c>
      <c r="I22" s="12">
        <f>SUM('[1]QUADRO SEM RECARGA'!K28:M28)</f>
        <v>343.15999999999997</v>
      </c>
      <c r="J22" s="13">
        <f t="shared" si="1"/>
        <v>69218.88</v>
      </c>
    </row>
    <row r="23" spans="1:10" ht="12.75">
      <c r="A23" s="10">
        <f t="shared" si="2"/>
        <v>44450</v>
      </c>
      <c r="B23" s="11" t="s">
        <v>30</v>
      </c>
      <c r="C23" s="11" t="s">
        <v>35</v>
      </c>
      <c r="D23" s="12">
        <f>+'[1]QUADRO SEM RECARGA'!B29</f>
        <v>257299.84</v>
      </c>
      <c r="E23" s="12">
        <f>+'[1]QUADRO SEM RECARGA'!C29</f>
        <v>3198.4</v>
      </c>
      <c r="F23" s="12">
        <f>+'[1]QUADRO SEM RECARGA'!D29</f>
        <v>0</v>
      </c>
      <c r="G23" s="12">
        <f>SUM('[1]QUADRO SEM RECARGA'!E29:G29)</f>
        <v>16112.2</v>
      </c>
      <c r="H23" s="12">
        <f>SUM('[1]QUADRO SEM RECARGA'!H29:J29)</f>
        <v>0</v>
      </c>
      <c r="I23" s="12">
        <f>SUM('[1]QUADRO SEM RECARGA'!K29:M29)</f>
        <v>724.2</v>
      </c>
      <c r="J23" s="13">
        <f t="shared" si="1"/>
        <v>277334.64</v>
      </c>
    </row>
    <row r="24" spans="1:10" ht="12.75">
      <c r="A24" s="10">
        <f t="shared" si="2"/>
        <v>44450</v>
      </c>
      <c r="B24" s="11" t="s">
        <v>30</v>
      </c>
      <c r="C24" s="11" t="s">
        <v>36</v>
      </c>
      <c r="D24" s="12">
        <f>+'[1]QUADRO SEM RECARGA'!B30</f>
        <v>42112.75</v>
      </c>
      <c r="E24" s="12">
        <f>+'[1]QUADRO SEM RECARGA'!C30</f>
        <v>2505.8</v>
      </c>
      <c r="F24" s="12">
        <f>+'[1]QUADRO SEM RECARGA'!D30</f>
        <v>0</v>
      </c>
      <c r="G24" s="12">
        <f>SUM('[1]QUADRO SEM RECARGA'!E30:G30)</f>
        <v>3276.2000000000003</v>
      </c>
      <c r="H24" s="12">
        <f>SUM('[1]QUADRO SEM RECARGA'!H30:J30)</f>
        <v>0</v>
      </c>
      <c r="I24" s="12">
        <f>SUM('[1]QUADRO SEM RECARGA'!K30:M30)</f>
        <v>1166</v>
      </c>
      <c r="J24" s="13">
        <f t="shared" si="1"/>
        <v>49060.75</v>
      </c>
    </row>
    <row r="25" spans="1:10" ht="12.75">
      <c r="A25" s="10">
        <f t="shared" si="2"/>
        <v>44450</v>
      </c>
      <c r="B25" s="11" t="s">
        <v>30</v>
      </c>
      <c r="C25" s="11" t="s">
        <v>37</v>
      </c>
      <c r="D25" s="12">
        <f>+'[1]QUADRO SEM RECARGA'!B32</f>
        <v>0</v>
      </c>
      <c r="E25" s="12">
        <f>+'[1]QUADRO SEM RECARGA'!C32</f>
        <v>0</v>
      </c>
      <c r="F25" s="12">
        <f>+'[1]QUADRO SEM RECARGA'!D32</f>
        <v>0</v>
      </c>
      <c r="G25" s="12">
        <f>SUM('[1]QUADRO SEM RECARGA'!E32:G32)</f>
        <v>0</v>
      </c>
      <c r="H25" s="12">
        <f>SUM('[1]QUADRO SEM RECARGA'!H32:J32)</f>
        <v>0</v>
      </c>
      <c r="I25" s="12">
        <f>SUM('[1]QUADRO SEM RECARGA'!K32:M32)</f>
        <v>0</v>
      </c>
      <c r="J25" s="13">
        <f t="shared" si="1"/>
        <v>0</v>
      </c>
    </row>
    <row r="26" spans="1:10" ht="12.75">
      <c r="A26" s="10">
        <f t="shared" si="2"/>
        <v>44450</v>
      </c>
      <c r="B26" s="11" t="s">
        <v>30</v>
      </c>
      <c r="C26" s="11" t="s">
        <v>38</v>
      </c>
      <c r="D26" s="12">
        <f>+'[1]QUADRO SEM RECARGA'!B33</f>
        <v>118</v>
      </c>
      <c r="E26" s="12">
        <f>+'[1]QUADRO SEM RECARGA'!C33</f>
        <v>200</v>
      </c>
      <c r="F26" s="12">
        <f>+'[1]QUADRO SEM RECARGA'!D33</f>
        <v>0</v>
      </c>
      <c r="G26" s="12">
        <f>SUM('[1]QUADRO SEM RECARGA'!E33:G33)</f>
        <v>0</v>
      </c>
      <c r="H26" s="12">
        <f>SUM('[1]QUADRO SEM RECARGA'!H33:J33)</f>
        <v>0</v>
      </c>
      <c r="I26" s="12">
        <f>SUM('[1]QUADRO SEM RECARGA'!K33:M33)</f>
        <v>0</v>
      </c>
      <c r="J26" s="13">
        <f t="shared" si="1"/>
        <v>318</v>
      </c>
    </row>
    <row r="27" spans="1:10" ht="12.75">
      <c r="A27" s="10">
        <f t="shared" si="2"/>
        <v>44450</v>
      </c>
      <c r="B27" s="11" t="s">
        <v>30</v>
      </c>
      <c r="C27" s="11" t="s">
        <v>39</v>
      </c>
      <c r="D27" s="12">
        <f>+'[1]QUADRO SEM RECARGA'!B34</f>
        <v>0</v>
      </c>
      <c r="E27" s="12">
        <f>+'[1]QUADRO SEM RECARGA'!C34</f>
        <v>0</v>
      </c>
      <c r="F27" s="12">
        <f>+'[1]QUADRO SEM RECARGA'!D34</f>
        <v>0</v>
      </c>
      <c r="G27" s="12">
        <f>SUM('[1]QUADRO SEM RECARGA'!E34:G34)</f>
        <v>0</v>
      </c>
      <c r="H27" s="12">
        <f>SUM('[1]QUADRO SEM RECARGA'!H34:J34)</f>
        <v>0</v>
      </c>
      <c r="I27" s="12">
        <f>SUM('[1]QUADRO SEM RECARGA'!K34:M34)</f>
        <v>0</v>
      </c>
      <c r="J27" s="13">
        <f t="shared" si="1"/>
        <v>0</v>
      </c>
    </row>
    <row r="28" spans="1:10" ht="12.75">
      <c r="A28" s="10">
        <f t="shared" si="2"/>
        <v>44450</v>
      </c>
      <c r="B28" s="11" t="s">
        <v>30</v>
      </c>
      <c r="C28" s="11" t="s">
        <v>40</v>
      </c>
      <c r="D28" s="12">
        <f>+'[1]QUADRO SEM RECARGA'!B35</f>
        <v>4612.63</v>
      </c>
      <c r="E28" s="12">
        <f>+'[1]QUADRO SEM RECARGA'!C35</f>
        <v>150</v>
      </c>
      <c r="F28" s="12">
        <f>+'[1]QUADRO SEM RECARGA'!D35</f>
        <v>0</v>
      </c>
      <c r="G28" s="12">
        <f>SUM('[1]QUADRO SEM RECARGA'!E35:G35)</f>
        <v>0</v>
      </c>
      <c r="H28" s="12">
        <f>SUM('[1]QUADRO SEM RECARGA'!H35:J35)</f>
        <v>0</v>
      </c>
      <c r="I28" s="12">
        <f>SUM('[1]QUADRO SEM RECARGA'!K35:M35)</f>
        <v>22.52</v>
      </c>
      <c r="J28" s="13">
        <f t="shared" si="1"/>
        <v>4785.150000000001</v>
      </c>
    </row>
    <row r="29" spans="1:10" ht="12.75">
      <c r="A29" s="10">
        <f t="shared" si="2"/>
        <v>44450</v>
      </c>
      <c r="B29" s="11" t="s">
        <v>30</v>
      </c>
      <c r="C29" s="11" t="s">
        <v>27</v>
      </c>
      <c r="D29" s="12">
        <f>+'[1]QUADRO SEM RECARGA'!B36</f>
        <v>3077.36</v>
      </c>
      <c r="E29" s="12">
        <f>+'[1]QUADRO SEM RECARGA'!C36</f>
        <v>10</v>
      </c>
      <c r="F29" s="12">
        <f>+'[1]QUADRO SEM RECARGA'!D36</f>
        <v>0</v>
      </c>
      <c r="G29" s="12">
        <f>SUM('[1]QUADRO SEM RECARGA'!E36:G36)</f>
        <v>0</v>
      </c>
      <c r="H29" s="12">
        <f>SUM('[1]QUADRO SEM RECARGA'!H36:J36)</f>
        <v>0</v>
      </c>
      <c r="I29" s="12">
        <f>SUM('[1]QUADRO SEM RECARGA'!K36:M36)</f>
        <v>84.36</v>
      </c>
      <c r="J29" s="13">
        <f t="shared" si="1"/>
        <v>3171.7200000000003</v>
      </c>
    </row>
    <row r="30" spans="1:10" ht="12.75">
      <c r="A30" s="10">
        <f t="shared" si="2"/>
        <v>44450</v>
      </c>
      <c r="B30" s="11" t="s">
        <v>30</v>
      </c>
      <c r="C30" s="11" t="s">
        <v>41</v>
      </c>
      <c r="D30" s="12">
        <f>+'[1]QUADRO SEM RECARGA'!B37</f>
        <v>155512.72</v>
      </c>
      <c r="E30" s="12">
        <f>+'[1]QUADRO SEM RECARGA'!C37</f>
        <v>2334.51</v>
      </c>
      <c r="F30" s="12">
        <f>+'[1]QUADRO SEM RECARGA'!D37</f>
        <v>0</v>
      </c>
      <c r="G30" s="12">
        <f>SUM('[1]QUADRO SEM RECARGA'!E37:G37)</f>
        <v>19064.6</v>
      </c>
      <c r="H30" s="12">
        <f>SUM('[1]QUADRO SEM RECARGA'!H37:J37)</f>
        <v>0</v>
      </c>
      <c r="I30" s="12">
        <f>SUM('[1]QUADRO SEM RECARGA'!K37:M37)</f>
        <v>247.36</v>
      </c>
      <c r="J30" s="13">
        <f t="shared" si="1"/>
        <v>177159.19</v>
      </c>
    </row>
    <row r="31" spans="1:10" ht="12.75">
      <c r="A31" s="10">
        <f t="shared" si="2"/>
        <v>44450</v>
      </c>
      <c r="B31" s="11" t="s">
        <v>30</v>
      </c>
      <c r="C31" s="11" t="s">
        <v>42</v>
      </c>
      <c r="D31" s="12">
        <f>+'[1]QUADRO SEM RECARGA'!B38</f>
        <v>0</v>
      </c>
      <c r="E31" s="12">
        <f>+'[1]QUADRO SEM RECARGA'!C38</f>
        <v>0</v>
      </c>
      <c r="F31" s="12">
        <f>+'[1]QUADRO SEM RECARGA'!D38</f>
        <v>0</v>
      </c>
      <c r="G31" s="12">
        <f>SUM('[1]QUADRO SEM RECARGA'!E38:G38)</f>
        <v>0</v>
      </c>
      <c r="H31" s="12">
        <f>SUM('[1]QUADRO SEM RECARGA'!H38:J38)</f>
        <v>0</v>
      </c>
      <c r="I31" s="12">
        <f>SUM('[1]QUADRO SEM RECARGA'!K38:M38)</f>
        <v>0</v>
      </c>
      <c r="J31" s="13">
        <f>D31+E31+F31+G31+H31+I31</f>
        <v>0</v>
      </c>
    </row>
    <row r="32" spans="1:10" ht="12.75">
      <c r="A32" s="10">
        <f t="shared" si="2"/>
        <v>44450</v>
      </c>
      <c r="B32" s="11" t="s">
        <v>30</v>
      </c>
      <c r="C32" s="11" t="s">
        <v>43</v>
      </c>
      <c r="D32" s="12">
        <f>+'[1]QUADRO SEM RECARGA'!B39</f>
        <v>11041.460000000001</v>
      </c>
      <c r="E32" s="12">
        <f>+'[1]QUADRO SEM RECARGA'!C39</f>
        <v>237</v>
      </c>
      <c r="F32" s="12">
        <f>+'[1]QUADRO SEM RECARGA'!D39</f>
        <v>0</v>
      </c>
      <c r="G32" s="12">
        <f>SUM('[1]QUADRO SEM RECARGA'!E39:G39)</f>
        <v>0</v>
      </c>
      <c r="H32" s="12">
        <f>SUM('[1]QUADRO SEM RECARGA'!H39:J39)</f>
        <v>0</v>
      </c>
      <c r="I32" s="12">
        <f>SUM('[1]QUADRO SEM RECARGA'!K39:M39)</f>
        <v>84.36</v>
      </c>
      <c r="J32" s="13">
        <f>D32+E32+F32+G32+H32+I32</f>
        <v>11362.820000000002</v>
      </c>
    </row>
    <row r="33" spans="1:10" ht="12.75">
      <c r="A33" s="10">
        <f t="shared" si="2"/>
        <v>44450</v>
      </c>
      <c r="B33" s="11" t="s">
        <v>30</v>
      </c>
      <c r="C33" s="11" t="s">
        <v>44</v>
      </c>
      <c r="D33" s="12">
        <f>+'[1]QUADRO SEM RECARGA'!B40</f>
        <v>49774.07</v>
      </c>
      <c r="E33" s="12">
        <f>+'[1]QUADRO SEM RECARGA'!C40</f>
        <v>618</v>
      </c>
      <c r="F33" s="12">
        <f>+'[1]QUADRO SEM RECARGA'!D40</f>
        <v>0</v>
      </c>
      <c r="G33" s="12">
        <f>SUM('[1]QUADRO SEM RECARGA'!E40:G40)</f>
        <v>889.8</v>
      </c>
      <c r="H33" s="12">
        <f>SUM('[1]QUADRO SEM RECARGA'!H40:J40)</f>
        <v>0</v>
      </c>
      <c r="I33" s="12">
        <f>SUM('[1]QUADRO SEM RECARGA'!K40:M40)</f>
        <v>129.04</v>
      </c>
      <c r="J33" s="13">
        <f>D33+E33+F33+G33+H33+I33</f>
        <v>51410.91</v>
      </c>
    </row>
    <row r="34" spans="1:10" ht="12.75">
      <c r="A34" s="10">
        <f t="shared" si="2"/>
        <v>44450</v>
      </c>
      <c r="B34" s="11" t="s">
        <v>30</v>
      </c>
      <c r="C34" s="11" t="s">
        <v>45</v>
      </c>
      <c r="D34" s="12">
        <f>+'[1]QUADRO SEM RECARGA'!B41</f>
        <v>0</v>
      </c>
      <c r="E34" s="12">
        <f>+'[1]QUADRO SEM RECARGA'!C41</f>
        <v>0</v>
      </c>
      <c r="F34" s="12">
        <f>+'[1]QUADRO SEM RECARGA'!D41</f>
        <v>0</v>
      </c>
      <c r="G34" s="12">
        <f>SUM('[1]QUADRO SEM RECARGA'!E41:G41)</f>
        <v>0</v>
      </c>
      <c r="H34" s="12">
        <f>SUM('[1]QUADRO SEM RECARGA'!H41:J41)</f>
        <v>0</v>
      </c>
      <c r="I34" s="12">
        <f>SUM('[1]QUADRO SEM RECARGA'!K41:M41)</f>
        <v>0</v>
      </c>
      <c r="J34" s="13">
        <f>D34+E34+F34+G34+H34+I34</f>
        <v>0</v>
      </c>
    </row>
    <row r="35" spans="1:10" ht="12.75">
      <c r="A35" s="10">
        <f t="shared" si="2"/>
        <v>44450</v>
      </c>
      <c r="B35" s="11" t="s">
        <v>30</v>
      </c>
      <c r="C35" s="11" t="s">
        <v>46</v>
      </c>
      <c r="D35" s="12">
        <f>+'[1]QUADRO SEM RECARGA'!B42</f>
        <v>0</v>
      </c>
      <c r="E35" s="12">
        <f>+'[1]QUADRO SEM RECARGA'!C42</f>
        <v>0</v>
      </c>
      <c r="F35" s="12">
        <f>+'[1]QUADRO SEM RECARGA'!D42</f>
        <v>0</v>
      </c>
      <c r="G35" s="12">
        <f>SUM('[1]QUADRO SEM RECARGA'!E42:G42)</f>
        <v>0</v>
      </c>
      <c r="H35" s="12">
        <f>SUM('[1]QUADRO SEM RECARGA'!H42:J42)</f>
        <v>0</v>
      </c>
      <c r="I35" s="12">
        <f>SUM('[1]QUADRO SEM RECARGA'!K42:M42)</f>
        <v>0</v>
      </c>
      <c r="J35" s="13">
        <f>D35+E35+F35+G35+H35+I35</f>
        <v>0</v>
      </c>
    </row>
    <row r="36" spans="1:10" ht="12.75">
      <c r="A36" s="10">
        <f>A29</f>
        <v>44450</v>
      </c>
      <c r="B36" s="11" t="s">
        <v>47</v>
      </c>
      <c r="C36" s="11" t="s">
        <v>48</v>
      </c>
      <c r="D36" s="12">
        <f>'[1]QUADRO SEM RECARGA'!B45</f>
        <v>0</v>
      </c>
      <c r="E36" s="12">
        <f>'[1]QUADRO SEM RECARGA'!C45</f>
        <v>0</v>
      </c>
      <c r="F36" s="12">
        <f>'[1]QUADRO SEM RECARGA'!D45</f>
        <v>0</v>
      </c>
      <c r="G36" s="12">
        <f>SUM('[1]QUADRO SEM RECARGA'!E45:G45)</f>
        <v>0</v>
      </c>
      <c r="H36" s="12">
        <f>SUM('[1]QUADRO SEM RECARGA'!H45:J45)</f>
        <v>0</v>
      </c>
      <c r="I36" s="12">
        <f>SUM('[1]QUADRO SEM RECARGA'!K45:M45)</f>
        <v>0</v>
      </c>
      <c r="J36" s="13">
        <f t="shared" si="1"/>
        <v>0</v>
      </c>
    </row>
    <row r="37" spans="1:10" ht="12.75">
      <c r="A37" s="10">
        <f t="shared" si="2"/>
        <v>44450</v>
      </c>
      <c r="B37" s="11" t="s">
        <v>47</v>
      </c>
      <c r="C37" s="11" t="s">
        <v>49</v>
      </c>
      <c r="D37" s="12">
        <f>'[1]QUADRO SEM RECARGA'!B46</f>
        <v>0</v>
      </c>
      <c r="E37" s="12">
        <f>'[1]QUADRO SEM RECARGA'!C46</f>
        <v>0</v>
      </c>
      <c r="F37" s="12">
        <f>'[1]QUADRO SEM RECARGA'!D46</f>
        <v>0</v>
      </c>
      <c r="G37" s="12">
        <f>SUM('[1]QUADRO SEM RECARGA'!E46:G46)</f>
        <v>0</v>
      </c>
      <c r="H37" s="12">
        <f>SUM('[1]QUADRO SEM RECARGA'!H46:J46)</f>
        <v>0</v>
      </c>
      <c r="I37" s="12">
        <f>SUM('[1]QUADRO SEM RECARGA'!K46:M46)</f>
        <v>0</v>
      </c>
      <c r="J37" s="13">
        <f t="shared" si="1"/>
        <v>0</v>
      </c>
    </row>
    <row r="38" spans="1:10" ht="12.75">
      <c r="A38" s="10">
        <f t="shared" si="2"/>
        <v>44450</v>
      </c>
      <c r="B38" s="11" t="s">
        <v>47</v>
      </c>
      <c r="C38" s="11" t="s">
        <v>50</v>
      </c>
      <c r="D38" s="12">
        <f>'[1]QUADRO SEM RECARGA'!B47</f>
        <v>0</v>
      </c>
      <c r="E38" s="12">
        <f>'[1]QUADRO SEM RECARGA'!C47</f>
        <v>0</v>
      </c>
      <c r="F38" s="12">
        <f>'[1]QUADRO SEM RECARGA'!D47</f>
        <v>0</v>
      </c>
      <c r="G38" s="12">
        <f>SUM('[1]QUADRO SEM RECARGA'!E47:G47)</f>
        <v>0</v>
      </c>
      <c r="H38" s="12">
        <f>SUM('[1]QUADRO SEM RECARGA'!H47:J47)</f>
        <v>0</v>
      </c>
      <c r="I38" s="12">
        <f>SUM('[1]QUADRO SEM RECARGA'!K47:M47)</f>
        <v>0</v>
      </c>
      <c r="J38" s="13">
        <f t="shared" si="1"/>
        <v>0</v>
      </c>
    </row>
    <row r="39" spans="1:10" ht="12.75">
      <c r="A39" s="10">
        <f t="shared" si="2"/>
        <v>44450</v>
      </c>
      <c r="B39" s="11" t="s">
        <v>47</v>
      </c>
      <c r="C39" s="11" t="s">
        <v>51</v>
      </c>
      <c r="D39" s="12">
        <f>'[1]QUADRO SEM RECARGA'!B48</f>
        <v>0</v>
      </c>
      <c r="E39" s="12">
        <f>'[1]QUADRO SEM RECARGA'!C48</f>
        <v>0</v>
      </c>
      <c r="F39" s="12">
        <f>'[1]QUADRO SEM RECARGA'!D48</f>
        <v>0</v>
      </c>
      <c r="G39" s="12">
        <f>SUM('[1]QUADRO SEM RECARGA'!E48:G48)</f>
        <v>0</v>
      </c>
      <c r="H39" s="12">
        <f>SUM('[1]QUADRO SEM RECARGA'!H48:J48)</f>
        <v>0</v>
      </c>
      <c r="I39" s="12">
        <f>SUM('[1]QUADRO SEM RECARGA'!K48:M48)</f>
        <v>0</v>
      </c>
      <c r="J39" s="13">
        <f>D39+E39+F39+G39+H39+I39</f>
        <v>0</v>
      </c>
    </row>
    <row r="40" spans="1:10" ht="12.75">
      <c r="A40" s="10">
        <f t="shared" si="2"/>
        <v>44450</v>
      </c>
      <c r="B40" s="11" t="s">
        <v>47</v>
      </c>
      <c r="C40" s="11" t="s">
        <v>52</v>
      </c>
      <c r="D40" s="12">
        <f>'[1]QUADRO SEM RECARGA'!B49</f>
        <v>0</v>
      </c>
      <c r="E40" s="12">
        <f>'[1]QUADRO SEM RECARGA'!C49</f>
        <v>0</v>
      </c>
      <c r="F40" s="12">
        <f>'[1]QUADRO SEM RECARGA'!D49</f>
        <v>0</v>
      </c>
      <c r="G40" s="12">
        <f>SUM('[1]QUADRO SEM RECARGA'!E49:G49)</f>
        <v>0</v>
      </c>
      <c r="H40" s="12">
        <f>SUM('[1]QUADRO SEM RECARGA'!H49:J49)</f>
        <v>0</v>
      </c>
      <c r="I40" s="12">
        <f>SUM('[1]QUADRO SEM RECARGA'!K49:M49)</f>
        <v>0</v>
      </c>
      <c r="J40" s="13">
        <f t="shared" si="1"/>
        <v>0</v>
      </c>
    </row>
    <row r="41" spans="1:10" ht="12.75">
      <c r="A41" s="10">
        <f t="shared" si="2"/>
        <v>44450</v>
      </c>
      <c r="B41" s="11" t="s">
        <v>47</v>
      </c>
      <c r="C41" s="11" t="s">
        <v>19</v>
      </c>
      <c r="D41" s="12">
        <f>'[1]QUADRO SEM RECARGA'!B50</f>
        <v>0</v>
      </c>
      <c r="E41" s="12">
        <f>'[1]QUADRO SEM RECARGA'!C50</f>
        <v>0</v>
      </c>
      <c r="F41" s="12">
        <f>'[1]QUADRO SEM RECARGA'!D50</f>
        <v>0</v>
      </c>
      <c r="G41" s="12">
        <f>SUM('[1]QUADRO SEM RECARGA'!E50:G50)</f>
        <v>0</v>
      </c>
      <c r="H41" s="12">
        <f>SUM('[1]QUADRO SEM RECARGA'!H50:J50)</f>
        <v>0</v>
      </c>
      <c r="I41" s="12">
        <f>SUM('[1]QUADRO SEM RECARGA'!K50:M50)</f>
        <v>0</v>
      </c>
      <c r="J41" s="13">
        <f t="shared" si="1"/>
        <v>0</v>
      </c>
    </row>
    <row r="42" spans="1:10" ht="12.75">
      <c r="A42" s="10">
        <f t="shared" si="2"/>
        <v>44450</v>
      </c>
      <c r="B42" s="11" t="s">
        <v>47</v>
      </c>
      <c r="C42" s="11" t="s">
        <v>53</v>
      </c>
      <c r="D42" s="12">
        <f>'[1]QUADRO SEM RECARGA'!B51</f>
        <v>0</v>
      </c>
      <c r="E42" s="12">
        <f>'[1]QUADRO SEM RECARGA'!C51</f>
        <v>0</v>
      </c>
      <c r="F42" s="12">
        <f>'[1]QUADRO SEM RECARGA'!D51</f>
        <v>0</v>
      </c>
      <c r="G42" s="12">
        <f>SUM('[1]QUADRO SEM RECARGA'!E51:G51)</f>
        <v>0</v>
      </c>
      <c r="H42" s="12">
        <f>SUM('[1]QUADRO SEM RECARGA'!H51:J51)</f>
        <v>0</v>
      </c>
      <c r="I42" s="12">
        <f>SUM('[1]QUADRO SEM RECARGA'!K51:M51)</f>
        <v>0</v>
      </c>
      <c r="J42" s="13">
        <f t="shared" si="1"/>
        <v>0</v>
      </c>
    </row>
    <row r="43" spans="1:10" ht="12.75">
      <c r="A43" s="10">
        <f t="shared" si="2"/>
        <v>44450</v>
      </c>
      <c r="B43" s="11" t="s">
        <v>47</v>
      </c>
      <c r="C43" s="11" t="s">
        <v>54</v>
      </c>
      <c r="D43" s="12">
        <f>'[1]QUADRO SEM RECARGA'!B52</f>
        <v>0</v>
      </c>
      <c r="E43" s="12">
        <f>'[1]QUADRO SEM RECARGA'!C52</f>
        <v>0</v>
      </c>
      <c r="F43" s="12">
        <f>'[1]QUADRO SEM RECARGA'!D52</f>
        <v>0</v>
      </c>
      <c r="G43" s="12">
        <f>SUM('[1]QUADRO SEM RECARGA'!E52:G52)</f>
        <v>0</v>
      </c>
      <c r="H43" s="12">
        <f>SUM('[1]QUADRO SEM RECARGA'!H52:J52)</f>
        <v>0</v>
      </c>
      <c r="I43" s="12">
        <f>SUM('[1]QUADRO SEM RECARGA'!K52:M52)</f>
        <v>0</v>
      </c>
      <c r="J43" s="13">
        <f t="shared" si="1"/>
        <v>0</v>
      </c>
    </row>
    <row r="44" spans="1:10" ht="12.75">
      <c r="A44" s="10">
        <f t="shared" si="2"/>
        <v>44450</v>
      </c>
      <c r="B44" s="11" t="s">
        <v>47</v>
      </c>
      <c r="C44" s="11" t="s">
        <v>55</v>
      </c>
      <c r="D44" s="12">
        <f>'[1]QUADRO SEM RECARGA'!B53</f>
        <v>0</v>
      </c>
      <c r="E44" s="12">
        <f>'[1]QUADRO SEM RECARGA'!C53</f>
        <v>0</v>
      </c>
      <c r="F44" s="12">
        <f>'[1]QUADRO SEM RECARGA'!D53</f>
        <v>0</v>
      </c>
      <c r="G44" s="12">
        <f>SUM('[1]QUADRO SEM RECARGA'!E53:G53)</f>
        <v>0</v>
      </c>
      <c r="H44" s="12">
        <f>SUM('[1]QUADRO SEM RECARGA'!H53:J53)</f>
        <v>0</v>
      </c>
      <c r="I44" s="12">
        <f>SUM('[1]QUADRO SEM RECARGA'!K53:M53)</f>
        <v>0</v>
      </c>
      <c r="J44" s="13">
        <f t="shared" si="1"/>
        <v>0</v>
      </c>
    </row>
    <row r="45" spans="1:10" ht="12.75">
      <c r="A45" s="10">
        <f t="shared" si="2"/>
        <v>44450</v>
      </c>
      <c r="B45" s="11" t="s">
        <v>47</v>
      </c>
      <c r="C45" s="11" t="s">
        <v>56</v>
      </c>
      <c r="D45" s="12">
        <f>'[1]QUADRO SEM RECARGA'!B54</f>
        <v>0</v>
      </c>
      <c r="E45" s="12">
        <f>'[1]QUADRO SEM RECARGA'!C54</f>
        <v>0</v>
      </c>
      <c r="F45" s="12">
        <f>'[1]QUADRO SEM RECARGA'!D54</f>
        <v>0</v>
      </c>
      <c r="G45" s="12">
        <f>SUM('[1]QUADRO SEM RECARGA'!E54:G54)</f>
        <v>0</v>
      </c>
      <c r="H45" s="12">
        <f>SUM('[1]QUADRO SEM RECARGA'!H54:J54)</f>
        <v>0</v>
      </c>
      <c r="I45" s="12">
        <f>SUM('[1]QUADRO SEM RECARGA'!K54:M54)</f>
        <v>0</v>
      </c>
      <c r="J45" s="13">
        <f t="shared" si="1"/>
        <v>0</v>
      </c>
    </row>
    <row r="46" spans="1:10" ht="12.75">
      <c r="A46" s="10">
        <f t="shared" si="2"/>
        <v>44450</v>
      </c>
      <c r="B46" s="11" t="s">
        <v>47</v>
      </c>
      <c r="C46" s="11" t="s">
        <v>57</v>
      </c>
      <c r="D46" s="12">
        <f>'[1]QUADRO SEM RECARGA'!B55</f>
        <v>0</v>
      </c>
      <c r="E46" s="12">
        <f>'[1]QUADRO SEM RECARGA'!C55</f>
        <v>0</v>
      </c>
      <c r="F46" s="12">
        <f>'[1]QUADRO SEM RECARGA'!D55</f>
        <v>0</v>
      </c>
      <c r="G46" s="12">
        <f>SUM('[1]QUADRO SEM RECARGA'!E55:G55)</f>
        <v>0</v>
      </c>
      <c r="H46" s="12">
        <f>SUM('[1]QUADRO SEM RECARGA'!H55:J55)</f>
        <v>0</v>
      </c>
      <c r="I46" s="12">
        <f>SUM('[1]QUADRO SEM RECARGA'!K55:M55)</f>
        <v>0</v>
      </c>
      <c r="J46" s="13">
        <f t="shared" si="1"/>
        <v>0</v>
      </c>
    </row>
    <row r="47" spans="1:10" ht="12.75">
      <c r="A47" s="10">
        <f t="shared" si="2"/>
        <v>44450</v>
      </c>
      <c r="B47" s="11" t="s">
        <v>47</v>
      </c>
      <c r="C47" s="11" t="s">
        <v>58</v>
      </c>
      <c r="D47" s="12">
        <f>'[1]QUADRO SEM RECARGA'!B56</f>
        <v>0</v>
      </c>
      <c r="E47" s="12">
        <f>'[1]QUADRO SEM RECARGA'!C56</f>
        <v>0</v>
      </c>
      <c r="F47" s="12">
        <f>'[1]QUADRO SEM RECARGA'!D56</f>
        <v>0</v>
      </c>
      <c r="G47" s="12">
        <f>SUM('[1]QUADRO SEM RECARGA'!E56:G56)</f>
        <v>0</v>
      </c>
      <c r="H47" s="12">
        <f>SUM('[1]QUADRO SEM RECARGA'!H56:J56)</f>
        <v>0</v>
      </c>
      <c r="I47" s="12">
        <f>SUM('[1]QUADRO SEM RECARGA'!K56:M56)</f>
        <v>0</v>
      </c>
      <c r="J47" s="13">
        <f t="shared" si="1"/>
        <v>0</v>
      </c>
    </row>
    <row r="48" spans="1:10" ht="12.75">
      <c r="A48" s="10">
        <f t="shared" si="2"/>
        <v>44450</v>
      </c>
      <c r="B48" s="11" t="s">
        <v>47</v>
      </c>
      <c r="C48" s="11" t="s">
        <v>59</v>
      </c>
      <c r="D48" s="12">
        <f>'[1]QUADRO SEM RECARGA'!B57</f>
        <v>0</v>
      </c>
      <c r="E48" s="12">
        <f>'[1]QUADRO SEM RECARGA'!C57</f>
        <v>0</v>
      </c>
      <c r="F48" s="12">
        <f>'[1]QUADRO SEM RECARGA'!D57</f>
        <v>0</v>
      </c>
      <c r="G48" s="12">
        <f>SUM('[1]QUADRO SEM RECARGA'!E57:G57)</f>
        <v>0</v>
      </c>
      <c r="H48" s="12">
        <f>SUM('[1]QUADRO SEM RECARGA'!H57:J57)</f>
        <v>0</v>
      </c>
      <c r="I48" s="12">
        <f>SUM('[1]QUADRO SEM RECARGA'!K57:M57)</f>
        <v>0</v>
      </c>
      <c r="J48" s="13">
        <f t="shared" si="1"/>
        <v>0</v>
      </c>
    </row>
    <row r="49" spans="1:10" ht="12.75">
      <c r="A49" s="10">
        <f t="shared" si="2"/>
        <v>44450</v>
      </c>
      <c r="B49" s="11" t="s">
        <v>47</v>
      </c>
      <c r="C49" s="11" t="s">
        <v>60</v>
      </c>
      <c r="D49" s="12">
        <f>'[1]QUADRO SEM RECARGA'!B58</f>
        <v>0</v>
      </c>
      <c r="E49" s="12">
        <f>'[1]QUADRO SEM RECARGA'!C58</f>
        <v>0</v>
      </c>
      <c r="F49" s="12">
        <f>'[1]QUADRO SEM RECARGA'!D58</f>
        <v>0</v>
      </c>
      <c r="G49" s="12">
        <f>SUM('[1]QUADRO SEM RECARGA'!E58:G58)</f>
        <v>0</v>
      </c>
      <c r="H49" s="12">
        <f>SUM('[1]QUADRO SEM RECARGA'!H58:J58)</f>
        <v>0</v>
      </c>
      <c r="I49" s="12">
        <f>SUM('[1]QUADRO SEM RECARGA'!K58:M58)</f>
        <v>0</v>
      </c>
      <c r="J49" s="13">
        <f t="shared" si="1"/>
        <v>0</v>
      </c>
    </row>
    <row r="50" spans="1:10" ht="12.75">
      <c r="A50" s="10">
        <f t="shared" si="2"/>
        <v>44450</v>
      </c>
      <c r="B50" s="11" t="s">
        <v>47</v>
      </c>
      <c r="C50" s="11" t="s">
        <v>61</v>
      </c>
      <c r="D50" s="12">
        <f>'[1]QUADRO SEM RECARGA'!B59</f>
        <v>0</v>
      </c>
      <c r="E50" s="12">
        <f>'[1]QUADRO SEM RECARGA'!C59</f>
        <v>0</v>
      </c>
      <c r="F50" s="12">
        <f>'[1]QUADRO SEM RECARGA'!D59</f>
        <v>0</v>
      </c>
      <c r="G50" s="12">
        <f>SUM('[1]QUADRO SEM RECARGA'!E59:G59)</f>
        <v>0</v>
      </c>
      <c r="H50" s="12">
        <f>SUM('[1]QUADRO SEM RECARGA'!H59:J59)</f>
        <v>0</v>
      </c>
      <c r="I50" s="12">
        <f>SUM('[1]QUADRO SEM RECARGA'!K59:M59)</f>
        <v>0</v>
      </c>
      <c r="J50" s="13">
        <f t="shared" si="1"/>
        <v>0</v>
      </c>
    </row>
    <row r="51" spans="1:10" ht="12.75">
      <c r="A51" s="10">
        <f t="shared" si="2"/>
        <v>44450</v>
      </c>
      <c r="B51" s="11" t="s">
        <v>47</v>
      </c>
      <c r="C51" s="11" t="s">
        <v>62</v>
      </c>
      <c r="D51" s="12">
        <f>'[1]QUADRO SEM RECARGA'!B60</f>
        <v>0</v>
      </c>
      <c r="E51" s="12">
        <f>'[1]QUADRO SEM RECARGA'!C60</f>
        <v>0</v>
      </c>
      <c r="F51" s="12">
        <f>'[1]QUADRO SEM RECARGA'!D60</f>
        <v>0</v>
      </c>
      <c r="G51" s="12">
        <f>SUM('[1]QUADRO SEM RECARGA'!E60:G60)</f>
        <v>0</v>
      </c>
      <c r="H51" s="12">
        <f>SUM('[1]QUADRO SEM RECARGA'!H60:J60)</f>
        <v>0</v>
      </c>
      <c r="I51" s="12">
        <f>SUM('[1]QUADRO SEM RECARGA'!K60:M60)</f>
        <v>0</v>
      </c>
      <c r="J51" s="13">
        <f t="shared" si="1"/>
        <v>0</v>
      </c>
    </row>
    <row r="52" spans="1:10" ht="12.75">
      <c r="A52" s="10">
        <f t="shared" si="2"/>
        <v>44450</v>
      </c>
      <c r="B52" s="11" t="s">
        <v>47</v>
      </c>
      <c r="C52" s="11" t="s">
        <v>63</v>
      </c>
      <c r="D52" s="12">
        <f>'[1]QUADRO SEM RECARGA'!B61</f>
        <v>0</v>
      </c>
      <c r="E52" s="12">
        <f>'[1]QUADRO SEM RECARGA'!C61</f>
        <v>0</v>
      </c>
      <c r="F52" s="12">
        <f>'[1]QUADRO SEM RECARGA'!D61</f>
        <v>0</v>
      </c>
      <c r="G52" s="12">
        <f>SUM('[1]QUADRO SEM RECARGA'!E61:G61)</f>
        <v>0</v>
      </c>
      <c r="H52" s="12">
        <f>SUM('[1]QUADRO SEM RECARGA'!H61:J61)</f>
        <v>0</v>
      </c>
      <c r="I52" s="12">
        <f>SUM('[1]QUADRO SEM RECARGA'!K61:M61)</f>
        <v>0</v>
      </c>
      <c r="J52" s="13">
        <f t="shared" si="1"/>
        <v>0</v>
      </c>
    </row>
    <row r="53" spans="1:10" s="5" customFormat="1" ht="12.75">
      <c r="A53" s="10">
        <f t="shared" si="2"/>
        <v>44450</v>
      </c>
      <c r="B53" s="11" t="s">
        <v>47</v>
      </c>
      <c r="C53" s="11" t="s">
        <v>64</v>
      </c>
      <c r="D53" s="12">
        <f>'[1]QUADRO SEM RECARGA'!B63</f>
        <v>0</v>
      </c>
      <c r="E53" s="12">
        <f>'[1]QUADRO SEM RECARGA'!C63</f>
        <v>0</v>
      </c>
      <c r="F53" s="12">
        <f>'[1]QUADRO SEM RECARGA'!D63</f>
        <v>0</v>
      </c>
      <c r="G53" s="12">
        <f>SUM('[1]QUADRO SEM RECARGA'!E63:G63)</f>
        <v>0</v>
      </c>
      <c r="H53" s="12">
        <f>SUM('[1]QUADRO SEM RECARGA'!H63:J63)</f>
        <v>0</v>
      </c>
      <c r="I53" s="12">
        <f>SUM('[1]QUADRO SEM RECARGA'!K63:M63)</f>
        <v>0</v>
      </c>
      <c r="J53" s="13">
        <f t="shared" si="1"/>
        <v>0</v>
      </c>
    </row>
    <row r="54" spans="1:10" s="5" customFormat="1" ht="12.75">
      <c r="A54" s="10">
        <f t="shared" si="2"/>
        <v>44450</v>
      </c>
      <c r="B54" s="11" t="s">
        <v>47</v>
      </c>
      <c r="C54" s="11" t="s">
        <v>65</v>
      </c>
      <c r="D54" s="12">
        <f>'[1]QUADRO SEM RECARGA'!B64</f>
        <v>0</v>
      </c>
      <c r="E54" s="12">
        <f>'[1]QUADRO SEM RECARGA'!C64</f>
        <v>0</v>
      </c>
      <c r="F54" s="12">
        <f>'[1]QUADRO SEM RECARGA'!D64</f>
        <v>0</v>
      </c>
      <c r="G54" s="12">
        <f>SUM('[1]QUADRO SEM RECARGA'!E64:G64)</f>
        <v>0</v>
      </c>
      <c r="H54" s="12">
        <f>SUM('[1]QUADRO SEM RECARGA'!H64:J64)</f>
        <v>0</v>
      </c>
      <c r="I54" s="12">
        <f>SUM('[1]QUADRO SEM RECARGA'!K64:M64)</f>
        <v>0</v>
      </c>
      <c r="J54" s="13">
        <f t="shared" si="1"/>
        <v>0</v>
      </c>
    </row>
    <row r="55" spans="1:10" ht="12.75">
      <c r="A55" s="10">
        <f t="shared" si="2"/>
        <v>44450</v>
      </c>
      <c r="B55" s="11" t="s">
        <v>47</v>
      </c>
      <c r="C55" s="11" t="s">
        <v>66</v>
      </c>
      <c r="D55" s="12">
        <f>'[1]QUADRO SEM RECARGA'!B65</f>
        <v>0</v>
      </c>
      <c r="E55" s="12">
        <f>'[1]QUADRO SEM RECARGA'!C65</f>
        <v>0</v>
      </c>
      <c r="F55" s="12">
        <f>'[1]QUADRO SEM RECARGA'!D65</f>
        <v>0</v>
      </c>
      <c r="G55" s="12">
        <f>SUM('[1]QUADRO SEM RECARGA'!E65:G65)</f>
        <v>0</v>
      </c>
      <c r="H55" s="12">
        <f>SUM('[1]QUADRO SEM RECARGA'!H65:J65)</f>
        <v>0</v>
      </c>
      <c r="I55" s="12">
        <f>SUM('[1]QUADRO SEM RECARGA'!K65:M65)</f>
        <v>0</v>
      </c>
      <c r="J55" s="13">
        <f>D55+E55+F55+G55+H55+I55</f>
        <v>0</v>
      </c>
    </row>
    <row r="56" spans="1:10" ht="12.75">
      <c r="A56" s="10">
        <f t="shared" si="2"/>
        <v>44450</v>
      </c>
      <c r="B56" s="11" t="s">
        <v>47</v>
      </c>
      <c r="C56" s="11" t="s">
        <v>67</v>
      </c>
      <c r="D56" s="12">
        <f>'[1]QUADRO SEM RECARGA'!B66</f>
        <v>0</v>
      </c>
      <c r="E56" s="12">
        <f>'[1]QUADRO SEM RECARGA'!C66</f>
        <v>0</v>
      </c>
      <c r="F56" s="12">
        <f>'[1]QUADRO SEM RECARGA'!D66</f>
        <v>0</v>
      </c>
      <c r="G56" s="12">
        <f>SUM('[1]QUADRO SEM RECARGA'!E66:G66)</f>
        <v>0</v>
      </c>
      <c r="H56" s="12">
        <f>SUM('[1]QUADRO SEM RECARGA'!H66:J66)</f>
        <v>0</v>
      </c>
      <c r="I56" s="12">
        <f>SUM('[1]QUADRO SEM RECARGA'!K66:M66)</f>
        <v>0</v>
      </c>
      <c r="J56" s="13">
        <f>D56+E56+F56+G56+H56+I56</f>
        <v>0</v>
      </c>
    </row>
    <row r="57" spans="1:10" ht="12.75">
      <c r="A57" s="10">
        <f t="shared" si="2"/>
        <v>44450</v>
      </c>
      <c r="B57" s="11" t="s">
        <v>47</v>
      </c>
      <c r="C57" s="11" t="s">
        <v>68</v>
      </c>
      <c r="D57" s="12">
        <f>'[1]QUADRO SEM RECARGA'!B67</f>
        <v>0</v>
      </c>
      <c r="E57" s="12">
        <f>'[1]QUADRO SEM RECARGA'!C67</f>
        <v>0</v>
      </c>
      <c r="F57" s="12">
        <f>'[1]QUADRO SEM RECARGA'!D67</f>
        <v>0</v>
      </c>
      <c r="G57" s="12">
        <f>SUM('[1]QUADRO SEM RECARGA'!E67:G67)</f>
        <v>0</v>
      </c>
      <c r="H57" s="12">
        <f>SUM('[1]QUADRO SEM RECARGA'!H67:J67)</f>
        <v>0</v>
      </c>
      <c r="I57" s="12">
        <f>SUM('[1]QUADRO SEM RECARGA'!K67:M67)</f>
        <v>0</v>
      </c>
      <c r="J57" s="13">
        <f>D57+E57+F57+G57+H57+I57</f>
        <v>0</v>
      </c>
    </row>
    <row r="58" spans="1:10" ht="12.75">
      <c r="A58" s="10">
        <f t="shared" si="2"/>
        <v>44450</v>
      </c>
      <c r="B58" s="11" t="s">
        <v>47</v>
      </c>
      <c r="C58" s="11" t="s">
        <v>69</v>
      </c>
      <c r="D58" s="12">
        <f>'[1]QUADRO SEM RECARGA'!B68</f>
        <v>0</v>
      </c>
      <c r="E58" s="12">
        <f>'[1]QUADRO SEM RECARGA'!C68</f>
        <v>0</v>
      </c>
      <c r="F58" s="12">
        <f>'[1]QUADRO SEM RECARGA'!D68</f>
        <v>0</v>
      </c>
      <c r="G58" s="12">
        <f>SUM('[1]QUADRO SEM RECARGA'!E68:G68)</f>
        <v>0</v>
      </c>
      <c r="H58" s="12">
        <f>SUM('[1]QUADRO SEM RECARGA'!H68:J68)</f>
        <v>0</v>
      </c>
      <c r="I58" s="12">
        <f>SUM('[1]QUADRO SEM RECARGA'!K68:M68)</f>
        <v>0</v>
      </c>
      <c r="J58" s="13">
        <f>D58+E58+F58+G58+H58+I58</f>
        <v>0</v>
      </c>
    </row>
    <row r="59" ht="13.5" thickBot="1">
      <c r="J59" s="13"/>
    </row>
    <row r="60" spans="1:11" ht="13.5" thickBot="1">
      <c r="A60" s="6" t="s">
        <v>70</v>
      </c>
      <c r="B60" s="7"/>
      <c r="C60" s="7"/>
      <c r="D60" s="8"/>
      <c r="E60" s="8"/>
      <c r="F60" s="8"/>
      <c r="G60" s="8"/>
      <c r="H60" s="8"/>
      <c r="I60" s="8"/>
      <c r="J60" s="9">
        <f>SUM(J61:J63)</f>
        <v>0</v>
      </c>
      <c r="K60" s="15"/>
    </row>
    <row r="61" spans="1:10" ht="12.75">
      <c r="A61" s="10">
        <f>A48</f>
        <v>44450</v>
      </c>
      <c r="B61" s="11" t="s">
        <v>13</v>
      </c>
      <c r="C61" s="11" t="s">
        <v>16</v>
      </c>
      <c r="F61" s="12">
        <f>'[1]QUADRO SEM RECARGA'!B74</f>
        <v>0</v>
      </c>
      <c r="J61" s="13">
        <f>D61+E61+F61+G61+H61+I61</f>
        <v>0</v>
      </c>
    </row>
    <row r="62" spans="1:10" s="5" customFormat="1" ht="12.75">
      <c r="A62" s="10">
        <f>A61</f>
        <v>44450</v>
      </c>
      <c r="B62" s="11" t="s">
        <v>47</v>
      </c>
      <c r="C62" s="11" t="s">
        <v>47</v>
      </c>
      <c r="D62" s="12"/>
      <c r="E62" s="12"/>
      <c r="F62" s="12">
        <f>'[1]QUADRO SEM RECARGA'!B75</f>
        <v>0</v>
      </c>
      <c r="G62" s="12"/>
      <c r="H62" s="12"/>
      <c r="I62" s="12"/>
      <c r="J62" s="13">
        <f>D62+E62+F62+G62+H62+I62</f>
        <v>0</v>
      </c>
    </row>
    <row r="63" ht="13.5" thickBot="1">
      <c r="J63" s="13"/>
    </row>
    <row r="64" spans="1:10" ht="13.5" thickBot="1">
      <c r="A64" s="6" t="s">
        <v>71</v>
      </c>
      <c r="B64" s="7"/>
      <c r="C64" s="7"/>
      <c r="D64" s="8"/>
      <c r="E64" s="8"/>
      <c r="F64" s="8"/>
      <c r="G64" s="8"/>
      <c r="H64" s="8"/>
      <c r="I64" s="8"/>
      <c r="J64" s="9">
        <f>SUM(J65:J94)</f>
        <v>224198.39883000005</v>
      </c>
    </row>
    <row r="65" spans="1:10" ht="12.75">
      <c r="A65" s="10">
        <f>A62</f>
        <v>44450</v>
      </c>
      <c r="B65" s="11" t="s">
        <v>11</v>
      </c>
      <c r="C65" s="11" t="s">
        <v>12</v>
      </c>
      <c r="J65" s="13">
        <f>'[1]QUADRO SEM RECARGA'!B105</f>
        <v>1527.2453000000003</v>
      </c>
    </row>
    <row r="66" spans="1:10" ht="12.75">
      <c r="A66" s="10">
        <f>A65</f>
        <v>44450</v>
      </c>
      <c r="B66" s="11" t="s">
        <v>17</v>
      </c>
      <c r="C66" s="11" t="s">
        <v>18</v>
      </c>
      <c r="J66" s="13">
        <f>'[1]QUADRO SEM RECARGA'!B107</f>
        <v>15633.91676</v>
      </c>
    </row>
    <row r="67" spans="1:10" ht="12.75">
      <c r="A67" s="10">
        <f aca="true" t="shared" si="3" ref="A67:A94">A66</f>
        <v>44450</v>
      </c>
      <c r="B67" s="11" t="s">
        <v>17</v>
      </c>
      <c r="C67" s="11" t="s">
        <v>19</v>
      </c>
      <c r="J67" s="13">
        <f>'[1]QUADRO SEM RECARGA'!B108</f>
        <v>12217.642160000001</v>
      </c>
    </row>
    <row r="68" spans="1:10" ht="12.75">
      <c r="A68" s="10">
        <f t="shared" si="3"/>
        <v>44450</v>
      </c>
      <c r="B68" s="11" t="s">
        <v>17</v>
      </c>
      <c r="C68" s="11" t="s">
        <v>20</v>
      </c>
      <c r="J68" s="13">
        <f>'[1]QUADRO SEM RECARGA'!B109</f>
        <v>53197.38606000001</v>
      </c>
    </row>
    <row r="69" spans="1:10" ht="12.75">
      <c r="A69" s="10">
        <f t="shared" si="3"/>
        <v>44450</v>
      </c>
      <c r="B69" s="11" t="s">
        <v>17</v>
      </c>
      <c r="C69" s="11" t="s">
        <v>21</v>
      </c>
      <c r="J69" s="13">
        <f>'[1]QUADRO SEM RECARGA'!B111</f>
        <v>46843.075359999995</v>
      </c>
    </row>
    <row r="70" spans="1:10" ht="12.75">
      <c r="A70" s="10">
        <f t="shared" si="3"/>
        <v>44450</v>
      </c>
      <c r="B70" s="11" t="s">
        <v>17</v>
      </c>
      <c r="C70" s="11" t="s">
        <v>22</v>
      </c>
      <c r="J70" s="13">
        <f>'[1]QUADRO SEM RECARGA'!B112</f>
        <v>19061.491779999997</v>
      </c>
    </row>
    <row r="71" spans="1:10" ht="12.75">
      <c r="A71" s="10">
        <f t="shared" si="3"/>
        <v>44450</v>
      </c>
      <c r="B71" s="11" t="s">
        <v>17</v>
      </c>
      <c r="C71" s="11" t="s">
        <v>23</v>
      </c>
      <c r="J71" s="13">
        <f>'[1]QUADRO SEM RECARGA'!B115</f>
        <v>22782.22776</v>
      </c>
    </row>
    <row r="72" spans="1:10" ht="12.75">
      <c r="A72" s="10">
        <f t="shared" si="3"/>
        <v>44450</v>
      </c>
      <c r="B72" s="11" t="s">
        <v>17</v>
      </c>
      <c r="C72" s="11" t="s">
        <v>24</v>
      </c>
      <c r="J72" s="13">
        <f>'[1]QUADRO SEM RECARGA'!B116</f>
        <v>17882.122779999998</v>
      </c>
    </row>
    <row r="73" spans="1:10" ht="12.75">
      <c r="A73" s="10">
        <f>A72</f>
        <v>44450</v>
      </c>
      <c r="B73" s="11" t="s">
        <v>17</v>
      </c>
      <c r="C73" s="11" t="s">
        <v>25</v>
      </c>
      <c r="J73" s="13">
        <f>'[1]QUADRO SEM RECARGA'!B117</f>
        <v>3625.6021600000004</v>
      </c>
    </row>
    <row r="74" spans="1:10" s="5" customFormat="1" ht="12.75">
      <c r="A74" s="10">
        <f t="shared" si="3"/>
        <v>44450</v>
      </c>
      <c r="B74" s="11" t="s">
        <v>17</v>
      </c>
      <c r="C74" s="11" t="s">
        <v>26</v>
      </c>
      <c r="D74" s="12"/>
      <c r="E74" s="12"/>
      <c r="F74" s="12"/>
      <c r="G74" s="12"/>
      <c r="H74" s="12"/>
      <c r="I74" s="12"/>
      <c r="J74" s="13">
        <f>'[1]QUADRO SEM RECARGA'!B118</f>
        <v>0</v>
      </c>
    </row>
    <row r="75" spans="1:10" s="5" customFormat="1" ht="12.75">
      <c r="A75" s="10">
        <f t="shared" si="3"/>
        <v>44450</v>
      </c>
      <c r="B75" s="11" t="s">
        <v>17</v>
      </c>
      <c r="C75" s="11" t="s">
        <v>27</v>
      </c>
      <c r="D75" s="12"/>
      <c r="E75" s="12"/>
      <c r="F75" s="12"/>
      <c r="G75" s="12"/>
      <c r="H75" s="12"/>
      <c r="I75" s="12"/>
      <c r="J75" s="13">
        <f>'[1]QUADRO SEM RECARGA'!B119</f>
        <v>1719.1208199999996</v>
      </c>
    </row>
    <row r="76" spans="1:10" ht="12.75">
      <c r="A76" s="10">
        <f t="shared" si="3"/>
        <v>44450</v>
      </c>
      <c r="B76" s="11" t="s">
        <v>17</v>
      </c>
      <c r="C76" s="16" t="s">
        <v>28</v>
      </c>
      <c r="J76" s="13">
        <f>'[1]QUADRO SEM RECARGA'!B120</f>
        <v>1511.49736</v>
      </c>
    </row>
    <row r="77" spans="1:10" ht="12.75">
      <c r="A77" s="10">
        <f t="shared" si="3"/>
        <v>44450</v>
      </c>
      <c r="B77" s="11" t="s">
        <v>17</v>
      </c>
      <c r="C77" s="16" t="s">
        <v>29</v>
      </c>
      <c r="J77" s="13">
        <f>'[1]QUADRO SEM RECARGA'!B121</f>
        <v>12812.658050000004</v>
      </c>
    </row>
    <row r="78" spans="1:10" ht="12.75">
      <c r="A78" s="10">
        <f t="shared" si="3"/>
        <v>44450</v>
      </c>
      <c r="B78" s="11" t="s">
        <v>30</v>
      </c>
      <c r="C78" s="11" t="s">
        <v>31</v>
      </c>
      <c r="J78" s="13">
        <f>'[1]QUADRO SEM RECARGA'!B122</f>
        <v>0</v>
      </c>
    </row>
    <row r="79" spans="1:10" ht="12.75">
      <c r="A79" s="10">
        <f t="shared" si="3"/>
        <v>44450</v>
      </c>
      <c r="B79" s="11" t="s">
        <v>30</v>
      </c>
      <c r="C79" s="11" t="s">
        <v>32</v>
      </c>
      <c r="J79" s="13">
        <f>'[1]QUADRO SEM RECARGA'!B123</f>
        <v>3741.952960000001</v>
      </c>
    </row>
    <row r="80" spans="1:10" ht="12.75">
      <c r="A80" s="10">
        <f t="shared" si="3"/>
        <v>44450</v>
      </c>
      <c r="B80" s="11" t="s">
        <v>30</v>
      </c>
      <c r="C80" s="11" t="s">
        <v>33</v>
      </c>
      <c r="J80" s="13">
        <f>'[1]QUADRO SEM RECARGA'!B124</f>
        <v>697.4845</v>
      </c>
    </row>
    <row r="81" spans="1:10" ht="12.75">
      <c r="A81" s="10">
        <f t="shared" si="3"/>
        <v>44450</v>
      </c>
      <c r="B81" s="11" t="s">
        <v>30</v>
      </c>
      <c r="C81" s="11" t="s">
        <v>34</v>
      </c>
      <c r="J81" s="13">
        <f>'[1]QUADRO SEM RECARGA'!B125</f>
        <v>1176.7209599999999</v>
      </c>
    </row>
    <row r="82" spans="1:10" s="5" customFormat="1" ht="12.75">
      <c r="A82" s="10">
        <f t="shared" si="3"/>
        <v>44450</v>
      </c>
      <c r="B82" s="11" t="s">
        <v>30</v>
      </c>
      <c r="C82" s="11" t="s">
        <v>35</v>
      </c>
      <c r="D82" s="12"/>
      <c r="E82" s="12"/>
      <c r="F82" s="12"/>
      <c r="G82" s="12"/>
      <c r="H82" s="12"/>
      <c r="I82" s="12"/>
      <c r="J82" s="13">
        <f>'[1]QUADRO SEM RECARGA'!B126</f>
        <v>4714.688880000001</v>
      </c>
    </row>
    <row r="83" spans="1:10" s="5" customFormat="1" ht="12" customHeight="1">
      <c r="A83" s="10">
        <f t="shared" si="3"/>
        <v>44450</v>
      </c>
      <c r="B83" s="11" t="s">
        <v>30</v>
      </c>
      <c r="C83" s="11" t="s">
        <v>36</v>
      </c>
      <c r="D83" s="12"/>
      <c r="E83" s="12"/>
      <c r="F83" s="12"/>
      <c r="G83" s="12"/>
      <c r="H83" s="12"/>
      <c r="I83" s="12"/>
      <c r="J83" s="13">
        <f>'[1]QUADRO SEM RECARGA'!B127</f>
        <v>834.0327500000001</v>
      </c>
    </row>
    <row r="84" spans="1:10" s="5" customFormat="1" ht="12" customHeight="1">
      <c r="A84" s="10">
        <f t="shared" si="3"/>
        <v>44450</v>
      </c>
      <c r="B84" s="11" t="s">
        <v>30</v>
      </c>
      <c r="C84" s="11" t="s">
        <v>37</v>
      </c>
      <c r="D84" s="12"/>
      <c r="E84" s="12"/>
      <c r="F84" s="12"/>
      <c r="G84" s="12"/>
      <c r="H84" s="12"/>
      <c r="I84" s="12"/>
      <c r="J84" s="13">
        <f>'[1]QUADRO SEM RECARGA'!B129</f>
        <v>0</v>
      </c>
    </row>
    <row r="85" spans="1:10" s="5" customFormat="1" ht="12" customHeight="1">
      <c r="A85" s="10">
        <f t="shared" si="3"/>
        <v>44450</v>
      </c>
      <c r="B85" s="11" t="s">
        <v>30</v>
      </c>
      <c r="C85" s="11" t="s">
        <v>38</v>
      </c>
      <c r="D85" s="12"/>
      <c r="E85" s="12"/>
      <c r="F85" s="12"/>
      <c r="G85" s="12"/>
      <c r="H85" s="12"/>
      <c r="I85" s="12"/>
      <c r="J85" s="13">
        <f>'[1]QUADRO SEM RECARGA'!B130</f>
        <v>5.406000000000001</v>
      </c>
    </row>
    <row r="86" spans="1:10" s="5" customFormat="1" ht="12" customHeight="1">
      <c r="A86" s="10">
        <f t="shared" si="3"/>
        <v>44450</v>
      </c>
      <c r="B86" s="11" t="s">
        <v>30</v>
      </c>
      <c r="C86" s="11" t="s">
        <v>39</v>
      </c>
      <c r="D86" s="12"/>
      <c r="E86" s="12"/>
      <c r="F86" s="12"/>
      <c r="G86" s="12"/>
      <c r="H86" s="12"/>
      <c r="I86" s="12"/>
      <c r="J86" s="13">
        <f>'[1]QUADRO SEM RECARGA'!B131</f>
        <v>0</v>
      </c>
    </row>
    <row r="87" spans="1:10" s="5" customFormat="1" ht="12" customHeight="1">
      <c r="A87" s="10">
        <f t="shared" si="3"/>
        <v>44450</v>
      </c>
      <c r="B87" s="11" t="s">
        <v>30</v>
      </c>
      <c r="C87" s="11" t="s">
        <v>40</v>
      </c>
      <c r="D87" s="12"/>
      <c r="E87" s="12"/>
      <c r="F87" s="12"/>
      <c r="G87" s="12"/>
      <c r="H87" s="12"/>
      <c r="I87" s="12"/>
      <c r="J87" s="13">
        <f>'[1]QUADRO SEM RECARGA'!B132</f>
        <v>81.34755000000001</v>
      </c>
    </row>
    <row r="88" spans="1:10" s="5" customFormat="1" ht="12" customHeight="1">
      <c r="A88" s="10">
        <f t="shared" si="3"/>
        <v>44450</v>
      </c>
      <c r="B88" s="11" t="s">
        <v>30</v>
      </c>
      <c r="C88" s="11" t="s">
        <v>27</v>
      </c>
      <c r="D88" s="12"/>
      <c r="E88" s="12"/>
      <c r="F88" s="12"/>
      <c r="G88" s="12"/>
      <c r="H88" s="12"/>
      <c r="I88" s="12"/>
      <c r="J88" s="13">
        <f>'[1]QUADRO SEM RECARGA'!B133</f>
        <v>53.91924000000001</v>
      </c>
    </row>
    <row r="89" spans="1:10" s="5" customFormat="1" ht="12" customHeight="1">
      <c r="A89" s="10">
        <f t="shared" si="3"/>
        <v>44450</v>
      </c>
      <c r="B89" s="11" t="s">
        <v>30</v>
      </c>
      <c r="C89" s="11" t="s">
        <v>41</v>
      </c>
      <c r="D89" s="12"/>
      <c r="E89" s="12"/>
      <c r="F89" s="12"/>
      <c r="G89" s="12"/>
      <c r="H89" s="12"/>
      <c r="I89" s="12"/>
      <c r="J89" s="13">
        <f>'[1]QUADRO SEM RECARGA'!B134</f>
        <v>3011.7062300000007</v>
      </c>
    </row>
    <row r="90" spans="1:10" s="5" customFormat="1" ht="12" customHeight="1">
      <c r="A90" s="10">
        <f t="shared" si="3"/>
        <v>44450</v>
      </c>
      <c r="B90" s="11" t="s">
        <v>30</v>
      </c>
      <c r="C90" s="11" t="s">
        <v>42</v>
      </c>
      <c r="D90" s="12"/>
      <c r="E90" s="12"/>
      <c r="F90" s="12"/>
      <c r="G90" s="12"/>
      <c r="H90" s="12"/>
      <c r="I90" s="12"/>
      <c r="J90" s="13">
        <f>'[1]QUADRO SEM RECARGA'!B135</f>
        <v>0</v>
      </c>
    </row>
    <row r="91" spans="1:10" s="5" customFormat="1" ht="12" customHeight="1">
      <c r="A91" s="10">
        <f t="shared" si="3"/>
        <v>44450</v>
      </c>
      <c r="B91" s="11" t="s">
        <v>30</v>
      </c>
      <c r="C91" s="11" t="s">
        <v>43</v>
      </c>
      <c r="D91" s="12"/>
      <c r="E91" s="12"/>
      <c r="F91" s="12"/>
      <c r="G91" s="12"/>
      <c r="H91" s="12"/>
      <c r="I91" s="12"/>
      <c r="J91" s="13">
        <f>'[1]QUADRO SEM RECARGA'!B136</f>
        <v>193.16794000000002</v>
      </c>
    </row>
    <row r="92" spans="1:10" s="5" customFormat="1" ht="12" customHeight="1">
      <c r="A92" s="10">
        <f t="shared" si="3"/>
        <v>44450</v>
      </c>
      <c r="B92" s="11" t="s">
        <v>30</v>
      </c>
      <c r="C92" s="11" t="s">
        <v>44</v>
      </c>
      <c r="D92" s="12"/>
      <c r="E92" s="12"/>
      <c r="F92" s="12"/>
      <c r="G92" s="12"/>
      <c r="H92" s="12"/>
      <c r="I92" s="12"/>
      <c r="J92" s="17">
        <f>'[1]QUADRO SEM RECARGA'!B137</f>
        <v>873.9854700000001</v>
      </c>
    </row>
    <row r="93" spans="1:10" s="5" customFormat="1" ht="12" customHeight="1">
      <c r="A93" s="10">
        <f t="shared" si="3"/>
        <v>44450</v>
      </c>
      <c r="B93" s="11" t="s">
        <v>30</v>
      </c>
      <c r="C93" s="11" t="s">
        <v>45</v>
      </c>
      <c r="D93" s="12"/>
      <c r="E93" s="12"/>
      <c r="F93" s="12"/>
      <c r="G93" s="12"/>
      <c r="H93" s="12"/>
      <c r="I93" s="12"/>
      <c r="J93" s="17">
        <f>'[1]QUADRO SEM RECARGA'!B138</f>
        <v>0</v>
      </c>
    </row>
    <row r="94" spans="1:10" s="5" customFormat="1" ht="12" customHeight="1">
      <c r="A94" s="10">
        <f t="shared" si="3"/>
        <v>44450</v>
      </c>
      <c r="B94" s="11" t="s">
        <v>30</v>
      </c>
      <c r="C94" s="11" t="s">
        <v>46</v>
      </c>
      <c r="D94" s="12"/>
      <c r="E94" s="12"/>
      <c r="F94" s="12"/>
      <c r="G94" s="12"/>
      <c r="H94" s="12"/>
      <c r="I94" s="12"/>
      <c r="J94" s="17">
        <f>'[1]QUADRO SEM RECARGA'!B139</f>
        <v>0</v>
      </c>
    </row>
    <row r="95" spans="1:10" s="5" customFormat="1" ht="12" customHeight="1" thickBot="1">
      <c r="A95" s="10"/>
      <c r="B95" s="11"/>
      <c r="C95" s="11"/>
      <c r="D95" s="12"/>
      <c r="E95" s="12"/>
      <c r="F95" s="12"/>
      <c r="G95" s="12"/>
      <c r="H95" s="12"/>
      <c r="I95" s="12"/>
      <c r="J95" s="13"/>
    </row>
    <row r="96" spans="1:11" ht="13.5" thickBot="1">
      <c r="A96" s="6" t="s">
        <v>72</v>
      </c>
      <c r="B96" s="7"/>
      <c r="C96" s="7"/>
      <c r="D96" s="8"/>
      <c r="E96" s="8"/>
      <c r="F96" s="8"/>
      <c r="G96" s="8"/>
      <c r="H96" s="8"/>
      <c r="I96" s="8"/>
      <c r="J96" s="9">
        <f>J2+J60-J64</f>
        <v>5979542.44117</v>
      </c>
      <c r="K96" s="18"/>
    </row>
    <row r="97" spans="1:10" ht="12.75">
      <c r="A97" s="10">
        <f>+A88</f>
        <v>44450</v>
      </c>
      <c r="B97" s="11" t="s">
        <v>73</v>
      </c>
      <c r="C97" s="19"/>
      <c r="D97" s="20" t="s">
        <v>74</v>
      </c>
      <c r="E97" s="20"/>
      <c r="F97" s="20"/>
      <c r="G97" s="20"/>
      <c r="H97" s="20"/>
      <c r="I97" s="20"/>
      <c r="J97" s="13">
        <f>'[1]QUADRO SEM RECARGA'!B150</f>
        <v>4272889.171819</v>
      </c>
    </row>
    <row r="98" spans="1:10" ht="12.75">
      <c r="A98" s="10">
        <f>A97</f>
        <v>44450</v>
      </c>
      <c r="B98" s="11" t="s">
        <v>73</v>
      </c>
      <c r="D98" s="20" t="s">
        <v>75</v>
      </c>
      <c r="J98" s="13">
        <f>'[1]QUADRO SEM RECARGA'!B151</f>
        <v>1706653.2693509997</v>
      </c>
    </row>
    <row r="99" ht="12.75">
      <c r="J99" s="13"/>
    </row>
    <row r="100" spans="1:10" ht="12.75">
      <c r="A100" s="21"/>
      <c r="B100" s="22"/>
      <c r="C100" s="22"/>
      <c r="D100" s="23"/>
      <c r="E100" s="23"/>
      <c r="F100" s="23"/>
      <c r="G100" s="23"/>
      <c r="H100" s="23"/>
      <c r="I100" s="23"/>
      <c r="J100" s="24">
        <f>J96-J97-J98</f>
        <v>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sptrans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s1177303</dc:creator>
  <cp:keywords/>
  <dc:description/>
  <cp:lastModifiedBy>s1177303</cp:lastModifiedBy>
  <dcterms:created xsi:type="dcterms:W3CDTF">2021-09-14T14:57:49Z</dcterms:created>
  <dcterms:modified xsi:type="dcterms:W3CDTF">2021-09-14T14:58:49Z</dcterms:modified>
  <cp:category/>
  <cp:version/>
  <cp:contentType/>
  <cp:contentStatus/>
</cp:coreProperties>
</file>