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ORÇAMENTÁRIO\2017\ODS\"/>
    </mc:Choice>
  </mc:AlternateContent>
  <bookViews>
    <workbookView xWindow="0" yWindow="150" windowWidth="28755" windowHeight="11835"/>
  </bookViews>
  <sheets>
    <sheet name="Janeiro" sheetId="1" r:id="rId1"/>
  </sheets>
  <externalReferences>
    <externalReference r:id="rId2"/>
  </externalReferences>
  <definedNames>
    <definedName name="Abril">#REF!,#REF!</definedName>
    <definedName name="_xlnm.Print_Area" localSheetId="0">Janeiro!$A$1:$H$138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>#REF!,#REF!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H116" i="1" l="1"/>
  <c r="H115" i="1"/>
  <c r="H114" i="1"/>
  <c r="G113" i="1"/>
  <c r="E113" i="1"/>
  <c r="E118" i="1" s="1"/>
  <c r="D113" i="1"/>
  <c r="D118" i="1" s="1"/>
  <c r="H111" i="1"/>
  <c r="H110" i="1"/>
  <c r="H109" i="1"/>
  <c r="G108" i="1"/>
  <c r="G118" i="1" s="1"/>
  <c r="F108" i="1"/>
  <c r="F118" i="1" s="1"/>
  <c r="E108" i="1"/>
  <c r="D108" i="1"/>
  <c r="G100" i="1"/>
  <c r="H98" i="1"/>
  <c r="H97" i="1"/>
  <c r="H96" i="1"/>
  <c r="G95" i="1"/>
  <c r="F95" i="1"/>
  <c r="E95" i="1"/>
  <c r="D95" i="1"/>
  <c r="B95" i="1"/>
  <c r="B100" i="1" s="1"/>
  <c r="H93" i="1"/>
  <c r="H92" i="1"/>
  <c r="H91" i="1"/>
  <c r="G90" i="1"/>
  <c r="F90" i="1"/>
  <c r="E90" i="1"/>
  <c r="D90" i="1"/>
  <c r="B90" i="1"/>
  <c r="H79" i="1"/>
  <c r="H78" i="1"/>
  <c r="H77" i="1"/>
  <c r="B77" i="1"/>
  <c r="H75" i="1"/>
  <c r="H74" i="1"/>
  <c r="G73" i="1"/>
  <c r="G68" i="1" s="1"/>
  <c r="E73" i="1"/>
  <c r="H73" i="1" s="1"/>
  <c r="B73" i="1"/>
  <c r="H72" i="1"/>
  <c r="H71" i="1"/>
  <c r="H70" i="1"/>
  <c r="H69" i="1"/>
  <c r="B68" i="1"/>
  <c r="H67" i="1"/>
  <c r="G66" i="1"/>
  <c r="G63" i="1" s="1"/>
  <c r="F66" i="1"/>
  <c r="F63" i="1" s="1"/>
  <c r="F76" i="1" s="1"/>
  <c r="F80" i="1" s="1"/>
  <c r="F82" i="1" s="1"/>
  <c r="E66" i="1"/>
  <c r="H66" i="1" s="1"/>
  <c r="E65" i="1"/>
  <c r="H65" i="1" s="1"/>
  <c r="E64" i="1"/>
  <c r="H64" i="1" s="1"/>
  <c r="D63" i="1"/>
  <c r="D76" i="1" s="1"/>
  <c r="B63" i="1"/>
  <c r="B76" i="1" s="1"/>
  <c r="B80" i="1" s="1"/>
  <c r="B82" i="1" s="1"/>
  <c r="H53" i="1"/>
  <c r="H52" i="1"/>
  <c r="H51" i="1"/>
  <c r="H47" i="1"/>
  <c r="H46" i="1"/>
  <c r="F45" i="1"/>
  <c r="D45" i="1"/>
  <c r="B45" i="1"/>
  <c r="H43" i="1"/>
  <c r="H42" i="1"/>
  <c r="H41" i="1"/>
  <c r="H40" i="1"/>
  <c r="H39" i="1"/>
  <c r="H38" i="1"/>
  <c r="D37" i="1"/>
  <c r="H37" i="1" s="1"/>
  <c r="B37" i="1"/>
  <c r="H36" i="1"/>
  <c r="H35" i="1"/>
  <c r="H34" i="1"/>
  <c r="F33" i="1"/>
  <c r="H33" i="1" s="1"/>
  <c r="D33" i="1"/>
  <c r="B33" i="1"/>
  <c r="B30" i="1" s="1"/>
  <c r="H32" i="1"/>
  <c r="H31" i="1"/>
  <c r="H29" i="1"/>
  <c r="F28" i="1"/>
  <c r="H28" i="1" s="1"/>
  <c r="H27" i="1"/>
  <c r="H26" i="1"/>
  <c r="F25" i="1"/>
  <c r="D25" i="1"/>
  <c r="D23" i="1" s="1"/>
  <c r="F24" i="1"/>
  <c r="H24" i="1" s="1"/>
  <c r="B23" i="1"/>
  <c r="H22" i="1"/>
  <c r="H21" i="1"/>
  <c r="H20" i="1"/>
  <c r="H19" i="1"/>
  <c r="D18" i="1"/>
  <c r="H18" i="1" s="1"/>
  <c r="H17" i="1"/>
  <c r="H16" i="1"/>
  <c r="H15" i="1"/>
  <c r="H14" i="1"/>
  <c r="H13" i="1"/>
  <c r="H12" i="1"/>
  <c r="F11" i="1"/>
  <c r="H11" i="1" s="1"/>
  <c r="D11" i="1"/>
  <c r="D8" i="1" s="1"/>
  <c r="F10" i="1"/>
  <c r="H10" i="1" s="1"/>
  <c r="H9" i="1"/>
  <c r="B8" i="1"/>
  <c r="B5" i="1" s="1"/>
  <c r="H7" i="1"/>
  <c r="D6" i="1"/>
  <c r="H6" i="1" s="1"/>
  <c r="G76" i="1" l="1"/>
  <c r="G80" i="1" s="1"/>
  <c r="G82" i="1" s="1"/>
  <c r="E100" i="1"/>
  <c r="F23" i="1"/>
  <c r="H23" i="1" s="1"/>
  <c r="E68" i="1"/>
  <c r="H68" i="1" s="1"/>
  <c r="F100" i="1"/>
  <c r="H108" i="1"/>
  <c r="D30" i="1"/>
  <c r="H45" i="1"/>
  <c r="H90" i="1"/>
  <c r="B44" i="1"/>
  <c r="B48" i="1" s="1"/>
  <c r="B50" i="1" s="1"/>
  <c r="H25" i="1"/>
  <c r="E63" i="1"/>
  <c r="E76" i="1" s="1"/>
  <c r="E80" i="1" s="1"/>
  <c r="H95" i="1"/>
  <c r="D100" i="1"/>
  <c r="H113" i="1"/>
  <c r="D80" i="1"/>
  <c r="D82" i="1" s="1"/>
  <c r="H82" i="1" s="1"/>
  <c r="D5" i="1"/>
  <c r="H100" i="1"/>
  <c r="H118" i="1"/>
  <c r="F8" i="1"/>
  <c r="F30" i="1"/>
  <c r="H76" i="1" l="1"/>
  <c r="H30" i="1"/>
  <c r="H63" i="1"/>
  <c r="D44" i="1"/>
  <c r="D48" i="1" s="1"/>
  <c r="D50" i="1" s="1"/>
  <c r="F5" i="1"/>
  <c r="H8" i="1"/>
  <c r="H5" i="1" l="1"/>
  <c r="F44" i="1"/>
  <c r="H44" i="1" l="1"/>
  <c r="F48" i="1"/>
  <c r="F50" i="1" l="1"/>
  <c r="E81" i="1"/>
  <c r="H48" i="1"/>
  <c r="H50" i="1" s="1"/>
</calcChain>
</file>

<file path=xl/sharedStrings.xml><?xml version="1.0" encoding="utf-8"?>
<sst xmlns="http://schemas.openxmlformats.org/spreadsheetml/2006/main" count="149" uniqueCount="122">
  <si>
    <t>em R$</t>
  </si>
  <si>
    <t>PREVISÃO INICIAL</t>
  </si>
  <si>
    <t>PREVISÃO ATUALIZADA</t>
  </si>
  <si>
    <t>RECEITAS REALIZADAS</t>
  </si>
  <si>
    <t>SALDO</t>
  </si>
  <si>
    <t>RECEITAS ORÇAMENTÁRIAS</t>
  </si>
  <si>
    <t>(a)</t>
  </si>
  <si>
    <t>(b)</t>
  </si>
  <si>
    <t>(c)</t>
  </si>
  <si>
    <t>d = (c-b)</t>
  </si>
  <si>
    <t xml:space="preserve">    RECEITAS CORRENTES (I)</t>
  </si>
  <si>
    <t xml:space="preserve">        RECEITA TRIBUTÁRIA</t>
  </si>
  <si>
    <t xml:space="preserve">        RECEITA DE CONTRIBUIÇÕES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</si>
  <si>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</si>
  <si>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</si>
  <si>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</si>
  <si>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</si>
  <si>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</si>
  <si>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</si>
  <si>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</si>
  <si>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</si>
  <si>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</si>
  <si>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</si>
  <si>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</si>
  <si>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</si>
  <si>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</si>
  <si>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Pessoas</t>
  </si>
  <si>
    <t xml:space="preserve">            Transferências de Convênios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</si>
  <si>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</si>
  <si>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</si>
  <si>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</si>
  <si>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</si>
  <si>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</si>
  <si>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</si>
  <si>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 (II)</t>
  </si>
  <si>
    <t xml:space="preserve">        OPERAÇÕES DE CRÉDITO</t>
  </si>
  <si>
    <t xml:space="preserve">            Operações de Crédito Internas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</si>
  <si>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</si>
  <si>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</si>
  <si>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</si>
  <si>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</si>
  <si>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</si>
  <si>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OUTRAS RECEITAS DE CAPITAL</t>
  </si>
  <si>
    <t xml:space="preserve">            Integralização do Capital Social</t>
  </si>
  <si>
    <t xml:space="preserve">           Receitas de Capital Diversas</t>
  </si>
  <si>
    <t>RECURSOS ARRECADADOS EXERCÍCIOS ANTERIORES (III)</t>
  </si>
  <si>
    <t>SUBTOTAL DAS RECEITAS (IV) = (I + II + III)</t>
  </si>
  <si>
    <t>REFINANCIAMENTO  (V)</t>
  </si>
  <si>
    <t xml:space="preserve">    Operações de Crédito Internas</t>
  </si>
  <si>
    <t xml:space="preserve">    Operações de Crédito Externas</t>
  </si>
  <si>
    <t>SUBTOTAL COM REFINANCIAMENTO (VI) = (IV + V)</t>
  </si>
  <si>
    <t>DÉFICIT (VII)</t>
  </si>
  <si>
    <t>TOTAL (VIII) = (VI + VII)</t>
  </si>
  <si>
    <t>SALDOS DE EX. ANT. (Utilizados p/ créditos adicionais)</t>
  </si>
  <si>
    <t xml:space="preserve">    Superávit Financeiros</t>
  </si>
  <si>
    <t xml:space="preserve">    Reabertura de Créditos Adicionais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</si>
  <si>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</si>
  <si>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</si>
  <si>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</si>
  <si>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</si>
  <si>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</si>
  <si>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</si>
  <si>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DA DOTAÇÃO</t>
  </si>
  <si>
    <t>(e)</t>
  </si>
  <si>
    <t xml:space="preserve">(f) </t>
  </si>
  <si>
    <t xml:space="preserve">(g) </t>
  </si>
  <si>
    <t>(h)</t>
  </si>
  <si>
    <t>(i)</t>
  </si>
  <si>
    <t>j = (f-g)</t>
  </si>
  <si>
    <t xml:space="preserve">    DESPESAS CORRENTES (IX)</t>
  </si>
  <si>
    <t xml:space="preserve">        Pessoal e Encargos Sociais</t>
  </si>
  <si>
    <t xml:space="preserve">        Juros e Encargos da Dívida</t>
  </si>
  <si>
    <t>Outras Despesas Correntes</t>
  </si>
  <si>
    <t xml:space="preserve">    DESPESAS DE CAPITAL (X)</t>
  </si>
  <si>
    <t>Investimentos</t>
  </si>
  <si>
    <t>Inversões Financeias</t>
  </si>
  <si>
    <t>Amortização da Dívida</t>
  </si>
  <si>
    <t xml:space="preserve">    RESERVA DE CONTINGÊNCIA (XI)</t>
  </si>
  <si>
    <t xml:space="preserve">    RESERVA DO RPPS (XII)</t>
  </si>
  <si>
    <t>SUBTOTAL DAS DESPESAS (XIII) = (IX + X + XI + XII)</t>
  </si>
  <si>
    <t>AMORTIZAÇÃO DA DÍV. / REFINANCIAMENTO (XIV)</t>
  </si>
  <si>
    <t xml:space="preserve">    Amortização da Dívida Interna</t>
  </si>
  <si>
    <t xml:space="preserve">    Amortização da Dívida Externa</t>
  </si>
  <si>
    <t>SUBTOTAL C/ REFINANCIAMENTO (XV) = (XIII + XIV)</t>
  </si>
  <si>
    <t>SUPERÁVIT (XVI)</t>
  </si>
  <si>
    <t>TOTAL (XVII) = (XV + XVI)</t>
  </si>
  <si>
    <t>Quadro da Execução de Restos a Pagar não Processados</t>
  </si>
  <si>
    <t>Restos a Pagar não Processados</t>
  </si>
  <si>
    <t>Inscritos</t>
  </si>
  <si>
    <t>Liquidados</t>
  </si>
  <si>
    <t>Pagos</t>
  </si>
  <si>
    <t>Cancelados</t>
  </si>
  <si>
    <t>Saldo</t>
  </si>
  <si>
    <t>Em Exercícios Anteriores</t>
  </si>
  <si>
    <t>Em 31 de Dezembro do exercício anterior</t>
  </si>
  <si>
    <t xml:space="preserve">(c) </t>
  </si>
  <si>
    <t>(d)</t>
  </si>
  <si>
    <t>f = (a + b - d - e)</t>
  </si>
  <si>
    <t xml:space="preserve">    DESPESAS CORRENTES</t>
  </si>
  <si>
    <t xml:space="preserve">    DESPESAS DE CAPITAL </t>
  </si>
  <si>
    <t xml:space="preserve">TOTAL </t>
  </si>
  <si>
    <t>Quadro da Execução de Restos a Pagar Processados</t>
  </si>
  <si>
    <t>Restos a Pagar Processados</t>
  </si>
  <si>
    <t xml:space="preserve">(b) </t>
  </si>
  <si>
    <t>e = (a + b - c - d)</t>
  </si>
  <si>
    <t xml:space="preserve">    DESPESAS CORRENTES </t>
  </si>
  <si>
    <t xml:space="preserve">    DESPESAS DE CAPITAL</t>
  </si>
  <si>
    <t>FONTES: SOF/Boletim da Receita PMSP</t>
  </si>
  <si>
    <t xml:space="preserve">                  SOF/Boletim da Receita AMLURB</t>
  </si>
  <si>
    <t xml:space="preserve">                  SOF/ Relatório Resumido da Execução Orçamentária AMLURB - Fonte 08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</si>
  <si>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</si>
  <si>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</si>
  <si>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O total das despesas fixadas para o Fundo Municipal de Limpeza Urbana - FMLU, Fonte 08, de: R$ 151.827.485,00, é composto pela somatória das receitas correntes previstas para Autoridade Municipal de Limpeza Urbana de: R$ 86.168.876,00, mais a previsão das receitas provenientes da arrecadação pela Administração Direta, nos termos do artigo 81 da Lei Municipal 13.478/02 e regulamentada pelo artigo 3º do Decreto 43.271/03 no valor de: R$ 65.658.609,00.</t>
  </si>
  <si>
    <t>Paulo César Martins</t>
  </si>
  <si>
    <t>José Marcos Joaquim</t>
  </si>
  <si>
    <t>Edson Tomaz de Lima Filho</t>
  </si>
  <si>
    <t>Coordenador I</t>
  </si>
  <si>
    <t>Diretor Administrativo Financeiro</t>
  </si>
  <si>
    <t>Presidente</t>
  </si>
  <si>
    <t>CRC288022/O-2</t>
  </si>
  <si>
    <t>RG 505610-9</t>
  </si>
  <si>
    <t>AMLURB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</si>
</sst>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&quot;R$ &quot;#,##0.00_);[Red]\(&quot;R$ &quot;#,##0.00\)"/>
    <numFmt numFmtId="166" formatCode="#,##0.0_);\(#,##0.00\)"/>
    <numFmt numFmtId="167" formatCode="_-* #,##0.000_-;\-* #,##0.000_-;_-* &quot;-&quot;??_-;_-@_-"/>
    <numFmt numFmtId="168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46">
    <xf numFmtId="0" fontId="0" fillId="0" borderId="0" xfId="0"/>
    <xf numFmtId="49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0" xfId="0" applyFont="1" applyFill="1" applyAlignment="1"/>
    <xf numFmtId="164" fontId="3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/>
    <xf numFmtId="49" fontId="4" fillId="2" borderId="1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/>
    <xf numFmtId="166" fontId="4" fillId="0" borderId="4" xfId="1" applyNumberFormat="1" applyFont="1" applyFill="1" applyBorder="1" applyAlignment="1"/>
    <xf numFmtId="49" fontId="3" fillId="0" borderId="3" xfId="0" applyNumberFormat="1" applyFont="1" applyFill="1" applyBorder="1" applyAlignment="1"/>
    <xf numFmtId="43" fontId="3" fillId="0" borderId="4" xfId="1" applyFont="1" applyFill="1" applyBorder="1" applyAlignment="1"/>
    <xf numFmtId="166" fontId="3" fillId="0" borderId="4" xfId="1" applyNumberFormat="1" applyFont="1" applyFill="1" applyBorder="1" applyAlignment="1"/>
    <xf numFmtId="49" fontId="3" fillId="0" borderId="3" xfId="0" applyNumberFormat="1" applyFont="1" applyFill="1" applyBorder="1" applyAlignment="1">
      <alignment wrapText="1"/>
    </xf>
    <xf numFmtId="167" fontId="3" fillId="0" borderId="4" xfId="1" applyNumberFormat="1" applyFont="1" applyFill="1" applyBorder="1" applyAlignment="1"/>
    <xf numFmtId="43" fontId="3" fillId="0" borderId="4" xfId="1" applyNumberFormat="1" applyFont="1" applyFill="1" applyBorder="1" applyAlignment="1"/>
    <xf numFmtId="0" fontId="5" fillId="0" borderId="0" xfId="0" applyFont="1" applyFill="1"/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left" vertical="top" wrapText="1" indent="1"/>
    </xf>
    <xf numFmtId="49" fontId="4" fillId="0" borderId="7" xfId="0" applyNumberFormat="1" applyFont="1" applyFill="1" applyBorder="1" applyAlignment="1">
      <alignment horizontal="left" indent="1"/>
    </xf>
    <xf numFmtId="166" fontId="3" fillId="0" borderId="8" xfId="1" applyNumberFormat="1" applyFont="1" applyFill="1" applyBorder="1" applyAlignment="1"/>
    <xf numFmtId="0" fontId="4" fillId="0" borderId="1" xfId="0" applyNumberFormat="1" applyFont="1" applyFill="1" applyBorder="1" applyAlignment="1">
      <alignment horizontal="left" wrapText="1" indent="1"/>
    </xf>
    <xf numFmtId="43" fontId="3" fillId="2" borderId="4" xfId="1" applyFont="1" applyFill="1" applyBorder="1" applyAlignment="1"/>
    <xf numFmtId="49" fontId="4" fillId="0" borderId="7" xfId="0" applyNumberFormat="1" applyFont="1" applyFill="1" applyBorder="1" applyAlignment="1">
      <alignment wrapText="1"/>
    </xf>
    <xf numFmtId="43" fontId="3" fillId="0" borderId="8" xfId="1" applyFont="1" applyFill="1" applyBorder="1" applyAlignment="1"/>
    <xf numFmtId="0" fontId="3" fillId="0" borderId="7" xfId="0" applyFont="1" applyBorder="1" applyAlignment="1">
      <alignment horizontal="justify"/>
    </xf>
    <xf numFmtId="0" fontId="3" fillId="0" borderId="7" xfId="0" applyFont="1" applyBorder="1"/>
    <xf numFmtId="0" fontId="3" fillId="0" borderId="0" xfId="0" applyFont="1" applyBorder="1"/>
    <xf numFmtId="43" fontId="3" fillId="0" borderId="0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43" fontId="4" fillId="0" borderId="10" xfId="1" applyFont="1" applyFill="1" applyBorder="1" applyAlignment="1"/>
    <xf numFmtId="43" fontId="4" fillId="0" borderId="3" xfId="1" applyFont="1" applyFill="1" applyBorder="1" applyAlignment="1"/>
    <xf numFmtId="43" fontId="4" fillId="0" borderId="4" xfId="1" applyFont="1" applyFill="1" applyBorder="1" applyAlignment="1"/>
    <xf numFmtId="43" fontId="3" fillId="0" borderId="10" xfId="1" applyFont="1" applyFill="1" applyBorder="1" applyAlignment="1"/>
    <xf numFmtId="43" fontId="3" fillId="0" borderId="3" xfId="1" applyFont="1" applyFill="1" applyBorder="1" applyAlignment="1"/>
    <xf numFmtId="0" fontId="4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left" indent="2"/>
    </xf>
    <xf numFmtId="0" fontId="3" fillId="0" borderId="0" xfId="0" applyNumberFormat="1" applyFont="1" applyFill="1" applyBorder="1" applyAlignment="1">
      <alignment horizontal="left" indent="3"/>
    </xf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left" indent="1"/>
    </xf>
    <xf numFmtId="43" fontId="4" fillId="0" borderId="8" xfId="1" applyFont="1" applyFill="1" applyBorder="1" applyAlignment="1"/>
    <xf numFmtId="43" fontId="4" fillId="0" borderId="13" xfId="1" applyFont="1" applyFill="1" applyBorder="1" applyAlignment="1"/>
    <xf numFmtId="43" fontId="4" fillId="0" borderId="7" xfId="1" applyFont="1" applyFill="1" applyBorder="1" applyAlignment="1"/>
    <xf numFmtId="43" fontId="4" fillId="0" borderId="8" xfId="1" applyFont="1" applyFill="1" applyBorder="1" applyAlignment="1">
      <alignment horizontal="center"/>
    </xf>
    <xf numFmtId="43" fontId="3" fillId="0" borderId="2" xfId="1" applyFont="1" applyFill="1" applyBorder="1" applyAlignment="1"/>
    <xf numFmtId="43" fontId="3" fillId="0" borderId="9" xfId="1" applyFont="1" applyFill="1" applyBorder="1" applyAlignment="1"/>
    <xf numFmtId="43" fontId="3" fillId="0" borderId="1" xfId="1" applyFont="1" applyFill="1" applyBorder="1" applyAlignment="1"/>
    <xf numFmtId="43" fontId="3" fillId="0" borderId="2" xfId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left" indent="1"/>
    </xf>
    <xf numFmtId="0" fontId="4" fillId="0" borderId="14" xfId="0" applyNumberFormat="1" applyFont="1" applyFill="1" applyBorder="1" applyAlignment="1">
      <alignment horizontal="left" indent="1"/>
    </xf>
    <xf numFmtId="43" fontId="4" fillId="0" borderId="6" xfId="1" applyFont="1" applyFill="1" applyBorder="1" applyAlignment="1"/>
    <xf numFmtId="43" fontId="4" fillId="0" borderId="11" xfId="1" applyFont="1" applyFill="1" applyBorder="1" applyAlignment="1"/>
    <xf numFmtId="43" fontId="4" fillId="0" borderId="5" xfId="1" applyFont="1" applyFill="1" applyBorder="1" applyAlignment="1"/>
    <xf numFmtId="43" fontId="4" fillId="0" borderId="6" xfId="1" applyFont="1" applyFill="1" applyBorder="1" applyAlignment="1">
      <alignment horizontal="center"/>
    </xf>
    <xf numFmtId="43" fontId="4" fillId="2" borderId="7" xfId="1" applyFont="1" applyFill="1" applyBorder="1" applyAlignment="1"/>
    <xf numFmtId="43" fontId="4" fillId="2" borderId="8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indent="1"/>
    </xf>
    <xf numFmtId="43" fontId="4" fillId="2" borderId="8" xfId="1" applyFont="1" applyFill="1" applyBorder="1" applyAlignment="1"/>
    <xf numFmtId="43" fontId="4" fillId="2" borderId="13" xfId="1" applyFont="1" applyFill="1" applyBorder="1" applyAlignment="1"/>
    <xf numFmtId="0" fontId="4" fillId="2" borderId="15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 wrapText="1"/>
    </xf>
    <xf numFmtId="0" fontId="4" fillId="2" borderId="14" xfId="0" applyNumberFormat="1" applyFont="1" applyFill="1" applyBorder="1" applyAlignment="1"/>
    <xf numFmtId="0" fontId="4" fillId="2" borderId="5" xfId="0" applyNumberFormat="1" applyFont="1" applyFill="1" applyBorder="1" applyAlignment="1"/>
    <xf numFmtId="43" fontId="4" fillId="0" borderId="15" xfId="1" applyFont="1" applyFill="1" applyBorder="1" applyAlignment="1"/>
    <xf numFmtId="43" fontId="4" fillId="0" borderId="1" xfId="1" applyFont="1" applyFill="1" applyBorder="1" applyAlignment="1"/>
    <xf numFmtId="43" fontId="3" fillId="0" borderId="0" xfId="1" applyFont="1" applyFill="1" applyBorder="1" applyAlignment="1"/>
    <xf numFmtId="43" fontId="4" fillId="0" borderId="0" xfId="1" applyFont="1" applyFill="1" applyBorder="1" applyAlignment="1"/>
    <xf numFmtId="43" fontId="4" fillId="2" borderId="12" xfId="1" applyFont="1" applyFill="1" applyBorder="1" applyAlignment="1"/>
    <xf numFmtId="0" fontId="3" fillId="0" borderId="0" xfId="0" quotePrefix="1" applyNumberFormat="1" applyFont="1" applyFill="1" applyBorder="1" applyAlignment="1">
      <alignment vertical="center" wrapText="1"/>
    </xf>
    <xf numFmtId="0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2" borderId="8" xfId="1" applyFont="1" applyFill="1" applyBorder="1" applyAlignment="1">
      <alignment horizontal="center"/>
    </xf>
    <xf numFmtId="43" fontId="4" fillId="2" borderId="7" xfId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4" fillId="0" borderId="5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43" fontId="3" fillId="0" borderId="6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83</xdr:row>
      <xdr:rowOff>133351</xdr:rowOff>
    </xdr:from>
    <xdr:to>
      <xdr:col>7</xdr:col>
      <xdr:colOff>1295400</xdr:colOff>
      <xdr:row>84</xdr:row>
      <xdr:rowOff>142876</xdr:rowOff>
    </xdr:to>
    <xdr:sp macro="" textlink="">
      <xdr:nvSpPr>
        <xdr:cNvPr id="2" name="CaixaDeTexto 1"/>
        <xdr:cNvSpPr txBox="1"/>
      </xdr:nvSpPr>
      <xdr:spPr>
        <a:xfrm>
          <a:off x="9953625" y="13896976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  <xdr:twoCellAnchor>
    <xdr:from>
      <xdr:col>7</xdr:col>
      <xdr:colOff>361950</xdr:colOff>
      <xdr:row>102</xdr:row>
      <xdr:rowOff>0</xdr:rowOff>
    </xdr:from>
    <xdr:to>
      <xdr:col>7</xdr:col>
      <xdr:colOff>1323975</xdr:colOff>
      <xdr:row>103</xdr:row>
      <xdr:rowOff>9525</xdr:rowOff>
    </xdr:to>
    <xdr:sp macro="" textlink="">
      <xdr:nvSpPr>
        <xdr:cNvPr id="3" name="CaixaDeTexto 2"/>
        <xdr:cNvSpPr txBox="1"/>
      </xdr:nvSpPr>
      <xdr:spPr>
        <a:xfrm>
          <a:off x="9982200" y="16840200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7\Balan&#231;o%20Or&#231;ament&#225;rio%20-%20MCASP%20Fundo%20Men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1">
          <cell r="C31">
            <v>1031085.81</v>
          </cell>
        </row>
        <row r="32">
          <cell r="C32">
            <v>5796066.0700000003</v>
          </cell>
        </row>
        <row r="36">
          <cell r="C36">
            <v>4.47</v>
          </cell>
        </row>
        <row r="37">
          <cell r="C37">
            <v>1310322.4099999999</v>
          </cell>
        </row>
        <row r="38">
          <cell r="C38">
            <v>424.7</v>
          </cell>
        </row>
      </sheetData>
      <sheetData sheetId="1">
        <row r="3">
          <cell r="D3">
            <v>0</v>
          </cell>
          <cell r="E3">
            <v>0</v>
          </cell>
          <cell r="F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GridLines="0" tabSelected="1" topLeftCell="A101" zoomScaleNormal="100" workbookViewId="0">
      <selection activeCell="B144" sqref="B144"/>
    </sheetView>
  </sheetViews>
  <sheetFormatPr defaultRowHeight="11.25" customHeight="1" x14ac:dyDescent="0.2"/>
  <cols>
    <col min="1" max="1" width="53.85546875" style="6" customWidth="1"/>
    <col min="2" max="2" width="14.42578125" style="6" customWidth="1"/>
    <col min="3" max="3" width="8.28515625" style="6" customWidth="1"/>
    <col min="4" max="4" width="18.5703125" style="6" customWidth="1"/>
    <col min="5" max="5" width="17.5703125" style="6" customWidth="1"/>
    <col min="6" max="6" width="16.85546875" style="6" customWidth="1"/>
    <col min="7" max="7" width="14.7109375" style="6" customWidth="1"/>
    <col min="8" max="8" width="20.140625" style="6" customWidth="1"/>
    <col min="9" max="9" width="13.85546875" style="6" customWidth="1"/>
    <col min="10" max="10" width="18.5703125" style="6" customWidth="1"/>
    <col min="11" max="11" width="6.5703125" style="6" customWidth="1"/>
    <col min="12" max="13" width="15.42578125" style="6" customWidth="1"/>
    <col min="14" max="14" width="22" style="6" customWidth="1"/>
    <col min="15" max="15" width="13.42578125" style="6" customWidth="1"/>
    <col min="16" max="16384" width="9.140625" style="6"/>
  </cols>
  <sheetData>
    <row r="1" spans="1:8" ht="11.25" customHeight="1" x14ac:dyDescent="0.2">
      <c r="A1" s="1"/>
      <c r="B1" s="2"/>
      <c r="C1" s="3"/>
      <c r="D1" s="3"/>
      <c r="E1" s="4"/>
      <c r="F1" s="3"/>
      <c r="G1" s="3"/>
      <c r="H1" s="5" t="s">
        <v>0</v>
      </c>
    </row>
    <row r="2" spans="1:8" ht="11.25" customHeight="1" x14ac:dyDescent="0.2">
      <c r="A2" s="7"/>
      <c r="B2" s="134" t="s">
        <v>1</v>
      </c>
      <c r="C2" s="135"/>
      <c r="D2" s="134" t="s">
        <v>2</v>
      </c>
      <c r="E2" s="135"/>
      <c r="F2" s="138" t="s">
        <v>3</v>
      </c>
      <c r="G2" s="139"/>
      <c r="H2" s="8" t="s">
        <v>4</v>
      </c>
    </row>
    <row r="3" spans="1:8" ht="12.75" customHeight="1" x14ac:dyDescent="0.2">
      <c r="A3" s="9" t="s">
        <v>5</v>
      </c>
      <c r="B3" s="136"/>
      <c r="C3" s="137"/>
      <c r="D3" s="136"/>
      <c r="E3" s="137"/>
      <c r="F3" s="140"/>
      <c r="G3" s="141"/>
      <c r="H3" s="10"/>
    </row>
    <row r="4" spans="1:8" ht="11.25" customHeight="1" x14ac:dyDescent="0.2">
      <c r="A4" s="11"/>
      <c r="B4" s="142" t="s">
        <v>6</v>
      </c>
      <c r="C4" s="143"/>
      <c r="D4" s="144" t="s">
        <v>7</v>
      </c>
      <c r="E4" s="145"/>
      <c r="F4" s="144" t="s">
        <v>8</v>
      </c>
      <c r="G4" s="145"/>
      <c r="H4" s="12" t="s">
        <v>9</v>
      </c>
    </row>
    <row r="5" spans="1:8" ht="12.75" x14ac:dyDescent="0.2">
      <c r="A5" s="13" t="s">
        <v>10</v>
      </c>
      <c r="B5" s="109">
        <f>B6+B7+B8+B16+B17+B18+B19+B23</f>
        <v>86168876</v>
      </c>
      <c r="C5" s="110"/>
      <c r="D5" s="109">
        <f t="shared" ref="D5" si="0">D6+D7+D8+D16+D17+D18+D19+D23</f>
        <v>86168876</v>
      </c>
      <c r="E5" s="110"/>
      <c r="F5" s="109">
        <f t="shared" ref="F5" si="1">F6+F7+F8+F16+F17+F18+F19+F23</f>
        <v>8137903.4600000009</v>
      </c>
      <c r="G5" s="110"/>
      <c r="H5" s="14">
        <f>F5-D5</f>
        <v>-78030972.539999992</v>
      </c>
    </row>
    <row r="6" spans="1:8" ht="12.75" x14ac:dyDescent="0.2">
      <c r="A6" s="15" t="s">
        <v>11</v>
      </c>
      <c r="B6" s="107">
        <v>0</v>
      </c>
      <c r="C6" s="108"/>
      <c r="D6" s="107">
        <f>B6</f>
        <v>0</v>
      </c>
      <c r="E6" s="108"/>
      <c r="F6" s="107">
        <v>0</v>
      </c>
      <c r="G6" s="108"/>
      <c r="H6" s="16">
        <f t="shared" ref="H6:H53" si="2">F6-D6</f>
        <v>0</v>
      </c>
    </row>
    <row r="7" spans="1:8" ht="12.75" x14ac:dyDescent="0.2">
      <c r="A7" s="15" t="s">
        <v>12</v>
      </c>
      <c r="B7" s="107">
        <v>0</v>
      </c>
      <c r="C7" s="108"/>
      <c r="D7" s="107">
        <v>0</v>
      </c>
      <c r="E7" s="108"/>
      <c r="F7" s="107">
        <v>0</v>
      </c>
      <c r="G7" s="108"/>
      <c r="H7" s="16">
        <f t="shared" si="2"/>
        <v>0</v>
      </c>
    </row>
    <row r="8" spans="1:8" ht="12.75" x14ac:dyDescent="0.2">
      <c r="A8" s="15" t="s">
        <v>13</v>
      </c>
      <c r="B8" s="107">
        <f>B9+B10+B11+B12+B13+B14+B15</f>
        <v>61430078</v>
      </c>
      <c r="C8" s="108"/>
      <c r="D8" s="107">
        <f t="shared" ref="D8" si="3">D9+D10+D11+D12+D13+D14+D15</f>
        <v>61430078</v>
      </c>
      <c r="E8" s="108"/>
      <c r="F8" s="107">
        <f t="shared" ref="F8" si="4">F9+F10+F11+F12+F13+F14+F15</f>
        <v>6827151.8800000008</v>
      </c>
      <c r="G8" s="108"/>
      <c r="H8" s="17">
        <f t="shared" si="2"/>
        <v>-54602926.119999997</v>
      </c>
    </row>
    <row r="9" spans="1:8" ht="12.75" x14ac:dyDescent="0.2">
      <c r="A9" s="15" t="s">
        <v>14</v>
      </c>
      <c r="B9" s="107">
        <v>0</v>
      </c>
      <c r="C9" s="108"/>
      <c r="D9" s="107">
        <v>0</v>
      </c>
      <c r="E9" s="108"/>
      <c r="F9" s="107">
        <v>0</v>
      </c>
      <c r="G9" s="108"/>
      <c r="H9" s="16">
        <f t="shared" si="2"/>
        <v>0</v>
      </c>
    </row>
    <row r="10" spans="1:8" ht="12.75" x14ac:dyDescent="0.2">
      <c r="A10" s="15" t="s">
        <v>15</v>
      </c>
      <c r="B10" s="107">
        <v>0</v>
      </c>
      <c r="C10" s="108"/>
      <c r="D10" s="107">
        <v>0</v>
      </c>
      <c r="E10" s="108"/>
      <c r="F10" s="107">
        <f>[1]Receitas!C31</f>
        <v>1031085.81</v>
      </c>
      <c r="G10" s="108"/>
      <c r="H10" s="16">
        <f t="shared" si="2"/>
        <v>1031085.81</v>
      </c>
    </row>
    <row r="11" spans="1:8" ht="12.75" x14ac:dyDescent="0.2">
      <c r="A11" s="15" t="s">
        <v>16</v>
      </c>
      <c r="B11" s="107">
        <v>61430078</v>
      </c>
      <c r="C11" s="108"/>
      <c r="D11" s="107">
        <f>B11</f>
        <v>61430078</v>
      </c>
      <c r="E11" s="108"/>
      <c r="F11" s="107">
        <f>[1]Receitas!C32</f>
        <v>5796066.0700000003</v>
      </c>
      <c r="G11" s="108"/>
      <c r="H11" s="17">
        <f t="shared" si="2"/>
        <v>-55634011.93</v>
      </c>
    </row>
    <row r="12" spans="1:8" ht="12.75" x14ac:dyDescent="0.2">
      <c r="A12" s="15" t="s">
        <v>17</v>
      </c>
      <c r="B12" s="107">
        <v>0</v>
      </c>
      <c r="C12" s="108"/>
      <c r="D12" s="107">
        <v>0</v>
      </c>
      <c r="E12" s="108"/>
      <c r="F12" s="107">
        <v>0</v>
      </c>
      <c r="G12" s="108"/>
      <c r="H12" s="16">
        <f t="shared" si="2"/>
        <v>0</v>
      </c>
    </row>
    <row r="13" spans="1:8" ht="25.5" x14ac:dyDescent="0.2">
      <c r="A13" s="18" t="s">
        <v>18</v>
      </c>
      <c r="B13" s="107">
        <v>0</v>
      </c>
      <c r="C13" s="108"/>
      <c r="D13" s="107">
        <v>0</v>
      </c>
      <c r="E13" s="108"/>
      <c r="F13" s="107">
        <v>0</v>
      </c>
      <c r="G13" s="108"/>
      <c r="H13" s="16">
        <f t="shared" si="2"/>
        <v>0</v>
      </c>
    </row>
    <row r="14" spans="1:8" ht="12.75" x14ac:dyDescent="0.2">
      <c r="A14" s="18" t="s">
        <v>19</v>
      </c>
      <c r="B14" s="107">
        <v>0</v>
      </c>
      <c r="C14" s="108"/>
      <c r="D14" s="107">
        <v>0</v>
      </c>
      <c r="E14" s="108"/>
      <c r="F14" s="107">
        <v>0</v>
      </c>
      <c r="G14" s="108"/>
      <c r="H14" s="16">
        <f t="shared" si="2"/>
        <v>0</v>
      </c>
    </row>
    <row r="15" spans="1:8" ht="12.75" x14ac:dyDescent="0.2">
      <c r="A15" s="15" t="s">
        <v>20</v>
      </c>
      <c r="B15" s="107">
        <v>0</v>
      </c>
      <c r="C15" s="108"/>
      <c r="D15" s="107">
        <v>0</v>
      </c>
      <c r="E15" s="108"/>
      <c r="F15" s="107">
        <v>0</v>
      </c>
      <c r="G15" s="108"/>
      <c r="H15" s="16">
        <f t="shared" si="2"/>
        <v>0</v>
      </c>
    </row>
    <row r="16" spans="1:8" ht="12.75" x14ac:dyDescent="0.2">
      <c r="A16" s="15" t="s">
        <v>21</v>
      </c>
      <c r="B16" s="107">
        <v>0</v>
      </c>
      <c r="C16" s="108"/>
      <c r="D16" s="107">
        <v>0</v>
      </c>
      <c r="E16" s="108"/>
      <c r="F16" s="107">
        <v>0</v>
      </c>
      <c r="G16" s="108"/>
      <c r="H16" s="16">
        <f t="shared" si="2"/>
        <v>0</v>
      </c>
    </row>
    <row r="17" spans="1:8" ht="12.75" x14ac:dyDescent="0.2">
      <c r="A17" s="15" t="s">
        <v>22</v>
      </c>
      <c r="B17" s="107">
        <v>0</v>
      </c>
      <c r="C17" s="108"/>
      <c r="D17" s="107">
        <v>0</v>
      </c>
      <c r="E17" s="108"/>
      <c r="F17" s="107">
        <v>0</v>
      </c>
      <c r="G17" s="108"/>
      <c r="H17" s="16">
        <f t="shared" si="2"/>
        <v>0</v>
      </c>
    </row>
    <row r="18" spans="1:8" ht="12.75" x14ac:dyDescent="0.2">
      <c r="A18" s="15" t="s">
        <v>23</v>
      </c>
      <c r="B18" s="107">
        <v>0</v>
      </c>
      <c r="C18" s="108"/>
      <c r="D18" s="107">
        <f>B18</f>
        <v>0</v>
      </c>
      <c r="E18" s="108"/>
      <c r="F18" s="107">
        <v>0</v>
      </c>
      <c r="G18" s="108"/>
      <c r="H18" s="16">
        <f t="shared" si="2"/>
        <v>0</v>
      </c>
    </row>
    <row r="19" spans="1:8" ht="12.75" x14ac:dyDescent="0.2">
      <c r="A19" s="15" t="s">
        <v>24</v>
      </c>
      <c r="B19" s="107">
        <v>0</v>
      </c>
      <c r="C19" s="108"/>
      <c r="D19" s="107">
        <v>0</v>
      </c>
      <c r="E19" s="108"/>
      <c r="F19" s="107">
        <v>0</v>
      </c>
      <c r="G19" s="108"/>
      <c r="H19" s="16">
        <f t="shared" si="2"/>
        <v>0</v>
      </c>
    </row>
    <row r="20" spans="1:8" ht="12.75" x14ac:dyDescent="0.2">
      <c r="A20" s="15" t="s">
        <v>25</v>
      </c>
      <c r="B20" s="107">
        <v>0</v>
      </c>
      <c r="C20" s="108"/>
      <c r="D20" s="107">
        <v>0</v>
      </c>
      <c r="E20" s="108"/>
      <c r="F20" s="107">
        <v>0</v>
      </c>
      <c r="G20" s="108"/>
      <c r="H20" s="16">
        <f t="shared" si="2"/>
        <v>0</v>
      </c>
    </row>
    <row r="21" spans="1:8" ht="12.75" x14ac:dyDescent="0.2">
      <c r="A21" s="15" t="s">
        <v>26</v>
      </c>
      <c r="B21" s="107">
        <v>0</v>
      </c>
      <c r="C21" s="108"/>
      <c r="D21" s="107">
        <v>0</v>
      </c>
      <c r="E21" s="108"/>
      <c r="F21" s="107">
        <v>0</v>
      </c>
      <c r="G21" s="108"/>
      <c r="H21" s="19">
        <f t="shared" si="2"/>
        <v>0</v>
      </c>
    </row>
    <row r="22" spans="1:8" ht="12.75" x14ac:dyDescent="0.2">
      <c r="A22" s="15" t="s">
        <v>27</v>
      </c>
      <c r="B22" s="107">
        <v>0</v>
      </c>
      <c r="C22" s="108"/>
      <c r="D22" s="107">
        <v>0</v>
      </c>
      <c r="E22" s="108"/>
      <c r="F22" s="107">
        <v>0</v>
      </c>
      <c r="G22" s="108"/>
      <c r="H22" s="19">
        <f t="shared" si="2"/>
        <v>0</v>
      </c>
    </row>
    <row r="23" spans="1:8" ht="12.75" x14ac:dyDescent="0.2">
      <c r="A23" s="15" t="s">
        <v>28</v>
      </c>
      <c r="B23" s="107">
        <f>B24+B25+B26+B27+B28</f>
        <v>24738798</v>
      </c>
      <c r="C23" s="108"/>
      <c r="D23" s="107">
        <f t="shared" ref="D23" si="5">D24+D25+D26+D27+D28</f>
        <v>24738798</v>
      </c>
      <c r="E23" s="108"/>
      <c r="F23" s="107">
        <f t="shared" ref="F23" si="6">F24+F25+F26+F27+F28</f>
        <v>1310751.5799999998</v>
      </c>
      <c r="G23" s="108"/>
      <c r="H23" s="17">
        <f t="shared" si="2"/>
        <v>-23428046.420000002</v>
      </c>
    </row>
    <row r="24" spans="1:8" ht="12.75" x14ac:dyDescent="0.2">
      <c r="A24" s="15" t="s">
        <v>29</v>
      </c>
      <c r="B24" s="107">
        <v>0</v>
      </c>
      <c r="C24" s="108"/>
      <c r="D24" s="107">
        <v>0</v>
      </c>
      <c r="E24" s="108"/>
      <c r="F24" s="107">
        <f>[1]Receitas!C36</f>
        <v>4.47</v>
      </c>
      <c r="G24" s="108"/>
      <c r="H24" s="20">
        <f t="shared" si="2"/>
        <v>4.47</v>
      </c>
    </row>
    <row r="25" spans="1:8" ht="12.75" x14ac:dyDescent="0.2">
      <c r="A25" s="15" t="s">
        <v>30</v>
      </c>
      <c r="B25" s="107">
        <v>24738798</v>
      </c>
      <c r="C25" s="108"/>
      <c r="D25" s="107">
        <f>B25</f>
        <v>24738798</v>
      </c>
      <c r="E25" s="108"/>
      <c r="F25" s="107">
        <f>[1]Receitas!C37</f>
        <v>1310322.4099999999</v>
      </c>
      <c r="G25" s="108"/>
      <c r="H25" s="17">
        <f t="shared" si="2"/>
        <v>-23428475.59</v>
      </c>
    </row>
    <row r="26" spans="1:8" ht="12.75" x14ac:dyDescent="0.2">
      <c r="A26" s="15" t="s">
        <v>31</v>
      </c>
      <c r="B26" s="107">
        <v>0</v>
      </c>
      <c r="C26" s="108"/>
      <c r="D26" s="107">
        <v>0</v>
      </c>
      <c r="E26" s="108"/>
      <c r="F26" s="107">
        <v>0</v>
      </c>
      <c r="G26" s="108"/>
      <c r="H26" s="19">
        <f t="shared" si="2"/>
        <v>0</v>
      </c>
    </row>
    <row r="27" spans="1:8" ht="25.5" x14ac:dyDescent="0.2">
      <c r="A27" s="18" t="s">
        <v>32</v>
      </c>
      <c r="B27" s="107">
        <v>0</v>
      </c>
      <c r="C27" s="108"/>
      <c r="D27" s="107">
        <v>0</v>
      </c>
      <c r="E27" s="108"/>
      <c r="F27" s="107">
        <v>0</v>
      </c>
      <c r="G27" s="108"/>
      <c r="H27" s="16">
        <f t="shared" si="2"/>
        <v>0</v>
      </c>
    </row>
    <row r="28" spans="1:8" ht="12.75" x14ac:dyDescent="0.2">
      <c r="A28" s="21" t="s">
        <v>33</v>
      </c>
      <c r="B28" s="107">
        <v>0</v>
      </c>
      <c r="C28" s="108"/>
      <c r="D28" s="107">
        <v>0</v>
      </c>
      <c r="E28" s="108"/>
      <c r="F28" s="107">
        <f>[1]Receitas!C38</f>
        <v>424.7</v>
      </c>
      <c r="G28" s="108"/>
      <c r="H28" s="16">
        <f t="shared" si="2"/>
        <v>424.7</v>
      </c>
    </row>
    <row r="29" spans="1:8" ht="12.75" x14ac:dyDescent="0.2">
      <c r="A29" s="21"/>
      <c r="B29" s="22"/>
      <c r="C29" s="23"/>
      <c r="D29" s="22"/>
      <c r="E29" s="23"/>
      <c r="F29" s="22"/>
      <c r="G29" s="23"/>
      <c r="H29" s="16">
        <f t="shared" si="2"/>
        <v>0</v>
      </c>
    </row>
    <row r="30" spans="1:8" ht="12.75" x14ac:dyDescent="0.2">
      <c r="A30" s="13" t="s">
        <v>34</v>
      </c>
      <c r="B30" s="109">
        <f>B31+B33+B36+B37+B39</f>
        <v>0</v>
      </c>
      <c r="C30" s="110"/>
      <c r="D30" s="109">
        <f>D31+D33+D36+D37+D39</f>
        <v>0</v>
      </c>
      <c r="E30" s="110"/>
      <c r="F30" s="109">
        <f>F31+F33+F36+F37+F39</f>
        <v>0</v>
      </c>
      <c r="G30" s="110"/>
      <c r="H30" s="16">
        <f t="shared" si="2"/>
        <v>0</v>
      </c>
    </row>
    <row r="31" spans="1:8" ht="12.75" x14ac:dyDescent="0.2">
      <c r="A31" s="15" t="s">
        <v>35</v>
      </c>
      <c r="B31" s="107">
        <v>0</v>
      </c>
      <c r="C31" s="108"/>
      <c r="D31" s="107">
        <v>0</v>
      </c>
      <c r="E31" s="108"/>
      <c r="F31" s="107">
        <v>0</v>
      </c>
      <c r="G31" s="108"/>
      <c r="H31" s="16">
        <f t="shared" si="2"/>
        <v>0</v>
      </c>
    </row>
    <row r="32" spans="1:8" ht="12.75" x14ac:dyDescent="0.2">
      <c r="A32" s="15" t="s">
        <v>36</v>
      </c>
      <c r="B32" s="107">
        <v>0</v>
      </c>
      <c r="C32" s="108"/>
      <c r="D32" s="107">
        <v>0</v>
      </c>
      <c r="E32" s="108"/>
      <c r="F32" s="107">
        <v>0</v>
      </c>
      <c r="G32" s="108"/>
      <c r="H32" s="16">
        <f t="shared" si="2"/>
        <v>0</v>
      </c>
    </row>
    <row r="33" spans="1:8" ht="12.75" x14ac:dyDescent="0.2">
      <c r="A33" s="15" t="s">
        <v>37</v>
      </c>
      <c r="B33" s="107">
        <f>B34+B35</f>
        <v>0</v>
      </c>
      <c r="C33" s="108"/>
      <c r="D33" s="107">
        <f>D34+D35</f>
        <v>0</v>
      </c>
      <c r="E33" s="108"/>
      <c r="F33" s="107">
        <f>F34+F35</f>
        <v>0</v>
      </c>
      <c r="G33" s="108"/>
      <c r="H33" s="16">
        <f t="shared" si="2"/>
        <v>0</v>
      </c>
    </row>
    <row r="34" spans="1:8" ht="12.75" x14ac:dyDescent="0.2">
      <c r="A34" s="15" t="s">
        <v>38</v>
      </c>
      <c r="B34" s="107">
        <v>0</v>
      </c>
      <c r="C34" s="108"/>
      <c r="D34" s="107">
        <v>0</v>
      </c>
      <c r="E34" s="108"/>
      <c r="F34" s="107">
        <v>0</v>
      </c>
      <c r="G34" s="108"/>
      <c r="H34" s="16">
        <f t="shared" si="2"/>
        <v>0</v>
      </c>
    </row>
    <row r="35" spans="1:8" ht="12.75" x14ac:dyDescent="0.2">
      <c r="A35" s="15" t="s">
        <v>39</v>
      </c>
      <c r="B35" s="107">
        <v>0</v>
      </c>
      <c r="C35" s="108"/>
      <c r="D35" s="107">
        <v>0</v>
      </c>
      <c r="E35" s="108"/>
      <c r="F35" s="107">
        <v>0</v>
      </c>
      <c r="G35" s="108"/>
      <c r="H35" s="16">
        <f t="shared" si="2"/>
        <v>0</v>
      </c>
    </row>
    <row r="36" spans="1:8" ht="12.75" x14ac:dyDescent="0.2">
      <c r="A36" s="15" t="s">
        <v>40</v>
      </c>
      <c r="B36" s="107">
        <v>0</v>
      </c>
      <c r="C36" s="108"/>
      <c r="D36" s="107">
        <v>0</v>
      </c>
      <c r="E36" s="108"/>
      <c r="F36" s="107">
        <v>0</v>
      </c>
      <c r="G36" s="108"/>
      <c r="H36" s="16">
        <f t="shared" si="2"/>
        <v>0</v>
      </c>
    </row>
    <row r="37" spans="1:8" ht="12.75" x14ac:dyDescent="0.2">
      <c r="A37" s="15" t="s">
        <v>41</v>
      </c>
      <c r="B37" s="107">
        <f>B38</f>
        <v>0</v>
      </c>
      <c r="C37" s="108"/>
      <c r="D37" s="107">
        <f>D38</f>
        <v>0</v>
      </c>
      <c r="E37" s="108"/>
      <c r="F37" s="107">
        <v>0</v>
      </c>
      <c r="G37" s="108"/>
      <c r="H37" s="16">
        <f t="shared" si="2"/>
        <v>0</v>
      </c>
    </row>
    <row r="38" spans="1:8" ht="12.75" x14ac:dyDescent="0.2">
      <c r="A38" s="24" t="s">
        <v>27</v>
      </c>
      <c r="B38" s="107">
        <v>0</v>
      </c>
      <c r="C38" s="108"/>
      <c r="D38" s="107">
        <v>0</v>
      </c>
      <c r="E38" s="108"/>
      <c r="F38" s="107">
        <v>0</v>
      </c>
      <c r="G38" s="108"/>
      <c r="H38" s="16">
        <f t="shared" si="2"/>
        <v>0</v>
      </c>
    </row>
    <row r="39" spans="1:8" ht="12.75" customHeight="1" x14ac:dyDescent="0.2">
      <c r="A39" s="15" t="s">
        <v>42</v>
      </c>
      <c r="B39" s="107">
        <v>0</v>
      </c>
      <c r="C39" s="108"/>
      <c r="D39" s="107">
        <v>0</v>
      </c>
      <c r="E39" s="108"/>
      <c r="F39" s="107">
        <v>0</v>
      </c>
      <c r="G39" s="108"/>
      <c r="H39" s="16">
        <f t="shared" si="2"/>
        <v>0</v>
      </c>
    </row>
    <row r="40" spans="1:8" ht="12.75" x14ac:dyDescent="0.2">
      <c r="A40" s="15" t="s">
        <v>43</v>
      </c>
      <c r="B40" s="107">
        <v>0</v>
      </c>
      <c r="C40" s="108"/>
      <c r="D40" s="107">
        <v>0</v>
      </c>
      <c r="E40" s="108"/>
      <c r="F40" s="107">
        <v>0</v>
      </c>
      <c r="G40" s="108"/>
      <c r="H40" s="16">
        <f t="shared" si="2"/>
        <v>0</v>
      </c>
    </row>
    <row r="41" spans="1:8" ht="12.75" x14ac:dyDescent="0.2">
      <c r="A41" s="24" t="s">
        <v>44</v>
      </c>
      <c r="B41" s="107">
        <v>0</v>
      </c>
      <c r="C41" s="108"/>
      <c r="D41" s="107">
        <v>0</v>
      </c>
      <c r="E41" s="108"/>
      <c r="F41" s="107">
        <v>0</v>
      </c>
      <c r="G41" s="108"/>
      <c r="H41" s="16">
        <f t="shared" si="2"/>
        <v>0</v>
      </c>
    </row>
    <row r="42" spans="1:8" ht="12.75" x14ac:dyDescent="0.2">
      <c r="A42" s="24"/>
      <c r="B42" s="22"/>
      <c r="C42" s="23"/>
      <c r="D42" s="22"/>
      <c r="E42" s="23"/>
      <c r="F42" s="22"/>
      <c r="G42" s="23"/>
      <c r="H42" s="16">
        <f t="shared" si="2"/>
        <v>0</v>
      </c>
    </row>
    <row r="43" spans="1:8" ht="12.75" customHeight="1" x14ac:dyDescent="0.2">
      <c r="A43" s="25" t="s">
        <v>45</v>
      </c>
      <c r="B43" s="132">
        <v>0</v>
      </c>
      <c r="C43" s="133"/>
      <c r="D43" s="132">
        <v>0</v>
      </c>
      <c r="E43" s="133"/>
      <c r="F43" s="132">
        <v>0</v>
      </c>
      <c r="G43" s="133"/>
      <c r="H43" s="16">
        <f t="shared" si="2"/>
        <v>0</v>
      </c>
    </row>
    <row r="44" spans="1:8" ht="12.75" x14ac:dyDescent="0.2">
      <c r="A44" s="26" t="s">
        <v>46</v>
      </c>
      <c r="B44" s="115">
        <f>B5+B30+B43</f>
        <v>86168876</v>
      </c>
      <c r="C44" s="116"/>
      <c r="D44" s="115">
        <f t="shared" ref="D44" si="7">D5+D30+D43</f>
        <v>86168876</v>
      </c>
      <c r="E44" s="116"/>
      <c r="F44" s="115">
        <f t="shared" ref="F44" si="8">F5+F30+F43</f>
        <v>8137903.4600000009</v>
      </c>
      <c r="G44" s="116"/>
      <c r="H44" s="27">
        <f t="shared" si="2"/>
        <v>-78030972.539999992</v>
      </c>
    </row>
    <row r="45" spans="1:8" ht="12.75" x14ac:dyDescent="0.2">
      <c r="A45" s="28" t="s">
        <v>47</v>
      </c>
      <c r="B45" s="124">
        <f>B46+B47</f>
        <v>0</v>
      </c>
      <c r="C45" s="125"/>
      <c r="D45" s="124">
        <f>D46+D47</f>
        <v>0</v>
      </c>
      <c r="E45" s="125"/>
      <c r="F45" s="124">
        <f>F46+F47</f>
        <v>0</v>
      </c>
      <c r="G45" s="125"/>
      <c r="H45" s="16">
        <f t="shared" si="2"/>
        <v>0</v>
      </c>
    </row>
    <row r="46" spans="1:8" ht="12.75" x14ac:dyDescent="0.2">
      <c r="A46" s="15" t="s">
        <v>48</v>
      </c>
      <c r="B46" s="107">
        <v>0</v>
      </c>
      <c r="C46" s="108"/>
      <c r="D46" s="107">
        <v>0</v>
      </c>
      <c r="E46" s="108"/>
      <c r="F46" s="107">
        <v>0</v>
      </c>
      <c r="G46" s="108"/>
      <c r="H46" s="16">
        <f t="shared" si="2"/>
        <v>0</v>
      </c>
    </row>
    <row r="47" spans="1:8" ht="12.75" x14ac:dyDescent="0.2">
      <c r="A47" s="15" t="s">
        <v>49</v>
      </c>
      <c r="B47" s="107">
        <v>0</v>
      </c>
      <c r="C47" s="108"/>
      <c r="D47" s="107">
        <v>0</v>
      </c>
      <c r="E47" s="108"/>
      <c r="F47" s="107">
        <v>0</v>
      </c>
      <c r="G47" s="108"/>
      <c r="H47" s="16">
        <f t="shared" si="2"/>
        <v>0</v>
      </c>
    </row>
    <row r="48" spans="1:8" ht="12.75" x14ac:dyDescent="0.2">
      <c r="A48" s="26" t="s">
        <v>50</v>
      </c>
      <c r="B48" s="115">
        <f>B44+B45</f>
        <v>86168876</v>
      </c>
      <c r="C48" s="116"/>
      <c r="D48" s="115">
        <f t="shared" ref="D48" si="9">D44+D45</f>
        <v>86168876</v>
      </c>
      <c r="E48" s="116"/>
      <c r="F48" s="115">
        <f t="shared" ref="F48" si="10">F44+F45</f>
        <v>8137903.4600000009</v>
      </c>
      <c r="G48" s="116"/>
      <c r="H48" s="27">
        <f t="shared" si="2"/>
        <v>-78030972.539999992</v>
      </c>
    </row>
    <row r="49" spans="1:8" ht="12.75" x14ac:dyDescent="0.2">
      <c r="A49" s="26" t="s">
        <v>51</v>
      </c>
      <c r="B49" s="115"/>
      <c r="C49" s="116"/>
      <c r="D49" s="115"/>
      <c r="E49" s="116"/>
      <c r="F49" s="115"/>
      <c r="G49" s="116"/>
      <c r="H49" s="29"/>
    </row>
    <row r="50" spans="1:8" ht="12.75" x14ac:dyDescent="0.2">
      <c r="A50" s="26" t="s">
        <v>52</v>
      </c>
      <c r="B50" s="115">
        <f>B48+B49</f>
        <v>86168876</v>
      </c>
      <c r="C50" s="116"/>
      <c r="D50" s="115">
        <f t="shared" ref="D50" si="11">D48+D49</f>
        <v>86168876</v>
      </c>
      <c r="E50" s="116"/>
      <c r="F50" s="115">
        <f t="shared" ref="F50" si="12">F48+F49</f>
        <v>8137903.4600000009</v>
      </c>
      <c r="G50" s="116"/>
      <c r="H50" s="27">
        <f>H48+H49</f>
        <v>-78030972.539999992</v>
      </c>
    </row>
    <row r="51" spans="1:8" ht="12.75" x14ac:dyDescent="0.2">
      <c r="A51" s="30" t="s">
        <v>53</v>
      </c>
      <c r="B51" s="115">
        <v>0</v>
      </c>
      <c r="C51" s="116"/>
      <c r="D51" s="115">
        <v>0</v>
      </c>
      <c r="E51" s="116"/>
      <c r="F51" s="115">
        <v>0</v>
      </c>
      <c r="G51" s="116"/>
      <c r="H51" s="31">
        <f t="shared" si="2"/>
        <v>0</v>
      </c>
    </row>
    <row r="52" spans="1:8" ht="12.75" x14ac:dyDescent="0.2">
      <c r="A52" s="32" t="s">
        <v>54</v>
      </c>
      <c r="B52" s="128">
        <v>0</v>
      </c>
      <c r="C52" s="129"/>
      <c r="D52" s="128">
        <v>0</v>
      </c>
      <c r="E52" s="129"/>
      <c r="F52" s="128">
        <v>0</v>
      </c>
      <c r="G52" s="129"/>
      <c r="H52" s="31">
        <f t="shared" si="2"/>
        <v>0</v>
      </c>
    </row>
    <row r="53" spans="1:8" ht="12.75" x14ac:dyDescent="0.2">
      <c r="A53" s="33" t="s">
        <v>55</v>
      </c>
      <c r="B53" s="128">
        <v>0</v>
      </c>
      <c r="C53" s="129"/>
      <c r="D53" s="128">
        <v>0</v>
      </c>
      <c r="E53" s="129"/>
      <c r="F53" s="128">
        <v>0</v>
      </c>
      <c r="G53" s="129"/>
      <c r="H53" s="31">
        <f t="shared" si="2"/>
        <v>0</v>
      </c>
    </row>
    <row r="54" spans="1:8" ht="12.75" x14ac:dyDescent="0.2">
      <c r="A54" s="34"/>
      <c r="B54" s="35"/>
      <c r="C54" s="35"/>
      <c r="D54" s="35"/>
      <c r="E54" s="35"/>
      <c r="F54" s="35"/>
      <c r="G54" s="35"/>
      <c r="H54" s="36"/>
    </row>
    <row r="55" spans="1:8" ht="12.75" x14ac:dyDescent="0.2">
      <c r="A55" s="34"/>
      <c r="B55" s="35"/>
      <c r="C55" s="35"/>
      <c r="D55" s="35"/>
      <c r="E55" s="35"/>
      <c r="F55" s="35"/>
      <c r="G55" s="35"/>
      <c r="H55" s="36"/>
    </row>
    <row r="56" spans="1:8" ht="12.75" x14ac:dyDescent="0.2">
      <c r="A56" s="34"/>
      <c r="B56" s="35"/>
      <c r="C56" s="35"/>
      <c r="D56" s="35"/>
      <c r="E56" s="35"/>
      <c r="F56" s="35"/>
      <c r="G56" s="35"/>
      <c r="H56" s="36"/>
    </row>
    <row r="57" spans="1:8" ht="12.75" x14ac:dyDescent="0.2">
      <c r="A57" s="34"/>
      <c r="B57" s="35"/>
      <c r="C57" s="35"/>
      <c r="D57" s="35"/>
      <c r="E57" s="35"/>
      <c r="F57" s="35"/>
      <c r="G57" s="35"/>
      <c r="H57" s="36"/>
    </row>
    <row r="58" spans="1:8" ht="12.75" x14ac:dyDescent="0.2">
      <c r="A58" s="1"/>
      <c r="F58" s="37"/>
      <c r="G58" s="37"/>
      <c r="H58" s="5" t="s">
        <v>0</v>
      </c>
    </row>
    <row r="59" spans="1:8" ht="14.25" customHeight="1" x14ac:dyDescent="0.2">
      <c r="A59" s="117" t="s">
        <v>56</v>
      </c>
      <c r="B59" s="105" t="s">
        <v>57</v>
      </c>
      <c r="C59" s="117"/>
      <c r="D59" s="102" t="s">
        <v>58</v>
      </c>
      <c r="E59" s="102" t="s">
        <v>59</v>
      </c>
      <c r="F59" s="121" t="s">
        <v>60</v>
      </c>
      <c r="G59" s="130" t="s">
        <v>61</v>
      </c>
      <c r="H59" s="105" t="s">
        <v>62</v>
      </c>
    </row>
    <row r="60" spans="1:8" ht="14.25" customHeight="1" x14ac:dyDescent="0.2">
      <c r="A60" s="118"/>
      <c r="B60" s="106"/>
      <c r="C60" s="118"/>
      <c r="D60" s="104"/>
      <c r="E60" s="104"/>
      <c r="F60" s="122"/>
      <c r="G60" s="131"/>
      <c r="H60" s="106"/>
    </row>
    <row r="61" spans="1:8" ht="14.25" customHeight="1" x14ac:dyDescent="0.2">
      <c r="A61" s="118"/>
      <c r="B61" s="106"/>
      <c r="C61" s="118"/>
      <c r="D61" s="104"/>
      <c r="E61" s="104"/>
      <c r="F61" s="122"/>
      <c r="G61" s="131"/>
      <c r="H61" s="106"/>
    </row>
    <row r="62" spans="1:8" ht="12.75" customHeight="1" x14ac:dyDescent="0.2">
      <c r="A62" s="119"/>
      <c r="B62" s="113" t="s">
        <v>63</v>
      </c>
      <c r="C62" s="114"/>
      <c r="D62" s="38" t="s">
        <v>64</v>
      </c>
      <c r="E62" s="39" t="s">
        <v>65</v>
      </c>
      <c r="F62" s="40" t="s">
        <v>66</v>
      </c>
      <c r="G62" s="41" t="s">
        <v>67</v>
      </c>
      <c r="H62" s="38" t="s">
        <v>68</v>
      </c>
    </row>
    <row r="63" spans="1:8" ht="12.75" x14ac:dyDescent="0.2">
      <c r="A63" s="42" t="s">
        <v>69</v>
      </c>
      <c r="B63" s="109">
        <f>B64+B65+B66</f>
        <v>151827485</v>
      </c>
      <c r="C63" s="110"/>
      <c r="D63" s="43">
        <f>D64+D65+D66</f>
        <v>151827485</v>
      </c>
      <c r="E63" s="43">
        <f>E64+E65+E66</f>
        <v>0</v>
      </c>
      <c r="F63" s="44">
        <f>F64+F65+F66</f>
        <v>0</v>
      </c>
      <c r="G63" s="43">
        <f t="shared" ref="G63" si="13">G64+G65+G66</f>
        <v>0</v>
      </c>
      <c r="H63" s="45">
        <f>D63-E63</f>
        <v>151827485</v>
      </c>
    </row>
    <row r="64" spans="1:8" s="48" customFormat="1" ht="12.75" x14ac:dyDescent="0.2">
      <c r="A64" s="37" t="s">
        <v>70</v>
      </c>
      <c r="B64" s="107">
        <v>0</v>
      </c>
      <c r="C64" s="108"/>
      <c r="D64" s="46">
        <v>0</v>
      </c>
      <c r="E64" s="46">
        <f>B64+D64</f>
        <v>0</v>
      </c>
      <c r="F64" s="47">
        <v>0</v>
      </c>
      <c r="G64" s="46">
        <v>0</v>
      </c>
      <c r="H64" s="16">
        <f t="shared" ref="H64:H79" si="14">D64-E64</f>
        <v>0</v>
      </c>
    </row>
    <row r="65" spans="1:8" ht="12.75" x14ac:dyDescent="0.2">
      <c r="A65" s="37" t="s">
        <v>71</v>
      </c>
      <c r="B65" s="107">
        <v>0</v>
      </c>
      <c r="C65" s="108"/>
      <c r="D65" s="46">
        <v>0</v>
      </c>
      <c r="E65" s="46">
        <f>B65+D65</f>
        <v>0</v>
      </c>
      <c r="F65" s="47">
        <v>0</v>
      </c>
      <c r="G65" s="46">
        <v>0</v>
      </c>
      <c r="H65" s="16">
        <f t="shared" si="14"/>
        <v>0</v>
      </c>
    </row>
    <row r="66" spans="1:8" ht="12.75" x14ac:dyDescent="0.2">
      <c r="A66" s="49" t="s">
        <v>72</v>
      </c>
      <c r="B66" s="107">
        <v>151827485</v>
      </c>
      <c r="C66" s="108"/>
      <c r="D66" s="46">
        <v>151827485</v>
      </c>
      <c r="E66" s="46">
        <f>[1]Despesas!D3</f>
        <v>0</v>
      </c>
      <c r="F66" s="47">
        <f>[1]Despesas!E3</f>
        <v>0</v>
      </c>
      <c r="G66" s="46">
        <f>[1]Despesas!F3</f>
        <v>0</v>
      </c>
      <c r="H66" s="16">
        <f t="shared" si="14"/>
        <v>151827485</v>
      </c>
    </row>
    <row r="67" spans="1:8" ht="12.75" x14ac:dyDescent="0.2">
      <c r="A67" s="50"/>
      <c r="B67" s="107"/>
      <c r="C67" s="108"/>
      <c r="D67" s="46"/>
      <c r="E67" s="46"/>
      <c r="F67" s="47"/>
      <c r="G67" s="46"/>
      <c r="H67" s="16">
        <f t="shared" si="14"/>
        <v>0</v>
      </c>
    </row>
    <row r="68" spans="1:8" s="48" customFormat="1" ht="12.75" x14ac:dyDescent="0.2">
      <c r="A68" s="42" t="s">
        <v>73</v>
      </c>
      <c r="B68" s="109">
        <f>B69+B70+B71+B73</f>
        <v>0</v>
      </c>
      <c r="C68" s="110"/>
      <c r="D68" s="43">
        <v>0</v>
      </c>
      <c r="E68" s="43">
        <f t="shared" ref="E68:G68" si="15">E69+E70+E71+E73</f>
        <v>0</v>
      </c>
      <c r="F68" s="44">
        <v>0</v>
      </c>
      <c r="G68" s="43">
        <f t="shared" si="15"/>
        <v>0</v>
      </c>
      <c r="H68" s="45">
        <f t="shared" si="14"/>
        <v>0</v>
      </c>
    </row>
    <row r="69" spans="1:8" ht="12.75" x14ac:dyDescent="0.2">
      <c r="A69" s="49" t="s">
        <v>74</v>
      </c>
      <c r="B69" s="107">
        <v>0</v>
      </c>
      <c r="C69" s="108"/>
      <c r="D69" s="46">
        <v>0</v>
      </c>
      <c r="E69" s="46">
        <v>0</v>
      </c>
      <c r="F69" s="47">
        <v>0</v>
      </c>
      <c r="G69" s="46">
        <v>0</v>
      </c>
      <c r="H69" s="16">
        <f t="shared" si="14"/>
        <v>0</v>
      </c>
    </row>
    <row r="70" spans="1:8" ht="12.75" x14ac:dyDescent="0.2">
      <c r="A70" s="49" t="s">
        <v>75</v>
      </c>
      <c r="B70" s="107">
        <v>0</v>
      </c>
      <c r="C70" s="108"/>
      <c r="D70" s="46">
        <v>0</v>
      </c>
      <c r="E70" s="46">
        <v>0</v>
      </c>
      <c r="F70" s="47">
        <v>0</v>
      </c>
      <c r="G70" s="46">
        <v>0</v>
      </c>
      <c r="H70" s="16">
        <f t="shared" si="14"/>
        <v>0</v>
      </c>
    </row>
    <row r="71" spans="1:8" ht="12.75" x14ac:dyDescent="0.2">
      <c r="A71" s="49" t="s">
        <v>76</v>
      </c>
      <c r="B71" s="107">
        <v>0</v>
      </c>
      <c r="C71" s="108"/>
      <c r="D71" s="46">
        <v>0</v>
      </c>
      <c r="E71" s="46">
        <v>0</v>
      </c>
      <c r="F71" s="47">
        <v>0</v>
      </c>
      <c r="G71" s="46">
        <v>0</v>
      </c>
      <c r="H71" s="16">
        <f t="shared" si="14"/>
        <v>0</v>
      </c>
    </row>
    <row r="72" spans="1:8" ht="12.75" x14ac:dyDescent="0.2">
      <c r="A72" s="37"/>
      <c r="B72" s="22"/>
      <c r="C72" s="23"/>
      <c r="D72" s="16"/>
      <c r="E72" s="46"/>
      <c r="F72" s="47"/>
      <c r="G72" s="16"/>
      <c r="H72" s="16">
        <f t="shared" si="14"/>
        <v>0</v>
      </c>
    </row>
    <row r="73" spans="1:8" ht="12.75" x14ac:dyDescent="0.2">
      <c r="A73" s="42" t="s">
        <v>77</v>
      </c>
      <c r="B73" s="109">
        <f>B75</f>
        <v>0</v>
      </c>
      <c r="C73" s="110"/>
      <c r="D73" s="45">
        <v>0</v>
      </c>
      <c r="E73" s="43">
        <f t="shared" ref="E73:G73" si="16">E75</f>
        <v>0</v>
      </c>
      <c r="F73" s="44">
        <v>0</v>
      </c>
      <c r="G73" s="45">
        <f t="shared" si="16"/>
        <v>0</v>
      </c>
      <c r="H73" s="45">
        <f t="shared" si="14"/>
        <v>0</v>
      </c>
    </row>
    <row r="74" spans="1:8" ht="12.75" x14ac:dyDescent="0.2">
      <c r="A74" s="42"/>
      <c r="B74" s="51"/>
      <c r="C74" s="52"/>
      <c r="D74" s="45"/>
      <c r="E74" s="43"/>
      <c r="F74" s="44"/>
      <c r="G74" s="45"/>
      <c r="H74" s="45">
        <f t="shared" si="14"/>
        <v>0</v>
      </c>
    </row>
    <row r="75" spans="1:8" ht="12.75" x14ac:dyDescent="0.2">
      <c r="A75" s="42" t="s">
        <v>78</v>
      </c>
      <c r="B75" s="109">
        <v>0</v>
      </c>
      <c r="C75" s="110"/>
      <c r="D75" s="45">
        <v>0</v>
      </c>
      <c r="E75" s="43">
        <v>0</v>
      </c>
      <c r="F75" s="44">
        <v>0</v>
      </c>
      <c r="G75" s="45">
        <v>0</v>
      </c>
      <c r="H75" s="45">
        <f t="shared" si="14"/>
        <v>0</v>
      </c>
    </row>
    <row r="76" spans="1:8" ht="12.75" x14ac:dyDescent="0.2">
      <c r="A76" s="53" t="s">
        <v>79</v>
      </c>
      <c r="B76" s="115">
        <f>B63+B68+B73+B75</f>
        <v>151827485</v>
      </c>
      <c r="C76" s="116"/>
      <c r="D76" s="54">
        <f t="shared" ref="D76:G76" si="17">D63+D68+D73+D75</f>
        <v>151827485</v>
      </c>
      <c r="E76" s="55">
        <f t="shared" si="17"/>
        <v>0</v>
      </c>
      <c r="F76" s="56">
        <f t="shared" si="17"/>
        <v>0</v>
      </c>
      <c r="G76" s="54">
        <f t="shared" si="17"/>
        <v>0</v>
      </c>
      <c r="H76" s="57">
        <f>D76-E76</f>
        <v>151827485</v>
      </c>
    </row>
    <row r="77" spans="1:8" ht="12.75" x14ac:dyDescent="0.2">
      <c r="A77" s="28" t="s">
        <v>80</v>
      </c>
      <c r="B77" s="124">
        <f>B78+B79</f>
        <v>0</v>
      </c>
      <c r="C77" s="125"/>
      <c r="D77" s="58">
        <v>0</v>
      </c>
      <c r="E77" s="59">
        <v>0</v>
      </c>
      <c r="F77" s="60">
        <v>0</v>
      </c>
      <c r="G77" s="58">
        <v>0</v>
      </c>
      <c r="H77" s="61">
        <f t="shared" si="14"/>
        <v>0</v>
      </c>
    </row>
    <row r="78" spans="1:8" ht="12.75" x14ac:dyDescent="0.2">
      <c r="A78" s="62" t="s">
        <v>81</v>
      </c>
      <c r="B78" s="107">
        <v>0</v>
      </c>
      <c r="C78" s="108"/>
      <c r="D78" s="46">
        <v>0</v>
      </c>
      <c r="E78" s="46">
        <v>0</v>
      </c>
      <c r="F78" s="47">
        <v>0</v>
      </c>
      <c r="G78" s="16">
        <v>0</v>
      </c>
      <c r="H78" s="22">
        <f t="shared" si="14"/>
        <v>0</v>
      </c>
    </row>
    <row r="79" spans="1:8" ht="12.75" x14ac:dyDescent="0.2">
      <c r="A79" s="62" t="s">
        <v>82</v>
      </c>
      <c r="B79" s="107">
        <v>0</v>
      </c>
      <c r="C79" s="108"/>
      <c r="D79" s="46">
        <v>0</v>
      </c>
      <c r="E79" s="46">
        <v>0</v>
      </c>
      <c r="F79" s="47">
        <v>0</v>
      </c>
      <c r="G79" s="16">
        <v>0</v>
      </c>
      <c r="H79" s="22">
        <f t="shared" si="14"/>
        <v>0</v>
      </c>
    </row>
    <row r="80" spans="1:8" ht="12.75" x14ac:dyDescent="0.2">
      <c r="A80" s="63" t="s">
        <v>83</v>
      </c>
      <c r="B80" s="126">
        <f>B76+B77</f>
        <v>151827485</v>
      </c>
      <c r="C80" s="127"/>
      <c r="D80" s="64">
        <f t="shared" ref="D80:G80" si="18">D76+D77</f>
        <v>151827485</v>
      </c>
      <c r="E80" s="65">
        <f t="shared" si="18"/>
        <v>0</v>
      </c>
      <c r="F80" s="66">
        <f t="shared" si="18"/>
        <v>0</v>
      </c>
      <c r="G80" s="64">
        <f t="shared" si="18"/>
        <v>0</v>
      </c>
      <c r="H80" s="67">
        <v>0</v>
      </c>
    </row>
    <row r="81" spans="1:8" ht="12.75" x14ac:dyDescent="0.2">
      <c r="A81" s="63" t="s">
        <v>84</v>
      </c>
      <c r="B81" s="115"/>
      <c r="C81" s="116"/>
      <c r="D81" s="57"/>
      <c r="E81" s="55">
        <f>F48-E80</f>
        <v>8137903.4600000009</v>
      </c>
      <c r="F81" s="68"/>
      <c r="G81" s="69"/>
      <c r="H81" s="69"/>
    </row>
    <row r="82" spans="1:8" ht="12.75" x14ac:dyDescent="0.2">
      <c r="A82" s="63" t="s">
        <v>85</v>
      </c>
      <c r="B82" s="115">
        <f>B80+B81</f>
        <v>151827485</v>
      </c>
      <c r="C82" s="116"/>
      <c r="D82" s="64">
        <f t="shared" ref="D82:G82" si="19">D80+D81</f>
        <v>151827485</v>
      </c>
      <c r="E82" s="55">
        <v>0</v>
      </c>
      <c r="F82" s="56">
        <f t="shared" ref="F82" si="20">F80+F81</f>
        <v>0</v>
      </c>
      <c r="G82" s="64">
        <f t="shared" si="19"/>
        <v>0</v>
      </c>
      <c r="H82" s="64">
        <f>D82-E82</f>
        <v>151827485</v>
      </c>
    </row>
    <row r="83" spans="1:8" ht="12.75" customHeight="1" x14ac:dyDescent="0.2">
      <c r="A83" s="70"/>
      <c r="B83" s="70"/>
      <c r="C83" s="70"/>
      <c r="D83" s="70"/>
      <c r="E83" s="70"/>
      <c r="F83" s="70"/>
      <c r="G83" s="70"/>
    </row>
    <row r="84" spans="1:8" ht="12.75" customHeight="1" x14ac:dyDescent="0.2">
      <c r="A84" s="70"/>
      <c r="B84" s="70"/>
      <c r="C84" s="70"/>
      <c r="D84" s="70"/>
      <c r="E84" s="70"/>
      <c r="F84" s="70"/>
      <c r="G84" s="70"/>
    </row>
    <row r="85" spans="1:8" ht="12.75" customHeight="1" x14ac:dyDescent="0.2">
      <c r="A85" s="96" t="s">
        <v>86</v>
      </c>
      <c r="B85" s="96"/>
      <c r="C85" s="96"/>
      <c r="D85" s="96"/>
      <c r="E85" s="96"/>
      <c r="F85" s="96"/>
      <c r="G85" s="96"/>
      <c r="H85" s="96"/>
    </row>
    <row r="86" spans="1:8" ht="12.75" customHeight="1" x14ac:dyDescent="0.2">
      <c r="A86" s="117" t="s">
        <v>87</v>
      </c>
      <c r="B86" s="100" t="s">
        <v>88</v>
      </c>
      <c r="C86" s="120"/>
      <c r="D86" s="101"/>
      <c r="E86" s="102" t="s">
        <v>89</v>
      </c>
      <c r="F86" s="121" t="s">
        <v>90</v>
      </c>
      <c r="G86" s="102" t="s">
        <v>91</v>
      </c>
      <c r="H86" s="105" t="s">
        <v>92</v>
      </c>
    </row>
    <row r="87" spans="1:8" ht="12.75" customHeight="1" x14ac:dyDescent="0.2">
      <c r="A87" s="118"/>
      <c r="B87" s="123" t="s">
        <v>93</v>
      </c>
      <c r="C87" s="122"/>
      <c r="D87" s="102" t="s">
        <v>94</v>
      </c>
      <c r="E87" s="104"/>
      <c r="F87" s="122"/>
      <c r="G87" s="104"/>
      <c r="H87" s="106"/>
    </row>
    <row r="88" spans="1:8" ht="12.75" customHeight="1" x14ac:dyDescent="0.2">
      <c r="A88" s="118"/>
      <c r="B88" s="123"/>
      <c r="C88" s="122"/>
      <c r="D88" s="104"/>
      <c r="E88" s="104"/>
      <c r="F88" s="122"/>
      <c r="G88" s="104"/>
      <c r="H88" s="106"/>
    </row>
    <row r="89" spans="1:8" ht="12.75" customHeight="1" x14ac:dyDescent="0.2">
      <c r="A89" s="119"/>
      <c r="B89" s="113" t="s">
        <v>6</v>
      </c>
      <c r="C89" s="114"/>
      <c r="D89" s="38" t="s">
        <v>7</v>
      </c>
      <c r="E89" s="39" t="s">
        <v>95</v>
      </c>
      <c r="F89" s="40" t="s">
        <v>96</v>
      </c>
      <c r="G89" s="41" t="s">
        <v>63</v>
      </c>
      <c r="H89" s="38" t="s">
        <v>97</v>
      </c>
    </row>
    <row r="90" spans="1:8" ht="12.75" customHeight="1" x14ac:dyDescent="0.2">
      <c r="A90" s="42" t="s">
        <v>98</v>
      </c>
      <c r="B90" s="109">
        <f>B91+B92+B93</f>
        <v>0</v>
      </c>
      <c r="C90" s="110"/>
      <c r="D90" s="43">
        <f t="shared" ref="D90:G90" si="21">D91+D92+D93</f>
        <v>59627676.710000001</v>
      </c>
      <c r="E90" s="43">
        <f t="shared" si="21"/>
        <v>59627676.710000001</v>
      </c>
      <c r="F90" s="44">
        <f t="shared" si="21"/>
        <v>59627676.710000001</v>
      </c>
      <c r="G90" s="43">
        <f t="shared" si="21"/>
        <v>0</v>
      </c>
      <c r="H90" s="45">
        <f>B90+D90-F90-G91</f>
        <v>0</v>
      </c>
    </row>
    <row r="91" spans="1:8" ht="12.75" customHeight="1" x14ac:dyDescent="0.2">
      <c r="A91" s="37" t="s">
        <v>70</v>
      </c>
      <c r="B91" s="107">
        <v>0</v>
      </c>
      <c r="C91" s="108"/>
      <c r="D91" s="46">
        <v>0</v>
      </c>
      <c r="E91" s="46">
        <v>0</v>
      </c>
      <c r="F91" s="47">
        <v>0</v>
      </c>
      <c r="G91" s="46">
        <v>0</v>
      </c>
      <c r="H91" s="16">
        <f t="shared" ref="H91:H100" si="22">B91+D91-F91-G92</f>
        <v>0</v>
      </c>
    </row>
    <row r="92" spans="1:8" ht="12.75" customHeight="1" x14ac:dyDescent="0.2">
      <c r="A92" s="37" t="s">
        <v>71</v>
      </c>
      <c r="B92" s="107">
        <v>0</v>
      </c>
      <c r="C92" s="108"/>
      <c r="D92" s="46">
        <v>0</v>
      </c>
      <c r="E92" s="46">
        <v>0</v>
      </c>
      <c r="F92" s="47">
        <v>0</v>
      </c>
      <c r="G92" s="46">
        <v>0</v>
      </c>
      <c r="H92" s="16">
        <f t="shared" si="22"/>
        <v>0</v>
      </c>
    </row>
    <row r="93" spans="1:8" ht="12.75" customHeight="1" x14ac:dyDescent="0.2">
      <c r="A93" s="49" t="s">
        <v>72</v>
      </c>
      <c r="B93" s="107">
        <v>0</v>
      </c>
      <c r="C93" s="108"/>
      <c r="D93" s="46">
        <v>59627676.710000001</v>
      </c>
      <c r="E93" s="46">
        <v>59627676.710000001</v>
      </c>
      <c r="F93" s="47">
        <v>59627676.710000001</v>
      </c>
      <c r="G93" s="46">
        <v>0</v>
      </c>
      <c r="H93" s="16">
        <f>(B93+D93)-F93-G94</f>
        <v>0</v>
      </c>
    </row>
    <row r="94" spans="1:8" ht="12.75" customHeight="1" x14ac:dyDescent="0.2">
      <c r="A94" s="50"/>
      <c r="B94" s="107"/>
      <c r="C94" s="108"/>
      <c r="D94" s="46"/>
      <c r="E94" s="46"/>
      <c r="F94" s="47"/>
      <c r="G94" s="46"/>
      <c r="H94" s="16"/>
    </row>
    <row r="95" spans="1:8" ht="12.75" customHeight="1" x14ac:dyDescent="0.2">
      <c r="A95" s="42" t="s">
        <v>99</v>
      </c>
      <c r="B95" s="109">
        <f>B96+B97+B98</f>
        <v>0</v>
      </c>
      <c r="C95" s="110"/>
      <c r="D95" s="43">
        <f>D96+D97+D98</f>
        <v>0</v>
      </c>
      <c r="E95" s="43">
        <f>E96+E97+E98</f>
        <v>0</v>
      </c>
      <c r="F95" s="44">
        <f>F96+F97+F98</f>
        <v>0</v>
      </c>
      <c r="G95" s="43">
        <f>G96+G97+G98</f>
        <v>0</v>
      </c>
      <c r="H95" s="45">
        <f t="shared" si="22"/>
        <v>0</v>
      </c>
    </row>
    <row r="96" spans="1:8" ht="12.75" customHeight="1" x14ac:dyDescent="0.2">
      <c r="A96" s="49" t="s">
        <v>74</v>
      </c>
      <c r="B96" s="107">
        <v>0</v>
      </c>
      <c r="C96" s="108"/>
      <c r="D96" s="46">
        <v>0</v>
      </c>
      <c r="E96" s="46">
        <v>0</v>
      </c>
      <c r="F96" s="47">
        <v>0</v>
      </c>
      <c r="G96" s="46">
        <v>0</v>
      </c>
      <c r="H96" s="16">
        <f t="shared" si="22"/>
        <v>0</v>
      </c>
    </row>
    <row r="97" spans="1:8" ht="12.75" customHeight="1" x14ac:dyDescent="0.2">
      <c r="A97" s="49" t="s">
        <v>75</v>
      </c>
      <c r="B97" s="107">
        <v>0</v>
      </c>
      <c r="C97" s="108"/>
      <c r="D97" s="46">
        <v>0</v>
      </c>
      <c r="E97" s="46">
        <v>0</v>
      </c>
      <c r="F97" s="47">
        <v>0</v>
      </c>
      <c r="G97" s="46">
        <v>0</v>
      </c>
      <c r="H97" s="16">
        <f t="shared" si="22"/>
        <v>0</v>
      </c>
    </row>
    <row r="98" spans="1:8" ht="12.75" customHeight="1" x14ac:dyDescent="0.2">
      <c r="A98" s="49" t="s">
        <v>76</v>
      </c>
      <c r="B98" s="107">
        <v>0</v>
      </c>
      <c r="C98" s="108"/>
      <c r="D98" s="46">
        <v>0</v>
      </c>
      <c r="E98" s="46">
        <v>0</v>
      </c>
      <c r="F98" s="47">
        <v>0</v>
      </c>
      <c r="G98" s="46">
        <v>0</v>
      </c>
      <c r="H98" s="16">
        <f t="shared" si="22"/>
        <v>0</v>
      </c>
    </row>
    <row r="99" spans="1:8" ht="12.75" customHeight="1" x14ac:dyDescent="0.2">
      <c r="A99" s="37"/>
      <c r="B99" s="22"/>
      <c r="C99" s="23"/>
      <c r="D99" s="16"/>
      <c r="E99" s="46"/>
      <c r="F99" s="47"/>
      <c r="G99" s="16"/>
      <c r="H99" s="16"/>
    </row>
    <row r="100" spans="1:8" ht="12.75" customHeight="1" x14ac:dyDescent="0.2">
      <c r="A100" s="71" t="s">
        <v>100</v>
      </c>
      <c r="B100" s="111">
        <f>B95+B90</f>
        <v>0</v>
      </c>
      <c r="C100" s="112"/>
      <c r="D100" s="72">
        <f t="shared" ref="D100:G100" si="23">D95+D90</f>
        <v>59627676.710000001</v>
      </c>
      <c r="E100" s="73">
        <f t="shared" si="23"/>
        <v>59627676.710000001</v>
      </c>
      <c r="F100" s="68">
        <f t="shared" si="23"/>
        <v>59627676.710000001</v>
      </c>
      <c r="G100" s="72">
        <f t="shared" si="23"/>
        <v>0</v>
      </c>
      <c r="H100" s="72">
        <f t="shared" si="22"/>
        <v>0</v>
      </c>
    </row>
    <row r="101" spans="1:8" ht="12.75" customHeight="1" x14ac:dyDescent="0.2">
      <c r="A101" s="70"/>
      <c r="B101" s="70"/>
      <c r="C101" s="70"/>
      <c r="D101" s="70"/>
      <c r="E101" s="70"/>
      <c r="F101" s="70"/>
      <c r="G101" s="70"/>
    </row>
    <row r="102" spans="1:8" ht="12.75" customHeight="1" x14ac:dyDescent="0.2">
      <c r="A102" s="70"/>
      <c r="B102" s="70"/>
      <c r="C102" s="70"/>
      <c r="D102" s="70"/>
      <c r="E102" s="70"/>
      <c r="F102" s="70"/>
      <c r="G102" s="70"/>
    </row>
    <row r="103" spans="1:8" ht="12.75" customHeight="1" x14ac:dyDescent="0.2">
      <c r="A103" s="96" t="s">
        <v>101</v>
      </c>
      <c r="B103" s="96"/>
      <c r="C103" s="96"/>
      <c r="D103" s="96"/>
      <c r="E103" s="96"/>
      <c r="F103" s="96"/>
      <c r="G103" s="96"/>
      <c r="H103" s="96"/>
    </row>
    <row r="104" spans="1:8" ht="12.75" customHeight="1" x14ac:dyDescent="0.2">
      <c r="A104" s="97" t="s">
        <v>102</v>
      </c>
      <c r="B104" s="74"/>
      <c r="C104" s="75"/>
      <c r="D104" s="100" t="s">
        <v>88</v>
      </c>
      <c r="E104" s="101"/>
      <c r="F104" s="102" t="s">
        <v>90</v>
      </c>
      <c r="G104" s="102" t="s">
        <v>91</v>
      </c>
      <c r="H104" s="105" t="s">
        <v>92</v>
      </c>
    </row>
    <row r="105" spans="1:8" ht="12.75" customHeight="1" x14ac:dyDescent="0.2">
      <c r="A105" s="98"/>
      <c r="B105" s="76"/>
      <c r="C105" s="77"/>
      <c r="D105" s="102" t="s">
        <v>93</v>
      </c>
      <c r="E105" s="102" t="s">
        <v>94</v>
      </c>
      <c r="F105" s="103"/>
      <c r="G105" s="104"/>
      <c r="H105" s="106"/>
    </row>
    <row r="106" spans="1:8" ht="12.75" customHeight="1" x14ac:dyDescent="0.2">
      <c r="A106" s="98"/>
      <c r="B106" s="76"/>
      <c r="C106" s="77"/>
      <c r="D106" s="104"/>
      <c r="E106" s="104"/>
      <c r="F106" s="103"/>
      <c r="G106" s="104"/>
      <c r="H106" s="106"/>
    </row>
    <row r="107" spans="1:8" ht="12.75" customHeight="1" x14ac:dyDescent="0.2">
      <c r="A107" s="99"/>
      <c r="B107" s="78"/>
      <c r="C107" s="79"/>
      <c r="D107" s="38" t="s">
        <v>6</v>
      </c>
      <c r="E107" s="39" t="s">
        <v>103</v>
      </c>
      <c r="F107" s="40" t="s">
        <v>8</v>
      </c>
      <c r="G107" s="41" t="s">
        <v>96</v>
      </c>
      <c r="H107" s="38" t="s">
        <v>104</v>
      </c>
    </row>
    <row r="108" spans="1:8" ht="12.75" customHeight="1" x14ac:dyDescent="0.2">
      <c r="A108" s="42" t="s">
        <v>105</v>
      </c>
      <c r="B108" s="80"/>
      <c r="C108" s="81"/>
      <c r="D108" s="43">
        <f>D109+D110+D111</f>
        <v>0</v>
      </c>
      <c r="E108" s="43">
        <f>E109+E110+E111</f>
        <v>73067524.200000003</v>
      </c>
      <c r="F108" s="44">
        <f>F111</f>
        <v>73067524.200000003</v>
      </c>
      <c r="G108" s="43">
        <f t="shared" ref="G108" si="24">G109+G110+G111</f>
        <v>0</v>
      </c>
      <c r="H108" s="45">
        <f>D108+E108-F108-G108</f>
        <v>0</v>
      </c>
    </row>
    <row r="109" spans="1:8" ht="12.75" customHeight="1" x14ac:dyDescent="0.2">
      <c r="A109" s="37" t="s">
        <v>70</v>
      </c>
      <c r="B109" s="82"/>
      <c r="C109" s="47"/>
      <c r="D109" s="46">
        <v>0</v>
      </c>
      <c r="E109" s="46">
        <v>0</v>
      </c>
      <c r="F109" s="47">
        <v>0</v>
      </c>
      <c r="G109" s="46">
        <v>0</v>
      </c>
      <c r="H109" s="16">
        <f t="shared" ref="H109:H118" si="25">D109+E109-F109-G109</f>
        <v>0</v>
      </c>
    </row>
    <row r="110" spans="1:8" ht="12.75" customHeight="1" x14ac:dyDescent="0.2">
      <c r="A110" s="37" t="s">
        <v>71</v>
      </c>
      <c r="B110" s="82"/>
      <c r="C110" s="47"/>
      <c r="D110" s="46">
        <v>0</v>
      </c>
      <c r="E110" s="46">
        <v>0</v>
      </c>
      <c r="F110" s="47">
        <v>0</v>
      </c>
      <c r="G110" s="46">
        <v>0</v>
      </c>
      <c r="H110" s="16">
        <f t="shared" si="25"/>
        <v>0</v>
      </c>
    </row>
    <row r="111" spans="1:8" ht="12.75" customHeight="1" x14ac:dyDescent="0.2">
      <c r="A111" s="49" t="s">
        <v>72</v>
      </c>
      <c r="B111" s="82"/>
      <c r="C111" s="47"/>
      <c r="D111" s="46">
        <v>0</v>
      </c>
      <c r="E111" s="46">
        <v>73067524.200000003</v>
      </c>
      <c r="F111" s="47">
        <v>73067524.200000003</v>
      </c>
      <c r="G111" s="46">
        <v>0</v>
      </c>
      <c r="H111" s="16">
        <f t="shared" si="25"/>
        <v>0</v>
      </c>
    </row>
    <row r="112" spans="1:8" ht="12.75" customHeight="1" x14ac:dyDescent="0.2">
      <c r="A112" s="50"/>
      <c r="B112" s="82"/>
      <c r="C112" s="47"/>
      <c r="D112" s="46"/>
      <c r="E112" s="46"/>
      <c r="F112" s="47"/>
      <c r="G112" s="46"/>
      <c r="H112" s="16"/>
    </row>
    <row r="113" spans="1:12" ht="12.75" customHeight="1" x14ac:dyDescent="0.2">
      <c r="A113" s="42" t="s">
        <v>106</v>
      </c>
      <c r="B113" s="83"/>
      <c r="C113" s="44"/>
      <c r="D113" s="43">
        <f>D114+D115+D116</f>
        <v>0</v>
      </c>
      <c r="E113" s="43">
        <f>E114+E115+E116</f>
        <v>0</v>
      </c>
      <c r="F113" s="44">
        <v>0</v>
      </c>
      <c r="G113" s="43">
        <f>G114+G115+G116</f>
        <v>0</v>
      </c>
      <c r="H113" s="45">
        <f t="shared" si="25"/>
        <v>0</v>
      </c>
    </row>
    <row r="114" spans="1:12" ht="11.25" customHeight="1" x14ac:dyDescent="0.2">
      <c r="A114" s="49" t="s">
        <v>74</v>
      </c>
      <c r="B114" s="82"/>
      <c r="C114" s="47"/>
      <c r="D114" s="46">
        <v>0</v>
      </c>
      <c r="E114" s="46">
        <v>0</v>
      </c>
      <c r="F114" s="47">
        <v>0</v>
      </c>
      <c r="G114" s="46">
        <v>0</v>
      </c>
      <c r="H114" s="16">
        <f t="shared" si="25"/>
        <v>0</v>
      </c>
    </row>
    <row r="115" spans="1:12" ht="11.25" customHeight="1" x14ac:dyDescent="0.2">
      <c r="A115" s="49" t="s">
        <v>75</v>
      </c>
      <c r="B115" s="82"/>
      <c r="C115" s="47"/>
      <c r="D115" s="46">
        <v>0</v>
      </c>
      <c r="E115" s="46">
        <v>0</v>
      </c>
      <c r="F115" s="47">
        <v>0</v>
      </c>
      <c r="G115" s="46">
        <v>0</v>
      </c>
      <c r="H115" s="16">
        <f t="shared" si="25"/>
        <v>0</v>
      </c>
    </row>
    <row r="116" spans="1:12" ht="11.25" customHeight="1" x14ac:dyDescent="0.2">
      <c r="A116" s="49" t="s">
        <v>76</v>
      </c>
      <c r="B116" s="82"/>
      <c r="C116" s="47"/>
      <c r="D116" s="46">
        <v>0</v>
      </c>
      <c r="E116" s="46">
        <v>0</v>
      </c>
      <c r="F116" s="47">
        <v>0</v>
      </c>
      <c r="G116" s="46">
        <v>0</v>
      </c>
      <c r="H116" s="16">
        <f t="shared" si="25"/>
        <v>0</v>
      </c>
    </row>
    <row r="117" spans="1:12" ht="11.25" customHeight="1" x14ac:dyDescent="0.2">
      <c r="A117" s="37"/>
      <c r="B117" s="35"/>
      <c r="C117" s="23"/>
      <c r="D117" s="16"/>
      <c r="E117" s="46"/>
      <c r="F117" s="47"/>
      <c r="G117" s="16"/>
      <c r="H117" s="16"/>
    </row>
    <row r="118" spans="1:12" ht="11.25" customHeight="1" x14ac:dyDescent="0.2">
      <c r="A118" s="71" t="s">
        <v>100</v>
      </c>
      <c r="B118" s="84"/>
      <c r="C118" s="68"/>
      <c r="D118" s="72">
        <f>D113+D108</f>
        <v>0</v>
      </c>
      <c r="E118" s="73">
        <f>E113+E108</f>
        <v>73067524.200000003</v>
      </c>
      <c r="F118" s="68">
        <f>F108</f>
        <v>73067524.200000003</v>
      </c>
      <c r="G118" s="72">
        <f>G108+G113</f>
        <v>0</v>
      </c>
      <c r="H118" s="72">
        <f t="shared" si="25"/>
        <v>0</v>
      </c>
    </row>
    <row r="120" spans="1:12" ht="11.25" customHeight="1" x14ac:dyDescent="0.2">
      <c r="A120" s="37" t="s">
        <v>107</v>
      </c>
      <c r="B120" s="70"/>
      <c r="C120" s="70"/>
      <c r="D120" s="70"/>
      <c r="E120" s="70"/>
      <c r="F120" s="70"/>
      <c r="G120" s="70"/>
    </row>
    <row r="121" spans="1:12" ht="11.25" customHeight="1" x14ac:dyDescent="0.2">
      <c r="A121" s="37" t="s">
        <v>108</v>
      </c>
      <c r="B121" s="70"/>
      <c r="C121" s="70"/>
      <c r="D121" s="70"/>
      <c r="E121" s="70"/>
      <c r="F121" s="70"/>
      <c r="G121" s="70"/>
    </row>
    <row r="122" spans="1:12" ht="11.25" customHeight="1" x14ac:dyDescent="0.2">
      <c r="A122" s="37" t="s">
        <v>109</v>
      </c>
      <c r="B122" s="70"/>
      <c r="C122" s="70"/>
      <c r="D122" s="70"/>
      <c r="E122" s="70"/>
      <c r="F122" s="70"/>
      <c r="G122" s="70"/>
    </row>
    <row r="123" spans="1:12" ht="11.25" customHeight="1" x14ac:dyDescent="0.2">
      <c r="A123" s="70"/>
      <c r="B123" s="70"/>
      <c r="C123" s="70"/>
      <c r="D123" s="70"/>
      <c r="E123" s="70"/>
      <c r="F123" s="70"/>
      <c r="G123" s="70"/>
    </row>
    <row r="124" spans="1:12" ht="11.25" customHeight="1" x14ac:dyDescent="0.2">
      <c r="A124" s="37" t="s">
        <v>110</v>
      </c>
      <c r="B124" s="37"/>
      <c r="C124" s="37"/>
      <c r="D124" s="37"/>
      <c r="E124" s="37"/>
      <c r="F124" s="37"/>
      <c r="G124" s="37"/>
    </row>
    <row r="125" spans="1:12" ht="11.25" customHeight="1" x14ac:dyDescent="0.2">
      <c r="A125" s="92" t="s">
        <v>111</v>
      </c>
      <c r="B125" s="92"/>
      <c r="C125" s="92"/>
      <c r="D125" s="92"/>
      <c r="E125" s="92"/>
      <c r="F125" s="92"/>
      <c r="G125" s="92"/>
      <c r="H125" s="92"/>
      <c r="I125" s="85"/>
      <c r="J125" s="85"/>
      <c r="K125" s="85"/>
      <c r="L125" s="85"/>
    </row>
    <row r="126" spans="1:12" ht="11.25" customHeight="1" x14ac:dyDescent="0.2">
      <c r="A126" s="92"/>
      <c r="B126" s="92"/>
      <c r="C126" s="92"/>
      <c r="D126" s="92"/>
      <c r="E126" s="92"/>
      <c r="F126" s="92"/>
      <c r="G126" s="92"/>
      <c r="H126" s="92"/>
      <c r="I126" s="85"/>
      <c r="J126" s="85"/>
      <c r="K126" s="85"/>
      <c r="L126" s="85"/>
    </row>
    <row r="127" spans="1:12" ht="15" customHeight="1" x14ac:dyDescent="0.2">
      <c r="A127" s="92"/>
      <c r="B127" s="92"/>
      <c r="C127" s="92"/>
      <c r="D127" s="92"/>
      <c r="E127" s="92"/>
      <c r="F127" s="92"/>
      <c r="G127" s="92"/>
      <c r="H127" s="92"/>
      <c r="I127" s="85"/>
      <c r="J127" s="85"/>
      <c r="K127" s="85"/>
      <c r="L127" s="85"/>
    </row>
    <row r="128" spans="1:12" ht="15" customHeight="1" x14ac:dyDescent="0.2">
      <c r="A128" s="92"/>
      <c r="B128" s="92"/>
      <c r="C128" s="92"/>
      <c r="D128" s="92"/>
      <c r="E128" s="92"/>
      <c r="F128" s="92"/>
      <c r="G128" s="92"/>
      <c r="H128" s="92"/>
      <c r="I128" s="86"/>
      <c r="J128" s="86"/>
      <c r="K128" s="86"/>
      <c r="L128" s="86"/>
    </row>
    <row r="129" spans="1:12" ht="11.25" customHeight="1" x14ac:dyDescent="0.2">
      <c r="A129" s="93" t="s">
        <v>112</v>
      </c>
      <c r="B129" s="93"/>
      <c r="C129" s="93"/>
      <c r="D129" s="93"/>
      <c r="E129" s="93"/>
      <c r="F129" s="93"/>
      <c r="G129" s="93"/>
      <c r="H129" s="93"/>
      <c r="I129" s="87"/>
      <c r="J129" s="87"/>
      <c r="K129" s="87"/>
      <c r="L129" s="87"/>
    </row>
    <row r="130" spans="1:12" ht="16.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87"/>
      <c r="J130" s="87"/>
      <c r="K130" s="87"/>
      <c r="L130" s="87"/>
    </row>
    <row r="131" spans="1:12" ht="11.25" customHeight="1" x14ac:dyDescent="0.2">
      <c r="A131" s="93"/>
      <c r="B131" s="93"/>
      <c r="C131" s="93"/>
      <c r="D131" s="93"/>
      <c r="E131" s="93"/>
      <c r="F131" s="93"/>
      <c r="G131" s="93"/>
      <c r="H131" s="93"/>
      <c r="I131" s="88"/>
      <c r="J131" s="88"/>
      <c r="K131" s="88"/>
      <c r="L131" s="88"/>
    </row>
    <row r="132" spans="1:12" ht="11.25" customHeight="1" x14ac:dyDescent="0.2">
      <c r="A132" s="70"/>
      <c r="B132" s="70"/>
      <c r="C132" s="70"/>
      <c r="D132" s="70"/>
      <c r="E132" s="70"/>
      <c r="F132" s="70"/>
      <c r="G132" s="70"/>
    </row>
    <row r="133" spans="1:12" ht="11.25" customHeight="1" x14ac:dyDescent="0.2">
      <c r="A133" s="70"/>
      <c r="B133" s="70"/>
      <c r="C133" s="70"/>
      <c r="D133" s="70"/>
      <c r="E133" s="70"/>
      <c r="F133" s="70"/>
      <c r="G133" s="70"/>
    </row>
    <row r="134" spans="1:12" ht="11.25" customHeight="1" x14ac:dyDescent="0.2">
      <c r="A134" s="70"/>
      <c r="B134" s="70"/>
      <c r="C134" s="70"/>
      <c r="D134" s="70"/>
      <c r="E134" s="70"/>
      <c r="F134" s="70"/>
    </row>
    <row r="135" spans="1:12" ht="11.25" customHeight="1" x14ac:dyDescent="0.2">
      <c r="A135" s="94" t="s">
        <v>113</v>
      </c>
      <c r="B135" s="94"/>
      <c r="C135" s="95" t="s">
        <v>114</v>
      </c>
      <c r="D135" s="95"/>
      <c r="E135" s="95"/>
      <c r="F135" s="95" t="s">
        <v>115</v>
      </c>
      <c r="G135" s="95"/>
      <c r="H135" s="95"/>
    </row>
    <row r="136" spans="1:12" ht="11.25" customHeight="1" x14ac:dyDescent="0.2">
      <c r="A136" s="90" t="s">
        <v>116</v>
      </c>
      <c r="B136" s="90"/>
      <c r="C136" s="91" t="s">
        <v>117</v>
      </c>
      <c r="D136" s="91"/>
      <c r="E136" s="91"/>
      <c r="F136" s="91" t="s">
        <v>118</v>
      </c>
      <c r="G136" s="91"/>
      <c r="H136" s="91"/>
    </row>
    <row r="137" spans="1:12" ht="11.25" customHeight="1" x14ac:dyDescent="0.2">
      <c r="A137" s="90" t="s">
        <v>119</v>
      </c>
      <c r="B137" s="90"/>
      <c r="C137" s="91" t="s">
        <v>120</v>
      </c>
      <c r="D137" s="91"/>
      <c r="E137" s="91"/>
      <c r="F137" s="91" t="s">
        <v>121</v>
      </c>
      <c r="G137" s="91"/>
      <c r="H137" s="91"/>
    </row>
    <row r="138" spans="1:12" ht="11.25" customHeight="1" x14ac:dyDescent="0.2">
      <c r="A138" s="70"/>
      <c r="B138" s="70"/>
      <c r="C138" s="70"/>
      <c r="D138" s="70"/>
      <c r="E138" s="70"/>
      <c r="F138" s="70"/>
      <c r="G138" s="89"/>
    </row>
  </sheetData>
  <dataConsolidate/>
  <mergeCells count="212">
    <mergeCell ref="B2:C3"/>
    <mergeCell ref="D2:E3"/>
    <mergeCell ref="F2:G3"/>
    <mergeCell ref="B4:C4"/>
    <mergeCell ref="D4:E4"/>
    <mergeCell ref="F4:G4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A59:A62"/>
    <mergeCell ref="B59:C61"/>
    <mergeCell ref="D59:D61"/>
    <mergeCell ref="E59:E61"/>
    <mergeCell ref="F59:F61"/>
    <mergeCell ref="G59:G61"/>
    <mergeCell ref="B51:C51"/>
    <mergeCell ref="D51:E51"/>
    <mergeCell ref="F51:G51"/>
    <mergeCell ref="B52:C52"/>
    <mergeCell ref="D52:E52"/>
    <mergeCell ref="F52:G52"/>
    <mergeCell ref="H59:H61"/>
    <mergeCell ref="B62:C62"/>
    <mergeCell ref="B63:C63"/>
    <mergeCell ref="B64:C64"/>
    <mergeCell ref="B65:C65"/>
    <mergeCell ref="B66:C66"/>
    <mergeCell ref="B53:C53"/>
    <mergeCell ref="D53:E53"/>
    <mergeCell ref="F53:G53"/>
    <mergeCell ref="B75:C7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1:C71"/>
    <mergeCell ref="B73:C73"/>
    <mergeCell ref="D87:D88"/>
    <mergeCell ref="B89:C89"/>
    <mergeCell ref="B90:C90"/>
    <mergeCell ref="B91:C91"/>
    <mergeCell ref="B92:C92"/>
    <mergeCell ref="B93:C93"/>
    <mergeCell ref="B81:C81"/>
    <mergeCell ref="B82:C82"/>
    <mergeCell ref="A85:H85"/>
    <mergeCell ref="A86:A89"/>
    <mergeCell ref="B86:D86"/>
    <mergeCell ref="E86:E88"/>
    <mergeCell ref="F86:F88"/>
    <mergeCell ref="G86:G88"/>
    <mergeCell ref="H86:H88"/>
    <mergeCell ref="B87:C88"/>
    <mergeCell ref="A103:H103"/>
    <mergeCell ref="A104:A107"/>
    <mergeCell ref="D104:E104"/>
    <mergeCell ref="F104:F106"/>
    <mergeCell ref="G104:G106"/>
    <mergeCell ref="H104:H106"/>
    <mergeCell ref="D105:D106"/>
    <mergeCell ref="E105:E106"/>
    <mergeCell ref="B94:C94"/>
    <mergeCell ref="B95:C95"/>
    <mergeCell ref="B96:C96"/>
    <mergeCell ref="B97:C97"/>
    <mergeCell ref="B98:C98"/>
    <mergeCell ref="B100:C100"/>
    <mergeCell ref="A137:B137"/>
    <mergeCell ref="C137:E137"/>
    <mergeCell ref="F137:H137"/>
    <mergeCell ref="A125:H128"/>
    <mergeCell ref="A129:H131"/>
    <mergeCell ref="A135:B135"/>
    <mergeCell ref="C135:E135"/>
    <mergeCell ref="F135:H135"/>
    <mergeCell ref="A136:B136"/>
    <mergeCell ref="C136:E136"/>
    <mergeCell ref="F136:H136"/>
  </mergeCells>
  <printOptions horizontalCentered="1"/>
  <pageMargins left="0.23622047244094491" right="0.19685039370078741" top="0.82677165354330717" bottom="0.35433070866141736" header="0.23622047244094491" footer="0.19685039370078741"/>
  <pageSetup paperSize="9" scale="50" orientation="portrait" r:id="rId1"/>
  <headerFooter alignWithMargins="0">
    <oddHeader>&amp;L&amp;G&amp;C&amp;"Arial,Negrito"FUNDO MUNICIPAL DE LIMPEZA URBANA&amp;"Arial,Normal"
BALANCETE ORÇAMENTÁRIO&amp;"Arial,Negrito"
&amp;"Arial,Normal"Orçamentos Fiscal e da Seguridade Social
JANEIRO 2017</oddHeader>
    <oddFooter>Página &amp;P de &amp;N</oddFooter>
  </headerFooter>
  <rowBreaks count="1" manualBreakCount="1">
    <brk id="8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</vt:lpstr>
      <vt:lpstr>Janeiro!Area_de_impressao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2020-09-23T18:54:18Z</cp:lastPrinted>
  <dcterms:created xsi:type="dcterms:W3CDTF">2020-09-18T13:34:48Z</dcterms:created>
  <dcterms:modified xsi:type="dcterms:W3CDTF">2020-09-23T18:54:24Z</dcterms:modified>
</cp:coreProperties>
</file>