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Abril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Abril!$A$1:$H$139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H116" i="1"/>
  <c r="H115"/>
  <c r="H114"/>
  <c r="G113"/>
  <c r="G118" s="1"/>
  <c r="E113"/>
  <c r="E118" s="1"/>
  <c r="D113"/>
  <c r="D118" s="1"/>
  <c r="H118" s="1"/>
  <c r="H111"/>
  <c r="H110"/>
  <c r="H109"/>
  <c r="G108"/>
  <c r="F108"/>
  <c r="F118" s="1"/>
  <c r="E108"/>
  <c r="D108"/>
  <c r="H108" s="1"/>
  <c r="G100"/>
  <c r="F100"/>
  <c r="B100"/>
  <c r="H98"/>
  <c r="H97"/>
  <c r="H96"/>
  <c r="H95"/>
  <c r="G95"/>
  <c r="F95"/>
  <c r="E95"/>
  <c r="D95"/>
  <c r="D100" s="1"/>
  <c r="B95"/>
  <c r="H93"/>
  <c r="H92"/>
  <c r="H91"/>
  <c r="G90"/>
  <c r="F90"/>
  <c r="E90"/>
  <c r="E100" s="1"/>
  <c r="D90"/>
  <c r="H90" s="1"/>
  <c r="B90"/>
  <c r="H81"/>
  <c r="H79"/>
  <c r="H78"/>
  <c r="H77"/>
  <c r="B77"/>
  <c r="F76"/>
  <c r="F80" s="1"/>
  <c r="F82" s="1"/>
  <c r="B76"/>
  <c r="B80" s="1"/>
  <c r="B82" s="1"/>
  <c r="H75"/>
  <c r="H74"/>
  <c r="G73"/>
  <c r="E73"/>
  <c r="H73" s="1"/>
  <c r="B73"/>
  <c r="H72"/>
  <c r="H71"/>
  <c r="H70"/>
  <c r="H69"/>
  <c r="G68"/>
  <c r="E68"/>
  <c r="H68" s="1"/>
  <c r="B68"/>
  <c r="H67"/>
  <c r="H66"/>
  <c r="G66"/>
  <c r="G63" s="1"/>
  <c r="G76" s="1"/>
  <c r="G80" s="1"/>
  <c r="G82" s="1"/>
  <c r="F66"/>
  <c r="E66"/>
  <c r="H65"/>
  <c r="E65"/>
  <c r="E63" s="1"/>
  <c r="H64"/>
  <c r="E64"/>
  <c r="F63"/>
  <c r="D63"/>
  <c r="D76" s="1"/>
  <c r="B63"/>
  <c r="H53"/>
  <c r="H52"/>
  <c r="H51"/>
  <c r="H47"/>
  <c r="H46"/>
  <c r="F45"/>
  <c r="D45"/>
  <c r="H45" s="1"/>
  <c r="B45"/>
  <c r="H43"/>
  <c r="H42"/>
  <c r="H41"/>
  <c r="H40"/>
  <c r="H39"/>
  <c r="H38"/>
  <c r="H37"/>
  <c r="D37"/>
  <c r="B37"/>
  <c r="H36"/>
  <c r="H35"/>
  <c r="H34"/>
  <c r="F33"/>
  <c r="D33"/>
  <c r="H33" s="1"/>
  <c r="B33"/>
  <c r="B30" s="1"/>
  <c r="H32"/>
  <c r="H31"/>
  <c r="F30"/>
  <c r="H29"/>
  <c r="H28"/>
  <c r="F28"/>
  <c r="H27"/>
  <c r="H26"/>
  <c r="H25"/>
  <c r="F25"/>
  <c r="D25"/>
  <c r="H24"/>
  <c r="F24"/>
  <c r="F23" s="1"/>
  <c r="D23"/>
  <c r="B23"/>
  <c r="B5" s="1"/>
  <c r="B44" s="1"/>
  <c r="B48" s="1"/>
  <c r="H22"/>
  <c r="H21"/>
  <c r="H20"/>
  <c r="H19"/>
  <c r="H18"/>
  <c r="D18"/>
  <c r="H17"/>
  <c r="H16"/>
  <c r="H15"/>
  <c r="H14"/>
  <c r="H13"/>
  <c r="H12"/>
  <c r="F11"/>
  <c r="D11"/>
  <c r="H11" s="1"/>
  <c r="H10"/>
  <c r="F10"/>
  <c r="H9"/>
  <c r="F8"/>
  <c r="B8"/>
  <c r="H7"/>
  <c r="H6"/>
  <c r="D6"/>
  <c r="D80" l="1"/>
  <c r="D82" s="1"/>
  <c r="H63"/>
  <c r="E76"/>
  <c r="E80" s="1"/>
  <c r="H23"/>
  <c r="F5"/>
  <c r="B50"/>
  <c r="B49"/>
  <c r="H100"/>
  <c r="D8"/>
  <c r="D30"/>
  <c r="H30" s="1"/>
  <c r="H113"/>
  <c r="H8" l="1"/>
  <c r="D5"/>
  <c r="D44" s="1"/>
  <c r="D48" s="1"/>
  <c r="F44"/>
  <c r="E82"/>
  <c r="H82" s="1"/>
  <c r="H76"/>
  <c r="D49" l="1"/>
  <c r="D50" s="1"/>
  <c r="H44"/>
  <c r="F48"/>
  <c r="H5"/>
  <c r="H48" l="1"/>
  <c r="H50" s="1"/>
  <c r="F50"/>
  <c r="F49"/>
</calcChain>
</file>

<file path=xl/sharedStrings.xml><?xml version="1.0" encoding="utf-8"?>
<sst xmlns="http://schemas.openxmlformats.org/spreadsheetml/2006/main" count="149" uniqueCount="122">
  <si>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</si>
  <si>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</si>
  <si>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</si>
  <si>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</si>
  <si>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</si>
  <si>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</si>
  <si>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</si>
  <si>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</si>
  <si>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</si>
  <si>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</si>
  <si>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</si>
  <si>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</si>
  <si>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</si>
  <si>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</si>
  <si>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</si>
  <si>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</si>
  <si>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</si>
  <si>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</si>
  <si>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</si>
  <si>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</si>
  <si>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</si>
  <si>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</si>
  <si>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</si>
  <si>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</si>
  <si>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</si>
  <si>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</si>
  <si>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</si>
  <si>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</si>
  <si>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</si>
  <si>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</si>
  <si>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</si>
  <si>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</si>
  <si>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</si>
  <si>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</si>
  <si>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</si>
  <si>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</si>
  <si>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</si>
  <si>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</si>
  <si>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</si>
  <si>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</si>
  <si>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</si>
  <si>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</si>
  <si>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</si>
  <si>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</si>
  <si>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</si>
  <si>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</si>
  <si>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</si>
  <si>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</si>
  <si>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</si>
  <si>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</si>
  <si>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</si>
  <si>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</si>
  <si>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</si>
  <si>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</si>
  <si>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</si>
  <si>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</si>
  <si>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</si>
  <si>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</si>
  <si>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</si>
  <si>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</si>
  <si>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</si>
  <si>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</si>
  <si>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</si>
  <si>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</si>
  <si>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</si>
  <si>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</si>
  <si>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</si>
  <si>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</si>
  <si>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</si>
  <si>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</si>
  <si>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</si>
  <si>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</si>
  <si>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</si>
  <si>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</si>
  <si>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</si>
  <si>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</si>
  <si>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</si>
  <si>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</si>
  <si>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</si>
  <si>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</si>
  <si>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</si>
  <si>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</si>
  <si>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</si>
  <si>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</si>
  <si>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</si>
  <si>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</si>
  <si>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</si>
  <si>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</si>
  <si>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</si>
  <si>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</si>
  <si>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</si>
  <si>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</si>
  <si>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</si>
  <si>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</si>
  <si>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</si>
  <si>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</si>
  <si>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</si>
  <si>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</si>
  <si>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</si>
  <si>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</si>
  <si>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</si>
  <si>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</si>
  <si>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</si>
  <si>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</si>
  <si>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</si>
  <si>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</si>
  <si>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</si>
  <si>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</si>
  <si>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</si>
  <si>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</si>
  <si>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</si>
  <si>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4 - Houve uma reclassificação das contas de Receitas na seguinte conformidade: decréscimo da conta "Receitas Correntes Diversas" e acréscimo da conta "Indenizações e Restituições", no valor de R$ 1,00;</t>
  </si>
  <si>
    <t>5 - Procedemos à inclusão dos valores correpondentes aos Déficits Orçamentários relativos à Previsão da Receita Inicial e da Receita Atualizada.</t>
  </si>
  <si>
    <t>Paulo César Martins</t>
  </si>
  <si>
    <t>Marlene Fabris</t>
  </si>
  <si>
    <t>Edson Tomaz de Lima Filho</t>
  </si>
  <si>
    <t>Coordenador I</t>
  </si>
  <si>
    <t>Diretora Administrativa e Financeira</t>
  </si>
  <si>
    <t>Presidente</t>
  </si>
  <si>
    <t>CRC288022/O-2</t>
  </si>
  <si>
    <t>RG 4123314-1</t>
  </si>
  <si>
    <t>AMLURB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</si>
</sst>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9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0" fillId="0" borderId="0" xfId="1" applyFont="1" applyFill="1" applyAlignment="1"/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0" fillId="0" borderId="10" xfId="0" applyFont="1" applyBorder="1"/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Vírgula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F31">
            <v>111708.83</v>
          </cell>
        </row>
        <row r="32">
          <cell r="F32">
            <v>137847.76</v>
          </cell>
        </row>
        <row r="36">
          <cell r="F36">
            <v>0</v>
          </cell>
        </row>
        <row r="37">
          <cell r="F37">
            <v>2051355.31</v>
          </cell>
        </row>
        <row r="38">
          <cell r="F38">
            <v>0</v>
          </cell>
        </row>
      </sheetData>
      <sheetData sheetId="1">
        <row r="6">
          <cell r="D6">
            <v>2756955.21</v>
          </cell>
          <cell r="E6">
            <v>17756955.210000001</v>
          </cell>
          <cell r="F6">
            <v>2756955.21</v>
          </cell>
        </row>
      </sheetData>
      <sheetData sheetId="2"/>
      <sheetData sheetId="3"/>
      <sheetData sheetId="4">
        <row r="10">
          <cell r="F10">
            <v>1351803.0899999999</v>
          </cell>
        </row>
        <row r="11">
          <cell r="F11">
            <v>15252612.310000001</v>
          </cell>
        </row>
        <row r="24">
          <cell r="F24">
            <v>4.47</v>
          </cell>
        </row>
        <row r="25">
          <cell r="F25">
            <v>5431012.5299999993</v>
          </cell>
        </row>
        <row r="28">
          <cell r="F28">
            <v>683.52</v>
          </cell>
        </row>
        <row r="66">
          <cell r="E66">
            <v>132528798.53</v>
          </cell>
          <cell r="F66">
            <v>32856955.239999998</v>
          </cell>
          <cell r="G66">
            <v>32856955.239999998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showGridLines="0" tabSelected="1" topLeftCell="A104" zoomScaleNormal="100" workbookViewId="0">
      <selection activeCell="A136" sqref="A136:H139"/>
    </sheetView>
  </sheetViews>
  <sheetFormatPr defaultRowHeight="11.25" customHeight="1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>
      <c r="A2" s="7"/>
      <c r="B2" s="8" t="s">
        <v>1</v>
      </c>
      <c r="C2" s="9"/>
      <c r="D2" s="8" t="s">
        <v>2</v>
      </c>
      <c r="E2" s="9"/>
      <c r="F2" s="10" t="s">
        <v>3</v>
      </c>
      <c r="G2" s="11"/>
      <c r="H2" s="12" t="s">
        <v>4</v>
      </c>
    </row>
    <row r="3" spans="1:8" ht="12.75" customHeight="1">
      <c r="A3" s="13" t="s">
        <v>5</v>
      </c>
      <c r="B3" s="14"/>
      <c r="C3" s="15"/>
      <c r="D3" s="14"/>
      <c r="E3" s="15"/>
      <c r="F3" s="16"/>
      <c r="G3" s="17"/>
      <c r="H3" s="18"/>
    </row>
    <row r="4" spans="1:8" ht="11.25" customHeight="1">
      <c r="A4" s="19"/>
      <c r="B4" s="20" t="s">
        <v>6</v>
      </c>
      <c r="C4" s="21"/>
      <c r="D4" s="22" t="s">
        <v>7</v>
      </c>
      <c r="E4" s="23"/>
      <c r="F4" s="22" t="s">
        <v>8</v>
      </c>
      <c r="G4" s="23"/>
      <c r="H4" s="24" t="s">
        <v>9</v>
      </c>
    </row>
    <row r="5" spans="1:8" ht="12.75">
      <c r="A5" s="25" t="s">
        <v>10</v>
      </c>
      <c r="B5" s="26">
        <f>B6+B7+B8+B16+B17+B18+B19+B23</f>
        <v>86168876</v>
      </c>
      <c r="C5" s="27"/>
      <c r="D5" s="26">
        <f t="shared" ref="D5" si="0">D6+D7+D8+D16+D17+D18+D19+D23</f>
        <v>86168876</v>
      </c>
      <c r="E5" s="27"/>
      <c r="F5" s="26">
        <f t="shared" ref="F5" si="1">F6+F7+F8+F16+F17+F18+F19+F23</f>
        <v>24337027.82</v>
      </c>
      <c r="G5" s="27"/>
      <c r="H5" s="28">
        <f>F5-D5</f>
        <v>-61831848.18</v>
      </c>
    </row>
    <row r="6" spans="1:8" ht="12.75">
      <c r="A6" s="29" t="s">
        <v>11</v>
      </c>
      <c r="B6" s="30">
        <v>0</v>
      </c>
      <c r="C6" s="31"/>
      <c r="D6" s="30">
        <f>B6</f>
        <v>0</v>
      </c>
      <c r="E6" s="31"/>
      <c r="F6" s="30">
        <v>0</v>
      </c>
      <c r="G6" s="31"/>
      <c r="H6" s="32">
        <f t="shared" ref="H6:H53" si="2">F6-D6</f>
        <v>0</v>
      </c>
    </row>
    <row r="7" spans="1:8" ht="12.75">
      <c r="A7" s="29" t="s">
        <v>12</v>
      </c>
      <c r="B7" s="30">
        <v>0</v>
      </c>
      <c r="C7" s="31"/>
      <c r="D7" s="30">
        <v>0</v>
      </c>
      <c r="E7" s="31"/>
      <c r="F7" s="30">
        <v>0</v>
      </c>
      <c r="G7" s="31"/>
      <c r="H7" s="32">
        <f t="shared" si="2"/>
        <v>0</v>
      </c>
    </row>
    <row r="8" spans="1:8" ht="12.75">
      <c r="A8" s="29" t="s">
        <v>13</v>
      </c>
      <c r="B8" s="30">
        <f>B9+B10+B11+B12+B13+B14+B15</f>
        <v>61430078</v>
      </c>
      <c r="C8" s="31"/>
      <c r="D8" s="30">
        <f t="shared" ref="D8" si="3">D9+D10+D11+D12+D13+D14+D15</f>
        <v>61430078</v>
      </c>
      <c r="E8" s="31"/>
      <c r="F8" s="30">
        <f t="shared" ref="F8" si="4">F9+F10+F11+F12+F13+F14+F15</f>
        <v>16853971.990000002</v>
      </c>
      <c r="G8" s="31"/>
      <c r="H8" s="33">
        <f t="shared" si="2"/>
        <v>-44576106.009999998</v>
      </c>
    </row>
    <row r="9" spans="1:8" ht="12.75">
      <c r="A9" s="29" t="s">
        <v>14</v>
      </c>
      <c r="B9" s="30">
        <v>0</v>
      </c>
      <c r="C9" s="31"/>
      <c r="D9" s="30">
        <v>0</v>
      </c>
      <c r="E9" s="31"/>
      <c r="F9" s="30">
        <v>0</v>
      </c>
      <c r="G9" s="31"/>
      <c r="H9" s="32">
        <f t="shared" si="2"/>
        <v>0</v>
      </c>
    </row>
    <row r="10" spans="1:8" ht="12.75">
      <c r="A10" s="29" t="s">
        <v>15</v>
      </c>
      <c r="B10" s="30">
        <v>0</v>
      </c>
      <c r="C10" s="31"/>
      <c r="D10" s="30">
        <v>0</v>
      </c>
      <c r="E10" s="31"/>
      <c r="F10" s="30">
        <f>[1]Março!F10+[1]Receitas!F31</f>
        <v>1463511.92</v>
      </c>
      <c r="G10" s="31"/>
      <c r="H10" s="32">
        <f t="shared" si="2"/>
        <v>1463511.92</v>
      </c>
    </row>
    <row r="11" spans="1:8" ht="12.75">
      <c r="A11" s="29" t="s">
        <v>16</v>
      </c>
      <c r="B11" s="30">
        <v>61430078</v>
      </c>
      <c r="C11" s="31"/>
      <c r="D11" s="30">
        <f>B11</f>
        <v>61430078</v>
      </c>
      <c r="E11" s="31"/>
      <c r="F11" s="30">
        <f>[1]Março!F11+[1]Receitas!F32</f>
        <v>15390460.07</v>
      </c>
      <c r="G11" s="31"/>
      <c r="H11" s="33">
        <f t="shared" si="2"/>
        <v>-46039617.93</v>
      </c>
    </row>
    <row r="12" spans="1:8" ht="12.75">
      <c r="A12" s="29" t="s">
        <v>17</v>
      </c>
      <c r="B12" s="30">
        <v>0</v>
      </c>
      <c r="C12" s="31"/>
      <c r="D12" s="30">
        <v>0</v>
      </c>
      <c r="E12" s="31"/>
      <c r="F12" s="30">
        <v>0</v>
      </c>
      <c r="G12" s="31"/>
      <c r="H12" s="32">
        <f t="shared" si="2"/>
        <v>0</v>
      </c>
    </row>
    <row r="13" spans="1:8" ht="25.5">
      <c r="A13" s="34" t="s">
        <v>18</v>
      </c>
      <c r="B13" s="30">
        <v>0</v>
      </c>
      <c r="C13" s="31"/>
      <c r="D13" s="30">
        <v>0</v>
      </c>
      <c r="E13" s="31"/>
      <c r="F13" s="30">
        <v>0</v>
      </c>
      <c r="G13" s="31"/>
      <c r="H13" s="32">
        <f t="shared" si="2"/>
        <v>0</v>
      </c>
    </row>
    <row r="14" spans="1:8" ht="12.75">
      <c r="A14" s="34" t="s">
        <v>19</v>
      </c>
      <c r="B14" s="30">
        <v>0</v>
      </c>
      <c r="C14" s="31"/>
      <c r="D14" s="30">
        <v>0</v>
      </c>
      <c r="E14" s="31"/>
      <c r="F14" s="30">
        <v>0</v>
      </c>
      <c r="G14" s="31"/>
      <c r="H14" s="32">
        <f t="shared" si="2"/>
        <v>0</v>
      </c>
    </row>
    <row r="15" spans="1:8" ht="12.75">
      <c r="A15" s="29" t="s">
        <v>20</v>
      </c>
      <c r="B15" s="30">
        <v>0</v>
      </c>
      <c r="C15" s="31"/>
      <c r="D15" s="30">
        <v>0</v>
      </c>
      <c r="E15" s="31"/>
      <c r="F15" s="30">
        <v>0</v>
      </c>
      <c r="G15" s="31"/>
      <c r="H15" s="32">
        <f t="shared" si="2"/>
        <v>0</v>
      </c>
    </row>
    <row r="16" spans="1:8" ht="12.75">
      <c r="A16" s="29" t="s">
        <v>21</v>
      </c>
      <c r="B16" s="30">
        <v>0</v>
      </c>
      <c r="C16" s="31"/>
      <c r="D16" s="30">
        <v>0</v>
      </c>
      <c r="E16" s="31"/>
      <c r="F16" s="30">
        <v>0</v>
      </c>
      <c r="G16" s="31"/>
      <c r="H16" s="32">
        <f t="shared" si="2"/>
        <v>0</v>
      </c>
    </row>
    <row r="17" spans="1:9" ht="12.75">
      <c r="A17" s="29" t="s">
        <v>22</v>
      </c>
      <c r="B17" s="30">
        <v>0</v>
      </c>
      <c r="C17" s="31"/>
      <c r="D17" s="30">
        <v>0</v>
      </c>
      <c r="E17" s="31"/>
      <c r="F17" s="30">
        <v>0</v>
      </c>
      <c r="G17" s="31"/>
      <c r="H17" s="32">
        <f t="shared" si="2"/>
        <v>0</v>
      </c>
    </row>
    <row r="18" spans="1:9" ht="12.75">
      <c r="A18" s="29" t="s">
        <v>23</v>
      </c>
      <c r="B18" s="30">
        <v>0</v>
      </c>
      <c r="C18" s="31"/>
      <c r="D18" s="30">
        <f>B18</f>
        <v>0</v>
      </c>
      <c r="E18" s="31"/>
      <c r="F18" s="30">
        <v>0</v>
      </c>
      <c r="G18" s="31"/>
      <c r="H18" s="32">
        <f t="shared" si="2"/>
        <v>0</v>
      </c>
    </row>
    <row r="19" spans="1:9" ht="12.75">
      <c r="A19" s="29" t="s">
        <v>24</v>
      </c>
      <c r="B19" s="30">
        <v>0</v>
      </c>
      <c r="C19" s="31"/>
      <c r="D19" s="30">
        <v>0</v>
      </c>
      <c r="E19" s="31"/>
      <c r="F19" s="30">
        <v>0</v>
      </c>
      <c r="G19" s="31"/>
      <c r="H19" s="32">
        <f t="shared" si="2"/>
        <v>0</v>
      </c>
    </row>
    <row r="20" spans="1:9" ht="12.75">
      <c r="A20" s="29" t="s">
        <v>25</v>
      </c>
      <c r="B20" s="30">
        <v>0</v>
      </c>
      <c r="C20" s="31"/>
      <c r="D20" s="30">
        <v>0</v>
      </c>
      <c r="E20" s="31"/>
      <c r="F20" s="30">
        <v>0</v>
      </c>
      <c r="G20" s="31"/>
      <c r="H20" s="32">
        <f t="shared" si="2"/>
        <v>0</v>
      </c>
    </row>
    <row r="21" spans="1:9" ht="12.75">
      <c r="A21" s="29" t="s">
        <v>26</v>
      </c>
      <c r="B21" s="30">
        <v>0</v>
      </c>
      <c r="C21" s="31"/>
      <c r="D21" s="30">
        <v>0</v>
      </c>
      <c r="E21" s="31"/>
      <c r="F21" s="30">
        <v>0</v>
      </c>
      <c r="G21" s="31"/>
      <c r="H21" s="32">
        <f t="shared" si="2"/>
        <v>0</v>
      </c>
    </row>
    <row r="22" spans="1:9" ht="12.75">
      <c r="A22" s="29" t="s">
        <v>27</v>
      </c>
      <c r="B22" s="30">
        <v>0</v>
      </c>
      <c r="C22" s="31"/>
      <c r="D22" s="30">
        <v>0</v>
      </c>
      <c r="E22" s="31"/>
      <c r="F22" s="30">
        <v>0</v>
      </c>
      <c r="G22" s="31"/>
      <c r="H22" s="32">
        <f t="shared" si="2"/>
        <v>0</v>
      </c>
    </row>
    <row r="23" spans="1:9" ht="12.75">
      <c r="A23" s="29" t="s">
        <v>28</v>
      </c>
      <c r="B23" s="30">
        <f>B24+B25+B26+B27+B28</f>
        <v>24738798</v>
      </c>
      <c r="C23" s="31"/>
      <c r="D23" s="30">
        <f t="shared" ref="D23" si="5">D24+D25+D26+D27+D28</f>
        <v>24738798</v>
      </c>
      <c r="E23" s="31"/>
      <c r="F23" s="30">
        <f t="shared" ref="F23" si="6">F24+F25+F26+F27+F28</f>
        <v>7483055.8299999991</v>
      </c>
      <c r="G23" s="31"/>
      <c r="H23" s="35">
        <f t="shared" si="2"/>
        <v>-17255742.170000002</v>
      </c>
    </row>
    <row r="24" spans="1:9" ht="12.75">
      <c r="A24" s="29" t="s">
        <v>29</v>
      </c>
      <c r="B24" s="30">
        <v>0</v>
      </c>
      <c r="C24" s="31"/>
      <c r="D24" s="30">
        <v>0</v>
      </c>
      <c r="E24" s="31"/>
      <c r="F24" s="30">
        <f>[1]Março!F24+[1]Receitas!F36</f>
        <v>4.47</v>
      </c>
      <c r="G24" s="31"/>
      <c r="H24" s="35">
        <f t="shared" si="2"/>
        <v>4.47</v>
      </c>
    </row>
    <row r="25" spans="1:9" ht="12.75">
      <c r="A25" s="29" t="s">
        <v>30</v>
      </c>
      <c r="B25" s="30">
        <v>24738798</v>
      </c>
      <c r="C25" s="31"/>
      <c r="D25" s="30">
        <f>B25</f>
        <v>24738798</v>
      </c>
      <c r="E25" s="31"/>
      <c r="F25" s="30">
        <f>[1]Março!F25+[1]Receitas!F37</f>
        <v>7482367.8399999999</v>
      </c>
      <c r="G25" s="31"/>
      <c r="H25" s="35">
        <f t="shared" si="2"/>
        <v>-17256430.16</v>
      </c>
    </row>
    <row r="26" spans="1:9" ht="12.75">
      <c r="A26" s="29" t="s">
        <v>31</v>
      </c>
      <c r="B26" s="30">
        <v>0</v>
      </c>
      <c r="C26" s="31"/>
      <c r="D26" s="30">
        <v>0</v>
      </c>
      <c r="E26" s="31"/>
      <c r="F26" s="30">
        <v>0</v>
      </c>
      <c r="G26" s="31"/>
      <c r="H26" s="32">
        <f t="shared" si="2"/>
        <v>0</v>
      </c>
    </row>
    <row r="27" spans="1:9" ht="25.5">
      <c r="A27" s="34" t="s">
        <v>32</v>
      </c>
      <c r="B27" s="30">
        <v>0</v>
      </c>
      <c r="C27" s="31"/>
      <c r="D27" s="30">
        <v>0</v>
      </c>
      <c r="E27" s="31"/>
      <c r="F27" s="30">
        <v>0</v>
      </c>
      <c r="G27" s="31"/>
      <c r="H27" s="32">
        <f t="shared" si="2"/>
        <v>0</v>
      </c>
    </row>
    <row r="28" spans="1:9" ht="12.75">
      <c r="A28" s="36" t="s">
        <v>33</v>
      </c>
      <c r="B28" s="30">
        <v>0</v>
      </c>
      <c r="C28" s="31"/>
      <c r="D28" s="30">
        <v>0</v>
      </c>
      <c r="E28" s="31"/>
      <c r="F28" s="30">
        <f>[1]Março!F28+[1]Receitas!F38</f>
        <v>683.52</v>
      </c>
      <c r="G28" s="31"/>
      <c r="H28" s="32">
        <f t="shared" si="2"/>
        <v>683.52</v>
      </c>
    </row>
    <row r="29" spans="1:9" ht="12.75">
      <c r="A29" s="36"/>
      <c r="B29" s="37"/>
      <c r="C29" s="38"/>
      <c r="D29" s="37"/>
      <c r="E29" s="38"/>
      <c r="F29" s="37"/>
      <c r="G29" s="38"/>
      <c r="H29" s="32">
        <f t="shared" si="2"/>
        <v>0</v>
      </c>
    </row>
    <row r="30" spans="1:9" ht="12.75">
      <c r="A30" s="25" t="s">
        <v>34</v>
      </c>
      <c r="B30" s="26">
        <f>B31+B33+B36+B37+B39</f>
        <v>0</v>
      </c>
      <c r="C30" s="27"/>
      <c r="D30" s="26">
        <f>D31+D33+D36+D37+D39</f>
        <v>0</v>
      </c>
      <c r="E30" s="27"/>
      <c r="F30" s="26">
        <f>F31+F33+F36+F37+F39</f>
        <v>0</v>
      </c>
      <c r="G30" s="27"/>
      <c r="H30" s="32">
        <f t="shared" si="2"/>
        <v>0</v>
      </c>
      <c r="I30" s="39"/>
    </row>
    <row r="31" spans="1:9" ht="12.75">
      <c r="A31" s="29" t="s">
        <v>35</v>
      </c>
      <c r="B31" s="30">
        <v>0</v>
      </c>
      <c r="C31" s="31"/>
      <c r="D31" s="30">
        <v>0</v>
      </c>
      <c r="E31" s="31"/>
      <c r="F31" s="30">
        <v>0</v>
      </c>
      <c r="G31" s="31"/>
      <c r="H31" s="32">
        <f t="shared" si="2"/>
        <v>0</v>
      </c>
      <c r="I31" s="39"/>
    </row>
    <row r="32" spans="1:9" ht="12.75">
      <c r="A32" s="29" t="s">
        <v>36</v>
      </c>
      <c r="B32" s="30">
        <v>0</v>
      </c>
      <c r="C32" s="31"/>
      <c r="D32" s="30">
        <v>0</v>
      </c>
      <c r="E32" s="31"/>
      <c r="F32" s="30">
        <v>0</v>
      </c>
      <c r="G32" s="31"/>
      <c r="H32" s="32">
        <f t="shared" si="2"/>
        <v>0</v>
      </c>
      <c r="I32" s="39"/>
    </row>
    <row r="33" spans="1:9" ht="12.75">
      <c r="A33" s="29" t="s">
        <v>37</v>
      </c>
      <c r="B33" s="30">
        <f>B34+B35</f>
        <v>0</v>
      </c>
      <c r="C33" s="31"/>
      <c r="D33" s="30">
        <f>D34+D35</f>
        <v>0</v>
      </c>
      <c r="E33" s="31"/>
      <c r="F33" s="30">
        <f>F34+F35</f>
        <v>0</v>
      </c>
      <c r="G33" s="31"/>
      <c r="H33" s="32">
        <f t="shared" si="2"/>
        <v>0</v>
      </c>
      <c r="I33" s="39"/>
    </row>
    <row r="34" spans="1:9" ht="12.75">
      <c r="A34" s="29" t="s">
        <v>38</v>
      </c>
      <c r="B34" s="30">
        <v>0</v>
      </c>
      <c r="C34" s="31"/>
      <c r="D34" s="30">
        <v>0</v>
      </c>
      <c r="E34" s="31"/>
      <c r="F34" s="30">
        <v>0</v>
      </c>
      <c r="G34" s="31"/>
      <c r="H34" s="32">
        <f t="shared" si="2"/>
        <v>0</v>
      </c>
      <c r="I34" s="39"/>
    </row>
    <row r="35" spans="1:9" ht="12.75">
      <c r="A35" s="29" t="s">
        <v>39</v>
      </c>
      <c r="B35" s="30">
        <v>0</v>
      </c>
      <c r="C35" s="31"/>
      <c r="D35" s="30">
        <v>0</v>
      </c>
      <c r="E35" s="31"/>
      <c r="F35" s="30">
        <v>0</v>
      </c>
      <c r="G35" s="31"/>
      <c r="H35" s="32">
        <f t="shared" si="2"/>
        <v>0</v>
      </c>
      <c r="I35" s="39"/>
    </row>
    <row r="36" spans="1:9" ht="12.75">
      <c r="A36" s="29" t="s">
        <v>40</v>
      </c>
      <c r="B36" s="30">
        <v>0</v>
      </c>
      <c r="C36" s="31"/>
      <c r="D36" s="30">
        <v>0</v>
      </c>
      <c r="E36" s="31"/>
      <c r="F36" s="30">
        <v>0</v>
      </c>
      <c r="G36" s="31"/>
      <c r="H36" s="32">
        <f t="shared" si="2"/>
        <v>0</v>
      </c>
      <c r="I36" s="39"/>
    </row>
    <row r="37" spans="1:9" ht="12.75">
      <c r="A37" s="29" t="s">
        <v>41</v>
      </c>
      <c r="B37" s="30">
        <f>B38</f>
        <v>0</v>
      </c>
      <c r="C37" s="31"/>
      <c r="D37" s="30">
        <f>D38</f>
        <v>0</v>
      </c>
      <c r="E37" s="31"/>
      <c r="F37" s="30">
        <v>0</v>
      </c>
      <c r="G37" s="31"/>
      <c r="H37" s="32">
        <f t="shared" si="2"/>
        <v>0</v>
      </c>
      <c r="I37" s="39"/>
    </row>
    <row r="38" spans="1:9" ht="12.75">
      <c r="A38" s="40" t="s">
        <v>27</v>
      </c>
      <c r="B38" s="30">
        <v>0</v>
      </c>
      <c r="C38" s="31"/>
      <c r="D38" s="30">
        <v>0</v>
      </c>
      <c r="E38" s="31"/>
      <c r="F38" s="30">
        <v>0</v>
      </c>
      <c r="G38" s="31"/>
      <c r="H38" s="32">
        <f t="shared" si="2"/>
        <v>0</v>
      </c>
      <c r="I38" s="39"/>
    </row>
    <row r="39" spans="1:9" ht="12.75" customHeight="1">
      <c r="A39" s="29" t="s">
        <v>42</v>
      </c>
      <c r="B39" s="30">
        <v>0</v>
      </c>
      <c r="C39" s="31"/>
      <c r="D39" s="30">
        <v>0</v>
      </c>
      <c r="E39" s="31"/>
      <c r="F39" s="30">
        <v>0</v>
      </c>
      <c r="G39" s="31"/>
      <c r="H39" s="32">
        <f t="shared" si="2"/>
        <v>0</v>
      </c>
    </row>
    <row r="40" spans="1:9" ht="12.75">
      <c r="A40" s="29" t="s">
        <v>43</v>
      </c>
      <c r="B40" s="30">
        <v>0</v>
      </c>
      <c r="C40" s="31"/>
      <c r="D40" s="30">
        <v>0</v>
      </c>
      <c r="E40" s="31"/>
      <c r="F40" s="30">
        <v>0</v>
      </c>
      <c r="G40" s="31"/>
      <c r="H40" s="32">
        <f t="shared" si="2"/>
        <v>0</v>
      </c>
    </row>
    <row r="41" spans="1:9" ht="12.75">
      <c r="A41" s="40" t="s">
        <v>44</v>
      </c>
      <c r="B41" s="30">
        <v>0</v>
      </c>
      <c r="C41" s="31"/>
      <c r="D41" s="30">
        <v>0</v>
      </c>
      <c r="E41" s="31"/>
      <c r="F41" s="30">
        <v>0</v>
      </c>
      <c r="G41" s="31"/>
      <c r="H41" s="32">
        <f t="shared" si="2"/>
        <v>0</v>
      </c>
    </row>
    <row r="42" spans="1:9" ht="12.75">
      <c r="A42" s="40"/>
      <c r="B42" s="37"/>
      <c r="C42" s="38"/>
      <c r="D42" s="37"/>
      <c r="E42" s="38"/>
      <c r="F42" s="37"/>
      <c r="G42" s="38"/>
      <c r="H42" s="32">
        <f t="shared" si="2"/>
        <v>0</v>
      </c>
    </row>
    <row r="43" spans="1:9" ht="12.75" customHeight="1">
      <c r="A43" s="41" t="s">
        <v>45</v>
      </c>
      <c r="B43" s="42">
        <v>0</v>
      </c>
      <c r="C43" s="43"/>
      <c r="D43" s="42">
        <v>0</v>
      </c>
      <c r="E43" s="43"/>
      <c r="F43" s="42">
        <v>0</v>
      </c>
      <c r="G43" s="43"/>
      <c r="H43" s="32">
        <f t="shared" si="2"/>
        <v>0</v>
      </c>
    </row>
    <row r="44" spans="1:9" ht="12.75">
      <c r="A44" s="44" t="s">
        <v>46</v>
      </c>
      <c r="B44" s="45">
        <f>B5+B30+B43</f>
        <v>86168876</v>
      </c>
      <c r="C44" s="46"/>
      <c r="D44" s="45">
        <f t="shared" ref="D44" si="7">D5+D30+D43</f>
        <v>86168876</v>
      </c>
      <c r="E44" s="46"/>
      <c r="F44" s="45">
        <f t="shared" ref="F44" si="8">F5+F30+F43</f>
        <v>24337027.82</v>
      </c>
      <c r="G44" s="46"/>
      <c r="H44" s="47">
        <f t="shared" si="2"/>
        <v>-61831848.18</v>
      </c>
    </row>
    <row r="45" spans="1:9" ht="12.75">
      <c r="A45" s="48" t="s">
        <v>47</v>
      </c>
      <c r="B45" s="49">
        <f>B46+B47</f>
        <v>0</v>
      </c>
      <c r="C45" s="50"/>
      <c r="D45" s="49">
        <f>D46+D47</f>
        <v>0</v>
      </c>
      <c r="E45" s="50"/>
      <c r="F45" s="49">
        <f>F46+F47</f>
        <v>0</v>
      </c>
      <c r="G45" s="50"/>
      <c r="H45" s="32">
        <f t="shared" si="2"/>
        <v>0</v>
      </c>
    </row>
    <row r="46" spans="1:9" ht="12.75">
      <c r="A46" s="29" t="s">
        <v>48</v>
      </c>
      <c r="B46" s="30">
        <v>0</v>
      </c>
      <c r="C46" s="31"/>
      <c r="D46" s="30">
        <v>0</v>
      </c>
      <c r="E46" s="31"/>
      <c r="F46" s="30">
        <v>0</v>
      </c>
      <c r="G46" s="31"/>
      <c r="H46" s="32">
        <f t="shared" si="2"/>
        <v>0</v>
      </c>
    </row>
    <row r="47" spans="1:9" ht="12.75">
      <c r="A47" s="29" t="s">
        <v>49</v>
      </c>
      <c r="B47" s="30">
        <v>0</v>
      </c>
      <c r="C47" s="31"/>
      <c r="D47" s="30">
        <v>0</v>
      </c>
      <c r="E47" s="31"/>
      <c r="F47" s="30">
        <v>0</v>
      </c>
      <c r="G47" s="31"/>
      <c r="H47" s="32">
        <f t="shared" si="2"/>
        <v>0</v>
      </c>
    </row>
    <row r="48" spans="1:9" ht="12.75">
      <c r="A48" s="44" t="s">
        <v>50</v>
      </c>
      <c r="B48" s="45">
        <f>B44+B45</f>
        <v>86168876</v>
      </c>
      <c r="C48" s="46"/>
      <c r="D48" s="45">
        <f t="shared" ref="D48" si="9">D44+D45</f>
        <v>86168876</v>
      </c>
      <c r="E48" s="46"/>
      <c r="F48" s="45">
        <f t="shared" ref="F48" si="10">F44+F45</f>
        <v>24337027.82</v>
      </c>
      <c r="G48" s="46"/>
      <c r="H48" s="47">
        <f t="shared" si="2"/>
        <v>-61831848.18</v>
      </c>
    </row>
    <row r="49" spans="1:8" ht="12.75">
      <c r="A49" s="44" t="s">
        <v>51</v>
      </c>
      <c r="B49" s="45">
        <f>B63-B48</f>
        <v>65658609</v>
      </c>
      <c r="C49" s="46"/>
      <c r="D49" s="45">
        <f>D63-D48</f>
        <v>65658609</v>
      </c>
      <c r="E49" s="46"/>
      <c r="F49" s="45">
        <f>E80-F48</f>
        <v>110948725.92000002</v>
      </c>
      <c r="G49" s="46"/>
      <c r="H49" s="51"/>
    </row>
    <row r="50" spans="1:8" ht="12.75">
      <c r="A50" s="44" t="s">
        <v>52</v>
      </c>
      <c r="B50" s="45">
        <f>B48+B49</f>
        <v>151827485</v>
      </c>
      <c r="C50" s="46"/>
      <c r="D50" s="45">
        <f t="shared" ref="D50" si="11">D48+D49</f>
        <v>151827485</v>
      </c>
      <c r="E50" s="46"/>
      <c r="F50" s="45">
        <f t="shared" ref="F50" si="12">F48+F49</f>
        <v>135285753.74000001</v>
      </c>
      <c r="G50" s="46"/>
      <c r="H50" s="47">
        <f>H48+H49</f>
        <v>-61831848.18</v>
      </c>
    </row>
    <row r="51" spans="1:8" ht="12.75">
      <c r="A51" s="52" t="s">
        <v>53</v>
      </c>
      <c r="B51" s="45">
        <v>0</v>
      </c>
      <c r="C51" s="46"/>
      <c r="D51" s="45">
        <v>0</v>
      </c>
      <c r="E51" s="46"/>
      <c r="F51" s="45">
        <v>0</v>
      </c>
      <c r="G51" s="46"/>
      <c r="H51" s="53">
        <f t="shared" si="2"/>
        <v>0</v>
      </c>
    </row>
    <row r="52" spans="1:8" ht="12.75">
      <c r="A52" s="54" t="s">
        <v>54</v>
      </c>
      <c r="B52" s="55">
        <v>0</v>
      </c>
      <c r="C52" s="56"/>
      <c r="D52" s="55">
        <v>0</v>
      </c>
      <c r="E52" s="56"/>
      <c r="F52" s="55">
        <v>0</v>
      </c>
      <c r="G52" s="56"/>
      <c r="H52" s="53">
        <f t="shared" si="2"/>
        <v>0</v>
      </c>
    </row>
    <row r="53" spans="1:8" ht="12.75">
      <c r="A53" s="57" t="s">
        <v>55</v>
      </c>
      <c r="B53" s="55">
        <v>0</v>
      </c>
      <c r="C53" s="56"/>
      <c r="D53" s="55">
        <v>0</v>
      </c>
      <c r="E53" s="56"/>
      <c r="F53" s="55">
        <v>0</v>
      </c>
      <c r="G53" s="56"/>
      <c r="H53" s="53">
        <f t="shared" si="2"/>
        <v>0</v>
      </c>
    </row>
    <row r="54" spans="1:8" ht="12.75">
      <c r="A54" s="58"/>
      <c r="B54" s="59"/>
      <c r="C54" s="59"/>
      <c r="D54" s="59"/>
      <c r="E54" s="59"/>
      <c r="F54" s="59"/>
      <c r="G54" s="59"/>
      <c r="H54" s="60"/>
    </row>
    <row r="55" spans="1:8" ht="12.75">
      <c r="A55" s="58"/>
      <c r="B55" s="59"/>
      <c r="C55" s="59"/>
      <c r="D55" s="59"/>
      <c r="E55" s="59"/>
      <c r="F55" s="59"/>
      <c r="G55" s="59"/>
      <c r="H55" s="60"/>
    </row>
    <row r="56" spans="1:8" ht="12.75">
      <c r="A56" s="58"/>
      <c r="B56" s="59"/>
      <c r="C56" s="59"/>
      <c r="D56" s="59"/>
      <c r="E56" s="59"/>
      <c r="F56" s="59"/>
      <c r="G56" s="59"/>
      <c r="H56" s="60"/>
    </row>
    <row r="57" spans="1:8" ht="12.75">
      <c r="A57" s="58"/>
      <c r="B57" s="59"/>
      <c r="C57" s="59"/>
      <c r="D57" s="59"/>
      <c r="E57" s="59"/>
      <c r="F57" s="59"/>
      <c r="G57" s="59"/>
      <c r="H57" s="60"/>
    </row>
    <row r="58" spans="1:8" ht="12.75">
      <c r="A58" s="1"/>
      <c r="F58" s="61"/>
      <c r="G58" s="61"/>
      <c r="H58" s="5" t="s">
        <v>0</v>
      </c>
    </row>
    <row r="59" spans="1:8" ht="14.25" customHeight="1">
      <c r="A59" s="62" t="s">
        <v>56</v>
      </c>
      <c r="B59" s="63" t="s">
        <v>57</v>
      </c>
      <c r="C59" s="62"/>
      <c r="D59" s="64" t="s">
        <v>58</v>
      </c>
      <c r="E59" s="64" t="s">
        <v>59</v>
      </c>
      <c r="F59" s="65" t="s">
        <v>60</v>
      </c>
      <c r="G59" s="66" t="s">
        <v>61</v>
      </c>
      <c r="H59" s="63" t="s">
        <v>62</v>
      </c>
    </row>
    <row r="60" spans="1:8" ht="14.25" customHeight="1">
      <c r="A60" s="67"/>
      <c r="B60" s="68"/>
      <c r="C60" s="67"/>
      <c r="D60" s="69"/>
      <c r="E60" s="69"/>
      <c r="F60" s="70"/>
      <c r="G60" s="71"/>
      <c r="H60" s="68"/>
    </row>
    <row r="61" spans="1:8" ht="14.25" customHeight="1">
      <c r="A61" s="67"/>
      <c r="B61" s="68"/>
      <c r="C61" s="67"/>
      <c r="D61" s="69"/>
      <c r="E61" s="69"/>
      <c r="F61" s="70"/>
      <c r="G61" s="71"/>
      <c r="H61" s="68"/>
    </row>
    <row r="62" spans="1:8" ht="12.75" customHeight="1">
      <c r="A62" s="72"/>
      <c r="B62" s="73" t="s">
        <v>63</v>
      </c>
      <c r="C62" s="74"/>
      <c r="D62" s="75" t="s">
        <v>64</v>
      </c>
      <c r="E62" s="76" t="s">
        <v>65</v>
      </c>
      <c r="F62" s="77" t="s">
        <v>66</v>
      </c>
      <c r="G62" s="78" t="s">
        <v>67</v>
      </c>
      <c r="H62" s="75" t="s">
        <v>68</v>
      </c>
    </row>
    <row r="63" spans="1:8" ht="12.75">
      <c r="A63" s="79" t="s">
        <v>69</v>
      </c>
      <c r="B63" s="26">
        <f>B64+B65+B66</f>
        <v>151827485</v>
      </c>
      <c r="C63" s="27"/>
      <c r="D63" s="80">
        <f>D64+D65+D66</f>
        <v>151827485</v>
      </c>
      <c r="E63" s="80">
        <f>E64+E65+E66</f>
        <v>135285753.74000001</v>
      </c>
      <c r="F63" s="81">
        <f>F64+F65+F66</f>
        <v>50613910.450000003</v>
      </c>
      <c r="G63" s="80">
        <f t="shared" ref="G63" si="13">G64+G65+G66</f>
        <v>35613910.449999996</v>
      </c>
      <c r="H63" s="82">
        <f>D63-E63</f>
        <v>16541731.25999999</v>
      </c>
    </row>
    <row r="64" spans="1:8" s="85" customFormat="1" ht="12.75">
      <c r="A64" s="61" t="s">
        <v>70</v>
      </c>
      <c r="B64" s="30">
        <v>0</v>
      </c>
      <c r="C64" s="31"/>
      <c r="D64" s="83">
        <v>0</v>
      </c>
      <c r="E64" s="83">
        <f>B64+D64</f>
        <v>0</v>
      </c>
      <c r="F64" s="84">
        <v>0</v>
      </c>
      <c r="G64" s="83">
        <v>0</v>
      </c>
      <c r="H64" s="32">
        <f t="shared" ref="H64:H82" si="14">D64-E64</f>
        <v>0</v>
      </c>
    </row>
    <row r="65" spans="1:8" ht="12.75">
      <c r="A65" s="61" t="s">
        <v>71</v>
      </c>
      <c r="B65" s="30">
        <v>0</v>
      </c>
      <c r="C65" s="31"/>
      <c r="D65" s="83">
        <v>0</v>
      </c>
      <c r="E65" s="83">
        <f>B65+D65</f>
        <v>0</v>
      </c>
      <c r="F65" s="84">
        <v>0</v>
      </c>
      <c r="G65" s="83">
        <v>0</v>
      </c>
      <c r="H65" s="32">
        <f t="shared" si="14"/>
        <v>0</v>
      </c>
    </row>
    <row r="66" spans="1:8" ht="12.75">
      <c r="A66" s="86" t="s">
        <v>72</v>
      </c>
      <c r="B66" s="30">
        <v>151827485</v>
      </c>
      <c r="C66" s="31"/>
      <c r="D66" s="83">
        <v>151827485</v>
      </c>
      <c r="E66" s="83">
        <f>[1]Março!E66+[1]Despesas!D6</f>
        <v>135285753.74000001</v>
      </c>
      <c r="F66" s="84">
        <f>+[1]Março!F66+[1]Despesas!E6</f>
        <v>50613910.450000003</v>
      </c>
      <c r="G66" s="83">
        <f>[1]Março!G66+[1]Despesas!F6</f>
        <v>35613910.449999996</v>
      </c>
      <c r="H66" s="32">
        <f t="shared" si="14"/>
        <v>16541731.25999999</v>
      </c>
    </row>
    <row r="67" spans="1:8" ht="12.75">
      <c r="A67" s="87"/>
      <c r="B67" s="30"/>
      <c r="C67" s="31"/>
      <c r="D67" s="83"/>
      <c r="E67" s="83"/>
      <c r="F67" s="84"/>
      <c r="G67" s="83"/>
      <c r="H67" s="32">
        <f t="shared" si="14"/>
        <v>0</v>
      </c>
    </row>
    <row r="68" spans="1:8" s="85" customFormat="1" ht="12.75">
      <c r="A68" s="79" t="s">
        <v>73</v>
      </c>
      <c r="B68" s="26">
        <f>B69+B70+B71+B73</f>
        <v>0</v>
      </c>
      <c r="C68" s="27"/>
      <c r="D68" s="80">
        <v>0</v>
      </c>
      <c r="E68" s="80">
        <f t="shared" ref="E68:G68" si="15">E69+E70+E71+E73</f>
        <v>0</v>
      </c>
      <c r="F68" s="81">
        <v>0</v>
      </c>
      <c r="G68" s="80">
        <f t="shared" si="15"/>
        <v>0</v>
      </c>
      <c r="H68" s="82">
        <f t="shared" si="14"/>
        <v>0</v>
      </c>
    </row>
    <row r="69" spans="1:8" ht="12.75">
      <c r="A69" s="86" t="s">
        <v>74</v>
      </c>
      <c r="B69" s="30">
        <v>0</v>
      </c>
      <c r="C69" s="31"/>
      <c r="D69" s="83">
        <v>0</v>
      </c>
      <c r="E69" s="83">
        <v>0</v>
      </c>
      <c r="F69" s="84">
        <v>0</v>
      </c>
      <c r="G69" s="83">
        <v>0</v>
      </c>
      <c r="H69" s="32">
        <f t="shared" si="14"/>
        <v>0</v>
      </c>
    </row>
    <row r="70" spans="1:8" ht="12.75">
      <c r="A70" s="86" t="s">
        <v>75</v>
      </c>
      <c r="B70" s="30">
        <v>0</v>
      </c>
      <c r="C70" s="31"/>
      <c r="D70" s="83">
        <v>0</v>
      </c>
      <c r="E70" s="83">
        <v>0</v>
      </c>
      <c r="F70" s="84">
        <v>0</v>
      </c>
      <c r="G70" s="83">
        <v>0</v>
      </c>
      <c r="H70" s="32">
        <f t="shared" si="14"/>
        <v>0</v>
      </c>
    </row>
    <row r="71" spans="1:8" ht="12.75">
      <c r="A71" s="86" t="s">
        <v>76</v>
      </c>
      <c r="B71" s="30">
        <v>0</v>
      </c>
      <c r="C71" s="31"/>
      <c r="D71" s="83">
        <v>0</v>
      </c>
      <c r="E71" s="83">
        <v>0</v>
      </c>
      <c r="F71" s="84">
        <v>0</v>
      </c>
      <c r="G71" s="83">
        <v>0</v>
      </c>
      <c r="H71" s="32">
        <f t="shared" si="14"/>
        <v>0</v>
      </c>
    </row>
    <row r="72" spans="1:8" ht="12.75">
      <c r="A72" s="61"/>
      <c r="B72" s="37"/>
      <c r="C72" s="38"/>
      <c r="D72" s="32"/>
      <c r="E72" s="83"/>
      <c r="F72" s="84"/>
      <c r="G72" s="32"/>
      <c r="H72" s="32">
        <f t="shared" si="14"/>
        <v>0</v>
      </c>
    </row>
    <row r="73" spans="1:8" ht="12.75">
      <c r="A73" s="79" t="s">
        <v>77</v>
      </c>
      <c r="B73" s="26">
        <f>B75</f>
        <v>0</v>
      </c>
      <c r="C73" s="27"/>
      <c r="D73" s="82">
        <v>0</v>
      </c>
      <c r="E73" s="80">
        <f t="shared" ref="E73:G73" si="16">E75</f>
        <v>0</v>
      </c>
      <c r="F73" s="81">
        <v>0</v>
      </c>
      <c r="G73" s="82">
        <f t="shared" si="16"/>
        <v>0</v>
      </c>
      <c r="H73" s="82">
        <f t="shared" si="14"/>
        <v>0</v>
      </c>
    </row>
    <row r="74" spans="1:8" ht="12.75">
      <c r="A74" s="79"/>
      <c r="B74" s="88"/>
      <c r="C74" s="89"/>
      <c r="D74" s="82"/>
      <c r="E74" s="80"/>
      <c r="F74" s="81"/>
      <c r="G74" s="82"/>
      <c r="H74" s="82">
        <f t="shared" si="14"/>
        <v>0</v>
      </c>
    </row>
    <row r="75" spans="1:8" ht="12.75">
      <c r="A75" s="79" t="s">
        <v>78</v>
      </c>
      <c r="B75" s="26">
        <v>0</v>
      </c>
      <c r="C75" s="27"/>
      <c r="D75" s="82">
        <v>0</v>
      </c>
      <c r="E75" s="80">
        <v>0</v>
      </c>
      <c r="F75" s="81">
        <v>0</v>
      </c>
      <c r="G75" s="82">
        <v>0</v>
      </c>
      <c r="H75" s="82">
        <f t="shared" si="14"/>
        <v>0</v>
      </c>
    </row>
    <row r="76" spans="1:8" ht="12.75">
      <c r="A76" s="90" t="s">
        <v>79</v>
      </c>
      <c r="B76" s="45">
        <f>B63+B68+B73+B75</f>
        <v>151827485</v>
      </c>
      <c r="C76" s="46"/>
      <c r="D76" s="91">
        <f t="shared" ref="D76:G76" si="17">D63+D68+D73+D75</f>
        <v>151827485</v>
      </c>
      <c r="E76" s="92">
        <f t="shared" si="17"/>
        <v>135285753.74000001</v>
      </c>
      <c r="F76" s="93">
        <f t="shared" si="17"/>
        <v>50613910.450000003</v>
      </c>
      <c r="G76" s="91">
        <f t="shared" si="17"/>
        <v>35613910.449999996</v>
      </c>
      <c r="H76" s="94">
        <f>D76-E76</f>
        <v>16541731.25999999</v>
      </c>
    </row>
    <row r="77" spans="1:8" ht="12.75">
      <c r="A77" s="48" t="s">
        <v>80</v>
      </c>
      <c r="B77" s="49">
        <f>B78+B79</f>
        <v>0</v>
      </c>
      <c r="C77" s="50"/>
      <c r="D77" s="95">
        <v>0</v>
      </c>
      <c r="E77" s="96">
        <v>0</v>
      </c>
      <c r="F77" s="97">
        <v>0</v>
      </c>
      <c r="G77" s="95">
        <v>0</v>
      </c>
      <c r="H77" s="98">
        <f t="shared" si="14"/>
        <v>0</v>
      </c>
    </row>
    <row r="78" spans="1:8" ht="12.75">
      <c r="A78" s="99" t="s">
        <v>81</v>
      </c>
      <c r="B78" s="30">
        <v>0</v>
      </c>
      <c r="C78" s="31"/>
      <c r="D78" s="83">
        <v>0</v>
      </c>
      <c r="E78" s="83">
        <v>0</v>
      </c>
      <c r="F78" s="84">
        <v>0</v>
      </c>
      <c r="G78" s="32">
        <v>0</v>
      </c>
      <c r="H78" s="37">
        <f t="shared" si="14"/>
        <v>0</v>
      </c>
    </row>
    <row r="79" spans="1:8" ht="12.75">
      <c r="A79" s="99" t="s">
        <v>82</v>
      </c>
      <c r="B79" s="30">
        <v>0</v>
      </c>
      <c r="C79" s="31"/>
      <c r="D79" s="83">
        <v>0</v>
      </c>
      <c r="E79" s="83">
        <v>0</v>
      </c>
      <c r="F79" s="84">
        <v>0</v>
      </c>
      <c r="G79" s="32">
        <v>0</v>
      </c>
      <c r="H79" s="37">
        <f t="shared" si="14"/>
        <v>0</v>
      </c>
    </row>
    <row r="80" spans="1:8" ht="12.75">
      <c r="A80" s="100" t="s">
        <v>83</v>
      </c>
      <c r="B80" s="101">
        <f>B76+B77</f>
        <v>151827485</v>
      </c>
      <c r="C80" s="102"/>
      <c r="D80" s="103">
        <f t="shared" ref="D80:G80" si="18">D76+D77</f>
        <v>151827485</v>
      </c>
      <c r="E80" s="104">
        <f t="shared" si="18"/>
        <v>135285753.74000001</v>
      </c>
      <c r="F80" s="105">
        <f t="shared" si="18"/>
        <v>50613910.450000003</v>
      </c>
      <c r="G80" s="103">
        <f t="shared" si="18"/>
        <v>35613910.449999996</v>
      </c>
      <c r="H80" s="106">
        <v>0</v>
      </c>
    </row>
    <row r="81" spans="1:8" ht="12.75">
      <c r="A81" s="100" t="s">
        <v>84</v>
      </c>
      <c r="B81" s="45"/>
      <c r="C81" s="46"/>
      <c r="D81" s="94"/>
      <c r="E81" s="92"/>
      <c r="F81" s="107"/>
      <c r="G81" s="108"/>
      <c r="H81" s="108">
        <f t="shared" si="14"/>
        <v>0</v>
      </c>
    </row>
    <row r="82" spans="1:8" ht="12.75">
      <c r="A82" s="100" t="s">
        <v>85</v>
      </c>
      <c r="B82" s="45">
        <f>B80+B81</f>
        <v>151827485</v>
      </c>
      <c r="C82" s="46"/>
      <c r="D82" s="103">
        <f t="shared" ref="D82:G82" si="19">D80+D81</f>
        <v>151827485</v>
      </c>
      <c r="E82" s="92">
        <f t="shared" si="19"/>
        <v>135285753.74000001</v>
      </c>
      <c r="F82" s="93">
        <f t="shared" si="19"/>
        <v>50613910.450000003</v>
      </c>
      <c r="G82" s="103">
        <f t="shared" si="19"/>
        <v>35613910.449999996</v>
      </c>
      <c r="H82" s="103">
        <f t="shared" si="14"/>
        <v>16541731.25999999</v>
      </c>
    </row>
    <row r="83" spans="1:8" ht="12.75" customHeight="1">
      <c r="A83" s="109"/>
      <c r="B83" s="109"/>
      <c r="C83" s="109"/>
      <c r="D83" s="109"/>
      <c r="E83" s="109"/>
      <c r="F83" s="109"/>
      <c r="G83" s="109"/>
    </row>
    <row r="84" spans="1:8" ht="12.75" customHeight="1">
      <c r="A84" s="109"/>
      <c r="B84" s="109"/>
      <c r="C84" s="109"/>
      <c r="D84" s="109"/>
      <c r="E84" s="109"/>
      <c r="F84" s="109"/>
      <c r="G84" s="109"/>
    </row>
    <row r="85" spans="1:8" ht="12.75" customHeight="1">
      <c r="A85" s="110" t="s">
        <v>86</v>
      </c>
      <c r="B85" s="110"/>
      <c r="C85" s="110"/>
      <c r="D85" s="110"/>
      <c r="E85" s="110"/>
      <c r="F85" s="110"/>
      <c r="G85" s="110"/>
      <c r="H85" s="110"/>
    </row>
    <row r="86" spans="1:8" ht="12.75" customHeight="1">
      <c r="A86" s="62" t="s">
        <v>87</v>
      </c>
      <c r="B86" s="111" t="s">
        <v>88</v>
      </c>
      <c r="C86" s="112"/>
      <c r="D86" s="113"/>
      <c r="E86" s="64" t="s">
        <v>89</v>
      </c>
      <c r="F86" s="65" t="s">
        <v>90</v>
      </c>
      <c r="G86" s="64" t="s">
        <v>91</v>
      </c>
      <c r="H86" s="63" t="s">
        <v>92</v>
      </c>
    </row>
    <row r="87" spans="1:8" ht="12.75" customHeight="1">
      <c r="A87" s="67"/>
      <c r="B87" s="114" t="s">
        <v>93</v>
      </c>
      <c r="C87" s="70"/>
      <c r="D87" s="64" t="s">
        <v>94</v>
      </c>
      <c r="E87" s="69"/>
      <c r="F87" s="70"/>
      <c r="G87" s="69"/>
      <c r="H87" s="68"/>
    </row>
    <row r="88" spans="1:8" ht="12.75" customHeight="1">
      <c r="A88" s="67"/>
      <c r="B88" s="114"/>
      <c r="C88" s="70"/>
      <c r="D88" s="69"/>
      <c r="E88" s="69"/>
      <c r="F88" s="70"/>
      <c r="G88" s="69"/>
      <c r="H88" s="68"/>
    </row>
    <row r="89" spans="1:8" ht="12.75" customHeight="1">
      <c r="A89" s="72"/>
      <c r="B89" s="73" t="s">
        <v>6</v>
      </c>
      <c r="C89" s="74"/>
      <c r="D89" s="75" t="s">
        <v>7</v>
      </c>
      <c r="E89" s="76" t="s">
        <v>95</v>
      </c>
      <c r="F89" s="77" t="s">
        <v>96</v>
      </c>
      <c r="G89" s="78" t="s">
        <v>63</v>
      </c>
      <c r="H89" s="75" t="s">
        <v>97</v>
      </c>
    </row>
    <row r="90" spans="1:8" ht="12.75" customHeight="1">
      <c r="A90" s="79" t="s">
        <v>98</v>
      </c>
      <c r="B90" s="26">
        <f>B91+B92+B93</f>
        <v>0</v>
      </c>
      <c r="C90" s="27"/>
      <c r="D90" s="80">
        <f t="shared" ref="D90:G90" si="20">D91+D92+D93</f>
        <v>59627676.710000001</v>
      </c>
      <c r="E90" s="80">
        <f t="shared" si="20"/>
        <v>59627676.710000001</v>
      </c>
      <c r="F90" s="81">
        <f t="shared" si="20"/>
        <v>59627676.710000001</v>
      </c>
      <c r="G90" s="80">
        <f t="shared" si="20"/>
        <v>0</v>
      </c>
      <c r="H90" s="82">
        <f>B90+D90-F90-G91</f>
        <v>0</v>
      </c>
    </row>
    <row r="91" spans="1:8" ht="12.75" customHeight="1">
      <c r="A91" s="61" t="s">
        <v>70</v>
      </c>
      <c r="B91" s="30">
        <v>0</v>
      </c>
      <c r="C91" s="31"/>
      <c r="D91" s="83">
        <v>0</v>
      </c>
      <c r="E91" s="83">
        <v>0</v>
      </c>
      <c r="F91" s="84">
        <v>0</v>
      </c>
      <c r="G91" s="83">
        <v>0</v>
      </c>
      <c r="H91" s="32">
        <f t="shared" ref="H91:H100" si="21">B91+D91-F91-G92</f>
        <v>0</v>
      </c>
    </row>
    <row r="92" spans="1:8" ht="12.75" customHeight="1">
      <c r="A92" s="61" t="s">
        <v>71</v>
      </c>
      <c r="B92" s="30">
        <v>0</v>
      </c>
      <c r="C92" s="31"/>
      <c r="D92" s="83">
        <v>0</v>
      </c>
      <c r="E92" s="83">
        <v>0</v>
      </c>
      <c r="F92" s="84">
        <v>0</v>
      </c>
      <c r="G92" s="83">
        <v>0</v>
      </c>
      <c r="H92" s="32">
        <f t="shared" si="21"/>
        <v>0</v>
      </c>
    </row>
    <row r="93" spans="1:8" ht="12.75" customHeight="1">
      <c r="A93" s="86" t="s">
        <v>72</v>
      </c>
      <c r="B93" s="30">
        <v>0</v>
      </c>
      <c r="C93" s="31"/>
      <c r="D93" s="83">
        <v>59627676.710000001</v>
      </c>
      <c r="E93" s="83">
        <v>59627676.710000001</v>
      </c>
      <c r="F93" s="84">
        <v>59627676.710000001</v>
      </c>
      <c r="G93" s="83">
        <v>0</v>
      </c>
      <c r="H93" s="32">
        <f t="shared" si="21"/>
        <v>0</v>
      </c>
    </row>
    <row r="94" spans="1:8" ht="12.75" customHeight="1">
      <c r="A94" s="87"/>
      <c r="B94" s="30"/>
      <c r="C94" s="31"/>
      <c r="D94" s="83"/>
      <c r="E94" s="83"/>
      <c r="F94" s="84"/>
      <c r="G94" s="83"/>
      <c r="H94" s="32"/>
    </row>
    <row r="95" spans="1:8" ht="12.75" customHeight="1">
      <c r="A95" s="79" t="s">
        <v>99</v>
      </c>
      <c r="B95" s="26">
        <f>B96+B97+B98</f>
        <v>0</v>
      </c>
      <c r="C95" s="27"/>
      <c r="D95" s="80">
        <f>D96+D97+D98</f>
        <v>0</v>
      </c>
      <c r="E95" s="80">
        <f>E96+E97+E98</f>
        <v>0</v>
      </c>
      <c r="F95" s="81">
        <f>F96+F97+F98</f>
        <v>0</v>
      </c>
      <c r="G95" s="80">
        <f>G96+G97+G98</f>
        <v>0</v>
      </c>
      <c r="H95" s="82">
        <f t="shared" si="21"/>
        <v>0</v>
      </c>
    </row>
    <row r="96" spans="1:8" ht="12.75" customHeight="1">
      <c r="A96" s="86" t="s">
        <v>74</v>
      </c>
      <c r="B96" s="30">
        <v>0</v>
      </c>
      <c r="C96" s="31"/>
      <c r="D96" s="83">
        <v>0</v>
      </c>
      <c r="E96" s="83">
        <v>0</v>
      </c>
      <c r="F96" s="84">
        <v>0</v>
      </c>
      <c r="G96" s="83">
        <v>0</v>
      </c>
      <c r="H96" s="32">
        <f t="shared" si="21"/>
        <v>0</v>
      </c>
    </row>
    <row r="97" spans="1:8" ht="12.75" customHeight="1">
      <c r="A97" s="86" t="s">
        <v>75</v>
      </c>
      <c r="B97" s="30">
        <v>0</v>
      </c>
      <c r="C97" s="31"/>
      <c r="D97" s="83">
        <v>0</v>
      </c>
      <c r="E97" s="83">
        <v>0</v>
      </c>
      <c r="F97" s="84">
        <v>0</v>
      </c>
      <c r="G97" s="83">
        <v>0</v>
      </c>
      <c r="H97" s="32">
        <f t="shared" si="21"/>
        <v>0</v>
      </c>
    </row>
    <row r="98" spans="1:8" ht="12.75" customHeight="1">
      <c r="A98" s="86" t="s">
        <v>76</v>
      </c>
      <c r="B98" s="30">
        <v>0</v>
      </c>
      <c r="C98" s="31"/>
      <c r="D98" s="83">
        <v>0</v>
      </c>
      <c r="E98" s="83">
        <v>0</v>
      </c>
      <c r="F98" s="84">
        <v>0</v>
      </c>
      <c r="G98" s="83">
        <v>0</v>
      </c>
      <c r="H98" s="32">
        <f t="shared" si="21"/>
        <v>0</v>
      </c>
    </row>
    <row r="99" spans="1:8" ht="12.75" customHeight="1">
      <c r="A99" s="61"/>
      <c r="B99" s="37"/>
      <c r="C99" s="38"/>
      <c r="D99" s="32"/>
      <c r="E99" s="83"/>
      <c r="F99" s="84"/>
      <c r="G99" s="32"/>
      <c r="H99" s="32"/>
    </row>
    <row r="100" spans="1:8" ht="12.75" customHeight="1">
      <c r="A100" s="115" t="s">
        <v>100</v>
      </c>
      <c r="B100" s="116">
        <f>B95+B90</f>
        <v>0</v>
      </c>
      <c r="C100" s="117"/>
      <c r="D100" s="118">
        <f t="shared" ref="D100:G100" si="22">D95+D90</f>
        <v>59627676.710000001</v>
      </c>
      <c r="E100" s="119">
        <f t="shared" si="22"/>
        <v>59627676.710000001</v>
      </c>
      <c r="F100" s="107">
        <f t="shared" si="22"/>
        <v>59627676.710000001</v>
      </c>
      <c r="G100" s="118">
        <f t="shared" si="22"/>
        <v>0</v>
      </c>
      <c r="H100" s="118">
        <f t="shared" si="21"/>
        <v>0</v>
      </c>
    </row>
    <row r="101" spans="1:8" ht="12.75" customHeight="1">
      <c r="A101" s="109"/>
      <c r="B101" s="109"/>
      <c r="C101" s="109"/>
      <c r="D101" s="109"/>
      <c r="E101" s="109"/>
      <c r="F101" s="109"/>
      <c r="G101" s="109"/>
    </row>
    <row r="102" spans="1:8" ht="12.75" customHeight="1">
      <c r="A102" s="109"/>
      <c r="B102" s="109"/>
      <c r="C102" s="109"/>
      <c r="D102" s="109"/>
      <c r="E102" s="109"/>
      <c r="F102" s="109"/>
      <c r="G102" s="109"/>
    </row>
    <row r="103" spans="1:8" ht="12.75" customHeight="1">
      <c r="A103" s="110" t="s">
        <v>101</v>
      </c>
      <c r="B103" s="110"/>
      <c r="C103" s="110"/>
      <c r="D103" s="110"/>
      <c r="E103" s="110"/>
      <c r="F103" s="110"/>
      <c r="G103" s="110"/>
      <c r="H103" s="110"/>
    </row>
    <row r="104" spans="1:8" ht="12.75" customHeight="1">
      <c r="A104" s="120" t="s">
        <v>102</v>
      </c>
      <c r="B104" s="121"/>
      <c r="C104" s="122"/>
      <c r="D104" s="111" t="s">
        <v>88</v>
      </c>
      <c r="E104" s="113"/>
      <c r="F104" s="64" t="s">
        <v>90</v>
      </c>
      <c r="G104" s="64" t="s">
        <v>91</v>
      </c>
      <c r="H104" s="63" t="s">
        <v>92</v>
      </c>
    </row>
    <row r="105" spans="1:8" ht="12.75" customHeight="1">
      <c r="A105" s="123"/>
      <c r="B105" s="124"/>
      <c r="C105" s="125"/>
      <c r="D105" s="64" t="s">
        <v>93</v>
      </c>
      <c r="E105" s="64" t="s">
        <v>94</v>
      </c>
      <c r="F105" s="126"/>
      <c r="G105" s="69"/>
      <c r="H105" s="68"/>
    </row>
    <row r="106" spans="1:8" ht="12.75" customHeight="1">
      <c r="A106" s="123"/>
      <c r="B106" s="124"/>
      <c r="C106" s="125"/>
      <c r="D106" s="69"/>
      <c r="E106" s="69"/>
      <c r="F106" s="126"/>
      <c r="G106" s="69"/>
      <c r="H106" s="68"/>
    </row>
    <row r="107" spans="1:8" ht="12.75" customHeight="1">
      <c r="A107" s="127"/>
      <c r="B107" s="128"/>
      <c r="C107" s="129"/>
      <c r="D107" s="75" t="s">
        <v>6</v>
      </c>
      <c r="E107" s="76" t="s">
        <v>103</v>
      </c>
      <c r="F107" s="77" t="s">
        <v>8</v>
      </c>
      <c r="G107" s="78" t="s">
        <v>96</v>
      </c>
      <c r="H107" s="75" t="s">
        <v>104</v>
      </c>
    </row>
    <row r="108" spans="1:8" ht="12.75" customHeight="1">
      <c r="A108" s="79" t="s">
        <v>105</v>
      </c>
      <c r="B108" s="130"/>
      <c r="C108" s="131"/>
      <c r="D108" s="80">
        <f>D109+D110+D111</f>
        <v>0</v>
      </c>
      <c r="E108" s="80">
        <f>E109+E110+E111</f>
        <v>73067524.200000003</v>
      </c>
      <c r="F108" s="81">
        <f>F111</f>
        <v>73067524.200000003</v>
      </c>
      <c r="G108" s="80">
        <f t="shared" ref="G108" si="23">G109+G110+G111</f>
        <v>0</v>
      </c>
      <c r="H108" s="82">
        <f>D108+E108-F108-G108</f>
        <v>0</v>
      </c>
    </row>
    <row r="109" spans="1:8" ht="12.75" customHeight="1">
      <c r="A109" s="61" t="s">
        <v>70</v>
      </c>
      <c r="B109" s="132"/>
      <c r="C109" s="84"/>
      <c r="D109" s="83">
        <v>0</v>
      </c>
      <c r="E109" s="83">
        <v>0</v>
      </c>
      <c r="F109" s="84">
        <v>0</v>
      </c>
      <c r="G109" s="83">
        <v>0</v>
      </c>
      <c r="H109" s="32">
        <f t="shared" ref="H109:H118" si="24">D109+E109-F109-G109</f>
        <v>0</v>
      </c>
    </row>
    <row r="110" spans="1:8" ht="12.75" customHeight="1">
      <c r="A110" s="61" t="s">
        <v>71</v>
      </c>
      <c r="B110" s="132"/>
      <c r="C110" s="84"/>
      <c r="D110" s="83">
        <v>0</v>
      </c>
      <c r="E110" s="83">
        <v>0</v>
      </c>
      <c r="F110" s="84">
        <v>0</v>
      </c>
      <c r="G110" s="83">
        <v>0</v>
      </c>
      <c r="H110" s="32">
        <f t="shared" si="24"/>
        <v>0</v>
      </c>
    </row>
    <row r="111" spans="1:8" ht="12.75" customHeight="1">
      <c r="A111" s="86" t="s">
        <v>72</v>
      </c>
      <c r="B111" s="132"/>
      <c r="C111" s="84"/>
      <c r="D111" s="83">
        <v>0</v>
      </c>
      <c r="E111" s="83">
        <v>73067524.200000003</v>
      </c>
      <c r="F111" s="84">
        <v>73067524.200000003</v>
      </c>
      <c r="G111" s="83">
        <v>0</v>
      </c>
      <c r="H111" s="32">
        <f t="shared" si="24"/>
        <v>0</v>
      </c>
    </row>
    <row r="112" spans="1:8" ht="12.75" customHeight="1">
      <c r="A112" s="87"/>
      <c r="B112" s="132"/>
      <c r="C112" s="84"/>
      <c r="D112" s="83"/>
      <c r="E112" s="83"/>
      <c r="F112" s="84"/>
      <c r="G112" s="83"/>
      <c r="H112" s="32"/>
    </row>
    <row r="113" spans="1:12" ht="12.75" customHeight="1">
      <c r="A113" s="79" t="s">
        <v>106</v>
      </c>
      <c r="B113" s="133"/>
      <c r="C113" s="81"/>
      <c r="D113" s="80">
        <f>D114+D115+D116</f>
        <v>0</v>
      </c>
      <c r="E113" s="80">
        <f>E114+E115+E116</f>
        <v>0</v>
      </c>
      <c r="F113" s="81">
        <v>0</v>
      </c>
      <c r="G113" s="80">
        <f>G114+G115+G116</f>
        <v>0</v>
      </c>
      <c r="H113" s="82">
        <f t="shared" si="24"/>
        <v>0</v>
      </c>
    </row>
    <row r="114" spans="1:12" ht="11.25" customHeight="1">
      <c r="A114" s="86" t="s">
        <v>74</v>
      </c>
      <c r="B114" s="132"/>
      <c r="C114" s="84"/>
      <c r="D114" s="83">
        <v>0</v>
      </c>
      <c r="E114" s="83">
        <v>0</v>
      </c>
      <c r="F114" s="84">
        <v>0</v>
      </c>
      <c r="G114" s="83">
        <v>0</v>
      </c>
      <c r="H114" s="32">
        <f t="shared" si="24"/>
        <v>0</v>
      </c>
    </row>
    <row r="115" spans="1:12" ht="11.25" customHeight="1">
      <c r="A115" s="86" t="s">
        <v>75</v>
      </c>
      <c r="B115" s="132"/>
      <c r="C115" s="84"/>
      <c r="D115" s="83">
        <v>0</v>
      </c>
      <c r="E115" s="83">
        <v>0</v>
      </c>
      <c r="F115" s="84">
        <v>0</v>
      </c>
      <c r="G115" s="83">
        <v>0</v>
      </c>
      <c r="H115" s="32">
        <f t="shared" si="24"/>
        <v>0</v>
      </c>
    </row>
    <row r="116" spans="1:12" ht="11.25" customHeight="1">
      <c r="A116" s="86" t="s">
        <v>76</v>
      </c>
      <c r="B116" s="132"/>
      <c r="C116" s="84"/>
      <c r="D116" s="83">
        <v>0</v>
      </c>
      <c r="E116" s="83">
        <v>0</v>
      </c>
      <c r="F116" s="84">
        <v>0</v>
      </c>
      <c r="G116" s="83">
        <v>0</v>
      </c>
      <c r="H116" s="32">
        <f t="shared" si="24"/>
        <v>0</v>
      </c>
    </row>
    <row r="117" spans="1:12" ht="11.25" customHeight="1">
      <c r="A117" s="61"/>
      <c r="B117" s="59"/>
      <c r="C117" s="38"/>
      <c r="D117" s="32"/>
      <c r="E117" s="83"/>
      <c r="F117" s="84"/>
      <c r="G117" s="32"/>
      <c r="H117" s="32"/>
    </row>
    <row r="118" spans="1:12" ht="11.25" customHeight="1">
      <c r="A118" s="115" t="s">
        <v>100</v>
      </c>
      <c r="B118" s="134"/>
      <c r="C118" s="107"/>
      <c r="D118" s="118">
        <f>D113+D108</f>
        <v>0</v>
      </c>
      <c r="E118" s="119">
        <f>E113+E108</f>
        <v>73067524.200000003</v>
      </c>
      <c r="F118" s="107">
        <f>F108</f>
        <v>73067524.200000003</v>
      </c>
      <c r="G118" s="118">
        <f>G108+G113</f>
        <v>0</v>
      </c>
      <c r="H118" s="118">
        <f t="shared" si="24"/>
        <v>0</v>
      </c>
    </row>
    <row r="120" spans="1:12" ht="12" customHeight="1">
      <c r="A120" s="61" t="s">
        <v>107</v>
      </c>
      <c r="B120" s="61"/>
      <c r="C120" s="61"/>
      <c r="D120" s="61"/>
      <c r="E120" s="61"/>
      <c r="F120" s="61"/>
      <c r="G120" s="61"/>
    </row>
    <row r="121" spans="1:12" ht="12.95" customHeight="1">
      <c r="A121" s="135" t="s">
        <v>108</v>
      </c>
      <c r="B121" s="135"/>
      <c r="C121" s="135"/>
      <c r="D121" s="135"/>
      <c r="E121" s="135"/>
      <c r="F121" s="135"/>
      <c r="G121" s="135"/>
      <c r="H121" s="135"/>
      <c r="I121" s="136"/>
      <c r="J121" s="136"/>
      <c r="K121" s="136"/>
      <c r="L121" s="136"/>
    </row>
    <row r="122" spans="1:12" ht="12.95" customHeight="1">
      <c r="A122" s="135"/>
      <c r="B122" s="135"/>
      <c r="C122" s="135"/>
      <c r="D122" s="135"/>
      <c r="E122" s="135"/>
      <c r="F122" s="135"/>
      <c r="G122" s="135"/>
      <c r="H122" s="135"/>
      <c r="I122" s="136"/>
      <c r="J122" s="136"/>
      <c r="K122" s="136"/>
      <c r="L122" s="136"/>
    </row>
    <row r="123" spans="1:12" ht="12.95" customHeight="1">
      <c r="A123" s="135"/>
      <c r="B123" s="135"/>
      <c r="C123" s="135"/>
      <c r="D123" s="135"/>
      <c r="E123" s="135"/>
      <c r="F123" s="135"/>
      <c r="G123" s="135"/>
      <c r="H123" s="135"/>
      <c r="I123" s="136"/>
      <c r="J123" s="136"/>
      <c r="K123" s="136"/>
      <c r="L123" s="136"/>
    </row>
    <row r="124" spans="1:12" ht="12.95" customHeight="1">
      <c r="A124" s="135"/>
      <c r="B124" s="135"/>
      <c r="C124" s="135"/>
      <c r="D124" s="135"/>
      <c r="E124" s="135"/>
      <c r="F124" s="135"/>
      <c r="G124" s="135"/>
      <c r="H124" s="135"/>
      <c r="I124" s="137"/>
      <c r="J124" s="137"/>
      <c r="K124" s="137"/>
      <c r="L124" s="137"/>
    </row>
    <row r="125" spans="1:12" ht="12.95" customHeight="1">
      <c r="A125" s="138" t="s">
        <v>109</v>
      </c>
      <c r="B125" s="138"/>
      <c r="C125" s="138"/>
      <c r="D125" s="138"/>
      <c r="E125" s="138"/>
      <c r="F125" s="138"/>
      <c r="G125" s="138"/>
      <c r="H125" s="138"/>
      <c r="I125" s="139"/>
      <c r="J125" s="139"/>
      <c r="K125" s="139"/>
      <c r="L125" s="139"/>
    </row>
    <row r="126" spans="1:12" ht="12.95" customHeight="1">
      <c r="A126" s="138"/>
      <c r="B126" s="138"/>
      <c r="C126" s="138"/>
      <c r="D126" s="138"/>
      <c r="E126" s="138"/>
      <c r="F126" s="138"/>
      <c r="G126" s="138"/>
      <c r="H126" s="138"/>
      <c r="I126" s="139"/>
      <c r="J126" s="139"/>
      <c r="K126" s="139"/>
      <c r="L126" s="139"/>
    </row>
    <row r="127" spans="1:12" ht="12.95" customHeight="1">
      <c r="A127" s="138"/>
      <c r="B127" s="138"/>
      <c r="C127" s="138"/>
      <c r="D127" s="138"/>
      <c r="E127" s="138"/>
      <c r="F127" s="138"/>
      <c r="G127" s="138"/>
      <c r="H127" s="138"/>
      <c r="I127" s="139"/>
      <c r="J127" s="139"/>
      <c r="K127" s="139"/>
      <c r="L127" s="140"/>
    </row>
    <row r="128" spans="1:12" ht="12.95" customHeight="1">
      <c r="A128" s="141" t="s">
        <v>110</v>
      </c>
      <c r="B128" s="141"/>
      <c r="C128" s="141"/>
      <c r="D128" s="141"/>
      <c r="E128" s="141"/>
      <c r="F128" s="141"/>
      <c r="G128" s="141"/>
      <c r="H128" s="141"/>
      <c r="I128" s="142"/>
      <c r="J128" s="142"/>
      <c r="K128" s="142"/>
    </row>
    <row r="129" spans="1:11" ht="12.95" customHeight="1">
      <c r="A129" s="141"/>
      <c r="B129" s="141"/>
      <c r="C129" s="141"/>
      <c r="D129" s="141"/>
      <c r="E129" s="141"/>
      <c r="F129" s="141"/>
      <c r="G129" s="141"/>
      <c r="H129" s="141"/>
      <c r="I129" s="142"/>
      <c r="J129" s="142"/>
      <c r="K129" s="142"/>
    </row>
    <row r="130" spans="1:11" ht="12.95" customHeight="1">
      <c r="A130" s="141" t="s">
        <v>111</v>
      </c>
      <c r="B130" s="141"/>
      <c r="C130" s="141"/>
      <c r="D130" s="141"/>
      <c r="E130" s="141"/>
      <c r="F130" s="141"/>
      <c r="G130" s="141"/>
      <c r="H130" s="141"/>
    </row>
    <row r="131" spans="1:11" ht="12.95" customHeight="1">
      <c r="A131" s="141"/>
      <c r="B131" s="141"/>
      <c r="C131" s="141"/>
      <c r="D131" s="141"/>
      <c r="E131" s="141"/>
      <c r="F131" s="141"/>
      <c r="G131" s="141"/>
      <c r="H131" s="141"/>
    </row>
    <row r="132" spans="1:11" ht="12.95" customHeight="1">
      <c r="A132" s="141" t="s">
        <v>112</v>
      </c>
      <c r="B132" s="141"/>
      <c r="C132" s="141"/>
      <c r="D132" s="141"/>
      <c r="E132" s="141"/>
      <c r="F132" s="141"/>
      <c r="G132" s="141"/>
      <c r="H132" s="141"/>
    </row>
    <row r="133" spans="1:11" ht="12.95" customHeight="1">
      <c r="A133" s="143"/>
      <c r="B133" s="143"/>
      <c r="C133" s="143"/>
      <c r="D133" s="143"/>
      <c r="E133" s="143"/>
      <c r="F133" s="143"/>
      <c r="G133" s="143"/>
      <c r="H133" s="143"/>
    </row>
    <row r="134" spans="1:11" ht="12.95" customHeight="1">
      <c r="A134" s="109"/>
      <c r="B134" s="109"/>
      <c r="C134" s="109"/>
      <c r="D134" s="109"/>
      <c r="E134" s="109"/>
      <c r="F134" s="109"/>
    </row>
    <row r="135" spans="1:11" ht="12.95" customHeight="1">
      <c r="A135" s="109"/>
      <c r="B135" s="109"/>
      <c r="C135" s="109"/>
      <c r="D135" s="109"/>
      <c r="E135" s="109"/>
      <c r="F135" s="109"/>
    </row>
    <row r="136" spans="1:11" ht="11.25" customHeight="1">
      <c r="A136" s="144"/>
      <c r="B136" s="144"/>
      <c r="C136" s="144"/>
      <c r="D136" s="144"/>
      <c r="E136" s="144"/>
      <c r="F136" s="144"/>
    </row>
    <row r="137" spans="1:11" ht="11.25" customHeight="1">
      <c r="A137" s="145" t="s">
        <v>113</v>
      </c>
      <c r="B137" s="145"/>
      <c r="C137" s="146" t="s">
        <v>114</v>
      </c>
      <c r="D137" s="146"/>
      <c r="E137" s="146"/>
      <c r="F137" s="146" t="s">
        <v>115</v>
      </c>
      <c r="G137" s="146"/>
      <c r="H137" s="146"/>
    </row>
    <row r="138" spans="1:11" ht="11.25" customHeight="1">
      <c r="A138" s="147" t="s">
        <v>116</v>
      </c>
      <c r="B138" s="147"/>
      <c r="C138" s="148" t="s">
        <v>117</v>
      </c>
      <c r="D138" s="148"/>
      <c r="E138" s="148"/>
      <c r="F138" s="148" t="s">
        <v>118</v>
      </c>
      <c r="G138" s="148"/>
      <c r="H138" s="148"/>
    </row>
    <row r="139" spans="1:11" ht="11.25" customHeight="1">
      <c r="A139" s="147" t="s">
        <v>119</v>
      </c>
      <c r="B139" s="147"/>
      <c r="C139" s="148" t="s">
        <v>120</v>
      </c>
      <c r="D139" s="148"/>
      <c r="E139" s="148"/>
      <c r="F139" s="148" t="s">
        <v>121</v>
      </c>
      <c r="G139" s="148"/>
      <c r="H139" s="148"/>
    </row>
  </sheetData>
  <dataConsolidate/>
  <mergeCells count="215">
    <mergeCell ref="A138:B138"/>
    <mergeCell ref="C138:E138"/>
    <mergeCell ref="F138:H138"/>
    <mergeCell ref="A139:B139"/>
    <mergeCell ref="C139:E139"/>
    <mergeCell ref="F139:H139"/>
    <mergeCell ref="A121:H124"/>
    <mergeCell ref="A125:H127"/>
    <mergeCell ref="A128:H129"/>
    <mergeCell ref="A130:H131"/>
    <mergeCell ref="A132:H132"/>
    <mergeCell ref="A137:B137"/>
    <mergeCell ref="C137:E137"/>
    <mergeCell ref="F137:H137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2:C3"/>
    <mergeCell ref="D2:E3"/>
    <mergeCell ref="F2:G3"/>
    <mergeCell ref="B4:C4"/>
    <mergeCell ref="D4:E4"/>
    <mergeCell ref="F4:G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ABRIL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</vt:lpstr>
      <vt:lpstr>Abril!Area_de_impressao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2020-09-18T13:36:33Z</dcterms:created>
  <dcterms:modified xsi:type="dcterms:W3CDTF">2020-09-18T13:36:46Z</dcterms:modified>
</cp:coreProperties>
</file>