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Outu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Outubro!$B$1:$Q$56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P24"/>
  <c r="H24"/>
  <c r="P23"/>
  <c r="H23"/>
  <c r="H22" s="1"/>
  <c r="Q22"/>
  <c r="I22"/>
  <c r="Q17"/>
  <c r="P17"/>
  <c r="I17"/>
  <c r="H17"/>
  <c r="P16"/>
  <c r="P9" s="1"/>
  <c r="P4" s="1"/>
  <c r="H16"/>
  <c r="Q9"/>
  <c r="I9"/>
  <c r="H9"/>
  <c r="Q5"/>
  <c r="P5"/>
  <c r="I5"/>
  <c r="H5"/>
  <c r="H4" s="1"/>
  <c r="I4"/>
  <c r="I30" l="1"/>
  <c r="Q4"/>
  <c r="Q30" s="1"/>
  <c r="P22"/>
  <c r="H30"/>
  <c r="P28" l="1"/>
  <c r="P27" l="1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<sst xmlns="http://schemas.openxmlformats.org/spreadsheetml/2006/main" count="78" uniqueCount="55">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</sst>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Separador de milhares" xfId="1" builtinId="3"/>
    <cellStyle name="Separador de milhares 2" xfId="6"/>
    <cellStyle name="Separador de milhares 3" xfId="7"/>
    <cellStyle name="Separador de milhares 3 2" xfId="8"/>
    <cellStyle name="Separador de milhares 4" xfId="9"/>
    <cellStyle name="Vírgula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10%20-%20Outubro/Balancete%20Financeiro%20-%20Outubr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</sheetNames>
    <sheetDataSet>
      <sheetData sheetId="0"/>
      <sheetData sheetId="1">
        <row r="4">
          <cell r="K4">
            <v>-180777324.49000001</v>
          </cell>
          <cell r="O4">
            <v>142835663</v>
          </cell>
        </row>
        <row r="5">
          <cell r="K5">
            <v>-19044746</v>
          </cell>
        </row>
        <row r="6">
          <cell r="K6">
            <v>0</v>
          </cell>
        </row>
        <row r="8">
          <cell r="O8">
            <v>9680738.6999999993</v>
          </cell>
        </row>
        <row r="9">
          <cell r="O9">
            <v>14094328.85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R62"/>
  <sheetViews>
    <sheetView showGridLines="0" tabSelected="1" showOutlineSymbols="0" topLeftCell="E1" zoomScaleNormal="100" workbookViewId="0">
      <selection activeCell="U29" sqref="U29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28515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7109375" style="77" bestFit="1" customWidth="1"/>
    <col min="18" max="18" width="14.42578125" style="4" bestFit="1" customWidth="1"/>
    <col min="19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180777324.49000001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142835663</v>
      </c>
      <c r="Q4" s="26">
        <f>Q5+Q9</f>
        <v>174930709.25999999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f>SUM(I6:I8)</f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f>SUM(Q6:Q8)</f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180777324.49000001</v>
      </c>
      <c r="I9" s="43">
        <f>SUM(I10:I16)</f>
        <v>85180705.739999995</v>
      </c>
      <c r="J9" s="32" t="s">
        <v>12</v>
      </c>
      <c r="K9" s="32"/>
      <c r="L9" s="32"/>
      <c r="M9" s="32"/>
      <c r="N9" s="32"/>
      <c r="O9" s="33"/>
      <c r="P9" s="44">
        <f>SUM(P10:P16)</f>
        <v>142835663</v>
      </c>
      <c r="Q9" s="44">
        <f>SUM(Q10:Q16)</f>
        <v>174930709.25999999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5" t="s">
        <v>19</v>
      </c>
      <c r="C16" s="46"/>
      <c r="D16" s="46"/>
      <c r="E16" s="46"/>
      <c r="F16" s="46"/>
      <c r="G16" s="47"/>
      <c r="H16" s="48">
        <f>('[1]Balancete Analítico'!K4)*-1</f>
        <v>180777324.49000001</v>
      </c>
      <c r="I16" s="48">
        <v>85180705.739999995</v>
      </c>
      <c r="J16" s="46" t="s">
        <v>19</v>
      </c>
      <c r="K16" s="46"/>
      <c r="L16" s="46"/>
      <c r="M16" s="46"/>
      <c r="N16" s="46"/>
      <c r="O16" s="47"/>
      <c r="P16" s="49">
        <f>'[1]Balancete Analítico'!O4</f>
        <v>142835663</v>
      </c>
      <c r="Q16" s="49">
        <v>174930709.25999999</v>
      </c>
    </row>
    <row r="17" spans="2:18" ht="13.5" customHeight="1">
      <c r="B17" s="20" t="s">
        <v>20</v>
      </c>
      <c r="C17" s="21"/>
      <c r="D17" s="21"/>
      <c r="E17" s="21"/>
      <c r="F17" s="21"/>
      <c r="G17" s="13"/>
      <c r="H17" s="48">
        <f>SUM(H18:H21)</f>
        <v>0</v>
      </c>
      <c r="I17" s="50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51">
        <f>SUM(P18:P21)</f>
        <v>0</v>
      </c>
      <c r="Q17" s="51">
        <f>SUM(Q18:Q21)</f>
        <v>0</v>
      </c>
    </row>
    <row r="18" spans="2:18" ht="13.5" customHeight="1">
      <c r="B18" s="29" t="s">
        <v>22</v>
      </c>
      <c r="C18" s="17"/>
      <c r="D18" s="17"/>
      <c r="E18" s="17"/>
      <c r="F18" s="17"/>
      <c r="G18" s="52"/>
      <c r="H18" s="39">
        <v>0</v>
      </c>
      <c r="I18" s="39">
        <v>83812269.540000007</v>
      </c>
      <c r="J18" s="30" t="s">
        <v>22</v>
      </c>
      <c r="K18" s="30"/>
      <c r="L18" s="30"/>
      <c r="M18" s="30"/>
      <c r="N18" s="30"/>
      <c r="O18" s="52"/>
      <c r="P18" s="34">
        <v>0</v>
      </c>
      <c r="Q18" s="53">
        <v>0</v>
      </c>
    </row>
    <row r="19" spans="2:18" ht="13.5" customHeight="1">
      <c r="B19" s="42" t="s">
        <v>23</v>
      </c>
      <c r="C19" s="32"/>
      <c r="D19" s="32"/>
      <c r="E19" s="32"/>
      <c r="F19" s="32"/>
      <c r="G19" s="54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4"/>
      <c r="P19" s="34">
        <v>0</v>
      </c>
      <c r="Q19" s="53">
        <v>0</v>
      </c>
    </row>
    <row r="20" spans="2:18" ht="13.5" customHeight="1">
      <c r="B20" s="42" t="s">
        <v>24</v>
      </c>
      <c r="C20" s="32"/>
      <c r="D20" s="32"/>
      <c r="E20" s="32"/>
      <c r="F20" s="32"/>
      <c r="G20" s="54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4"/>
      <c r="P20" s="34">
        <v>0</v>
      </c>
      <c r="Q20" s="53">
        <v>0</v>
      </c>
    </row>
    <row r="21" spans="2:18" ht="13.5" customHeight="1">
      <c r="B21" s="55" t="s">
        <v>25</v>
      </c>
      <c r="C21" s="56"/>
      <c r="D21" s="56"/>
      <c r="E21" s="56"/>
      <c r="F21" s="56"/>
      <c r="G21" s="57"/>
      <c r="H21" s="39">
        <v>0</v>
      </c>
      <c r="I21" s="39">
        <v>0</v>
      </c>
      <c r="J21" s="58" t="s">
        <v>25</v>
      </c>
      <c r="K21" s="58"/>
      <c r="L21" s="58"/>
      <c r="M21" s="58"/>
      <c r="N21" s="58"/>
      <c r="O21" s="57"/>
      <c r="P21" s="34">
        <v>0</v>
      </c>
      <c r="Q21" s="53">
        <v>0</v>
      </c>
    </row>
    <row r="22" spans="2:18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174965924.28</v>
      </c>
      <c r="I22" s="59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6">
        <f>SUM(P23:P26)</f>
        <v>182789494.37</v>
      </c>
      <c r="Q22" s="60">
        <f>SUM(Q23:Q26)</f>
        <v>179665351.37</v>
      </c>
      <c r="R22" s="61"/>
    </row>
    <row r="23" spans="2:18" ht="13.5" customHeight="1">
      <c r="B23" s="29" t="s">
        <v>28</v>
      </c>
      <c r="C23" s="17"/>
      <c r="D23" s="17"/>
      <c r="E23" s="17"/>
      <c r="F23" s="17"/>
      <c r="G23" s="52"/>
      <c r="H23" s="31">
        <f>('[1]Balancete Analítico'!K5)*-1</f>
        <v>19044746</v>
      </c>
      <c r="I23" s="31">
        <v>9680738.6999999993</v>
      </c>
      <c r="J23" s="30" t="s">
        <v>29</v>
      </c>
      <c r="K23" s="17"/>
      <c r="L23" s="17"/>
      <c r="M23" s="17"/>
      <c r="N23" s="17"/>
      <c r="O23" s="52"/>
      <c r="P23" s="34">
        <f>'[1]Balancete Analítico'!O8</f>
        <v>9680738.6999999993</v>
      </c>
      <c r="Q23" s="53">
        <v>59627676.710000001</v>
      </c>
    </row>
    <row r="24" spans="2:18" ht="13.5" customHeight="1">
      <c r="B24" s="42" t="s">
        <v>30</v>
      </c>
      <c r="C24" s="32"/>
      <c r="D24" s="32"/>
      <c r="E24" s="32"/>
      <c r="F24" s="32"/>
      <c r="G24" s="54"/>
      <c r="H24" s="39">
        <f>('[1]Balancete Analítico'!K6)*-1</f>
        <v>0</v>
      </c>
      <c r="I24" s="39">
        <v>14094328.85</v>
      </c>
      <c r="J24" s="32" t="s">
        <v>31</v>
      </c>
      <c r="K24" s="32"/>
      <c r="L24" s="32"/>
      <c r="M24" s="32"/>
      <c r="N24" s="32"/>
      <c r="O24" s="54"/>
      <c r="P24" s="34">
        <f>'[1]Balancete Analítico'!O9</f>
        <v>14094328.85</v>
      </c>
      <c r="Q24" s="53">
        <v>73067524.200000003</v>
      </c>
    </row>
    <row r="25" spans="2:18" ht="13.5" customHeight="1">
      <c r="B25" s="42" t="s">
        <v>32</v>
      </c>
      <c r="C25" s="32"/>
      <c r="D25" s="32"/>
      <c r="E25" s="32"/>
      <c r="F25" s="32"/>
      <c r="G25" s="54"/>
      <c r="H25" s="39">
        <v>55100983.469999999</v>
      </c>
      <c r="I25" s="39">
        <v>42929943.119999997</v>
      </c>
      <c r="J25" s="32" t="s">
        <v>32</v>
      </c>
      <c r="K25" s="32"/>
      <c r="L25" s="32"/>
      <c r="M25" s="32"/>
      <c r="N25" s="32"/>
      <c r="O25" s="54"/>
      <c r="P25" s="34">
        <v>38541188.619999997</v>
      </c>
      <c r="Q25" s="53">
        <v>46970150.460000001</v>
      </c>
    </row>
    <row r="26" spans="2:18" ht="13.5" customHeight="1">
      <c r="B26" s="55" t="s">
        <v>33</v>
      </c>
      <c r="C26" s="58"/>
      <c r="D26" s="58"/>
      <c r="E26" s="58"/>
      <c r="F26" s="58"/>
      <c r="G26" s="57"/>
      <c r="H26" s="48">
        <v>100820194.81</v>
      </c>
      <c r="I26" s="48">
        <v>0</v>
      </c>
      <c r="J26" s="58" t="s">
        <v>34</v>
      </c>
      <c r="K26" s="58"/>
      <c r="L26" s="58"/>
      <c r="M26" s="58"/>
      <c r="N26" s="58"/>
      <c r="O26" s="57"/>
      <c r="P26" s="34">
        <v>120473238.2</v>
      </c>
      <c r="Q26" s="53">
        <v>0</v>
      </c>
    </row>
    <row r="27" spans="2:18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23814066.289999999</v>
      </c>
      <c r="I27" s="59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53932157.689999998</v>
      </c>
      <c r="Q27" s="60">
        <f>SUM(Q28:Q29)</f>
        <v>23814066.289999999</v>
      </c>
      <c r="R27" s="28"/>
    </row>
    <row r="28" spans="2:18" ht="13.5" customHeight="1">
      <c r="B28" s="42" t="s">
        <v>37</v>
      </c>
      <c r="C28" s="33"/>
      <c r="D28" s="33"/>
      <c r="E28" s="33"/>
      <c r="F28" s="33"/>
      <c r="G28" s="54"/>
      <c r="H28" s="39">
        <v>23814066.289999999</v>
      </c>
      <c r="I28" s="39">
        <v>142712140.97</v>
      </c>
      <c r="J28" s="32" t="s">
        <v>37</v>
      </c>
      <c r="K28" s="33"/>
      <c r="L28" s="33"/>
      <c r="M28" s="33"/>
      <c r="N28" s="33"/>
      <c r="O28" s="54"/>
      <c r="P28" s="34">
        <f>H30-P4-P22</f>
        <v>53932157.689999998</v>
      </c>
      <c r="Q28" s="53">
        <v>23814066.289999999</v>
      </c>
      <c r="R28" s="28"/>
    </row>
    <row r="29" spans="2:18" ht="13.5" customHeight="1">
      <c r="B29" s="55" t="s">
        <v>32</v>
      </c>
      <c r="C29" s="58"/>
      <c r="D29" s="58"/>
      <c r="E29" s="58"/>
      <c r="F29" s="58"/>
      <c r="G29" s="57"/>
      <c r="H29" s="39">
        <v>0</v>
      </c>
      <c r="I29" s="39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18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379557315.06</v>
      </c>
      <c r="I30" s="65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6">
        <f>P4+P17+P22+P27</f>
        <v>379557315.06</v>
      </c>
      <c r="Q30" s="60">
        <f>Q4+Q17+Q22+Q27</f>
        <v>378410126.92000002</v>
      </c>
      <c r="R30" s="27"/>
    </row>
    <row r="31" spans="2:18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  <c r="R31" s="27"/>
    </row>
    <row r="32" spans="2:18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</row>
    <row r="33" spans="2:18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8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8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4"/>
    </row>
    <row r="36" spans="2:18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4"/>
    </row>
    <row r="37" spans="2:18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4"/>
    </row>
    <row r="38" spans="2:18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"/>
    </row>
    <row r="39" spans="2:18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8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4"/>
    </row>
    <row r="41" spans="2:18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/>
    </row>
    <row r="42" spans="2:18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"/>
    </row>
    <row r="43" spans="2:18" s="77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4"/>
    </row>
    <row r="44" spans="2:18" s="77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4"/>
    </row>
    <row r="45" spans="2:18" s="77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4"/>
    </row>
    <row r="46" spans="2:18" s="77" customFormat="1" ht="13.5" customHeight="1">
      <c r="B46" s="83" t="s">
        <v>44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7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/>
    </row>
    <row r="48" spans="2:18" s="77" customFormat="1" ht="13.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4"/>
    </row>
    <row r="49" spans="2:18" s="77" customFormat="1" ht="13.5" customHeigh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4"/>
    </row>
    <row r="50" spans="2:18" s="77" customFormat="1" ht="13.5" customHeight="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4"/>
    </row>
    <row r="51" spans="2:18" s="77" customFormat="1" ht="13.5" customHeight="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4"/>
    </row>
    <row r="52" spans="2:18" ht="13.5" customHeight="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8" ht="13.5" customHeight="1">
      <c r="B53" s="81"/>
      <c r="C53" s="81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1"/>
      <c r="Q53" s="81"/>
    </row>
    <row r="54" spans="2:18" s="77" customFormat="1" ht="13.5" customHeight="1">
      <c r="B54" s="4"/>
      <c r="C54" s="4"/>
      <c r="D54" s="85" t="s">
        <v>45</v>
      </c>
      <c r="E54" s="86"/>
      <c r="F54" s="86"/>
      <c r="G54" s="86"/>
      <c r="H54" s="87" t="s">
        <v>46</v>
      </c>
      <c r="I54" s="87"/>
      <c r="J54" s="87"/>
      <c r="K54" s="87"/>
      <c r="M54" s="86"/>
      <c r="N54" s="85" t="s">
        <v>47</v>
      </c>
      <c r="O54" s="85"/>
      <c r="P54" s="88"/>
      <c r="R54" s="4"/>
    </row>
    <row r="55" spans="2:18" s="77" customFormat="1" ht="13.5" customHeight="1">
      <c r="B55" s="4"/>
      <c r="C55" s="89"/>
      <c r="D55" s="90" t="s">
        <v>48</v>
      </c>
      <c r="E55" s="91"/>
      <c r="F55" s="91"/>
      <c r="G55" s="90"/>
      <c r="H55" s="92" t="s">
        <v>49</v>
      </c>
      <c r="I55" s="92"/>
      <c r="J55" s="92"/>
      <c r="K55" s="92"/>
      <c r="M55" s="91"/>
      <c r="N55" s="90" t="s">
        <v>50</v>
      </c>
      <c r="O55" s="93"/>
      <c r="P55" s="94"/>
      <c r="R55" s="4"/>
    </row>
    <row r="56" spans="2:18" s="77" customFormat="1" ht="13.5" customHeight="1">
      <c r="B56" s="4"/>
      <c r="C56" s="4"/>
      <c r="D56" s="95" t="s">
        <v>51</v>
      </c>
      <c r="E56" s="96"/>
      <c r="F56" s="96"/>
      <c r="G56" s="96"/>
      <c r="H56" s="97" t="s">
        <v>52</v>
      </c>
      <c r="I56" s="97"/>
      <c r="J56" s="97"/>
      <c r="K56" s="97"/>
      <c r="M56" s="96"/>
      <c r="N56" s="95" t="s">
        <v>53</v>
      </c>
      <c r="O56" s="98"/>
      <c r="P56" s="99"/>
      <c r="R56" s="4"/>
    </row>
    <row r="57" spans="2:18" s="77" customFormat="1" ht="13.5" customHeight="1">
      <c r="B57" s="4"/>
      <c r="C57" s="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28"/>
      <c r="R57" s="4"/>
    </row>
    <row r="59" spans="2:18" ht="13.5" customHeight="1">
      <c r="C59" s="28"/>
    </row>
    <row r="60" spans="2:18" ht="13.5" customHeight="1">
      <c r="C60" s="101"/>
      <c r="O60" s="4" t="s">
        <v>54</v>
      </c>
    </row>
    <row r="61" spans="2:18" ht="13.5" customHeight="1">
      <c r="C61" s="101"/>
      <c r="E61" s="61"/>
    </row>
    <row r="62" spans="2:18" ht="13.5" customHeight="1">
      <c r="C62" s="101"/>
    </row>
  </sheetData>
  <mergeCells count="65">
    <mergeCell ref="B38:Q39"/>
    <mergeCell ref="B41:Q44"/>
    <mergeCell ref="B46:Q47"/>
    <mergeCell ref="H54:K54"/>
    <mergeCell ref="H55:K55"/>
    <mergeCell ref="H56:K56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Outubro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2020-09-09T18:13:04Z</dcterms:created>
  <dcterms:modified xsi:type="dcterms:W3CDTF">2020-09-09T18:15:31Z</dcterms:modified>
</cp:coreProperties>
</file>