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Julh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Julho'!$B$1:$Q$56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H24"/>
  <c r="H23"/>
  <c r="Q22"/>
  <c r="I22"/>
  <c r="Q17"/>
  <c r="P17"/>
  <c r="I17"/>
  <c r="H17"/>
  <c r="P16"/>
  <c r="H16"/>
  <c r="H9" s="1"/>
  <c r="Q9"/>
  <c r="P9"/>
  <c r="I9"/>
  <c r="P22"/>
  <c r="Q5"/>
  <c r="P5"/>
  <c r="I5"/>
  <c r="H5"/>
  <c r="Q4" l="1"/>
  <c r="Q30" s="1"/>
  <c r="P4"/>
  <c r="I4"/>
  <c r="I30" s="1"/>
  <c r="H4"/>
  <c r="H22"/>
  <c r="H30" l="1"/>
  <c r="P28" s="1"/>
  <c r="P27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<sst xmlns="http://schemas.openxmlformats.org/spreadsheetml/2006/main" count="78" uniqueCount="55">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</sst>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J2">
            <v>38837511.919999994</v>
          </cell>
        </row>
      </sheetData>
      <sheetData sheetId="1">
        <row r="9">
          <cell r="E9">
            <v>142835673</v>
          </cell>
          <cell r="K9">
            <v>0</v>
          </cell>
          <cell r="L9">
            <v>47611890</v>
          </cell>
        </row>
      </sheetData>
      <sheetData sheetId="2"/>
      <sheetData sheetId="3"/>
      <sheetData sheetId="4"/>
      <sheetData sheetId="5"/>
      <sheetData sheetId="6"/>
      <sheetData sheetId="7">
        <row r="16">
          <cell r="H16">
            <v>94712849.899999991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62"/>
  <sheetViews>
    <sheetView showGridLines="0" tabSelected="1" showOutlineSymbols="0" topLeftCell="A7" zoomScaleNormal="100" workbookViewId="0">
      <selection activeCell="S7" sqref="S1:V1048576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2.42578125" style="4" bestFit="1" customWidth="1"/>
    <col min="9" max="9" width="15.140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5703125" style="78" bestFit="1" customWidth="1"/>
    <col min="18" max="18" width="14.42578125" style="4" bestFit="1" customWidth="1"/>
    <col min="19" max="20" width="6.85546875" style="4"/>
    <col min="21" max="21" width="12" style="4" bestFit="1" customWidth="1"/>
    <col min="22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133550361.81999999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142835673</v>
      </c>
      <c r="Q4" s="26">
        <f>Q5+Q9</f>
        <v>174930709.25999999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f>SUM(I6:I8)</f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f>SUM(Q6:Q8)</f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133550361.81999999</v>
      </c>
      <c r="I9" s="43">
        <f>SUM(I10:I16)</f>
        <v>85180705.739999995</v>
      </c>
      <c r="J9" s="32" t="s">
        <v>12</v>
      </c>
      <c r="K9" s="32"/>
      <c r="L9" s="32"/>
      <c r="M9" s="32"/>
      <c r="N9" s="32"/>
      <c r="O9" s="33"/>
      <c r="P9" s="34">
        <f>SUM(P10:P16)</f>
        <v>142835673</v>
      </c>
      <c r="Q9" s="44">
        <f>SUM(Q10:Q16)</f>
        <v>174930709.25999999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5" t="s">
        <v>19</v>
      </c>
      <c r="C16" s="46"/>
      <c r="D16" s="46"/>
      <c r="E16" s="46"/>
      <c r="F16" s="46"/>
      <c r="G16" s="47"/>
      <c r="H16" s="48">
        <f>'[1]Balancete Junho'!H16+[1]Arrecadação!J2</f>
        <v>133550361.81999999</v>
      </c>
      <c r="I16" s="48">
        <v>85180705.739999995</v>
      </c>
      <c r="J16" s="46" t="s">
        <v>19</v>
      </c>
      <c r="K16" s="46"/>
      <c r="L16" s="46"/>
      <c r="M16" s="46"/>
      <c r="N16" s="46"/>
      <c r="O16" s="47"/>
      <c r="P16" s="49">
        <f>[1]Despesas!E9</f>
        <v>142835673</v>
      </c>
      <c r="Q16" s="49">
        <v>174930709.25999999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50">
        <f>SUM(H18:H21)</f>
        <v>0</v>
      </c>
      <c r="I17" s="50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51">
        <f>SUM(P18:P21)</f>
        <v>0</v>
      </c>
      <c r="Q17" s="51">
        <f>SUM(Q18:Q21)</f>
        <v>0</v>
      </c>
    </row>
    <row r="18" spans="2:21" ht="13.5" customHeight="1">
      <c r="B18" s="29" t="s">
        <v>22</v>
      </c>
      <c r="C18" s="17"/>
      <c r="D18" s="17"/>
      <c r="E18" s="17"/>
      <c r="F18" s="17"/>
      <c r="G18" s="52"/>
      <c r="H18" s="39">
        <v>0</v>
      </c>
      <c r="I18" s="39">
        <v>83812269.540000007</v>
      </c>
      <c r="J18" s="30" t="s">
        <v>22</v>
      </c>
      <c r="K18" s="30"/>
      <c r="L18" s="30"/>
      <c r="M18" s="30"/>
      <c r="N18" s="30"/>
      <c r="O18" s="52"/>
      <c r="P18" s="34">
        <v>0</v>
      </c>
      <c r="Q18" s="53">
        <v>0</v>
      </c>
    </row>
    <row r="19" spans="2:21" ht="13.5" customHeight="1">
      <c r="B19" s="42" t="s">
        <v>23</v>
      </c>
      <c r="C19" s="32"/>
      <c r="D19" s="32"/>
      <c r="E19" s="32"/>
      <c r="F19" s="32"/>
      <c r="G19" s="54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4"/>
      <c r="P19" s="34">
        <v>0</v>
      </c>
      <c r="Q19" s="53">
        <v>0</v>
      </c>
    </row>
    <row r="20" spans="2:21" ht="13.5" customHeight="1">
      <c r="B20" s="42" t="s">
        <v>24</v>
      </c>
      <c r="C20" s="32"/>
      <c r="D20" s="32"/>
      <c r="E20" s="32"/>
      <c r="F20" s="32"/>
      <c r="G20" s="54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4"/>
      <c r="P20" s="34">
        <v>0</v>
      </c>
      <c r="Q20" s="53">
        <v>0</v>
      </c>
    </row>
    <row r="21" spans="2:21" ht="13.5" customHeight="1">
      <c r="B21" s="55" t="s">
        <v>25</v>
      </c>
      <c r="C21" s="56"/>
      <c r="D21" s="56"/>
      <c r="E21" s="56"/>
      <c r="F21" s="56"/>
      <c r="G21" s="57"/>
      <c r="H21" s="39">
        <v>0</v>
      </c>
      <c r="I21" s="39">
        <v>0</v>
      </c>
      <c r="J21" s="58" t="s">
        <v>25</v>
      </c>
      <c r="K21" s="58"/>
      <c r="L21" s="58"/>
      <c r="M21" s="58"/>
      <c r="N21" s="58"/>
      <c r="O21" s="57"/>
      <c r="P21" s="34">
        <v>0</v>
      </c>
      <c r="Q21" s="53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139079143.76999998</v>
      </c>
      <c r="I22" s="59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6">
        <f>SUM(P23:P26)</f>
        <v>131638095.03</v>
      </c>
      <c r="Q22" s="60">
        <f>SUM(Q23:Q26)</f>
        <v>179665351.37</v>
      </c>
      <c r="R22" s="61"/>
    </row>
    <row r="23" spans="2:21" ht="13.5" customHeight="1">
      <c r="B23" s="29" t="s">
        <v>28</v>
      </c>
      <c r="C23" s="17"/>
      <c r="D23" s="17"/>
      <c r="E23" s="17"/>
      <c r="F23" s="17"/>
      <c r="G23" s="52"/>
      <c r="H23" s="31">
        <f>[1]Despesas!L9</f>
        <v>47611890</v>
      </c>
      <c r="I23" s="31">
        <v>9680738.6999999993</v>
      </c>
      <c r="J23" s="30" t="s">
        <v>29</v>
      </c>
      <c r="K23" s="17"/>
      <c r="L23" s="17"/>
      <c r="M23" s="17"/>
      <c r="N23" s="17"/>
      <c r="O23" s="52"/>
      <c r="P23" s="34">
        <v>9680738.6999999993</v>
      </c>
      <c r="Q23" s="53">
        <v>59627676.710000001</v>
      </c>
    </row>
    <row r="24" spans="2:21" ht="13.5" customHeight="1">
      <c r="B24" s="42" t="s">
        <v>30</v>
      </c>
      <c r="C24" s="32"/>
      <c r="D24" s="32"/>
      <c r="E24" s="32"/>
      <c r="F24" s="32"/>
      <c r="G24" s="54"/>
      <c r="H24" s="39">
        <f>[1]Despesas!K9</f>
        <v>0</v>
      </c>
      <c r="I24" s="39">
        <v>14094328.85</v>
      </c>
      <c r="J24" s="32" t="s">
        <v>31</v>
      </c>
      <c r="K24" s="32"/>
      <c r="L24" s="32"/>
      <c r="M24" s="32"/>
      <c r="N24" s="32"/>
      <c r="O24" s="54"/>
      <c r="P24" s="34">
        <v>14094328.85</v>
      </c>
      <c r="Q24" s="53">
        <v>73067524.200000003</v>
      </c>
    </row>
    <row r="25" spans="2:21" ht="13.5" customHeight="1">
      <c r="B25" s="42" t="s">
        <v>32</v>
      </c>
      <c r="C25" s="32"/>
      <c r="D25" s="32"/>
      <c r="E25" s="32"/>
      <c r="F25" s="32"/>
      <c r="G25" s="54"/>
      <c r="H25" s="39">
        <v>30262890.039999999</v>
      </c>
      <c r="I25" s="39">
        <v>42929943.119999997</v>
      </c>
      <c r="J25" s="32" t="s">
        <v>32</v>
      </c>
      <c r="K25" s="32"/>
      <c r="L25" s="32"/>
      <c r="M25" s="32"/>
      <c r="N25" s="32"/>
      <c r="O25" s="54"/>
      <c r="P25" s="34">
        <v>17580406.199999999</v>
      </c>
      <c r="Q25" s="53">
        <v>46970150.460000001</v>
      </c>
    </row>
    <row r="26" spans="2:21" ht="13.5" customHeight="1">
      <c r="B26" s="55" t="s">
        <v>33</v>
      </c>
      <c r="C26" s="58"/>
      <c r="D26" s="58"/>
      <c r="E26" s="58"/>
      <c r="F26" s="58"/>
      <c r="G26" s="57"/>
      <c r="H26" s="48">
        <v>61204363.729999997</v>
      </c>
      <c r="I26" s="48">
        <v>0</v>
      </c>
      <c r="J26" s="58" t="s">
        <v>34</v>
      </c>
      <c r="K26" s="58"/>
      <c r="L26" s="58"/>
      <c r="M26" s="58"/>
      <c r="N26" s="58"/>
      <c r="O26" s="57"/>
      <c r="P26" s="34">
        <v>90282621.280000001</v>
      </c>
      <c r="Q26" s="53">
        <v>0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23814066.289999999</v>
      </c>
      <c r="I27" s="59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21969803.849999994</v>
      </c>
      <c r="Q27" s="60">
        <f>SUM(Q28:Q29)</f>
        <v>23814066.289999999</v>
      </c>
      <c r="R27" s="28"/>
    </row>
    <row r="28" spans="2:21" ht="13.5" customHeight="1">
      <c r="B28" s="42" t="s">
        <v>37</v>
      </c>
      <c r="C28" s="33"/>
      <c r="D28" s="33"/>
      <c r="E28" s="33"/>
      <c r="F28" s="33"/>
      <c r="G28" s="54"/>
      <c r="H28" s="39">
        <v>23814066.289999999</v>
      </c>
      <c r="I28" s="39">
        <v>142712140.97</v>
      </c>
      <c r="J28" s="32" t="s">
        <v>37</v>
      </c>
      <c r="K28" s="33"/>
      <c r="L28" s="33"/>
      <c r="M28" s="33"/>
      <c r="N28" s="33"/>
      <c r="O28" s="54"/>
      <c r="P28" s="34">
        <f>H30-P4-P22</f>
        <v>21969803.849999994</v>
      </c>
      <c r="Q28" s="53">
        <v>23814066.289999999</v>
      </c>
      <c r="R28" s="28"/>
    </row>
    <row r="29" spans="2:21" ht="13.5" customHeight="1">
      <c r="B29" s="55" t="s">
        <v>32</v>
      </c>
      <c r="C29" s="58"/>
      <c r="D29" s="58"/>
      <c r="E29" s="58"/>
      <c r="F29" s="58"/>
      <c r="G29" s="57"/>
      <c r="H29" s="39">
        <v>0</v>
      </c>
      <c r="I29" s="39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296443571.88</v>
      </c>
      <c r="I30" s="65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6">
        <f>P4+P17+P22+P27</f>
        <v>296443571.88</v>
      </c>
      <c r="Q30" s="60">
        <f>Q4+Q17+Q22+Q27</f>
        <v>378410126.92000002</v>
      </c>
      <c r="R30" s="27"/>
    </row>
    <row r="31" spans="2:21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  <c r="R31" s="27"/>
    </row>
    <row r="32" spans="2:21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  <c r="U32" s="75"/>
    </row>
    <row r="33" spans="2:18" ht="13.5" customHeight="1">
      <c r="B33" s="76" t="s">
        <v>41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8" ht="13.5" customHeight="1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8" s="78" customFormat="1" ht="13.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4"/>
    </row>
    <row r="36" spans="2:18" s="78" customFormat="1" ht="13.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4"/>
    </row>
    <row r="37" spans="2:18" s="78" customFormat="1" ht="13.5" customHeigh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4"/>
    </row>
    <row r="38" spans="2:18" s="78" customFormat="1" ht="13.5" customHeight="1">
      <c r="B38" s="80" t="s">
        <v>42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4"/>
    </row>
    <row r="39" spans="2:18" ht="13.5" customHeight="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8" s="78" customFormat="1" ht="13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4"/>
    </row>
    <row r="41" spans="2:18" s="78" customFormat="1" ht="13.5" customHeight="1">
      <c r="B41" s="83" t="s">
        <v>43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4"/>
    </row>
    <row r="42" spans="2:18" s="78" customFormat="1" ht="13.5" customHeight="1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4"/>
    </row>
    <row r="43" spans="2:18" s="78" customFormat="1" ht="13.5" customHeight="1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4"/>
    </row>
    <row r="44" spans="2:18" s="78" customFormat="1" ht="13.5" customHeight="1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4"/>
    </row>
    <row r="45" spans="2:18" s="78" customFormat="1" ht="13.5" customHeight="1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4"/>
    </row>
    <row r="46" spans="2:18" s="78" customFormat="1" ht="13.5" customHeight="1">
      <c r="B46" s="84" t="s">
        <v>44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4"/>
    </row>
    <row r="47" spans="2:18" s="78" customFormat="1" ht="13.5" customHeight="1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4"/>
    </row>
    <row r="48" spans="2:18" s="78" customFormat="1" ht="13.5" customHeight="1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4"/>
    </row>
    <row r="49" spans="2:18" s="78" customFormat="1" ht="13.5" customHeight="1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4"/>
    </row>
    <row r="50" spans="2:18" s="78" customFormat="1" ht="13.5" customHeight="1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4"/>
    </row>
    <row r="51" spans="2:18" s="78" customFormat="1" ht="13.5" customHeight="1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4"/>
    </row>
    <row r="52" spans="2:18" ht="13.5" customHeight="1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8" ht="13.5" customHeight="1">
      <c r="B53" s="82"/>
      <c r="C53" s="82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2"/>
      <c r="Q53" s="82"/>
    </row>
    <row r="54" spans="2:18" s="78" customFormat="1" ht="13.5" customHeight="1">
      <c r="B54" s="4"/>
      <c r="C54" s="4"/>
      <c r="D54" s="86" t="s">
        <v>45</v>
      </c>
      <c r="E54" s="87"/>
      <c r="F54" s="87"/>
      <c r="G54" s="87"/>
      <c r="H54" s="88" t="s">
        <v>46</v>
      </c>
      <c r="I54" s="88"/>
      <c r="J54" s="88"/>
      <c r="K54" s="88"/>
      <c r="M54" s="87"/>
      <c r="N54" s="86" t="s">
        <v>47</v>
      </c>
      <c r="O54" s="86"/>
      <c r="P54" s="89"/>
      <c r="R54" s="4"/>
    </row>
    <row r="55" spans="2:18" s="78" customFormat="1" ht="13.5" customHeight="1">
      <c r="B55" s="4"/>
      <c r="C55" s="90"/>
      <c r="D55" s="91" t="s">
        <v>48</v>
      </c>
      <c r="E55" s="92"/>
      <c r="F55" s="92"/>
      <c r="G55" s="91"/>
      <c r="H55" s="93" t="s">
        <v>49</v>
      </c>
      <c r="I55" s="93"/>
      <c r="J55" s="93"/>
      <c r="K55" s="93"/>
      <c r="M55" s="92"/>
      <c r="N55" s="91" t="s">
        <v>50</v>
      </c>
      <c r="O55" s="94"/>
      <c r="P55" s="95"/>
      <c r="R55" s="4"/>
    </row>
    <row r="56" spans="2:18" s="78" customFormat="1" ht="13.5" customHeight="1">
      <c r="B56" s="4"/>
      <c r="C56" s="4"/>
      <c r="D56" s="96" t="s">
        <v>51</v>
      </c>
      <c r="E56" s="97"/>
      <c r="F56" s="97"/>
      <c r="G56" s="97"/>
      <c r="H56" s="98" t="s">
        <v>52</v>
      </c>
      <c r="I56" s="98"/>
      <c r="J56" s="98"/>
      <c r="K56" s="98"/>
      <c r="M56" s="97"/>
      <c r="N56" s="96" t="s">
        <v>53</v>
      </c>
      <c r="O56" s="99"/>
      <c r="P56" s="100"/>
      <c r="R56" s="4"/>
    </row>
    <row r="57" spans="2:18" s="78" customFormat="1" ht="13.5" customHeight="1">
      <c r="B57" s="4"/>
      <c r="C57" s="4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28"/>
      <c r="R57" s="4"/>
    </row>
    <row r="59" spans="2:18" ht="13.5" customHeight="1">
      <c r="C59" s="28"/>
    </row>
    <row r="60" spans="2:18" ht="13.5" customHeight="1">
      <c r="C60" s="102"/>
      <c r="O60" s="4" t="s">
        <v>54</v>
      </c>
    </row>
    <row r="61" spans="2:18" ht="13.5" customHeight="1">
      <c r="C61" s="102"/>
      <c r="E61" s="61"/>
    </row>
    <row r="62" spans="2:18" ht="13.5" customHeight="1">
      <c r="C62" s="102"/>
    </row>
  </sheetData>
  <mergeCells count="65">
    <mergeCell ref="B38:Q39"/>
    <mergeCell ref="B41:Q44"/>
    <mergeCell ref="B46:Q47"/>
    <mergeCell ref="H54:K54"/>
    <mergeCell ref="H55:K55"/>
    <mergeCell ref="H56:K56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Julho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Julho</vt:lpstr>
      <vt:lpstr>'Balancete Julho'!Area_de_impressao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2020-09-09T17:57:48Z</dcterms:created>
  <dcterms:modified xsi:type="dcterms:W3CDTF">2020-09-09T17:59:54Z</dcterms:modified>
</cp:coreProperties>
</file>