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915172\Desktop\ExcEL\"/>
    </mc:Choice>
  </mc:AlternateContent>
  <xr:revisionPtr revIDLastSave="0" documentId="8_{A7C74318-B00B-4BF9-9D4D-BEC08420EDD3}" xr6:coauthVersionLast="47" xr6:coauthVersionMax="47" xr10:uidLastSave="{00000000-0000-0000-0000-000000000000}"/>
  <bookViews>
    <workbookView xWindow="28680" yWindow="-120" windowWidth="29040" windowHeight="15720" tabRatio="500" activeTab="2" xr2:uid="{00000000-000D-0000-FFFF-FFFF00000000}"/>
  </bookViews>
  <sheets>
    <sheet name="Aids total" sheetId="1" r:id="rId1"/>
    <sheet name="Gestante HIV" sheetId="2" r:id="rId2"/>
    <sheet name="Sifilis gestante" sheetId="3" r:id="rId3"/>
    <sheet name="Sífilis Congênita" sheetId="4" r:id="rId4"/>
    <sheet name="Plan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29" i="2"/>
  <c r="G47" i="1"/>
  <c r="F48" i="1"/>
  <c r="G48" i="1" s="1"/>
  <c r="F49" i="1"/>
  <c r="G49" i="1" s="1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7" i="5"/>
  <c r="C19" i="4"/>
  <c r="C20" i="4"/>
  <c r="C21" i="4"/>
  <c r="C20" i="3"/>
  <c r="C21" i="3"/>
  <c r="C22" i="3"/>
  <c r="C26" i="2"/>
  <c r="C27" i="2"/>
  <c r="D50" i="1"/>
  <c r="B50" i="1"/>
  <c r="H49" i="1"/>
  <c r="E49" i="1"/>
  <c r="C49" i="1"/>
  <c r="F47" i="1"/>
  <c r="F46" i="1"/>
  <c r="G46" i="1" s="1"/>
  <c r="B30" i="2"/>
  <c r="B23" i="3"/>
  <c r="B22" i="4"/>
  <c r="C18" i="4"/>
  <c r="C17" i="4"/>
  <c r="C6" i="4"/>
  <c r="C7" i="4"/>
  <c r="C8" i="4"/>
  <c r="C9" i="4"/>
  <c r="C10" i="4"/>
  <c r="C11" i="4"/>
  <c r="C12" i="4"/>
  <c r="C13" i="4"/>
  <c r="C14" i="4"/>
  <c r="C15" i="4"/>
  <c r="C16" i="4"/>
  <c r="C19" i="3"/>
  <c r="C18" i="3"/>
  <c r="M40" i="5"/>
  <c r="C14" i="2"/>
  <c r="N40" i="5"/>
  <c r="C15" i="2"/>
  <c r="O40" i="5"/>
  <c r="C16" i="2"/>
  <c r="P40" i="5"/>
  <c r="C17" i="2"/>
  <c r="Q40" i="5"/>
  <c r="C18" i="2"/>
  <c r="R40" i="5"/>
  <c r="C19" i="2"/>
  <c r="S40" i="5"/>
  <c r="C20" i="2"/>
  <c r="T40" i="5"/>
  <c r="C21" i="2"/>
  <c r="U40" i="5"/>
  <c r="C22" i="2"/>
  <c r="V40" i="5"/>
  <c r="C23" i="2"/>
  <c r="W40" i="5"/>
  <c r="C24" i="2"/>
  <c r="X40" i="5"/>
  <c r="C25" i="2"/>
  <c r="Y40" i="5"/>
  <c r="Z40" i="5"/>
  <c r="L40" i="5"/>
  <c r="C13" i="2"/>
  <c r="C48" i="1"/>
  <c r="E47" i="1"/>
  <c r="E48" i="1"/>
  <c r="C47" i="1"/>
  <c r="C46" i="1"/>
  <c r="H40" i="1"/>
  <c r="H41" i="1"/>
  <c r="H42" i="1"/>
  <c r="H43" i="1"/>
  <c r="H44" i="1"/>
  <c r="H45" i="1"/>
  <c r="H46" i="1"/>
  <c r="H47" i="1"/>
  <c r="H48" i="1"/>
  <c r="F40" i="1"/>
  <c r="G40" i="1"/>
  <c r="F41" i="1"/>
  <c r="F42" i="1"/>
  <c r="G42" i="1"/>
  <c r="F43" i="1"/>
  <c r="G43" i="1"/>
  <c r="F44" i="1"/>
  <c r="F45" i="1"/>
  <c r="G45" i="1"/>
  <c r="E40" i="1"/>
  <c r="E41" i="1"/>
  <c r="E42" i="1"/>
  <c r="E43" i="1"/>
  <c r="E44" i="1"/>
  <c r="E45" i="1"/>
  <c r="E46" i="1"/>
  <c r="C40" i="1"/>
  <c r="C41" i="1"/>
  <c r="C42" i="1"/>
  <c r="C43" i="1"/>
  <c r="C44" i="1"/>
  <c r="C45" i="1"/>
  <c r="C6" i="1"/>
  <c r="E6" i="1"/>
  <c r="F6" i="1"/>
  <c r="G6" i="1"/>
  <c r="E7" i="1"/>
  <c r="F7" i="1"/>
  <c r="C8" i="1"/>
  <c r="E8" i="1"/>
  <c r="F8" i="1"/>
  <c r="G8" i="1"/>
  <c r="C9" i="1"/>
  <c r="E9" i="1"/>
  <c r="F9" i="1"/>
  <c r="G9" i="1"/>
  <c r="H9" i="1"/>
  <c r="C10" i="1"/>
  <c r="E10" i="1"/>
  <c r="F10" i="1"/>
  <c r="H10" i="1"/>
  <c r="C11" i="1"/>
  <c r="E11" i="1"/>
  <c r="F11" i="1"/>
  <c r="G11" i="1"/>
  <c r="H11" i="1"/>
  <c r="C12" i="1"/>
  <c r="E12" i="1"/>
  <c r="F12" i="1"/>
  <c r="G12" i="1"/>
  <c r="H12" i="1"/>
  <c r="C13" i="1"/>
  <c r="E13" i="1"/>
  <c r="F13" i="1"/>
  <c r="H13" i="1"/>
  <c r="C14" i="1"/>
  <c r="E14" i="1"/>
  <c r="F14" i="1"/>
  <c r="G14" i="1"/>
  <c r="H14" i="1"/>
  <c r="C15" i="1"/>
  <c r="E15" i="1"/>
  <c r="F15" i="1"/>
  <c r="G15" i="1"/>
  <c r="H15" i="1"/>
  <c r="C16" i="1"/>
  <c r="E16" i="1"/>
  <c r="F16" i="1"/>
  <c r="H16" i="1"/>
  <c r="C17" i="1"/>
  <c r="E17" i="1"/>
  <c r="F17" i="1"/>
  <c r="G17" i="1"/>
  <c r="H17" i="1"/>
  <c r="C18" i="1"/>
  <c r="E18" i="1"/>
  <c r="F18" i="1"/>
  <c r="H18" i="1"/>
  <c r="C19" i="1"/>
  <c r="E19" i="1"/>
  <c r="F19" i="1"/>
  <c r="G19" i="1"/>
  <c r="H19" i="1"/>
  <c r="C20" i="1"/>
  <c r="E20" i="1"/>
  <c r="F20" i="1"/>
  <c r="G20" i="1"/>
  <c r="H20" i="1"/>
  <c r="C21" i="1"/>
  <c r="E21" i="1"/>
  <c r="F21" i="1"/>
  <c r="G21" i="1"/>
  <c r="H21" i="1"/>
  <c r="C22" i="1"/>
  <c r="E22" i="1"/>
  <c r="F22" i="1"/>
  <c r="G22" i="1"/>
  <c r="H22" i="1"/>
  <c r="C23" i="1"/>
  <c r="E23" i="1"/>
  <c r="F23" i="1"/>
  <c r="H23" i="1"/>
  <c r="C24" i="1"/>
  <c r="E24" i="1"/>
  <c r="F24" i="1"/>
  <c r="G24" i="1"/>
  <c r="H24" i="1"/>
  <c r="C25" i="1"/>
  <c r="E25" i="1"/>
  <c r="F25" i="1"/>
  <c r="G25" i="1"/>
  <c r="H25" i="1"/>
  <c r="C26" i="1"/>
  <c r="E26" i="1"/>
  <c r="F26" i="1"/>
  <c r="G26" i="1"/>
  <c r="H26" i="1"/>
  <c r="C27" i="1"/>
  <c r="E27" i="1"/>
  <c r="F27" i="1"/>
  <c r="H27" i="1"/>
  <c r="C28" i="1"/>
  <c r="E28" i="1"/>
  <c r="F28" i="1"/>
  <c r="G28" i="1"/>
  <c r="H28" i="1"/>
  <c r="C29" i="1"/>
  <c r="E29" i="1"/>
  <c r="F29" i="1"/>
  <c r="G29" i="1"/>
  <c r="H29" i="1"/>
  <c r="C30" i="1"/>
  <c r="E30" i="1"/>
  <c r="F30" i="1"/>
  <c r="G30" i="1"/>
  <c r="H30" i="1"/>
  <c r="C31" i="1"/>
  <c r="E31" i="1"/>
  <c r="F31" i="1"/>
  <c r="G31" i="1"/>
  <c r="H31" i="1"/>
  <c r="C32" i="1"/>
  <c r="E32" i="1"/>
  <c r="F32" i="1"/>
  <c r="G32" i="1"/>
  <c r="H32" i="1"/>
  <c r="C33" i="1"/>
  <c r="E33" i="1"/>
  <c r="F33" i="1"/>
  <c r="H33" i="1"/>
  <c r="C34" i="1"/>
  <c r="E34" i="1"/>
  <c r="F34" i="1"/>
  <c r="G34" i="1"/>
  <c r="H34" i="1"/>
  <c r="C35" i="1"/>
  <c r="E35" i="1"/>
  <c r="F35" i="1"/>
  <c r="G35" i="1"/>
  <c r="H35" i="1"/>
  <c r="C36" i="1"/>
  <c r="E36" i="1"/>
  <c r="F36" i="1"/>
  <c r="H36" i="1"/>
  <c r="C37" i="1"/>
  <c r="E37" i="1"/>
  <c r="F37" i="1"/>
  <c r="H37" i="1"/>
  <c r="C38" i="1"/>
  <c r="E38" i="1"/>
  <c r="F38" i="1"/>
  <c r="G38" i="1"/>
  <c r="H38" i="1"/>
  <c r="C39" i="1"/>
  <c r="E39" i="1"/>
  <c r="F39" i="1"/>
  <c r="G39" i="1"/>
  <c r="H39" i="1"/>
  <c r="E4" i="5"/>
  <c r="E5" i="5"/>
  <c r="G7" i="1"/>
  <c r="E6" i="5"/>
  <c r="E7" i="5"/>
  <c r="E8" i="5"/>
  <c r="G10" i="1"/>
  <c r="E9" i="5"/>
  <c r="E10" i="5"/>
  <c r="E11" i="5"/>
  <c r="G13" i="1"/>
  <c r="E12" i="5"/>
  <c r="E13" i="5"/>
  <c r="E14" i="5"/>
  <c r="G16" i="1"/>
  <c r="E15" i="5"/>
  <c r="E16" i="5"/>
  <c r="G18" i="1"/>
  <c r="E17" i="5"/>
  <c r="E18" i="5"/>
  <c r="E19" i="5"/>
  <c r="E20" i="5"/>
  <c r="E21" i="5"/>
  <c r="G23" i="1"/>
  <c r="E22" i="5"/>
  <c r="E23" i="5"/>
  <c r="E24" i="5"/>
  <c r="E25" i="5"/>
  <c r="G27" i="1"/>
  <c r="E26" i="5"/>
  <c r="E27" i="5"/>
  <c r="E28" i="5"/>
  <c r="E29" i="5"/>
  <c r="E30" i="5"/>
  <c r="E31" i="5"/>
  <c r="G33" i="1"/>
  <c r="E32" i="5"/>
  <c r="E33" i="5"/>
  <c r="E34" i="5"/>
  <c r="G36" i="1"/>
  <c r="E35" i="5"/>
  <c r="G37" i="1"/>
  <c r="E36" i="5"/>
  <c r="E37" i="5"/>
  <c r="E38" i="5"/>
  <c r="E39" i="5"/>
  <c r="G41" i="1"/>
  <c r="E40" i="5"/>
  <c r="E41" i="5"/>
  <c r="E42" i="5"/>
  <c r="G44" i="1"/>
  <c r="C5" i="4"/>
  <c r="C6" i="3"/>
  <c r="C7" i="3"/>
  <c r="C8" i="3"/>
  <c r="C9" i="3"/>
  <c r="C10" i="3"/>
  <c r="C11" i="3"/>
  <c r="C12" i="3"/>
  <c r="C13" i="3"/>
  <c r="C14" i="3"/>
  <c r="C15" i="3"/>
  <c r="C16" i="3"/>
  <c r="C17" i="3"/>
  <c r="AC40" i="5"/>
  <c r="F50" i="1" l="1"/>
</calcChain>
</file>

<file path=xl/sharedStrings.xml><?xml version="1.0" encoding="utf-8"?>
<sst xmlns="http://schemas.openxmlformats.org/spreadsheetml/2006/main" count="115" uniqueCount="86">
  <si>
    <t>Ano de diagnóstico</t>
  </si>
  <si>
    <t>Sexo</t>
  </si>
  <si>
    <t>Masculino</t>
  </si>
  <si>
    <t>Feminino</t>
  </si>
  <si>
    <t>Total</t>
  </si>
  <si>
    <t>RAZÃO DE SEXO</t>
  </si>
  <si>
    <t>Nº</t>
  </si>
  <si>
    <t>TD</t>
  </si>
  <si>
    <t>Masc/Fem</t>
  </si>
  <si>
    <t>-</t>
  </si>
  <si>
    <t>*TD por 100 mil habitantes</t>
  </si>
  <si>
    <t xml:space="preserve">* Taxa de detecção por 1.000 nascidos vivos (NV) </t>
  </si>
  <si>
    <t>CI</t>
  </si>
  <si>
    <t>POPULAÇÃO SEADE</t>
  </si>
  <si>
    <t>Nascidos Vivos (NV) - Município de São Paulo</t>
  </si>
  <si>
    <t>MASC</t>
  </si>
  <si>
    <t>FEM</t>
  </si>
  <si>
    <t>T</t>
  </si>
  <si>
    <t>NV mães residentes MSP por Subprefeitura resid e Ano nascimento</t>
  </si>
  <si>
    <t>Subprefeitura resid</t>
  </si>
  <si>
    <t>Aricanduva/Formosa/Carrão</t>
  </si>
  <si>
    <t>Butantã</t>
  </si>
  <si>
    <t>Campo Limpo</t>
  </si>
  <si>
    <t>Capela do Socorro</t>
  </si>
  <si>
    <t>Casa Verde/Cachoeirinha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</si>
  <si>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</si>
  <si>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</si>
  <si>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</si>
  <si>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</si>
  <si>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</si>
  <si>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</si>
  <si>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</si>
  <si>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</si>
  <si>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</si>
  <si>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</si>
  <si>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</si>
  <si>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</si>
  <si>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Parelheiros</t>
  </si>
  <si>
    <t>Penha</t>
  </si>
  <si>
    <t>Perus</t>
  </si>
  <si>
    <t>Pinheiros</t>
  </si>
  <si>
    <t>Santana/Tucuruvi</t>
  </si>
  <si>
    <t>Santo Amaro</t>
  </si>
  <si>
    <t>São Mateus</t>
  </si>
  <si>
    <t>Sapopemba</t>
  </si>
  <si>
    <t>Sé</t>
  </si>
  <si>
    <t>Vila Maria/Vila Guilherme</t>
  </si>
  <si>
    <t>Vila Mariana</t>
  </si>
  <si>
    <t>Vila Prudente</t>
  </si>
  <si>
    <t>(*) Essa variável não está disponível para todos os anos, para mais informações consulte Notas Técnicas.</t>
  </si>
  <si>
    <t xml:space="preserve">* CI por 1.000 nascidos vivos (NV) </t>
  </si>
  <si>
    <t>Número de casos</t>
  </si>
  <si>
    <t>Fontes: SINANNET - DVE/COVISA, Fundação SEADE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</si>
  <si>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</si>
  <si>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</si>
  <si>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</si>
  <si>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</si>
  <si>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</si>
  <si>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</si>
  <si>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</si>
  <si>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</si>
  <si>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</si>
  <si>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</si>
  <si>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</si>
  <si>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</si>
  <si>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Fontes: Sinan - DVE/Covisa; SINASC/CEInfo/SMS-SP </t>
  </si>
  <si>
    <t>2019</t>
  </si>
  <si>
    <t>2020</t>
  </si>
  <si>
    <t>2021</t>
  </si>
  <si>
    <t>2022</t>
  </si>
  <si>
    <t>Moóca</t>
  </si>
  <si>
    <t>Pirituba/Jaraguá</t>
  </si>
  <si>
    <t>São Miguel Paulista</t>
  </si>
  <si>
    <t>Ignorado</t>
  </si>
  <si>
    <t>Período:2007-2022</t>
  </si>
  <si>
    <t xml:space="preserve">  SINASC/CEInfo/SMS-SPAtualizado em 03 de maio de 2022. Dados preliminares de 2022.</t>
  </si>
  <si>
    <t>atualizado em 06/02/2022</t>
  </si>
  <si>
    <t xml:space="preserve">atualizado em </t>
  </si>
  <si>
    <r>
      <t>Série histórica de casos e coeficiente de incidência* (CI) de sífilis congênita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em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menores de 1 ano de idade </t>
    </r>
    <r>
      <rPr>
        <b/>
        <sz val="12"/>
        <color indexed="8"/>
        <rFont val="Calibri"/>
        <family val="2"/>
        <charset val="1"/>
      </rPr>
      <t>- Município de São Paulo - 2007 a 2023**</t>
    </r>
  </si>
  <si>
    <t>Série de casos notificados e taxa de detecção de Sífilis em Gestante de acordo com o ano de diagnóstico - Município de São Paulo - 2007 a 2023**</t>
  </si>
  <si>
    <t>Série histórica de casos notificados e taxa de detecção gestante/parturiente/puérpera portadoras de HIV de acordo com o ano de diagnóstico - Município de São Paulo - 2007 a 2023**</t>
  </si>
  <si>
    <t>Série histórica de casos notificados de aids e taxa de detecção * (TD), segundo sexo e ano de diagnóstico, com razão de sexo - Município de São Paulo - 1980 a 2023**.</t>
  </si>
  <si>
    <t>atualizado em 05/06/2023</t>
  </si>
  <si>
    <t>atualizado em 05/09/2023 (estimativa)</t>
  </si>
  <si>
    <t>** Dados provisórios até 05/09/2023, sujeitos a revisão.</t>
  </si>
  <si>
    <t>**Dados preliminares até 05/09/2023,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</si>
</sst>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-* #,##0_-;\-* #,##0_-;_-* \-??_-;_-@_-"/>
    <numFmt numFmtId="166" formatCode="0.0"/>
    <numFmt numFmtId="167" formatCode="#/1"/>
    <numFmt numFmtId="168" formatCode="_-* #,##0.0_-;\-* #,##0.0_-;_-* \-??_-;_-@_-"/>
  </numFmts>
  <fonts count="22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1"/>
      <color indexed="10"/>
      <name val="Calibri"/>
      <family val="2"/>
      <charset val="1"/>
    </font>
    <font>
      <b/>
      <sz val="11"/>
      <color indexed="8"/>
      <name val="Calibri"/>
      <family val="2"/>
      <charset val="1"/>
    </font>
    <font>
      <sz val="9"/>
      <name val="Calibri"/>
      <family val="2"/>
      <charset val="1"/>
    </font>
    <font>
      <b/>
      <sz val="12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9"/>
      <color indexed="10"/>
      <name val="Calibri"/>
      <family val="2"/>
    </font>
    <font>
      <b/>
      <sz val="12"/>
      <color indexed="10"/>
      <name val="Calibri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charset val="1"/>
    </font>
    <font>
      <sz val="9"/>
      <color rgb="FFFF0000"/>
      <name val="Calibri"/>
      <family val="2"/>
    </font>
    <font>
      <sz val="10"/>
      <color rgb="FF000000"/>
      <name val="Trebuchet MS"/>
      <family val="2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164" fontId="18" fillId="0" borderId="0" applyBorder="0" applyProtection="0"/>
    <xf numFmtId="164" fontId="18" fillId="0" borderId="0" applyBorder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13" fillId="0" borderId="0" xfId="3" applyNumberFormat="1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165" fontId="13" fillId="0" borderId="3" xfId="3" applyNumberFormat="1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167" fontId="0" fillId="0" borderId="3" xfId="0" applyNumberFormat="1" applyBorder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165" fontId="13" fillId="2" borderId="0" xfId="3" applyNumberFormat="1" applyFont="1" applyFill="1" applyBorder="1" applyAlignment="1" applyProtection="1">
      <alignment vertical="center"/>
    </xf>
    <xf numFmtId="165" fontId="0" fillId="2" borderId="0" xfId="0" applyNumberFormat="1" applyFill="1" applyAlignment="1">
      <alignment vertical="center"/>
    </xf>
    <xf numFmtId="165" fontId="13" fillId="0" borderId="4" xfId="3" applyNumberFormat="1" applyFont="1" applyBorder="1" applyAlignment="1" applyProtection="1">
      <alignment vertical="center"/>
    </xf>
    <xf numFmtId="165" fontId="13" fillId="0" borderId="5" xfId="3" applyNumberFormat="1" applyFont="1" applyBorder="1" applyAlignment="1" applyProtection="1">
      <alignment vertical="center"/>
    </xf>
    <xf numFmtId="0" fontId="6" fillId="3" borderId="0" xfId="0" applyFont="1" applyFill="1" applyAlignment="1">
      <alignment horizontal="center" vertical="center"/>
    </xf>
    <xf numFmtId="166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vertical="center"/>
    </xf>
    <xf numFmtId="165" fontId="13" fillId="3" borderId="0" xfId="3" applyNumberFormat="1" applyFont="1" applyFill="1" applyBorder="1" applyAlignment="1" applyProtection="1">
      <alignment vertical="center"/>
    </xf>
    <xf numFmtId="166" fontId="0" fillId="3" borderId="0" xfId="0" applyNumberFormat="1" applyFill="1" applyAlignment="1">
      <alignment vertical="center"/>
    </xf>
    <xf numFmtId="167" fontId="0" fillId="3" borderId="0" xfId="0" applyNumberFormat="1" applyFill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1" fillId="3" borderId="0" xfId="2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10" fontId="0" fillId="0" borderId="0" xfId="0" applyNumberFormat="1" applyAlignment="1">
      <alignment vertical="center"/>
    </xf>
    <xf numFmtId="1" fontId="1" fillId="0" borderId="0" xfId="1" applyNumberFormat="1" applyAlignment="1">
      <alignment vertical="center"/>
    </xf>
    <xf numFmtId="0" fontId="14" fillId="0" borderId="0" xfId="0" applyFont="1" applyAlignment="1">
      <alignment wrapText="1"/>
    </xf>
    <xf numFmtId="0" fontId="0" fillId="0" borderId="0" xfId="0" applyAlignment="1">
      <alignment horizontal="right" wrapText="1"/>
    </xf>
    <xf numFmtId="10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 wrapText="1"/>
    </xf>
    <xf numFmtId="10" fontId="14" fillId="0" borderId="0" xfId="0" applyNumberFormat="1" applyFont="1" applyAlignment="1">
      <alignment wrapText="1"/>
    </xf>
    <xf numFmtId="10" fontId="0" fillId="0" borderId="0" xfId="0" applyNumberFormat="1"/>
    <xf numFmtId="0" fontId="15" fillId="0" borderId="0" xfId="0" applyFont="1" applyAlignment="1">
      <alignment vertical="center"/>
    </xf>
    <xf numFmtId="168" fontId="6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166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3" fontId="0" fillId="0" borderId="0" xfId="0" applyNumberFormat="1"/>
    <xf numFmtId="0" fontId="6" fillId="4" borderId="3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3" fontId="16" fillId="0" borderId="0" xfId="3" applyNumberFormat="1" applyFont="1" applyBorder="1" applyAlignment="1" applyProtection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16" fillId="0" borderId="8" xfId="3" applyNumberFormat="1" applyFont="1" applyBorder="1" applyAlignment="1" applyProtection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165" fontId="6" fillId="0" borderId="9" xfId="3" applyNumberFormat="1" applyFont="1" applyBorder="1" applyAlignment="1" applyProtection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10" fontId="0" fillId="4" borderId="0" xfId="0" applyNumberFormat="1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3" fontId="20" fillId="0" borderId="0" xfId="0" applyNumberFormat="1" applyFont="1"/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6" fillId="0" borderId="0" xfId="3" applyNumberFormat="1" applyFont="1" applyBorder="1" applyAlignment="1" applyProtection="1">
      <alignment horizontal="right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168" fontId="6" fillId="0" borderId="0" xfId="0" applyNumberFormat="1" applyFont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5" borderId="6" xfId="0" applyFill="1" applyBorder="1" applyAlignment="1">
      <alignment vertical="center"/>
    </xf>
    <xf numFmtId="165" fontId="13" fillId="5" borderId="0" xfId="3" applyNumberFormat="1" applyFont="1" applyFill="1" applyBorder="1" applyAlignment="1" applyProtection="1">
      <alignment vertical="center"/>
    </xf>
    <xf numFmtId="166" fontId="0" fillId="5" borderId="0" xfId="0" applyNumberFormat="1" applyFill="1" applyAlignment="1">
      <alignment vertical="center"/>
    </xf>
    <xf numFmtId="0" fontId="0" fillId="5" borderId="0" xfId="0" applyFill="1" applyAlignment="1">
      <alignment horizontal="center" vertical="center"/>
    </xf>
    <xf numFmtId="165" fontId="13" fillId="5" borderId="0" xfId="3" applyNumberFormat="1" applyFont="1" applyFill="1" applyBorder="1" applyAlignment="1" applyProtection="1">
      <alignment horizontal="right" vertical="center"/>
    </xf>
    <xf numFmtId="167" fontId="0" fillId="5" borderId="0" xfId="0" applyNumberForma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5" fontId="6" fillId="5" borderId="0" xfId="3" applyNumberFormat="1" applyFont="1" applyFill="1" applyBorder="1" applyAlignment="1" applyProtection="1">
      <alignment horizontal="right" vertical="center"/>
    </xf>
    <xf numFmtId="166" fontId="6" fillId="5" borderId="0" xfId="0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3" fontId="0" fillId="4" borderId="0" xfId="0" applyNumberFormat="1" applyFill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wrapText="1"/>
    </xf>
    <xf numFmtId="3" fontId="6" fillId="0" borderId="0" xfId="0" applyNumberFormat="1" applyFont="1"/>
    <xf numFmtId="0" fontId="1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4">
    <cellStyle name="Normal" xfId="0" builtinId="0"/>
    <cellStyle name="Porcentagem" xfId="1" builtinId="5"/>
    <cellStyle name="Texto Explicativo" xfId="2" builtinId="53" customBuiltin="1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opLeftCell="A22" zoomScaleNormal="100" workbookViewId="0">
      <selection activeCell="A54" sqref="A54"/>
    </sheetView>
  </sheetViews>
  <sheetFormatPr defaultRowHeight="15" x14ac:dyDescent="0.25"/>
  <cols>
    <col min="1" max="1" width="11.140625" style="1" customWidth="1"/>
    <col min="2" max="7" width="9.140625" style="1"/>
    <col min="8" max="8" width="10.5703125" style="1" customWidth="1"/>
    <col min="9" max="16384" width="9.140625" style="1"/>
  </cols>
  <sheetData>
    <row r="1" spans="1:18" ht="15.75" x14ac:dyDescent="0.25">
      <c r="A1" s="65" t="s">
        <v>81</v>
      </c>
      <c r="B1" s="65"/>
      <c r="C1" s="65"/>
      <c r="D1" s="65"/>
      <c r="E1" s="65"/>
      <c r="F1" s="65"/>
      <c r="G1" s="65"/>
      <c r="H1" s="65"/>
      <c r="I1" s="65"/>
      <c r="J1" s="52"/>
      <c r="K1" s="52"/>
      <c r="L1" s="52"/>
      <c r="M1" s="52"/>
      <c r="N1" s="52"/>
      <c r="O1" s="52"/>
      <c r="P1" s="52"/>
      <c r="Q1" s="52"/>
      <c r="R1" s="52"/>
    </row>
    <row r="2" spans="1:18" ht="15.75" thickBot="1" x14ac:dyDescent="0.3">
      <c r="I2" s="2"/>
    </row>
    <row r="3" spans="1:18" ht="15" customHeight="1" thickBot="1" x14ac:dyDescent="0.3">
      <c r="A3" s="95" t="s">
        <v>0</v>
      </c>
      <c r="B3" s="96" t="s">
        <v>1</v>
      </c>
      <c r="C3" s="96"/>
      <c r="D3" s="96"/>
      <c r="E3" s="96"/>
      <c r="F3" s="31"/>
      <c r="G3" s="31"/>
      <c r="H3" s="31"/>
      <c r="I3" s="2"/>
    </row>
    <row r="4" spans="1:18" ht="30.75" thickBot="1" x14ac:dyDescent="0.3">
      <c r="A4" s="95"/>
      <c r="B4" s="97" t="s">
        <v>2</v>
      </c>
      <c r="C4" s="94"/>
      <c r="D4" s="94" t="s">
        <v>3</v>
      </c>
      <c r="E4" s="94"/>
      <c r="F4" s="94" t="s">
        <v>4</v>
      </c>
      <c r="G4" s="94"/>
      <c r="H4" s="32" t="s">
        <v>5</v>
      </c>
    </row>
    <row r="5" spans="1:18" ht="18.75" customHeight="1" thickBot="1" x14ac:dyDescent="0.3">
      <c r="A5" s="95"/>
      <c r="B5" s="3" t="s">
        <v>6</v>
      </c>
      <c r="C5" s="3" t="s">
        <v>7</v>
      </c>
      <c r="D5" s="3" t="s">
        <v>6</v>
      </c>
      <c r="E5" s="3" t="s">
        <v>7</v>
      </c>
      <c r="F5" s="3" t="s">
        <v>6</v>
      </c>
      <c r="G5" s="3" t="s">
        <v>7</v>
      </c>
      <c r="H5" s="3" t="s">
        <v>8</v>
      </c>
    </row>
    <row r="6" spans="1:18" ht="15" customHeight="1" x14ac:dyDescent="0.25">
      <c r="A6" s="76">
        <v>1980</v>
      </c>
      <c r="B6" s="77">
        <v>1</v>
      </c>
      <c r="C6" s="78">
        <f>B6/Plan1!C4*100000</f>
        <v>2.4143141790498854E-2</v>
      </c>
      <c r="D6" s="77">
        <v>0</v>
      </c>
      <c r="E6" s="78">
        <f>D6/Plan1!D4*100000</f>
        <v>0</v>
      </c>
      <c r="F6" s="77">
        <f t="shared" ref="F6:F49" si="0">SUM(B6,D6)</f>
        <v>1</v>
      </c>
      <c r="G6" s="78">
        <f>F6/Plan1!E4*100000</f>
        <v>1.1798880994126517E-2</v>
      </c>
      <c r="H6" s="79" t="s">
        <v>9</v>
      </c>
    </row>
    <row r="7" spans="1:18" ht="15" customHeight="1" x14ac:dyDescent="0.25">
      <c r="A7" s="76">
        <v>1981</v>
      </c>
      <c r="B7" s="80">
        <v>0</v>
      </c>
      <c r="C7" s="80" t="s">
        <v>9</v>
      </c>
      <c r="D7" s="80">
        <v>0</v>
      </c>
      <c r="E7" s="78">
        <f>D7/Plan1!D5*100000</f>
        <v>0</v>
      </c>
      <c r="F7" s="77">
        <f t="shared" si="0"/>
        <v>0</v>
      </c>
      <c r="G7" s="78">
        <f>F7/Plan1!E5*100000</f>
        <v>0</v>
      </c>
      <c r="H7" s="79" t="s">
        <v>9</v>
      </c>
    </row>
    <row r="8" spans="1:18" ht="15" customHeight="1" x14ac:dyDescent="0.25">
      <c r="A8" s="76">
        <v>1982</v>
      </c>
      <c r="B8" s="77">
        <v>3</v>
      </c>
      <c r="C8" s="78">
        <f>B8/Plan1!C6*100000</f>
        <v>7.0812619658574591E-2</v>
      </c>
      <c r="D8" s="77">
        <v>0</v>
      </c>
      <c r="E8" s="78">
        <f>D8/Plan1!D6*100000</f>
        <v>0</v>
      </c>
      <c r="F8" s="77">
        <f t="shared" si="0"/>
        <v>3</v>
      </c>
      <c r="G8" s="78">
        <f>F8/Plan1!E6*100000</f>
        <v>3.4527684297269545E-2</v>
      </c>
      <c r="H8" s="79" t="s">
        <v>9</v>
      </c>
    </row>
    <row r="9" spans="1:18" ht="15" customHeight="1" x14ac:dyDescent="0.25">
      <c r="A9" s="76">
        <v>1983</v>
      </c>
      <c r="B9" s="77">
        <v>23</v>
      </c>
      <c r="C9" s="78">
        <f>B9/Plan1!C7*100000</f>
        <v>0.53697843634680964</v>
      </c>
      <c r="D9" s="77">
        <v>2</v>
      </c>
      <c r="E9" s="78">
        <f>D9/Plan1!D7*100000</f>
        <v>4.4332942169006927E-2</v>
      </c>
      <c r="F9" s="77">
        <f t="shared" si="0"/>
        <v>25</v>
      </c>
      <c r="G9" s="78">
        <f>F9/Plan1!E7*100000</f>
        <v>0.28426715472683972</v>
      </c>
      <c r="H9" s="81">
        <f t="shared" ref="H9:H47" si="1">B9/D9</f>
        <v>11.5</v>
      </c>
    </row>
    <row r="10" spans="1:18" ht="15" customHeight="1" x14ac:dyDescent="0.25">
      <c r="A10" s="76">
        <v>1984</v>
      </c>
      <c r="B10" s="77">
        <v>70</v>
      </c>
      <c r="C10" s="78">
        <f>B10/Plan1!C8*100000</f>
        <v>1.6168223435608895</v>
      </c>
      <c r="D10" s="77">
        <v>2</v>
      </c>
      <c r="E10" s="78">
        <f>D10/Plan1!D8*100000</f>
        <v>4.3760880048802131E-2</v>
      </c>
      <c r="F10" s="77">
        <f t="shared" si="0"/>
        <v>72</v>
      </c>
      <c r="G10" s="78">
        <f>F10/Plan1!E8*100000</f>
        <v>0.80900948923185889</v>
      </c>
      <c r="H10" s="81">
        <f t="shared" si="1"/>
        <v>35</v>
      </c>
      <c r="J10" s="48"/>
    </row>
    <row r="11" spans="1:18" ht="15" customHeight="1" x14ac:dyDescent="0.25">
      <c r="A11" s="76">
        <v>1985</v>
      </c>
      <c r="B11" s="77">
        <v>260</v>
      </c>
      <c r="C11" s="78">
        <f>B11/Plan1!C9*100000</f>
        <v>5.9425488094674863</v>
      </c>
      <c r="D11" s="77">
        <v>10</v>
      </c>
      <c r="E11" s="78">
        <f>D11/Plan1!D9*100000</f>
        <v>0.21602919332106865</v>
      </c>
      <c r="F11" s="77">
        <f t="shared" si="0"/>
        <v>270</v>
      </c>
      <c r="G11" s="78">
        <f>F11/Plan1!E9*100000</f>
        <v>2.9985903293684935</v>
      </c>
      <c r="H11" s="81">
        <f t="shared" si="1"/>
        <v>26</v>
      </c>
    </row>
    <row r="12" spans="1:18" ht="15" customHeight="1" x14ac:dyDescent="0.25">
      <c r="A12" s="76">
        <v>1986</v>
      </c>
      <c r="B12" s="77">
        <v>398</v>
      </c>
      <c r="C12" s="78">
        <f>B12/Plan1!C10*100000</f>
        <v>9.0035654571650845</v>
      </c>
      <c r="D12" s="77">
        <v>18</v>
      </c>
      <c r="E12" s="78">
        <f>D12/Plan1!D10*100000</f>
        <v>0.38400499718503006</v>
      </c>
      <c r="F12" s="77">
        <f t="shared" si="0"/>
        <v>416</v>
      </c>
      <c r="G12" s="78">
        <f>F12/Plan1!E10*100000</f>
        <v>4.5674583960535404</v>
      </c>
      <c r="H12" s="81">
        <f t="shared" si="1"/>
        <v>22.111111111111111</v>
      </c>
    </row>
    <row r="13" spans="1:18" ht="15" customHeight="1" x14ac:dyDescent="0.25">
      <c r="A13" s="76">
        <v>1987</v>
      </c>
      <c r="B13" s="77">
        <v>809</v>
      </c>
      <c r="C13" s="78">
        <f>B13/Plan1!C11*100000</f>
        <v>18.118136971771765</v>
      </c>
      <c r="D13" s="77">
        <v>75</v>
      </c>
      <c r="E13" s="78">
        <f>D13/Plan1!D11*100000</f>
        <v>1.5804349736351837</v>
      </c>
      <c r="F13" s="77">
        <f t="shared" si="0"/>
        <v>884</v>
      </c>
      <c r="G13" s="78">
        <f>F13/Plan1!E11*100000</f>
        <v>9.5975666477176258</v>
      </c>
      <c r="H13" s="81">
        <f t="shared" si="1"/>
        <v>10.786666666666667</v>
      </c>
    </row>
    <row r="14" spans="1:18" ht="15" customHeight="1" x14ac:dyDescent="0.25">
      <c r="A14" s="76">
        <v>1988</v>
      </c>
      <c r="B14" s="77">
        <v>1283</v>
      </c>
      <c r="C14" s="78">
        <f>B14/Plan1!C12*100000</f>
        <v>28.452934344687673</v>
      </c>
      <c r="D14" s="77">
        <v>153</v>
      </c>
      <c r="E14" s="78">
        <f>D14/Plan1!D12*100000</f>
        <v>3.1853565205080745</v>
      </c>
      <c r="F14" s="77">
        <f t="shared" si="0"/>
        <v>1436</v>
      </c>
      <c r="G14" s="78">
        <f>F14/Plan1!E12*100000</f>
        <v>15.420248482914934</v>
      </c>
      <c r="H14" s="81">
        <f t="shared" si="1"/>
        <v>8.3856209150326801</v>
      </c>
    </row>
    <row r="15" spans="1:18" ht="15" customHeight="1" x14ac:dyDescent="0.25">
      <c r="A15" s="76">
        <v>1989</v>
      </c>
      <c r="B15" s="77">
        <v>1649</v>
      </c>
      <c r="C15" s="78">
        <f>B15/Plan1!C13*100000</f>
        <v>36.221100273580234</v>
      </c>
      <c r="D15" s="77">
        <v>234</v>
      </c>
      <c r="E15" s="78">
        <f>D15/Plan1!D13*100000</f>
        <v>4.8143314004684301</v>
      </c>
      <c r="F15" s="77">
        <f t="shared" si="0"/>
        <v>1883</v>
      </c>
      <c r="G15" s="78">
        <f>F15/Plan1!E13*100000</f>
        <v>20.004073054492348</v>
      </c>
      <c r="H15" s="81">
        <f t="shared" si="1"/>
        <v>7.0470085470085468</v>
      </c>
    </row>
    <row r="16" spans="1:18" ht="15" customHeight="1" x14ac:dyDescent="0.25">
      <c r="A16" s="76">
        <v>1990</v>
      </c>
      <c r="B16" s="77">
        <v>2377</v>
      </c>
      <c r="C16" s="78">
        <f>B16/Plan1!C14*100000</f>
        <v>51.72688812390254</v>
      </c>
      <c r="D16" s="77">
        <v>372</v>
      </c>
      <c r="E16" s="78">
        <f>D16/Plan1!D14*100000</f>
        <v>7.5651948973167151</v>
      </c>
      <c r="F16" s="77">
        <f t="shared" si="0"/>
        <v>2749</v>
      </c>
      <c r="G16" s="78">
        <f>F16/Plan1!E14*100000</f>
        <v>28.898680636990413</v>
      </c>
      <c r="H16" s="81">
        <f t="shared" si="1"/>
        <v>6.389784946236559</v>
      </c>
    </row>
    <row r="17" spans="1:8" ht="15" customHeight="1" x14ac:dyDescent="0.25">
      <c r="A17" s="76">
        <v>1991</v>
      </c>
      <c r="B17" s="77">
        <v>2725</v>
      </c>
      <c r="C17" s="78">
        <f>B17/Plan1!C15*100000</f>
        <v>58.763757188586595</v>
      </c>
      <c r="D17" s="77">
        <v>525</v>
      </c>
      <c r="E17" s="78">
        <f>D17/Plan1!D15*100000</f>
        <v>10.556059006962375</v>
      </c>
      <c r="F17" s="77">
        <f t="shared" si="0"/>
        <v>3250</v>
      </c>
      <c r="G17" s="78">
        <f>F17/Plan1!E15*100000</f>
        <v>33.816619651160238</v>
      </c>
      <c r="H17" s="81">
        <f t="shared" si="1"/>
        <v>5.1904761904761907</v>
      </c>
    </row>
    <row r="18" spans="1:8" ht="15" customHeight="1" x14ac:dyDescent="0.25">
      <c r="A18" s="76">
        <v>1992</v>
      </c>
      <c r="B18" s="77">
        <v>3125</v>
      </c>
      <c r="C18" s="78">
        <f>B18/Plan1!C16*100000</f>
        <v>66.926921370183621</v>
      </c>
      <c r="D18" s="77">
        <v>731</v>
      </c>
      <c r="E18" s="78">
        <f>D18/Plan1!D16*100000</f>
        <v>14.55842659057781</v>
      </c>
      <c r="F18" s="77">
        <f t="shared" si="0"/>
        <v>3856</v>
      </c>
      <c r="G18" s="78">
        <f>F18/Plan1!E16*100000</f>
        <v>39.791881032182403</v>
      </c>
      <c r="H18" s="81">
        <f t="shared" si="1"/>
        <v>4.2749658002735975</v>
      </c>
    </row>
    <row r="19" spans="1:8" ht="15" customHeight="1" x14ac:dyDescent="0.25">
      <c r="A19" s="76">
        <v>1993</v>
      </c>
      <c r="B19" s="77">
        <v>3038</v>
      </c>
      <c r="C19" s="78">
        <f>B19/Plan1!C17*100000</f>
        <v>64.593934208590355</v>
      </c>
      <c r="D19" s="77">
        <v>858</v>
      </c>
      <c r="E19" s="78">
        <f>D19/Plan1!D17*100000</f>
        <v>16.919426064671647</v>
      </c>
      <c r="F19" s="77">
        <f t="shared" si="0"/>
        <v>3896</v>
      </c>
      <c r="G19" s="78">
        <f>F19/Plan1!E17*100000</f>
        <v>39.859542175917674</v>
      </c>
      <c r="H19" s="81">
        <f t="shared" si="1"/>
        <v>3.5407925407925407</v>
      </c>
    </row>
    <row r="20" spans="1:8" ht="15" customHeight="1" x14ac:dyDescent="0.25">
      <c r="A20" s="76">
        <v>1994</v>
      </c>
      <c r="B20" s="77">
        <v>3125</v>
      </c>
      <c r="C20" s="78">
        <f>B20/Plan1!C18*100000</f>
        <v>65.926837454797919</v>
      </c>
      <c r="D20" s="77">
        <v>888</v>
      </c>
      <c r="E20" s="78">
        <f>D20/Plan1!D18*100000</f>
        <v>17.328827577970454</v>
      </c>
      <c r="F20" s="77">
        <f t="shared" si="0"/>
        <v>4013</v>
      </c>
      <c r="G20" s="78">
        <f>F20/Plan1!E18*100000</f>
        <v>40.681181187675577</v>
      </c>
      <c r="H20" s="81">
        <f t="shared" si="1"/>
        <v>3.519144144144144</v>
      </c>
    </row>
    <row r="21" spans="1:8" ht="15" customHeight="1" x14ac:dyDescent="0.25">
      <c r="A21" s="76">
        <v>1995</v>
      </c>
      <c r="B21" s="77">
        <v>3080</v>
      </c>
      <c r="C21" s="78">
        <f>B21/Plan1!C19*100000</f>
        <v>64.489692851087227</v>
      </c>
      <c r="D21" s="77">
        <v>1074</v>
      </c>
      <c r="E21" s="78">
        <f>D21/Plan1!D19*100000</f>
        <v>20.746214685074779</v>
      </c>
      <c r="F21" s="77">
        <f t="shared" si="0"/>
        <v>4154</v>
      </c>
      <c r="G21" s="78">
        <f>F21/Plan1!E19*100000</f>
        <v>41.736977666095136</v>
      </c>
      <c r="H21" s="81">
        <f t="shared" si="1"/>
        <v>2.8677839851024207</v>
      </c>
    </row>
    <row r="22" spans="1:8" ht="15" customHeight="1" x14ac:dyDescent="0.25">
      <c r="A22" s="76">
        <v>1996</v>
      </c>
      <c r="B22" s="77">
        <v>3248</v>
      </c>
      <c r="C22" s="78">
        <f>B22/Plan1!C20*100000</f>
        <v>67.506956458844456</v>
      </c>
      <c r="D22" s="77">
        <v>1256</v>
      </c>
      <c r="E22" s="78">
        <f>D22/Plan1!D20*100000</f>
        <v>24.019824770023565</v>
      </c>
      <c r="F22" s="77">
        <f t="shared" si="0"/>
        <v>4504</v>
      </c>
      <c r="G22" s="78">
        <f>F22/Plan1!E20*100000</f>
        <v>44.858904602121243</v>
      </c>
      <c r="H22" s="81">
        <f t="shared" si="1"/>
        <v>2.5859872611464967</v>
      </c>
    </row>
    <row r="23" spans="1:8" ht="15" customHeight="1" x14ac:dyDescent="0.25">
      <c r="A23" s="76">
        <v>1997</v>
      </c>
      <c r="B23" s="77">
        <v>3187</v>
      </c>
      <c r="C23" s="78">
        <f>B23/Plan1!C21*100000</f>
        <v>65.716014850540915</v>
      </c>
      <c r="D23" s="77">
        <v>1495</v>
      </c>
      <c r="E23" s="78">
        <f>D23/Plan1!D21*100000</f>
        <v>28.289934933149652</v>
      </c>
      <c r="F23" s="77">
        <f t="shared" si="0"/>
        <v>4682</v>
      </c>
      <c r="G23" s="78">
        <f>F23/Plan1!E21*100000</f>
        <v>46.199904876744334</v>
      </c>
      <c r="H23" s="81">
        <f t="shared" si="1"/>
        <v>2.1317725752508361</v>
      </c>
    </row>
    <row r="24" spans="1:8" ht="15" customHeight="1" x14ac:dyDescent="0.25">
      <c r="A24" s="76">
        <v>1998</v>
      </c>
      <c r="B24" s="77">
        <v>3276</v>
      </c>
      <c r="C24" s="78">
        <f>B24/Plan1!C22*100000</f>
        <v>66.987070432119765</v>
      </c>
      <c r="D24" s="77">
        <v>1640</v>
      </c>
      <c r="E24" s="78">
        <f>D24/Plan1!D22*100000</f>
        <v>30.693613912891152</v>
      </c>
      <c r="F24" s="77">
        <f t="shared" si="0"/>
        <v>4916</v>
      </c>
      <c r="G24" s="78">
        <f>F24/Plan1!E22*100000</f>
        <v>48.037709406449935</v>
      </c>
      <c r="H24" s="81">
        <f t="shared" si="1"/>
        <v>1.9975609756097561</v>
      </c>
    </row>
    <row r="25" spans="1:8" ht="15" customHeight="1" x14ac:dyDescent="0.25">
      <c r="A25" s="76">
        <v>1999</v>
      </c>
      <c r="B25" s="77">
        <v>2883</v>
      </c>
      <c r="C25" s="78">
        <f>B25/Plan1!C23*100000</f>
        <v>58.464162867408632</v>
      </c>
      <c r="D25" s="77">
        <v>1472</v>
      </c>
      <c r="E25" s="78">
        <f>D25/Plan1!D23*100000</f>
        <v>27.250019484134175</v>
      </c>
      <c r="F25" s="77">
        <f t="shared" si="0"/>
        <v>4355</v>
      </c>
      <c r="G25" s="78">
        <f>F25/Plan1!E23*100000</f>
        <v>42.146288363646882</v>
      </c>
      <c r="H25" s="81">
        <f t="shared" si="1"/>
        <v>1.9585597826086956</v>
      </c>
    </row>
    <row r="26" spans="1:8" ht="15" customHeight="1" x14ac:dyDescent="0.25">
      <c r="A26" s="76">
        <v>2000</v>
      </c>
      <c r="B26" s="77">
        <v>2526</v>
      </c>
      <c r="C26" s="78">
        <f>B26/Plan1!C24*100000</f>
        <v>50.835924939126699</v>
      </c>
      <c r="D26" s="77">
        <v>1271</v>
      </c>
      <c r="E26" s="78">
        <f>D26/Plan1!D24*100000</f>
        <v>23.289235261038247</v>
      </c>
      <c r="F26" s="77">
        <f t="shared" si="0"/>
        <v>3797</v>
      </c>
      <c r="G26" s="78">
        <f>F26/Plan1!E24*100000</f>
        <v>36.41722767931816</v>
      </c>
      <c r="H26" s="81">
        <f t="shared" si="1"/>
        <v>1.9874114870180959</v>
      </c>
    </row>
    <row r="27" spans="1:8" ht="15" customHeight="1" x14ac:dyDescent="0.25">
      <c r="A27" s="76">
        <v>2001</v>
      </c>
      <c r="B27" s="77">
        <v>2466</v>
      </c>
      <c r="C27" s="78">
        <f>B27/Plan1!C25*100000</f>
        <v>49.184604620400961</v>
      </c>
      <c r="D27" s="77">
        <v>1314</v>
      </c>
      <c r="E27" s="78">
        <f>D27/Plan1!D25*100000</f>
        <v>23.840614064547104</v>
      </c>
      <c r="F27" s="77">
        <f t="shared" si="0"/>
        <v>3780</v>
      </c>
      <c r="G27" s="78">
        <f>F27/Plan1!E25*100000</f>
        <v>35.913237039620562</v>
      </c>
      <c r="H27" s="81">
        <f t="shared" si="1"/>
        <v>1.8767123287671232</v>
      </c>
    </row>
    <row r="28" spans="1:8" ht="15" customHeight="1" x14ac:dyDescent="0.25">
      <c r="A28" s="76">
        <v>2002</v>
      </c>
      <c r="B28" s="77">
        <v>2354</v>
      </c>
      <c r="C28" s="78">
        <f>B28/Plan1!C26*100000</f>
        <v>46.583420734965266</v>
      </c>
      <c r="D28" s="77">
        <v>1315</v>
      </c>
      <c r="E28" s="78">
        <f>D28/Plan1!D26*100000</f>
        <v>23.649416021283397</v>
      </c>
      <c r="F28" s="77">
        <f t="shared" si="0"/>
        <v>3669</v>
      </c>
      <c r="G28" s="78">
        <f>F28/Plan1!E26*100000</f>
        <v>34.568558666348963</v>
      </c>
      <c r="H28" s="81">
        <f t="shared" si="1"/>
        <v>1.7901140684410646</v>
      </c>
    </row>
    <row r="29" spans="1:8" ht="15" customHeight="1" x14ac:dyDescent="0.25">
      <c r="A29" s="76">
        <v>2003</v>
      </c>
      <c r="B29" s="77">
        <v>2343</v>
      </c>
      <c r="C29" s="78">
        <f>B29/Plan1!C27*100000</f>
        <v>46.023739449455505</v>
      </c>
      <c r="D29" s="77">
        <v>1213</v>
      </c>
      <c r="E29" s="78">
        <f>D29/Plan1!D27*100000</f>
        <v>21.631627472345222</v>
      </c>
      <c r="F29" s="77">
        <f t="shared" si="0"/>
        <v>3556</v>
      </c>
      <c r="G29" s="78">
        <f>F29/Plan1!E27*100000</f>
        <v>33.238674150789727</v>
      </c>
      <c r="H29" s="81">
        <f t="shared" si="1"/>
        <v>1.9315746084089036</v>
      </c>
    </row>
    <row r="30" spans="1:8" ht="15" customHeight="1" x14ac:dyDescent="0.25">
      <c r="A30" s="76">
        <v>2004</v>
      </c>
      <c r="B30" s="77">
        <v>1973</v>
      </c>
      <c r="C30" s="78">
        <f>B30/Plan1!C28*100000</f>
        <v>38.47684729333028</v>
      </c>
      <c r="D30" s="77">
        <v>1000</v>
      </c>
      <c r="E30" s="78">
        <f>D30/Plan1!D28*100000</f>
        <v>17.684913901880915</v>
      </c>
      <c r="F30" s="77">
        <f t="shared" si="0"/>
        <v>2973</v>
      </c>
      <c r="G30" s="78">
        <f>F30/Plan1!E28*100000</f>
        <v>27.572977035688876</v>
      </c>
      <c r="H30" s="81">
        <f t="shared" si="1"/>
        <v>1.9730000000000001</v>
      </c>
    </row>
    <row r="31" spans="1:8" ht="15" customHeight="1" x14ac:dyDescent="0.25">
      <c r="A31" s="76">
        <v>2005</v>
      </c>
      <c r="B31" s="77">
        <v>1971</v>
      </c>
      <c r="C31" s="78">
        <f>B31/Plan1!C29*100000</f>
        <v>38.167052016405442</v>
      </c>
      <c r="D31" s="77">
        <v>1127</v>
      </c>
      <c r="E31" s="78">
        <f>D31/Plan1!D29*100000</f>
        <v>19.766960341373824</v>
      </c>
      <c r="F31" s="77">
        <f t="shared" si="0"/>
        <v>3098</v>
      </c>
      <c r="G31" s="78">
        <f>F31/Plan1!E29*100000</f>
        <v>28.512072027862683</v>
      </c>
      <c r="H31" s="81">
        <f t="shared" si="1"/>
        <v>1.748890860692103</v>
      </c>
    </row>
    <row r="32" spans="1:8" ht="15" customHeight="1" x14ac:dyDescent="0.25">
      <c r="A32" s="76">
        <v>2006</v>
      </c>
      <c r="B32" s="77">
        <v>1964</v>
      </c>
      <c r="C32" s="78">
        <f>B32/Plan1!C30*100000</f>
        <v>37.780971932816044</v>
      </c>
      <c r="D32" s="77">
        <v>1058</v>
      </c>
      <c r="E32" s="78">
        <f>D32/Plan1!D30*100000</f>
        <v>18.411190802061427</v>
      </c>
      <c r="F32" s="77">
        <f t="shared" si="0"/>
        <v>3022</v>
      </c>
      <c r="G32" s="78">
        <f>F32/Plan1!E30*100000</f>
        <v>27.611061199432907</v>
      </c>
      <c r="H32" s="81">
        <f t="shared" si="1"/>
        <v>1.8563327032136105</v>
      </c>
    </row>
    <row r="33" spans="1:16" ht="15" customHeight="1" x14ac:dyDescent="0.25">
      <c r="A33" s="76">
        <v>2007</v>
      </c>
      <c r="B33" s="77">
        <v>1926</v>
      </c>
      <c r="C33" s="78">
        <f>B33/Plan1!C31*100000</f>
        <v>36.825341953701027</v>
      </c>
      <c r="D33" s="77">
        <v>923</v>
      </c>
      <c r="E33" s="78">
        <f>D33/Plan1!D31*100000</f>
        <v>15.942957720934331</v>
      </c>
      <c r="F33" s="77">
        <f t="shared" si="0"/>
        <v>2849</v>
      </c>
      <c r="G33" s="78">
        <f>F33/Plan1!E31*100000</f>
        <v>25.854205151529783</v>
      </c>
      <c r="H33" s="81">
        <f t="shared" si="1"/>
        <v>2.086673889490791</v>
      </c>
    </row>
    <row r="34" spans="1:16" ht="15" customHeight="1" x14ac:dyDescent="0.25">
      <c r="A34" s="76">
        <v>2008</v>
      </c>
      <c r="B34" s="77">
        <v>1914</v>
      </c>
      <c r="C34" s="78">
        <f>B34/Plan1!C32*100000</f>
        <v>36.378171044686418</v>
      </c>
      <c r="D34" s="77">
        <v>901</v>
      </c>
      <c r="E34" s="78">
        <f>D34/Plan1!D32*100000</f>
        <v>15.44832107955131</v>
      </c>
      <c r="F34" s="77">
        <f t="shared" si="0"/>
        <v>2815</v>
      </c>
      <c r="G34" s="78">
        <f>F34/Plan1!E32*100000</f>
        <v>25.374657036496057</v>
      </c>
      <c r="H34" s="81">
        <f t="shared" si="1"/>
        <v>2.1243063263041067</v>
      </c>
    </row>
    <row r="35" spans="1:16" ht="15" customHeight="1" x14ac:dyDescent="0.25">
      <c r="A35" s="76">
        <v>2009</v>
      </c>
      <c r="B35" s="77">
        <v>2026</v>
      </c>
      <c r="C35" s="78">
        <f>B35/Plan1!C33*100000</f>
        <v>38.280180691522212</v>
      </c>
      <c r="D35" s="77">
        <v>850</v>
      </c>
      <c r="E35" s="78">
        <f>D35/Plan1!D33*100000</f>
        <v>14.466514104510862</v>
      </c>
      <c r="F35" s="77">
        <f t="shared" si="0"/>
        <v>2876</v>
      </c>
      <c r="G35" s="78">
        <f>F35/Plan1!E33*100000</f>
        <v>25.751701662775556</v>
      </c>
      <c r="H35" s="81">
        <f t="shared" si="1"/>
        <v>2.3835294117647057</v>
      </c>
    </row>
    <row r="36" spans="1:16" ht="15" customHeight="1" x14ac:dyDescent="0.25">
      <c r="A36" s="76">
        <v>2010</v>
      </c>
      <c r="B36" s="77">
        <v>1958</v>
      </c>
      <c r="C36" s="78">
        <f>B36/Plan1!C34*100000</f>
        <v>36.769925431041926</v>
      </c>
      <c r="D36" s="77">
        <v>784</v>
      </c>
      <c r="E36" s="78">
        <f>D36/Plan1!D34*100000</f>
        <v>13.241053548745908</v>
      </c>
      <c r="F36" s="77">
        <f t="shared" si="0"/>
        <v>2742</v>
      </c>
      <c r="G36" s="78">
        <f>F36/Plan1!E34*100000</f>
        <v>24.382039346849446</v>
      </c>
      <c r="H36" s="81">
        <f t="shared" si="1"/>
        <v>2.4974489795918369</v>
      </c>
    </row>
    <row r="37" spans="1:16" ht="15" customHeight="1" x14ac:dyDescent="0.25">
      <c r="A37" s="76">
        <v>2011</v>
      </c>
      <c r="B37" s="77">
        <v>1937</v>
      </c>
      <c r="C37" s="78">
        <f>B37/Plan1!C35*100000</f>
        <v>36.141013015615833</v>
      </c>
      <c r="D37" s="77">
        <v>728</v>
      </c>
      <c r="E37" s="78">
        <f>D37/Plan1!D35*100000</f>
        <v>12.229561639090516</v>
      </c>
      <c r="F37" s="77">
        <f t="shared" si="0"/>
        <v>2665</v>
      </c>
      <c r="G37" s="78">
        <f>F37/Plan1!E35*100000</f>
        <v>23.558321342751828</v>
      </c>
      <c r="H37" s="81">
        <f t="shared" si="1"/>
        <v>2.6607142857142856</v>
      </c>
    </row>
    <row r="38" spans="1:16" ht="15" customHeight="1" x14ac:dyDescent="0.25">
      <c r="A38" s="76">
        <v>2012</v>
      </c>
      <c r="B38" s="77">
        <v>2042</v>
      </c>
      <c r="C38" s="78">
        <f>B38/Plan1!C36*100000</f>
        <v>37.854463860665909</v>
      </c>
      <c r="D38" s="77">
        <v>693</v>
      </c>
      <c r="E38" s="78">
        <f>D38/Plan1!D36*100000</f>
        <v>11.579392357601044</v>
      </c>
      <c r="F38" s="77">
        <f t="shared" si="0"/>
        <v>2735</v>
      </c>
      <c r="G38" s="78">
        <f>F38/Plan1!E36*100000</f>
        <v>24.03526320238992</v>
      </c>
      <c r="H38" s="81">
        <f t="shared" si="1"/>
        <v>2.9466089466089467</v>
      </c>
    </row>
    <row r="39" spans="1:16" ht="15" customHeight="1" x14ac:dyDescent="0.25">
      <c r="A39" s="76">
        <v>2013</v>
      </c>
      <c r="B39" s="77">
        <v>1929</v>
      </c>
      <c r="C39" s="78">
        <f>B39/Plan1!C37*100000</f>
        <v>35.529101815465275</v>
      </c>
      <c r="D39" s="77">
        <v>612</v>
      </c>
      <c r="E39" s="78">
        <f>D39/Plan1!D37*100000</f>
        <v>10.171311815025721</v>
      </c>
      <c r="F39" s="77">
        <f t="shared" si="0"/>
        <v>2541</v>
      </c>
      <c r="G39" s="78">
        <f>F39/Plan1!E37*100000</f>
        <v>22.199361801109969</v>
      </c>
      <c r="H39" s="81">
        <f t="shared" si="1"/>
        <v>3.1519607843137254</v>
      </c>
    </row>
    <row r="40" spans="1:16" ht="15" customHeight="1" x14ac:dyDescent="0.25">
      <c r="A40" s="76">
        <v>2014</v>
      </c>
      <c r="B40" s="77">
        <v>2062</v>
      </c>
      <c r="C40" s="78">
        <f>B40/Plan1!C38*100000</f>
        <v>37.733867170565681</v>
      </c>
      <c r="D40" s="77">
        <v>612</v>
      </c>
      <c r="E40" s="78">
        <f>D40/Plan1!D38*100000</f>
        <v>10.116958319950131</v>
      </c>
      <c r="F40" s="77">
        <f t="shared" si="0"/>
        <v>2674</v>
      </c>
      <c r="G40" s="78">
        <f>F40/Plan1!E38*100000</f>
        <v>23.224232132540365</v>
      </c>
      <c r="H40" s="81">
        <f t="shared" si="1"/>
        <v>3.369281045751634</v>
      </c>
    </row>
    <row r="41" spans="1:16" ht="15" customHeight="1" x14ac:dyDescent="0.25">
      <c r="A41" s="76">
        <v>2015</v>
      </c>
      <c r="B41" s="77">
        <v>1835</v>
      </c>
      <c r="C41" s="78">
        <f>B41/Plan1!C39*100000</f>
        <v>33.363326994604229</v>
      </c>
      <c r="D41" s="77">
        <v>612</v>
      </c>
      <c r="E41" s="78">
        <f>D41/Plan1!D39*100000</f>
        <v>10.062898045578022</v>
      </c>
      <c r="F41" s="77">
        <f t="shared" si="0"/>
        <v>2447</v>
      </c>
      <c r="G41" s="78">
        <f>F41/Plan1!E39*100000</f>
        <v>21.127980301504135</v>
      </c>
      <c r="H41" s="81">
        <f t="shared" si="1"/>
        <v>2.9983660130718954</v>
      </c>
    </row>
    <row r="42" spans="1:16" ht="15" customHeight="1" x14ac:dyDescent="0.25">
      <c r="A42" s="76">
        <v>2016</v>
      </c>
      <c r="B42" s="77">
        <v>1796</v>
      </c>
      <c r="C42" s="78">
        <f>B42/Plan1!C40*100000</f>
        <v>32.477378402868858</v>
      </c>
      <c r="D42" s="77">
        <v>612</v>
      </c>
      <c r="E42" s="78">
        <f>D42/Plan1!D40*100000</f>
        <v>10.018335846375042</v>
      </c>
      <c r="F42" s="77">
        <f t="shared" si="0"/>
        <v>2408</v>
      </c>
      <c r="G42" s="78">
        <f>F42/Plan1!E40*100000</f>
        <v>20.689414597825447</v>
      </c>
      <c r="H42" s="81">
        <f t="shared" si="1"/>
        <v>2.9346405228758168</v>
      </c>
    </row>
    <row r="43" spans="1:16" ht="15" customHeight="1" x14ac:dyDescent="0.25">
      <c r="A43" s="76">
        <v>2017</v>
      </c>
      <c r="B43" s="77">
        <v>1739</v>
      </c>
      <c r="C43" s="78">
        <f>B43/Plan1!C41*100000</f>
        <v>31.27631463936557</v>
      </c>
      <c r="D43" s="77">
        <v>612</v>
      </c>
      <c r="E43" s="78">
        <f>D43/Plan1!D41*100000</f>
        <v>9.9739731452402793</v>
      </c>
      <c r="F43" s="77">
        <f t="shared" si="0"/>
        <v>2351</v>
      </c>
      <c r="G43" s="78">
        <f>F43/Plan1!E41*100000</f>
        <v>20.10073795614397</v>
      </c>
      <c r="H43" s="81">
        <f t="shared" si="1"/>
        <v>2.8415032679738563</v>
      </c>
    </row>
    <row r="44" spans="1:16" ht="15" customHeight="1" x14ac:dyDescent="0.25">
      <c r="A44" s="76">
        <v>2018</v>
      </c>
      <c r="B44" s="77">
        <v>1543</v>
      </c>
      <c r="C44" s="78">
        <f>B44/Plan1!C42*100000</f>
        <v>27.600902046849264</v>
      </c>
      <c r="D44" s="77">
        <v>612</v>
      </c>
      <c r="E44" s="78">
        <f>D44/Plan1!D42*100000</f>
        <v>9.9298066510883363</v>
      </c>
      <c r="F44" s="77">
        <f t="shared" si="0"/>
        <v>2155</v>
      </c>
      <c r="G44" s="78">
        <f>F44/Plan1!E42*100000</f>
        <v>18.334716023325164</v>
      </c>
      <c r="H44" s="81">
        <f t="shared" si="1"/>
        <v>2.5212418300653594</v>
      </c>
      <c r="M44"/>
      <c r="N44"/>
      <c r="O44"/>
      <c r="P44"/>
    </row>
    <row r="45" spans="1:16" ht="15" customHeight="1" x14ac:dyDescent="0.25">
      <c r="A45" s="76">
        <v>2019</v>
      </c>
      <c r="B45" s="77">
        <v>1736</v>
      </c>
      <c r="C45" s="78">
        <f>B45/Plan1!C45*100000</f>
        <v>30.587365515141627</v>
      </c>
      <c r="D45" s="77">
        <v>419</v>
      </c>
      <c r="E45" s="78">
        <f>D45/Plan1!D45*100000</f>
        <v>6.7154915491388865</v>
      </c>
      <c r="F45" s="77">
        <f t="shared" si="0"/>
        <v>2155</v>
      </c>
      <c r="G45" s="78">
        <f>F45/Plan1!E45*100000</f>
        <v>18.08667183500658</v>
      </c>
      <c r="H45" s="81">
        <f t="shared" si="1"/>
        <v>4.143198090692124</v>
      </c>
      <c r="M45"/>
      <c r="N45"/>
      <c r="O45"/>
      <c r="P45"/>
    </row>
    <row r="46" spans="1:16" ht="15" customHeight="1" x14ac:dyDescent="0.25">
      <c r="A46" s="25">
        <v>2020</v>
      </c>
      <c r="B46" s="26">
        <v>1736</v>
      </c>
      <c r="C46" s="27">
        <f>B46/Plan1!C44*100000</f>
        <v>30.717774957263188</v>
      </c>
      <c r="D46" s="26">
        <v>410</v>
      </c>
      <c r="E46" s="27">
        <f>D46/Plan1!D44*100000</f>
        <v>6.5935384288305521</v>
      </c>
      <c r="F46" s="26">
        <f t="shared" si="0"/>
        <v>2146</v>
      </c>
      <c r="G46" s="27">
        <f>F46/Plan1!E44*100000</f>
        <v>18.079709107084788</v>
      </c>
      <c r="H46" s="28">
        <f t="shared" si="1"/>
        <v>4.2341463414634148</v>
      </c>
      <c r="M46"/>
      <c r="N46"/>
      <c r="O46"/>
      <c r="P46"/>
    </row>
    <row r="47" spans="1:16" ht="15" customHeight="1" x14ac:dyDescent="0.25">
      <c r="A47" s="25">
        <v>2021</v>
      </c>
      <c r="B47" s="26">
        <v>2294</v>
      </c>
      <c r="C47" s="27">
        <f>B47/Plan1!C45*100000</f>
        <v>40.419018716437151</v>
      </c>
      <c r="D47" s="26">
        <v>492</v>
      </c>
      <c r="E47" s="27">
        <f>D47/Plan1!D45*100000</f>
        <v>7.8854936567454237</v>
      </c>
      <c r="F47" s="26">
        <f t="shared" si="0"/>
        <v>2786</v>
      </c>
      <c r="G47" s="27">
        <f>F47/Plan1!E45*100000</f>
        <v>23.382583634491109</v>
      </c>
      <c r="H47" s="28">
        <f t="shared" si="1"/>
        <v>4.6626016260162606</v>
      </c>
      <c r="M47"/>
      <c r="N47"/>
      <c r="O47"/>
      <c r="P47"/>
    </row>
    <row r="48" spans="1:16" ht="15" customHeight="1" x14ac:dyDescent="0.25">
      <c r="A48" s="85">
        <v>2022</v>
      </c>
      <c r="B48" s="87">
        <v>2019</v>
      </c>
      <c r="C48" s="27">
        <f>B48/Plan1!C46*100000</f>
        <v>35.422637328512067</v>
      </c>
      <c r="D48" s="26">
        <v>449</v>
      </c>
      <c r="E48" s="27">
        <f>D48/Plan1!D46*100000</f>
        <v>7.1719843443089184</v>
      </c>
      <c r="F48" s="26">
        <f t="shared" si="0"/>
        <v>2468</v>
      </c>
      <c r="G48" s="27">
        <f>F48/Plan1!E46*100000</f>
        <v>20.63507883135221</v>
      </c>
      <c r="H48" s="28">
        <f>B48/D48</f>
        <v>4.4966592427616927</v>
      </c>
      <c r="M48"/>
      <c r="N48"/>
      <c r="O48"/>
      <c r="P48"/>
    </row>
    <row r="49" spans="1:18" ht="15" customHeight="1" x14ac:dyDescent="0.25">
      <c r="A49" s="86">
        <v>2023</v>
      </c>
      <c r="B49" s="93">
        <v>1309</v>
      </c>
      <c r="C49" s="27">
        <f>B49/Plan1!C47*100000</f>
        <v>22.868439561806458</v>
      </c>
      <c r="D49" s="52">
        <v>303</v>
      </c>
      <c r="E49" s="27">
        <f>D49/Plan1!D47*100000</f>
        <v>4.8235281194974169</v>
      </c>
      <c r="F49" s="26">
        <f t="shared" si="0"/>
        <v>1612</v>
      </c>
      <c r="G49" s="27">
        <f>F49/Plan1!E47*100000</f>
        <v>13.426894018743512</v>
      </c>
      <c r="H49" s="28">
        <f>B49/D49</f>
        <v>4.3201320132013201</v>
      </c>
    </row>
    <row r="50" spans="1:18" x14ac:dyDescent="0.25">
      <c r="A50" s="5" t="s">
        <v>4</v>
      </c>
      <c r="B50" s="6">
        <f>SUM(B6:B49)</f>
        <v>81958</v>
      </c>
      <c r="C50" s="7"/>
      <c r="D50" s="6">
        <f>SUM(D6:D49)</f>
        <v>29727</v>
      </c>
      <c r="E50" s="7"/>
      <c r="F50" s="6">
        <f>SUM(F6:F49)</f>
        <v>111685</v>
      </c>
      <c r="G50" s="7"/>
      <c r="H50" s="8"/>
    </row>
    <row r="51" spans="1:18" x14ac:dyDescent="0.25">
      <c r="P51"/>
      <c r="Q51"/>
      <c r="R51"/>
    </row>
    <row r="52" spans="1:18" x14ac:dyDescent="0.25">
      <c r="A52" s="9" t="s">
        <v>10</v>
      </c>
      <c r="P52"/>
      <c r="Q52"/>
      <c r="R52"/>
    </row>
    <row r="53" spans="1:18" x14ac:dyDescent="0.25">
      <c r="A53" s="34" t="s">
        <v>85</v>
      </c>
      <c r="B53" s="24"/>
      <c r="C53" s="24"/>
      <c r="D53" s="24"/>
      <c r="E53" s="24"/>
      <c r="P53"/>
      <c r="Q53"/>
      <c r="R53"/>
    </row>
    <row r="54" spans="1:18" x14ac:dyDescent="0.25">
      <c r="A54" s="9" t="s">
        <v>52</v>
      </c>
      <c r="P54"/>
      <c r="Q54"/>
      <c r="R54"/>
    </row>
  </sheetData>
  <mergeCells count="5">
    <mergeCell ref="F4:G4"/>
    <mergeCell ref="A3:A5"/>
    <mergeCell ref="B3:E3"/>
    <mergeCell ref="B4:C4"/>
    <mergeCell ref="D4:E4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6"/>
  <sheetViews>
    <sheetView topLeftCell="A7" zoomScaleNormal="100" workbookViewId="0">
      <selection activeCell="A34" sqref="A34"/>
    </sheetView>
  </sheetViews>
  <sheetFormatPr defaultRowHeight="15" x14ac:dyDescent="0.25"/>
  <cols>
    <col min="1" max="1" width="18.140625" style="1" customWidth="1"/>
    <col min="2" max="2" width="18.42578125" style="1" customWidth="1"/>
    <col min="3" max="3" width="12.5703125" style="1" customWidth="1"/>
    <col min="4" max="4" width="9.140625" style="1"/>
    <col min="5" max="5" width="9.5703125" style="1" customWidth="1"/>
    <col min="6" max="16384" width="9.140625" style="1"/>
  </cols>
  <sheetData>
    <row r="2" spans="1:17" ht="15.75" x14ac:dyDescent="0.25">
      <c r="A2" s="63" t="s">
        <v>80</v>
      </c>
      <c r="B2" s="63"/>
      <c r="C2" s="63"/>
      <c r="D2" s="63"/>
      <c r="E2" s="63"/>
      <c r="F2" s="52"/>
      <c r="G2" s="52"/>
      <c r="H2" s="52"/>
      <c r="I2" s="52"/>
      <c r="J2" s="52"/>
      <c r="K2" s="64"/>
      <c r="L2" s="64"/>
      <c r="M2" s="64"/>
      <c r="N2" s="64"/>
      <c r="O2" s="52"/>
      <c r="P2" s="52"/>
      <c r="Q2" s="52"/>
    </row>
    <row r="3" spans="1:17" x14ac:dyDescent="0.25">
      <c r="A3" s="10"/>
      <c r="B3" s="10"/>
      <c r="C3" s="10"/>
      <c r="D3" s="10"/>
      <c r="E3" s="10"/>
      <c r="K3" s="36"/>
      <c r="L3" s="36"/>
      <c r="M3" s="36"/>
      <c r="N3" s="36"/>
    </row>
    <row r="4" spans="1:17" x14ac:dyDescent="0.25">
      <c r="A4" s="10"/>
      <c r="B4" s="10"/>
      <c r="C4" s="10"/>
      <c r="D4" s="10"/>
      <c r="E4" s="10"/>
      <c r="K4" s="36"/>
      <c r="L4" s="36"/>
      <c r="M4" s="36"/>
      <c r="N4" s="36"/>
    </row>
    <row r="5" spans="1:17" ht="35.25" customHeight="1" x14ac:dyDescent="0.25">
      <c r="A5" s="29" t="s">
        <v>0</v>
      </c>
      <c r="B5" s="30" t="s">
        <v>51</v>
      </c>
      <c r="C5" s="30" t="s">
        <v>7</v>
      </c>
      <c r="D5" s="10"/>
      <c r="E5" s="10"/>
      <c r="F5" s="39"/>
      <c r="I5" s="38"/>
      <c r="J5" s="39"/>
      <c r="K5" s="40"/>
      <c r="L5" s="40"/>
      <c r="M5" s="38"/>
      <c r="N5" s="36"/>
    </row>
    <row r="6" spans="1:17" ht="20.100000000000001" customHeight="1" x14ac:dyDescent="0.25">
      <c r="A6" s="11">
        <v>2000</v>
      </c>
      <c r="B6" s="69">
        <v>368</v>
      </c>
      <c r="C6" s="12">
        <v>1.59865046439325</v>
      </c>
      <c r="D6" s="10"/>
      <c r="E6" s="10"/>
      <c r="F6" s="39"/>
      <c r="H6" s="43"/>
      <c r="I6" s="46"/>
      <c r="J6" s="40"/>
      <c r="K6" s="40"/>
      <c r="L6" s="40"/>
      <c r="M6" s="41"/>
      <c r="N6" s="36"/>
    </row>
    <row r="7" spans="1:17" ht="20.100000000000001" customHeight="1" x14ac:dyDescent="0.25">
      <c r="A7" s="11">
        <v>2001</v>
      </c>
      <c r="B7" s="69">
        <v>427</v>
      </c>
      <c r="C7" s="12">
        <v>2.19158410270974</v>
      </c>
      <c r="D7" s="10"/>
      <c r="E7" s="38"/>
      <c r="F7" s="39"/>
      <c r="H7" s="43"/>
      <c r="I7" s="46"/>
      <c r="J7" s="40"/>
      <c r="K7" s="40"/>
      <c r="L7" s="40"/>
      <c r="M7" s="41"/>
      <c r="N7" s="36"/>
    </row>
    <row r="8" spans="1:17" ht="20.100000000000001" customHeight="1" x14ac:dyDescent="0.25">
      <c r="A8" s="11">
        <v>2002</v>
      </c>
      <c r="B8" s="69">
        <v>567</v>
      </c>
      <c r="C8" s="12">
        <v>3.19495785490748</v>
      </c>
      <c r="D8" s="10"/>
      <c r="E8" s="38"/>
      <c r="F8" s="39"/>
      <c r="H8" s="43"/>
      <c r="I8" s="36"/>
      <c r="J8" s="36"/>
      <c r="K8" s="40"/>
      <c r="L8" s="40"/>
      <c r="M8" s="41"/>
      <c r="N8" s="36"/>
    </row>
    <row r="9" spans="1:17" ht="20.100000000000001" customHeight="1" x14ac:dyDescent="0.25">
      <c r="A9" s="11">
        <v>2003</v>
      </c>
      <c r="B9" s="69">
        <v>626</v>
      </c>
      <c r="C9" s="12">
        <v>3.5832241003302698</v>
      </c>
      <c r="D9" s="10"/>
      <c r="E9" s="38"/>
      <c r="F9" s="39"/>
      <c r="H9" s="43"/>
      <c r="I9" s="36"/>
      <c r="J9" s="36"/>
      <c r="K9" s="40"/>
      <c r="L9" s="40"/>
      <c r="M9" s="41"/>
      <c r="N9" s="36"/>
    </row>
    <row r="10" spans="1:17" ht="20.100000000000001" customHeight="1" x14ac:dyDescent="0.25">
      <c r="A10" s="11">
        <v>2004</v>
      </c>
      <c r="B10" s="69">
        <v>601</v>
      </c>
      <c r="C10" s="12">
        <v>3.4380577547938298</v>
      </c>
      <c r="D10" s="10"/>
      <c r="E10" s="38"/>
      <c r="F10" s="39"/>
      <c r="H10" s="43"/>
      <c r="I10" s="36"/>
      <c r="J10" s="36"/>
      <c r="K10" s="40"/>
      <c r="L10" s="40"/>
      <c r="M10" s="41"/>
      <c r="N10" s="36"/>
    </row>
    <row r="11" spans="1:17" ht="20.100000000000001" customHeight="1" x14ac:dyDescent="0.25">
      <c r="A11" s="11">
        <v>2005</v>
      </c>
      <c r="B11" s="69">
        <v>457</v>
      </c>
      <c r="C11" s="12">
        <v>2.6637134613703299</v>
      </c>
      <c r="D11" s="10"/>
      <c r="E11" s="38"/>
      <c r="F11" s="39"/>
      <c r="H11" s="43"/>
      <c r="I11" s="36"/>
      <c r="J11" s="36"/>
      <c r="K11" s="40"/>
      <c r="L11" s="40"/>
      <c r="M11" s="41"/>
      <c r="N11" s="36"/>
    </row>
    <row r="12" spans="1:17" ht="20.100000000000001" customHeight="1" x14ac:dyDescent="0.25">
      <c r="A12" s="11">
        <v>2006</v>
      </c>
      <c r="B12" s="69">
        <v>513</v>
      </c>
      <c r="C12" s="12">
        <v>3.0765171187487601</v>
      </c>
      <c r="D12" s="10"/>
      <c r="E12" s="38"/>
      <c r="F12" s="39"/>
      <c r="H12" s="43"/>
      <c r="I12" s="36"/>
      <c r="J12" s="36"/>
      <c r="K12" s="40"/>
      <c r="L12" s="40"/>
      <c r="M12" s="41"/>
      <c r="N12" s="36"/>
    </row>
    <row r="13" spans="1:17" ht="20.100000000000001" customHeight="1" x14ac:dyDescent="0.25">
      <c r="A13" s="11">
        <v>2007</v>
      </c>
      <c r="B13" s="69">
        <v>479</v>
      </c>
      <c r="C13" s="12">
        <f>B13/Plan1!L$40*1000</f>
        <v>2.7917657481232805</v>
      </c>
      <c r="D13" s="10"/>
      <c r="E13" s="38"/>
      <c r="F13" s="39"/>
      <c r="H13" s="43"/>
      <c r="I13" s="36"/>
      <c r="J13" s="36"/>
      <c r="K13" s="40"/>
      <c r="L13" s="40"/>
      <c r="M13" s="42"/>
      <c r="N13" s="36"/>
    </row>
    <row r="14" spans="1:17" ht="20.100000000000001" customHeight="1" x14ac:dyDescent="0.25">
      <c r="A14" s="11">
        <v>2008</v>
      </c>
      <c r="B14" s="69">
        <v>436</v>
      </c>
      <c r="C14" s="12">
        <f>B14/Plan1!M$40*1000</f>
        <v>2.5129393321114457</v>
      </c>
      <c r="D14" s="10"/>
      <c r="E14" s="38"/>
      <c r="F14" s="39"/>
      <c r="H14" s="43"/>
      <c r="I14" s="36"/>
      <c r="J14" s="36"/>
      <c r="K14" s="40"/>
      <c r="L14" s="40"/>
      <c r="M14" s="42"/>
      <c r="N14" s="36"/>
    </row>
    <row r="15" spans="1:17" ht="20.100000000000001" customHeight="1" x14ac:dyDescent="0.25">
      <c r="A15" s="11">
        <v>2009</v>
      </c>
      <c r="B15" s="69">
        <v>428</v>
      </c>
      <c r="C15" s="12">
        <f>B15/Plan1!N$40*1000</f>
        <v>2.4618216329700036</v>
      </c>
      <c r="D15" s="10"/>
      <c r="E15" s="38"/>
      <c r="F15" s="39"/>
      <c r="H15" s="43"/>
      <c r="I15" s="36"/>
      <c r="J15" s="36"/>
      <c r="K15" s="40"/>
      <c r="L15" s="40"/>
      <c r="M15" s="42"/>
      <c r="N15" s="36"/>
    </row>
    <row r="16" spans="1:17" ht="20.100000000000001" customHeight="1" x14ac:dyDescent="0.25">
      <c r="A16" s="82">
        <v>2010</v>
      </c>
      <c r="B16" s="83">
        <v>392</v>
      </c>
      <c r="C16" s="84">
        <f>B16/Plan1!O$40*1000</f>
        <v>2.2493186056519865</v>
      </c>
      <c r="D16" s="10"/>
      <c r="F16" s="43"/>
      <c r="H16" s="43"/>
      <c r="I16" s="46"/>
      <c r="J16" s="40"/>
      <c r="K16" s="47"/>
      <c r="L16" s="40"/>
      <c r="M16" s="42"/>
      <c r="N16" s="36"/>
    </row>
    <row r="17" spans="1:14" ht="20.100000000000001" customHeight="1" x14ac:dyDescent="0.25">
      <c r="A17" s="82">
        <v>2011</v>
      </c>
      <c r="B17" s="83">
        <v>398</v>
      </c>
      <c r="C17" s="84">
        <f>B17/Plan1!P$40*1000</f>
        <v>2.2555964862567301</v>
      </c>
      <c r="D17" s="10"/>
      <c r="F17" s="43"/>
      <c r="H17" s="43"/>
      <c r="I17" s="36"/>
      <c r="J17" s="36"/>
      <c r="K17" s="40"/>
      <c r="L17" s="40"/>
      <c r="M17" s="42"/>
      <c r="N17" s="36"/>
    </row>
    <row r="18" spans="1:14" ht="20.100000000000001" customHeight="1" x14ac:dyDescent="0.25">
      <c r="A18" s="82">
        <v>2012</v>
      </c>
      <c r="B18" s="83">
        <v>434</v>
      </c>
      <c r="C18" s="84">
        <f>B18/Plan1!Q$40*1000</f>
        <v>2.46743721964171</v>
      </c>
      <c r="D18" s="10"/>
      <c r="F18" s="43"/>
      <c r="H18" s="43"/>
      <c r="I18" s="36"/>
      <c r="J18" s="36"/>
      <c r="K18" s="40"/>
      <c r="L18" s="40"/>
      <c r="M18" s="42"/>
      <c r="N18" s="36"/>
    </row>
    <row r="19" spans="1:14" ht="20.100000000000001" customHeight="1" x14ac:dyDescent="0.25">
      <c r="A19" s="82">
        <v>2013</v>
      </c>
      <c r="B19" s="83">
        <v>426</v>
      </c>
      <c r="C19" s="84">
        <f>B19/Plan1!R$40*1000</f>
        <v>2.4631681198973103</v>
      </c>
      <c r="D19" s="10"/>
      <c r="F19" s="43"/>
      <c r="H19" s="43"/>
      <c r="I19" s="36"/>
      <c r="J19" s="36"/>
      <c r="K19" s="40"/>
      <c r="L19" s="40"/>
      <c r="M19" s="42"/>
      <c r="N19" s="36"/>
    </row>
    <row r="20" spans="1:14" ht="20.100000000000001" customHeight="1" x14ac:dyDescent="0.25">
      <c r="A20" s="82">
        <v>2014</v>
      </c>
      <c r="B20" s="83">
        <v>428</v>
      </c>
      <c r="C20" s="84">
        <f>B20/Plan1!S$40*1000</f>
        <v>2.4343770440519865</v>
      </c>
      <c r="D20" s="10"/>
      <c r="F20" s="43"/>
      <c r="H20" s="43"/>
      <c r="I20" s="36"/>
      <c r="J20" s="36"/>
      <c r="K20" s="40"/>
      <c r="L20" s="40"/>
      <c r="M20" s="42"/>
      <c r="N20" s="36"/>
    </row>
    <row r="21" spans="1:14" ht="20.100000000000001" customHeight="1" x14ac:dyDescent="0.25">
      <c r="A21" s="82">
        <v>2015</v>
      </c>
      <c r="B21" s="83">
        <v>414</v>
      </c>
      <c r="C21" s="84">
        <f>B21/Plan1!T$40*1000</f>
        <v>2.3485230966468311</v>
      </c>
      <c r="I21" s="46"/>
      <c r="J21" s="40"/>
      <c r="K21" s="47"/>
      <c r="L21" s="47"/>
      <c r="M21" s="42"/>
      <c r="N21" s="36"/>
    </row>
    <row r="22" spans="1:14" ht="20.100000000000001" customHeight="1" x14ac:dyDescent="0.25">
      <c r="A22" s="82">
        <v>2016</v>
      </c>
      <c r="B22" s="83">
        <v>467</v>
      </c>
      <c r="C22" s="84">
        <f>B22/Plan1!U$40*1000</f>
        <v>2.791759824962039</v>
      </c>
      <c r="I22" s="36"/>
      <c r="J22" s="36"/>
      <c r="K22" s="36"/>
      <c r="L22" s="40"/>
      <c r="M22" s="42"/>
      <c r="N22" s="36"/>
    </row>
    <row r="23" spans="1:14" ht="20.100000000000001" customHeight="1" x14ac:dyDescent="0.25">
      <c r="A23" s="82">
        <v>2017</v>
      </c>
      <c r="B23" s="83">
        <v>486</v>
      </c>
      <c r="C23" s="84">
        <f>B23/Plan1!V$40*1000</f>
        <v>2.8708303551914183</v>
      </c>
      <c r="I23" s="36"/>
      <c r="J23" s="36"/>
      <c r="K23" s="36"/>
      <c r="L23" s="40"/>
      <c r="M23" s="42"/>
      <c r="N23" s="36"/>
    </row>
    <row r="24" spans="1:14" ht="20.100000000000001" customHeight="1" x14ac:dyDescent="0.25">
      <c r="A24" s="82">
        <v>2018</v>
      </c>
      <c r="B24" s="83">
        <v>452</v>
      </c>
      <c r="C24" s="84">
        <f>B24/Plan1!W$40*1000</f>
        <v>2.7335458080591222</v>
      </c>
      <c r="I24" s="36"/>
      <c r="J24" s="36"/>
      <c r="K24" s="36"/>
      <c r="L24" s="40"/>
      <c r="M24" s="42"/>
      <c r="N24" s="36"/>
    </row>
    <row r="25" spans="1:14" ht="20.100000000000001" customHeight="1" x14ac:dyDescent="0.25">
      <c r="A25" s="82">
        <v>2019</v>
      </c>
      <c r="B25" s="83">
        <v>536</v>
      </c>
      <c r="C25" s="84">
        <f>B25/Plan1!X$40*1000</f>
        <v>3.3797417271993546</v>
      </c>
      <c r="I25" s="36"/>
      <c r="J25" s="36"/>
      <c r="K25" s="36"/>
      <c r="L25" s="40"/>
      <c r="M25" s="42"/>
      <c r="N25" s="36"/>
    </row>
    <row r="26" spans="1:14" ht="20.100000000000001" customHeight="1" x14ac:dyDescent="0.25">
      <c r="A26" s="74">
        <v>2020</v>
      </c>
      <c r="B26" s="75">
        <v>484</v>
      </c>
      <c r="C26" s="22">
        <f>B26/Plan1!Y$40*1000</f>
        <v>3.2896301884740602</v>
      </c>
      <c r="I26" s="36"/>
      <c r="J26" s="36"/>
      <c r="K26" s="36"/>
      <c r="L26" s="40"/>
      <c r="M26" s="42"/>
      <c r="N26" s="36"/>
    </row>
    <row r="27" spans="1:14" ht="20.100000000000001" customHeight="1" x14ac:dyDescent="0.25">
      <c r="A27" s="74">
        <v>2021</v>
      </c>
      <c r="B27" s="75">
        <v>423</v>
      </c>
      <c r="C27" s="22">
        <f>B27/Plan1!Z$40*1000</f>
        <v>3.0929870357777438</v>
      </c>
      <c r="I27" s="36"/>
      <c r="J27" s="36"/>
      <c r="K27" s="36"/>
      <c r="L27" s="40"/>
      <c r="M27" s="42"/>
      <c r="N27" s="36"/>
    </row>
    <row r="28" spans="1:14" ht="20.100000000000001" customHeight="1" x14ac:dyDescent="0.25">
      <c r="A28" s="74">
        <v>2022</v>
      </c>
      <c r="B28" s="75">
        <v>384</v>
      </c>
      <c r="C28" s="22">
        <f>B28/Plan1!AA$45*1000</f>
        <v>2.907747177440728</v>
      </c>
      <c r="I28"/>
      <c r="J28" s="36"/>
      <c r="K28" s="36"/>
      <c r="L28" s="40"/>
      <c r="M28" s="42"/>
      <c r="N28" s="36"/>
    </row>
    <row r="29" spans="1:14" ht="20.100000000000001" customHeight="1" x14ac:dyDescent="0.25">
      <c r="A29" s="74">
        <v>2023</v>
      </c>
      <c r="B29" s="75">
        <v>207</v>
      </c>
      <c r="C29" s="22">
        <f>B29/Plan1!AB$45*1000</f>
        <v>2.34653970413195</v>
      </c>
      <c r="H29"/>
      <c r="I29"/>
      <c r="J29" s="36"/>
      <c r="K29" s="36"/>
      <c r="L29" s="40"/>
      <c r="M29" s="42"/>
      <c r="N29" s="36"/>
    </row>
    <row r="30" spans="1:14" ht="20.100000000000001" customHeight="1" x14ac:dyDescent="0.25">
      <c r="A30" s="67" t="s">
        <v>4</v>
      </c>
      <c r="B30" s="68">
        <f>SUM(B6:B29)</f>
        <v>10833</v>
      </c>
      <c r="C30" s="67"/>
      <c r="H30"/>
      <c r="I30"/>
      <c r="J30" s="36"/>
      <c r="K30" s="36"/>
      <c r="L30" s="40"/>
      <c r="M30"/>
      <c r="N30" s="36"/>
    </row>
    <row r="31" spans="1:14" x14ac:dyDescent="0.25">
      <c r="H31"/>
      <c r="I31"/>
      <c r="J31" s="36"/>
      <c r="K31" s="36"/>
      <c r="L31" s="47"/>
      <c r="M31" s="42"/>
    </row>
    <row r="32" spans="1:14" x14ac:dyDescent="0.25">
      <c r="A32" s="13" t="s">
        <v>11</v>
      </c>
      <c r="H32"/>
      <c r="I32"/>
      <c r="J32" s="36"/>
      <c r="K32" s="36"/>
      <c r="L32" s="36"/>
      <c r="M32" s="42"/>
    </row>
    <row r="33" spans="1:13" x14ac:dyDescent="0.25">
      <c r="A33" s="35" t="s">
        <v>84</v>
      </c>
      <c r="B33" s="24"/>
      <c r="C33" s="24"/>
      <c r="H33"/>
      <c r="I33"/>
      <c r="J33" s="36"/>
      <c r="K33" s="36"/>
      <c r="L33" s="36"/>
      <c r="M33" s="42"/>
    </row>
    <row r="34" spans="1:13" x14ac:dyDescent="0.25">
      <c r="A34" s="13" t="s">
        <v>65</v>
      </c>
      <c r="I34" s="36"/>
      <c r="J34" s="36"/>
      <c r="K34" s="36"/>
      <c r="L34" s="36"/>
      <c r="M34" s="42"/>
    </row>
    <row r="35" spans="1:13" x14ac:dyDescent="0.25">
      <c r="I35" s="36"/>
      <c r="J35" s="36"/>
      <c r="K35" s="36"/>
      <c r="L35" s="36"/>
      <c r="M35"/>
    </row>
    <row r="36" spans="1:13" x14ac:dyDescent="0.25">
      <c r="I36" s="36"/>
      <c r="J36" s="36"/>
    </row>
  </sheetData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8"/>
  <sheetViews>
    <sheetView tabSelected="1" zoomScaleNormal="100" workbookViewId="0">
      <selection activeCell="A27" sqref="A27"/>
    </sheetView>
  </sheetViews>
  <sheetFormatPr defaultRowHeight="15" x14ac:dyDescent="0.25"/>
  <cols>
    <col min="1" max="1" width="18.7109375" style="1" customWidth="1"/>
    <col min="2" max="2" width="15.42578125" style="1" customWidth="1"/>
    <col min="3" max="16384" width="9.140625" style="1"/>
  </cols>
  <sheetData>
    <row r="2" spans="1:17" ht="15.75" x14ac:dyDescent="0.25">
      <c r="A2" s="62" t="s">
        <v>79</v>
      </c>
      <c r="B2" s="62"/>
      <c r="C2" s="62"/>
      <c r="D2" s="62"/>
      <c r="E2" s="62"/>
      <c r="F2" s="52"/>
      <c r="G2" s="52"/>
      <c r="H2" s="52"/>
      <c r="I2" s="52"/>
      <c r="J2" s="52"/>
      <c r="K2" s="52"/>
      <c r="L2" s="52"/>
      <c r="M2" s="52"/>
      <c r="N2" s="52"/>
    </row>
    <row r="3" spans="1:17" x14ac:dyDescent="0.25">
      <c r="A3" s="10"/>
      <c r="B3" s="10"/>
      <c r="C3" s="10"/>
      <c r="D3" s="10"/>
      <c r="E3" s="10"/>
    </row>
    <row r="4" spans="1:17" x14ac:dyDescent="0.25">
      <c r="A4" s="10"/>
      <c r="B4" s="10"/>
      <c r="C4" s="10"/>
      <c r="D4" s="10"/>
      <c r="E4" s="10"/>
    </row>
    <row r="5" spans="1:17" ht="30" x14ac:dyDescent="0.25">
      <c r="A5" s="30" t="s">
        <v>0</v>
      </c>
      <c r="B5" s="55" t="s">
        <v>51</v>
      </c>
      <c r="C5" s="30" t="s">
        <v>7</v>
      </c>
      <c r="D5" s="10"/>
      <c r="E5" s="10"/>
    </row>
    <row r="6" spans="1:17" ht="20.100000000000001" customHeight="1" x14ac:dyDescent="0.25">
      <c r="A6" s="11">
        <v>2007</v>
      </c>
      <c r="B6" s="58">
        <v>329</v>
      </c>
      <c r="C6" s="12">
        <f>B6/Plan1!L$45*1000</f>
        <v>1.9175176015293514</v>
      </c>
      <c r="D6" s="10"/>
      <c r="I6" s="36"/>
      <c r="J6" s="36"/>
      <c r="K6" s="36"/>
      <c r="L6" s="36"/>
      <c r="M6" s="36"/>
      <c r="N6" s="36"/>
      <c r="O6" s="36"/>
      <c r="P6" s="36"/>
      <c r="Q6" s="36"/>
    </row>
    <row r="7" spans="1:17" ht="20.100000000000001" customHeight="1" x14ac:dyDescent="0.25">
      <c r="A7" s="11">
        <v>2008</v>
      </c>
      <c r="B7" s="56">
        <v>626</v>
      </c>
      <c r="C7" s="12">
        <f>B7/Plan1!M$45*1000</f>
        <v>3.6080275731691853</v>
      </c>
      <c r="D7" s="10"/>
      <c r="I7" s="36"/>
      <c r="J7" s="36"/>
      <c r="K7" s="36"/>
      <c r="L7" s="36"/>
      <c r="M7" s="36"/>
      <c r="N7" s="36"/>
      <c r="O7" s="36"/>
      <c r="P7" s="36"/>
      <c r="Q7" s="36"/>
    </row>
    <row r="8" spans="1:17" ht="20.100000000000001" customHeight="1" x14ac:dyDescent="0.25">
      <c r="A8" s="11">
        <v>2009</v>
      </c>
      <c r="B8" s="56">
        <v>779</v>
      </c>
      <c r="C8" s="12">
        <f>B8/Plan1!N$45*1000</f>
        <v>4.4807454487935345</v>
      </c>
      <c r="D8" s="10"/>
      <c r="I8" s="36"/>
      <c r="J8" s="36"/>
      <c r="K8" s="36"/>
      <c r="L8" s="36"/>
      <c r="M8" s="36"/>
      <c r="N8" s="36"/>
      <c r="O8" s="36"/>
      <c r="P8" s="36"/>
      <c r="Q8" s="36"/>
    </row>
    <row r="9" spans="1:17" ht="20.100000000000001" customHeight="1" x14ac:dyDescent="0.25">
      <c r="A9" s="11">
        <v>2010</v>
      </c>
      <c r="B9" s="71">
        <v>890</v>
      </c>
      <c r="C9" s="12">
        <f>B9/Plan1!O$45*1000</f>
        <v>5.1068713240568062</v>
      </c>
      <c r="D9" s="10"/>
      <c r="I9" s="36"/>
      <c r="J9" s="36"/>
      <c r="K9" s="36"/>
      <c r="L9" s="36"/>
      <c r="M9" s="36"/>
      <c r="N9" s="36"/>
      <c r="O9" s="36"/>
      <c r="P9" s="36"/>
      <c r="Q9" s="36"/>
    </row>
    <row r="10" spans="1:17" ht="20.100000000000001" customHeight="1" x14ac:dyDescent="0.25">
      <c r="A10" s="11">
        <v>2011</v>
      </c>
      <c r="B10" s="71">
        <v>1562</v>
      </c>
      <c r="C10" s="12">
        <f>B10/Plan1!P$45*1000</f>
        <v>8.8523661093794281</v>
      </c>
      <c r="D10" s="10"/>
      <c r="I10" s="36"/>
      <c r="J10" s="36"/>
      <c r="K10" s="36"/>
      <c r="L10" s="36"/>
      <c r="M10" s="36"/>
      <c r="N10" s="36"/>
      <c r="O10" s="36"/>
      <c r="P10" s="36"/>
      <c r="Q10" s="36"/>
    </row>
    <row r="11" spans="1:17" ht="20.100000000000001" customHeight="1" x14ac:dyDescent="0.25">
      <c r="A11" s="11">
        <v>2012</v>
      </c>
      <c r="B11" s="71">
        <v>1781</v>
      </c>
      <c r="C11" s="12">
        <f>B11/Plan1!Q$45*1000</f>
        <v>10.126107276469451</v>
      </c>
      <c r="D11" s="10"/>
      <c r="I11" s="36"/>
      <c r="J11" s="36"/>
      <c r="K11" s="36"/>
      <c r="L11" s="36"/>
      <c r="M11" s="36"/>
      <c r="N11" s="36"/>
      <c r="O11" s="36"/>
      <c r="P11" s="36"/>
      <c r="Q11" s="36"/>
    </row>
    <row r="12" spans="1:17" ht="20.100000000000001" customHeight="1" x14ac:dyDescent="0.25">
      <c r="A12" s="11">
        <v>2013</v>
      </c>
      <c r="B12" s="71">
        <v>2318</v>
      </c>
      <c r="C12" s="12">
        <f>B12/Plan1!R$45*1000</f>
        <v>13.403337535127383</v>
      </c>
      <c r="D12" s="10"/>
      <c r="I12" s="36"/>
      <c r="J12" s="36"/>
      <c r="K12" s="36"/>
      <c r="L12" s="36"/>
      <c r="M12" s="36"/>
      <c r="N12" s="36"/>
      <c r="O12" s="36"/>
      <c r="P12" s="36"/>
      <c r="Q12" s="36"/>
    </row>
    <row r="13" spans="1:17" ht="20.100000000000001" customHeight="1" x14ac:dyDescent="0.25">
      <c r="A13" s="11">
        <v>2014</v>
      </c>
      <c r="B13" s="71">
        <v>2709</v>
      </c>
      <c r="C13" s="12">
        <f>B13/Plan1!S$45*1000</f>
        <v>15.408329257055751</v>
      </c>
      <c r="D13" s="10"/>
      <c r="I13" s="36"/>
      <c r="J13" s="36"/>
      <c r="K13" s="36"/>
      <c r="L13" s="36"/>
      <c r="M13" s="36"/>
      <c r="N13" s="36"/>
      <c r="O13" s="36"/>
      <c r="P13" s="36"/>
      <c r="Q13" s="36"/>
    </row>
    <row r="14" spans="1:17" ht="20.100000000000001" customHeight="1" x14ac:dyDescent="0.25">
      <c r="A14" s="11">
        <v>2015</v>
      </c>
      <c r="B14" s="71">
        <v>2845</v>
      </c>
      <c r="C14" s="12">
        <f>B14/Plan1!T$45*1000</f>
        <v>16.139096891309283</v>
      </c>
      <c r="D14" s="10"/>
      <c r="I14" s="36"/>
      <c r="J14" s="36"/>
      <c r="K14" s="36"/>
      <c r="L14" s="36"/>
      <c r="M14" s="36"/>
      <c r="N14" s="36"/>
      <c r="O14" s="36"/>
      <c r="P14" s="36"/>
      <c r="Q14" s="36"/>
    </row>
    <row r="15" spans="1:17" ht="20.100000000000001" customHeight="1" x14ac:dyDescent="0.25">
      <c r="A15" s="11">
        <v>2016</v>
      </c>
      <c r="B15" s="71">
        <v>3548</v>
      </c>
      <c r="C15" s="12">
        <f>B15/Plan1!U$45*1000</f>
        <v>21.2071583125127</v>
      </c>
      <c r="D15" s="10"/>
      <c r="I15" s="36"/>
      <c r="J15" s="36"/>
      <c r="K15" s="36"/>
      <c r="L15" s="36"/>
      <c r="M15" s="36"/>
      <c r="N15" s="36"/>
      <c r="O15" s="36"/>
      <c r="P15" s="36"/>
      <c r="Q15" s="36"/>
    </row>
    <row r="16" spans="1:17" ht="20.100000000000001" customHeight="1" x14ac:dyDescent="0.25">
      <c r="A16" s="11">
        <v>2017</v>
      </c>
      <c r="B16" s="71">
        <v>4625</v>
      </c>
      <c r="C16" s="12">
        <f>B16/Plan1!V$45*1000</f>
        <v>27.321113165527546</v>
      </c>
      <c r="D16" s="10"/>
      <c r="I16" s="36"/>
      <c r="J16" s="36"/>
      <c r="K16" s="36"/>
      <c r="L16" s="36"/>
      <c r="M16" s="36"/>
      <c r="N16" s="36"/>
      <c r="O16" s="36"/>
      <c r="P16" s="36"/>
      <c r="Q16" s="36"/>
    </row>
    <row r="17" spans="1:17" ht="20.100000000000001" customHeight="1" x14ac:dyDescent="0.25">
      <c r="A17" s="11">
        <v>2018</v>
      </c>
      <c r="B17" s="71">
        <v>4976</v>
      </c>
      <c r="C17" s="72">
        <f>B17/Plan1!W$45*1000</f>
        <v>30.093194559518125</v>
      </c>
      <c r="D17" s="10"/>
      <c r="I17" s="36"/>
      <c r="J17" s="36"/>
      <c r="K17" s="36"/>
      <c r="L17" s="36"/>
      <c r="M17" s="36"/>
      <c r="N17" s="36"/>
      <c r="O17" s="36"/>
      <c r="P17" s="36"/>
      <c r="Q17" s="36"/>
    </row>
    <row r="18" spans="1:17" ht="20.100000000000001" customHeight="1" x14ac:dyDescent="0.25">
      <c r="A18" s="11">
        <v>2019</v>
      </c>
      <c r="B18" s="71">
        <v>5358</v>
      </c>
      <c r="C18" s="72">
        <f>B18/Plan1!X$45*1000</f>
        <v>33.78480629539952</v>
      </c>
      <c r="D18" s="10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20.100000000000001" customHeight="1" x14ac:dyDescent="0.25">
      <c r="A19" s="11">
        <v>2020</v>
      </c>
      <c r="B19" s="70">
        <v>6207</v>
      </c>
      <c r="C19" s="72">
        <f>B19/Plan1!Y$45*1000</f>
        <v>42.187468140203492</v>
      </c>
      <c r="D19" s="10"/>
      <c r="I19" s="36"/>
      <c r="J19" s="36"/>
      <c r="K19" s="36"/>
      <c r="L19" s="36"/>
      <c r="M19" s="36"/>
      <c r="N19" s="36"/>
      <c r="O19" s="36"/>
      <c r="P19" s="36"/>
      <c r="Q19" s="36"/>
    </row>
    <row r="20" spans="1:17" ht="20.100000000000001" customHeight="1" x14ac:dyDescent="0.25">
      <c r="A20" s="11">
        <v>2021</v>
      </c>
      <c r="B20" s="70">
        <v>6220</v>
      </c>
      <c r="C20" s="72">
        <f>B20/Plan1!Z$45*1000</f>
        <v>45.478807022161774</v>
      </c>
      <c r="D20" s="10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20.100000000000001" customHeight="1" x14ac:dyDescent="0.25">
      <c r="A21" s="21">
        <v>2022</v>
      </c>
      <c r="B21" s="57">
        <v>7672</v>
      </c>
      <c r="C21" s="49">
        <f>B21/Plan1!AA$45*1000</f>
        <v>58.094365482617881</v>
      </c>
      <c r="D21" s="10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20.100000000000001" customHeight="1" x14ac:dyDescent="0.25">
      <c r="A22" s="21">
        <v>2023</v>
      </c>
      <c r="B22" s="57">
        <v>4344</v>
      </c>
      <c r="C22" s="49">
        <f>B22/Plan1!AB$45*1000</f>
        <v>49.243325964971937</v>
      </c>
      <c r="D22" s="10"/>
      <c r="I22" s="36"/>
      <c r="J22" s="36"/>
      <c r="K22" s="36"/>
      <c r="L22" s="36"/>
      <c r="M22" s="36"/>
      <c r="N22" s="36"/>
      <c r="O22" s="36"/>
      <c r="P22" s="36"/>
      <c r="Q22" s="36"/>
    </row>
    <row r="23" spans="1:17" ht="20.100000000000001" customHeight="1" x14ac:dyDescent="0.25">
      <c r="A23" s="33" t="s">
        <v>4</v>
      </c>
      <c r="B23" s="59">
        <f>SUM(B6:B22)</f>
        <v>56789</v>
      </c>
      <c r="C23" s="54" t="s">
        <v>9</v>
      </c>
      <c r="D23" s="10"/>
      <c r="E23" s="10"/>
      <c r="I23" s="36"/>
      <c r="J23" s="36"/>
      <c r="L23" s="36"/>
      <c r="M23" s="36"/>
      <c r="N23" s="36"/>
      <c r="O23" s="36"/>
      <c r="P23" s="36"/>
      <c r="Q23" s="36"/>
    </row>
    <row r="24" spans="1:17" x14ac:dyDescent="0.25">
      <c r="A24" s="10"/>
      <c r="C24" s="10"/>
      <c r="D24" s="10"/>
      <c r="E24" s="10"/>
      <c r="M24" s="36"/>
      <c r="N24" s="36"/>
      <c r="O24" s="36"/>
      <c r="P24" s="36"/>
      <c r="Q24" s="36"/>
    </row>
    <row r="25" spans="1:17" x14ac:dyDescent="0.25">
      <c r="A25" s="13" t="s">
        <v>11</v>
      </c>
      <c r="C25" s="10"/>
      <c r="D25" s="10"/>
      <c r="E25" s="10"/>
      <c r="M25" s="36"/>
      <c r="N25" s="36"/>
      <c r="O25" s="36"/>
      <c r="P25" s="36"/>
      <c r="Q25" s="36"/>
    </row>
    <row r="26" spans="1:17" x14ac:dyDescent="0.25">
      <c r="A26" s="35" t="s">
        <v>84</v>
      </c>
      <c r="B26" s="23"/>
      <c r="C26" s="23"/>
      <c r="D26" s="10"/>
      <c r="E26" s="10"/>
      <c r="M26" s="36"/>
      <c r="N26" s="36"/>
      <c r="O26" s="36"/>
      <c r="P26" s="36"/>
      <c r="Q26" s="36"/>
    </row>
    <row r="27" spans="1:17" x14ac:dyDescent="0.25">
      <c r="A27" s="50" t="s">
        <v>65</v>
      </c>
      <c r="B27" s="10"/>
      <c r="C27" s="10"/>
      <c r="D27" s="10"/>
      <c r="E27" s="10"/>
      <c r="M27" s="36"/>
      <c r="N27" s="36"/>
      <c r="O27" s="36"/>
      <c r="P27" s="36"/>
      <c r="Q27" s="36"/>
    </row>
    <row r="28" spans="1:17" x14ac:dyDescent="0.25">
      <c r="M28" s="36"/>
      <c r="N28" s="36"/>
      <c r="O28" s="36"/>
    </row>
  </sheetData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26"/>
  <sheetViews>
    <sheetView zoomScaleNormal="100" workbookViewId="0">
      <selection activeCell="C21" sqref="C21"/>
    </sheetView>
  </sheetViews>
  <sheetFormatPr defaultRowHeight="15" x14ac:dyDescent="0.25"/>
  <cols>
    <col min="1" max="1" width="26.5703125" style="1" customWidth="1"/>
    <col min="2" max="2" width="12.7109375" style="1" customWidth="1"/>
    <col min="3" max="3" width="9" style="1" customWidth="1"/>
    <col min="4" max="11" width="6.28515625" style="1" customWidth="1"/>
    <col min="12" max="12" width="11.140625" style="1" bestFit="1" customWidth="1"/>
    <col min="13" max="14" width="6.28515625" style="1" customWidth="1"/>
    <col min="15" max="16" width="11.140625" style="1" bestFit="1" customWidth="1"/>
    <col min="17" max="19" width="6.7109375" style="1" customWidth="1"/>
    <col min="20" max="16384" width="9.140625" style="1"/>
  </cols>
  <sheetData>
    <row r="2" spans="1:16" ht="15.75" x14ac:dyDescent="0.25">
      <c r="A2" s="44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45"/>
      <c r="N2" s="45"/>
      <c r="O2" s="24"/>
      <c r="P2" s="24"/>
    </row>
    <row r="3" spans="1:16" x14ac:dyDescent="0.25">
      <c r="A3" s="2"/>
    </row>
    <row r="4" spans="1:16" ht="30" x14ac:dyDescent="0.25">
      <c r="A4" s="29" t="s">
        <v>0</v>
      </c>
      <c r="B4" s="55" t="s">
        <v>51</v>
      </c>
      <c r="C4" s="30" t="s">
        <v>12</v>
      </c>
      <c r="E4" s="43"/>
    </row>
    <row r="5" spans="1:16" ht="20.100000000000001" customHeight="1" x14ac:dyDescent="0.25">
      <c r="A5" s="11">
        <v>2007</v>
      </c>
      <c r="B5" s="58">
        <v>348</v>
      </c>
      <c r="C5" s="12">
        <f>B5/Plan1!L$45*1000</f>
        <v>2.0282557000979158</v>
      </c>
      <c r="E5" s="43"/>
      <c r="F5" s="43"/>
      <c r="H5" s="51"/>
      <c r="K5" s="36"/>
      <c r="L5" s="37"/>
      <c r="M5" s="36"/>
      <c r="N5" s="36"/>
      <c r="O5" s="43"/>
      <c r="P5" s="43"/>
    </row>
    <row r="6" spans="1:16" ht="20.100000000000001" customHeight="1" x14ac:dyDescent="0.25">
      <c r="A6" s="11">
        <v>2008</v>
      </c>
      <c r="B6" s="56">
        <v>404</v>
      </c>
      <c r="C6" s="12">
        <f>B6/Plan1!M$45*1000</f>
        <v>2.3285034178280366</v>
      </c>
      <c r="E6" s="43"/>
      <c r="F6" s="43"/>
      <c r="H6" s="51"/>
      <c r="K6" s="36"/>
      <c r="L6" s="36"/>
      <c r="M6" s="36"/>
      <c r="N6" s="36"/>
    </row>
    <row r="7" spans="1:16" ht="20.100000000000001" customHeight="1" x14ac:dyDescent="0.25">
      <c r="A7" s="11">
        <v>2009</v>
      </c>
      <c r="B7" s="56">
        <v>404</v>
      </c>
      <c r="C7" s="12">
        <f>B7/Plan1!N$45*1000</f>
        <v>2.3237755600931811</v>
      </c>
      <c r="E7" s="43"/>
      <c r="F7" s="43"/>
      <c r="H7" s="51"/>
      <c r="K7" s="36"/>
      <c r="L7" s="36"/>
      <c r="M7" s="36"/>
      <c r="N7" s="36"/>
    </row>
    <row r="8" spans="1:16" ht="20.100000000000001" customHeight="1" x14ac:dyDescent="0.25">
      <c r="A8" s="11">
        <v>2010</v>
      </c>
      <c r="B8" s="70">
        <v>541</v>
      </c>
      <c r="C8" s="12">
        <f>B8/Plan1!O$45*1000</f>
        <v>3.1042891981064411</v>
      </c>
      <c r="E8" s="43"/>
      <c r="F8" s="43"/>
      <c r="H8" s="51"/>
      <c r="K8" s="36"/>
      <c r="L8" s="36"/>
      <c r="M8" s="36"/>
      <c r="N8" s="36"/>
    </row>
    <row r="9" spans="1:16" ht="20.100000000000001" customHeight="1" x14ac:dyDescent="0.25">
      <c r="A9" s="11">
        <v>2011</v>
      </c>
      <c r="B9" s="70">
        <v>632</v>
      </c>
      <c r="C9" s="12">
        <f>B9/Plan1!P$45*1000</f>
        <v>3.5817512043071691</v>
      </c>
      <c r="E9" s="43"/>
      <c r="F9" s="43"/>
      <c r="H9" s="51"/>
      <c r="K9" s="36"/>
      <c r="L9" s="36"/>
      <c r="M9" s="36"/>
      <c r="N9" s="36"/>
    </row>
    <row r="10" spans="1:16" ht="20.100000000000001" customHeight="1" x14ac:dyDescent="0.25">
      <c r="A10" s="11">
        <v>2012</v>
      </c>
      <c r="B10" s="70">
        <v>695</v>
      </c>
      <c r="C10" s="12">
        <f>B10/Plan1!Q$45*1000</f>
        <v>3.9515129461798253</v>
      </c>
      <c r="E10" s="43"/>
      <c r="F10" s="43"/>
      <c r="H10" s="51"/>
      <c r="K10" s="36"/>
      <c r="L10" s="36"/>
      <c r="M10" s="36"/>
      <c r="N10" s="36"/>
    </row>
    <row r="11" spans="1:16" ht="20.100000000000001" customHeight="1" x14ac:dyDescent="0.25">
      <c r="A11" s="11">
        <v>2013</v>
      </c>
      <c r="B11" s="70">
        <v>845</v>
      </c>
      <c r="C11" s="12">
        <f>B11/Plan1!R$45*1000</f>
        <v>4.8860311549536846</v>
      </c>
      <c r="E11" s="43"/>
      <c r="F11" s="43"/>
      <c r="H11" s="51"/>
      <c r="K11" s="36"/>
      <c r="L11" s="36"/>
      <c r="M11" s="36"/>
      <c r="N11" s="36"/>
    </row>
    <row r="12" spans="1:16" ht="20.100000000000001" customHeight="1" x14ac:dyDescent="0.25">
      <c r="A12" s="11">
        <v>2014</v>
      </c>
      <c r="B12" s="70">
        <v>966</v>
      </c>
      <c r="C12" s="12">
        <f>B12/Plan1!S$45*1000</f>
        <v>5.4944429908880981</v>
      </c>
      <c r="E12" s="43"/>
      <c r="F12" s="43"/>
      <c r="H12" s="51"/>
      <c r="K12" s="36"/>
      <c r="L12" s="36"/>
      <c r="M12" s="36"/>
      <c r="N12" s="36"/>
    </row>
    <row r="13" spans="1:16" ht="20.100000000000001" customHeight="1" x14ac:dyDescent="0.25">
      <c r="A13" s="11">
        <v>2015</v>
      </c>
      <c r="B13" s="70">
        <v>999</v>
      </c>
      <c r="C13" s="12">
        <f>B13/Plan1!T$45*1000</f>
        <v>5.6671204901293395</v>
      </c>
      <c r="E13" s="43"/>
      <c r="F13" s="43"/>
      <c r="H13" s="51"/>
      <c r="K13" s="36"/>
      <c r="L13" s="36"/>
      <c r="M13" s="36"/>
      <c r="N13" s="36"/>
    </row>
    <row r="14" spans="1:16" ht="20.100000000000001" customHeight="1" x14ac:dyDescent="0.25">
      <c r="A14" s="11">
        <v>2016</v>
      </c>
      <c r="B14" s="70">
        <v>1107</v>
      </c>
      <c r="C14" s="12">
        <f>B14/Plan1!U$45*1000</f>
        <v>6.6167768466605299</v>
      </c>
      <c r="E14" s="43"/>
      <c r="F14" s="43"/>
      <c r="H14" s="51"/>
      <c r="K14" s="36"/>
      <c r="L14" s="36"/>
      <c r="M14" s="36"/>
      <c r="N14" s="36"/>
    </row>
    <row r="15" spans="1:16" ht="20.100000000000001" customHeight="1" x14ac:dyDescent="0.25">
      <c r="A15" s="11">
        <v>2017</v>
      </c>
      <c r="B15" s="70">
        <v>1065</v>
      </c>
      <c r="C15" s="12">
        <f>B15/Plan1!V$45*1000</f>
        <v>6.2912401127106685</v>
      </c>
      <c r="E15" s="43"/>
      <c r="F15" s="43"/>
      <c r="H15" s="51"/>
      <c r="K15" s="36"/>
      <c r="L15" s="36"/>
      <c r="M15" s="36"/>
      <c r="N15" s="36"/>
    </row>
    <row r="16" spans="1:16" ht="20.100000000000001" customHeight="1" x14ac:dyDescent="0.25">
      <c r="A16" s="11">
        <v>2018</v>
      </c>
      <c r="B16" s="70">
        <v>1154</v>
      </c>
      <c r="C16" s="12">
        <f>B16/Plan1!W$45*1000</f>
        <v>6.9790085453544837</v>
      </c>
      <c r="F16" s="43"/>
      <c r="H16" s="51"/>
      <c r="K16" s="36"/>
      <c r="L16" s="36"/>
      <c r="M16" s="36"/>
      <c r="N16" s="36"/>
    </row>
    <row r="17" spans="1:14" ht="20.100000000000001" customHeight="1" x14ac:dyDescent="0.25">
      <c r="A17" s="11">
        <v>2019</v>
      </c>
      <c r="B17" s="70">
        <v>1131</v>
      </c>
      <c r="C17" s="12">
        <f>B17/Plan1!X$45*1000</f>
        <v>7.1315072639225177</v>
      </c>
      <c r="F17" s="43"/>
      <c r="H17" s="51"/>
      <c r="K17" s="36"/>
      <c r="L17" s="36"/>
      <c r="M17" s="36"/>
      <c r="N17" s="36"/>
    </row>
    <row r="18" spans="1:14" ht="20.100000000000001" customHeight="1" x14ac:dyDescent="0.25">
      <c r="A18" s="11">
        <v>2020</v>
      </c>
      <c r="B18" s="70">
        <v>1061</v>
      </c>
      <c r="C18" s="12">
        <f>B18/Plan1!Y$45*1000</f>
        <v>7.2113587396094578</v>
      </c>
      <c r="F18" s="43"/>
      <c r="H18" s="51"/>
      <c r="K18" s="36"/>
      <c r="L18" s="36"/>
      <c r="M18" s="36"/>
      <c r="N18" s="36"/>
    </row>
    <row r="19" spans="1:14" ht="20.100000000000001" customHeight="1" x14ac:dyDescent="0.25">
      <c r="A19" s="11">
        <v>2021</v>
      </c>
      <c r="B19" s="70">
        <v>953</v>
      </c>
      <c r="C19" s="12">
        <f>B19/Plan1!Z$45*1000</f>
        <v>6.9680551595048508</v>
      </c>
      <c r="F19" s="43"/>
      <c r="H19" s="51"/>
      <c r="K19" s="36"/>
      <c r="L19" s="36"/>
      <c r="M19" s="36"/>
      <c r="N19" s="36"/>
    </row>
    <row r="20" spans="1:14" ht="20.100000000000001" customHeight="1" x14ac:dyDescent="0.25">
      <c r="A20" s="21">
        <v>2022</v>
      </c>
      <c r="B20" s="57">
        <v>957</v>
      </c>
      <c r="C20" s="22">
        <f>B20/Plan1!AA$45*1000</f>
        <v>7.2466511687780653</v>
      </c>
      <c r="F20" s="43"/>
      <c r="H20" s="51"/>
      <c r="K20" s="36"/>
      <c r="L20" s="36"/>
      <c r="M20" s="36"/>
      <c r="N20" s="36"/>
    </row>
    <row r="21" spans="1:14" ht="20.100000000000001" customHeight="1" x14ac:dyDescent="0.25">
      <c r="A21" s="21">
        <v>2023</v>
      </c>
      <c r="B21" s="60">
        <v>573</v>
      </c>
      <c r="C21" s="22">
        <f>B21/Plan1!AB$45*1000</f>
        <v>6.4954939636116302</v>
      </c>
      <c r="F21" s="43"/>
      <c r="H21" s="51"/>
      <c r="K21" s="36"/>
      <c r="L21" s="36"/>
      <c r="M21" s="36"/>
      <c r="N21" s="36"/>
    </row>
    <row r="22" spans="1:14" ht="20.100000000000001" customHeight="1" x14ac:dyDescent="0.25">
      <c r="A22" s="14" t="s">
        <v>4</v>
      </c>
      <c r="B22" s="61">
        <f>SUM(B5:B21)</f>
        <v>13835</v>
      </c>
      <c r="C22" s="15" t="s">
        <v>9</v>
      </c>
      <c r="K22" s="36"/>
      <c r="L22" s="36"/>
      <c r="M22" s="36"/>
      <c r="N22" s="36"/>
    </row>
    <row r="23" spans="1:14" x14ac:dyDescent="0.25">
      <c r="K23" s="36"/>
      <c r="L23" s="37"/>
      <c r="M23" s="36"/>
      <c r="N23" s="36"/>
    </row>
    <row r="24" spans="1:14" x14ac:dyDescent="0.25">
      <c r="A24" s="13" t="s">
        <v>50</v>
      </c>
    </row>
    <row r="25" spans="1:14" x14ac:dyDescent="0.25">
      <c r="A25" s="91" t="s">
        <v>84</v>
      </c>
      <c r="B25" s="52"/>
      <c r="C25" s="52"/>
    </row>
    <row r="26" spans="1:14" x14ac:dyDescent="0.25">
      <c r="A26" s="92" t="s">
        <v>65</v>
      </c>
      <c r="B26" s="52"/>
      <c r="C26" s="52"/>
    </row>
  </sheetData>
  <phoneticPr fontId="0" type="noConversion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C64"/>
  <sheetViews>
    <sheetView topLeftCell="G22" zoomScaleNormal="100" workbookViewId="0">
      <selection activeCell="AB46" sqref="AB46"/>
    </sheetView>
  </sheetViews>
  <sheetFormatPr defaultColWidth="8.7109375" defaultRowHeight="15" x14ac:dyDescent="0.25"/>
  <cols>
    <col min="1" max="2" width="8.7109375" customWidth="1"/>
    <col min="3" max="4" width="10.5703125" customWidth="1"/>
    <col min="5" max="5" width="11.5703125" customWidth="1"/>
    <col min="6" max="10" width="8.7109375" customWidth="1"/>
    <col min="11" max="11" width="26" customWidth="1"/>
    <col min="25" max="26" width="10.7109375" bestFit="1" customWidth="1"/>
    <col min="27" max="27" width="14.85546875" customWidth="1"/>
    <col min="28" max="28" width="13.5703125" bestFit="1" customWidth="1"/>
    <col min="29" max="29" width="11.5703125" customWidth="1"/>
  </cols>
  <sheetData>
    <row r="2" spans="2:29" x14ac:dyDescent="0.25">
      <c r="B2" t="s">
        <v>13</v>
      </c>
      <c r="K2" t="s">
        <v>14</v>
      </c>
    </row>
    <row r="3" spans="2:29" x14ac:dyDescent="0.25">
      <c r="C3" t="s">
        <v>15</v>
      </c>
      <c r="D3" t="s">
        <v>16</v>
      </c>
      <c r="E3" t="s">
        <v>17</v>
      </c>
      <c r="K3" t="s">
        <v>18</v>
      </c>
    </row>
    <row r="4" spans="2:29" x14ac:dyDescent="0.25">
      <c r="B4" s="16">
        <v>1980</v>
      </c>
      <c r="C4" s="17">
        <v>4141963</v>
      </c>
      <c r="D4" s="17">
        <v>4333417</v>
      </c>
      <c r="E4" s="18">
        <f t="shared" ref="E4:E42" si="0">SUM(C4:D4)</f>
        <v>8475380</v>
      </c>
      <c r="K4" t="s">
        <v>74</v>
      </c>
    </row>
    <row r="5" spans="2:29" x14ac:dyDescent="0.25">
      <c r="B5" s="16">
        <v>1981</v>
      </c>
      <c r="C5" s="17">
        <v>4189447</v>
      </c>
      <c r="D5" s="17">
        <v>4392838</v>
      </c>
      <c r="E5" s="18">
        <f t="shared" si="0"/>
        <v>8582285</v>
      </c>
    </row>
    <row r="6" spans="2:29" x14ac:dyDescent="0.25">
      <c r="B6" s="16">
        <v>1982</v>
      </c>
      <c r="C6" s="17">
        <v>4236533</v>
      </c>
      <c r="D6" s="17">
        <v>4452147</v>
      </c>
      <c r="E6" s="18">
        <f t="shared" si="0"/>
        <v>8688680</v>
      </c>
      <c r="K6" t="s">
        <v>19</v>
      </c>
      <c r="L6">
        <v>2007</v>
      </c>
      <c r="M6">
        <v>2008</v>
      </c>
      <c r="N6">
        <v>2009</v>
      </c>
      <c r="O6">
        <v>2010</v>
      </c>
      <c r="P6">
        <v>2011</v>
      </c>
      <c r="Q6">
        <v>2012</v>
      </c>
      <c r="R6">
        <v>2013</v>
      </c>
      <c r="S6">
        <v>2014</v>
      </c>
      <c r="T6">
        <v>2015</v>
      </c>
      <c r="U6">
        <v>2016</v>
      </c>
      <c r="V6">
        <v>2017</v>
      </c>
      <c r="W6">
        <v>2018</v>
      </c>
      <c r="X6">
        <v>2019</v>
      </c>
      <c r="Y6">
        <v>2020</v>
      </c>
      <c r="Z6">
        <v>2021</v>
      </c>
      <c r="AA6">
        <v>2022</v>
      </c>
      <c r="AB6">
        <v>2023</v>
      </c>
      <c r="AC6" t="s">
        <v>4</v>
      </c>
    </row>
    <row r="7" spans="2:29" x14ac:dyDescent="0.25">
      <c r="B7" s="16">
        <v>1983</v>
      </c>
      <c r="C7" s="17">
        <v>4283226</v>
      </c>
      <c r="D7" s="17">
        <v>4511318</v>
      </c>
      <c r="E7" s="18">
        <f t="shared" si="0"/>
        <v>8794544</v>
      </c>
      <c r="K7" t="s">
        <v>20</v>
      </c>
      <c r="L7" s="53">
        <v>3170</v>
      </c>
      <c r="M7" s="53">
        <v>3288</v>
      </c>
      <c r="N7" s="53">
        <v>3324</v>
      </c>
      <c r="O7" s="53">
        <v>3141</v>
      </c>
      <c r="P7" s="53">
        <v>3159</v>
      </c>
      <c r="Q7" s="53">
        <v>3285</v>
      </c>
      <c r="R7" s="53">
        <v>3146</v>
      </c>
      <c r="S7" s="53">
        <v>3181</v>
      </c>
      <c r="T7" s="53">
        <v>3258</v>
      </c>
      <c r="U7" s="53">
        <v>3031</v>
      </c>
      <c r="V7" s="53">
        <v>2989</v>
      </c>
      <c r="W7" s="53">
        <v>3026</v>
      </c>
      <c r="X7" s="53">
        <v>2848</v>
      </c>
      <c r="Y7" s="53">
        <v>2695</v>
      </c>
      <c r="Z7" s="53">
        <v>2500</v>
      </c>
      <c r="AA7">
        <v>795</v>
      </c>
      <c r="AB7">
        <v>813</v>
      </c>
      <c r="AC7" s="53">
        <f>SUM(L7:AB7)</f>
        <v>47649</v>
      </c>
    </row>
    <row r="8" spans="2:29" x14ac:dyDescent="0.25">
      <c r="B8" s="16">
        <v>1984</v>
      </c>
      <c r="C8" s="17">
        <v>4329480</v>
      </c>
      <c r="D8" s="17">
        <v>4570292</v>
      </c>
      <c r="E8" s="18">
        <f t="shared" si="0"/>
        <v>8899772</v>
      </c>
      <c r="K8" t="s">
        <v>21</v>
      </c>
      <c r="L8" s="53">
        <v>7099</v>
      </c>
      <c r="M8" s="53">
        <v>7219</v>
      </c>
      <c r="N8" s="53">
        <v>7326</v>
      </c>
      <c r="O8" s="53">
        <v>7076</v>
      </c>
      <c r="P8" s="53">
        <v>7209</v>
      </c>
      <c r="Q8" s="53">
        <v>7158</v>
      </c>
      <c r="R8" s="53">
        <v>7214</v>
      </c>
      <c r="S8" s="53">
        <v>7104</v>
      </c>
      <c r="T8" s="53">
        <v>7000</v>
      </c>
      <c r="U8" s="53">
        <v>6640</v>
      </c>
      <c r="V8" s="53">
        <v>6546</v>
      </c>
      <c r="W8" s="53">
        <v>6116</v>
      </c>
      <c r="X8" s="53">
        <v>5989</v>
      </c>
      <c r="Y8" s="53">
        <v>5473</v>
      </c>
      <c r="Z8" s="53">
        <v>5054</v>
      </c>
      <c r="AA8" s="53">
        <v>1648</v>
      </c>
      <c r="AB8">
        <v>1625</v>
      </c>
      <c r="AC8" s="53">
        <f t="shared" ref="AC8:AC40" si="1">SUM(L8:AB8)</f>
        <v>103496</v>
      </c>
    </row>
    <row r="9" spans="2:29" x14ac:dyDescent="0.25">
      <c r="B9" s="16">
        <v>1985</v>
      </c>
      <c r="C9" s="17">
        <v>4375227</v>
      </c>
      <c r="D9" s="17">
        <v>4629004</v>
      </c>
      <c r="E9" s="18">
        <f t="shared" si="0"/>
        <v>9004231</v>
      </c>
      <c r="K9" t="s">
        <v>22</v>
      </c>
      <c r="L9" s="53">
        <v>10037</v>
      </c>
      <c r="M9" s="53">
        <v>10204</v>
      </c>
      <c r="N9" s="53">
        <v>10462</v>
      </c>
      <c r="O9" s="53">
        <v>10564</v>
      </c>
      <c r="P9" s="53">
        <v>10747</v>
      </c>
      <c r="Q9" s="53">
        <v>10772</v>
      </c>
      <c r="R9" s="53">
        <v>10692</v>
      </c>
      <c r="S9" s="53">
        <v>10898</v>
      </c>
      <c r="T9" s="53">
        <v>10967</v>
      </c>
      <c r="U9" s="53">
        <v>10509</v>
      </c>
      <c r="V9" s="53">
        <v>10638</v>
      </c>
      <c r="W9" s="53">
        <v>10545</v>
      </c>
      <c r="X9" s="53">
        <v>10069</v>
      </c>
      <c r="Y9" s="53">
        <v>9259</v>
      </c>
      <c r="Z9" s="53">
        <v>8649</v>
      </c>
      <c r="AA9" s="53">
        <v>2740</v>
      </c>
      <c r="AB9">
        <v>2605</v>
      </c>
      <c r="AC9" s="53">
        <f t="shared" si="1"/>
        <v>160357</v>
      </c>
    </row>
    <row r="10" spans="2:29" x14ac:dyDescent="0.25">
      <c r="B10" s="16">
        <v>1986</v>
      </c>
      <c r="C10" s="17">
        <v>4420471</v>
      </c>
      <c r="D10" s="17">
        <v>4687439</v>
      </c>
      <c r="E10" s="18">
        <f t="shared" si="0"/>
        <v>9107910</v>
      </c>
      <c r="K10" t="s">
        <v>23</v>
      </c>
      <c r="L10" s="53">
        <v>10648</v>
      </c>
      <c r="M10" s="53">
        <v>10756</v>
      </c>
      <c r="N10" s="53">
        <v>10672</v>
      </c>
      <c r="O10" s="53">
        <v>10673</v>
      </c>
      <c r="P10" s="53">
        <v>10670</v>
      </c>
      <c r="Q10" s="53">
        <v>10418</v>
      </c>
      <c r="R10" s="53">
        <v>10411</v>
      </c>
      <c r="S10" s="53">
        <v>10508</v>
      </c>
      <c r="T10" s="53">
        <v>10680</v>
      </c>
      <c r="U10" s="53">
        <v>10007</v>
      </c>
      <c r="V10" s="53">
        <v>10085</v>
      </c>
      <c r="W10" s="53">
        <v>9955</v>
      </c>
      <c r="X10" s="53">
        <v>9312</v>
      </c>
      <c r="Y10" s="53">
        <v>8864</v>
      </c>
      <c r="Z10" s="53">
        <v>7982</v>
      </c>
      <c r="AA10" s="53">
        <v>2615</v>
      </c>
      <c r="AB10">
        <v>2542</v>
      </c>
      <c r="AC10" s="53">
        <f t="shared" si="1"/>
        <v>156798</v>
      </c>
    </row>
    <row r="11" spans="2:29" x14ac:dyDescent="0.25">
      <c r="B11" s="16">
        <v>1987</v>
      </c>
      <c r="C11" s="17">
        <v>4465139</v>
      </c>
      <c r="D11" s="17">
        <v>4745529</v>
      </c>
      <c r="E11" s="18">
        <f t="shared" si="0"/>
        <v>9210668</v>
      </c>
      <c r="K11" t="s">
        <v>24</v>
      </c>
      <c r="L11" s="53">
        <v>5310</v>
      </c>
      <c r="M11" s="53">
        <v>5266</v>
      </c>
      <c r="N11" s="53">
        <v>5350</v>
      </c>
      <c r="O11" s="53">
        <v>5224</v>
      </c>
      <c r="P11" s="53">
        <v>5291</v>
      </c>
      <c r="Q11" s="53">
        <v>5268</v>
      </c>
      <c r="R11" s="53">
        <v>5216</v>
      </c>
      <c r="S11" s="53">
        <v>5312</v>
      </c>
      <c r="T11" s="53">
        <v>5245</v>
      </c>
      <c r="U11" s="53">
        <v>5203</v>
      </c>
      <c r="V11" s="53">
        <v>4910</v>
      </c>
      <c r="W11" s="53">
        <v>4914</v>
      </c>
      <c r="X11" s="53">
        <v>4446</v>
      </c>
      <c r="Y11" s="53">
        <v>4162</v>
      </c>
      <c r="Z11" s="53">
        <v>3815</v>
      </c>
      <c r="AA11">
        <v>1176</v>
      </c>
      <c r="AB11">
        <v>1210</v>
      </c>
      <c r="AC11" s="53">
        <f t="shared" si="1"/>
        <v>77318</v>
      </c>
    </row>
    <row r="12" spans="2:29" x14ac:dyDescent="0.25">
      <c r="B12" s="16">
        <v>1988</v>
      </c>
      <c r="C12" s="17">
        <v>4509201</v>
      </c>
      <c r="D12" s="17">
        <v>4803230</v>
      </c>
      <c r="E12" s="18">
        <f t="shared" si="0"/>
        <v>9312431</v>
      </c>
      <c r="K12" t="s">
        <v>25</v>
      </c>
      <c r="L12" s="53">
        <v>6926</v>
      </c>
      <c r="M12" s="53">
        <v>6941</v>
      </c>
      <c r="N12" s="53">
        <v>7116</v>
      </c>
      <c r="O12" s="53">
        <v>7055</v>
      </c>
      <c r="P12" s="53">
        <v>7217</v>
      </c>
      <c r="Q12" s="53">
        <v>7223</v>
      </c>
      <c r="R12" s="53">
        <v>7185</v>
      </c>
      <c r="S12" s="53">
        <v>7079</v>
      </c>
      <c r="T12" s="53">
        <v>6986</v>
      </c>
      <c r="U12" s="53">
        <v>6824</v>
      </c>
      <c r="V12" s="53">
        <v>6874</v>
      </c>
      <c r="W12" s="53">
        <v>6565</v>
      </c>
      <c r="X12" s="53">
        <v>6369</v>
      </c>
      <c r="Y12" s="53">
        <v>6034</v>
      </c>
      <c r="Z12" s="53">
        <v>5466</v>
      </c>
      <c r="AA12" s="53">
        <v>1752</v>
      </c>
      <c r="AB12">
        <v>1651</v>
      </c>
      <c r="AC12" s="53">
        <f t="shared" si="1"/>
        <v>105263</v>
      </c>
    </row>
    <row r="13" spans="2:29" x14ac:dyDescent="0.25">
      <c r="B13" s="16">
        <v>1989</v>
      </c>
      <c r="C13" s="17">
        <v>4552595</v>
      </c>
      <c r="D13" s="17">
        <v>4860488</v>
      </c>
      <c r="E13" s="18">
        <f t="shared" si="0"/>
        <v>9413083</v>
      </c>
      <c r="K13" t="s">
        <v>26</v>
      </c>
      <c r="L13" s="53">
        <v>3530</v>
      </c>
      <c r="M13" s="53">
        <v>3632</v>
      </c>
      <c r="N13" s="53">
        <v>3743</v>
      </c>
      <c r="O13" s="53">
        <v>3830</v>
      </c>
      <c r="P13" s="53">
        <v>3818</v>
      </c>
      <c r="Q13" s="53">
        <v>4006</v>
      </c>
      <c r="R13" s="53">
        <v>3806</v>
      </c>
      <c r="S13" s="53">
        <v>3956</v>
      </c>
      <c r="T13" s="53">
        <v>4006</v>
      </c>
      <c r="U13" s="53">
        <v>3798</v>
      </c>
      <c r="V13" s="53">
        <v>3711</v>
      </c>
      <c r="W13" s="53">
        <v>3696</v>
      </c>
      <c r="X13" s="53">
        <v>3595</v>
      </c>
      <c r="Y13" s="53">
        <v>3248</v>
      </c>
      <c r="Z13" s="53">
        <v>3189</v>
      </c>
      <c r="AA13">
        <v>1045</v>
      </c>
      <c r="AB13">
        <v>974</v>
      </c>
      <c r="AC13" s="53">
        <f t="shared" si="1"/>
        <v>57583</v>
      </c>
    </row>
    <row r="14" spans="2:29" x14ac:dyDescent="0.25">
      <c r="B14" s="16">
        <v>1990</v>
      </c>
      <c r="C14" s="17">
        <v>4595289</v>
      </c>
      <c r="D14" s="17">
        <v>4917256</v>
      </c>
      <c r="E14" s="18">
        <f t="shared" si="0"/>
        <v>9512545</v>
      </c>
      <c r="K14" t="s">
        <v>27</v>
      </c>
      <c r="L14" s="53">
        <v>3102</v>
      </c>
      <c r="M14" s="53">
        <v>3171</v>
      </c>
      <c r="N14" s="53">
        <v>3101</v>
      </c>
      <c r="O14" s="53">
        <v>3259</v>
      </c>
      <c r="P14" s="53">
        <v>3094</v>
      </c>
      <c r="Q14" s="53">
        <v>3282</v>
      </c>
      <c r="R14" s="53">
        <v>3146</v>
      </c>
      <c r="S14" s="53">
        <v>3230</v>
      </c>
      <c r="T14" s="53">
        <v>3176</v>
      </c>
      <c r="U14" s="53">
        <v>2974</v>
      </c>
      <c r="V14" s="53">
        <v>2907</v>
      </c>
      <c r="W14" s="53">
        <v>2903</v>
      </c>
      <c r="X14" s="53">
        <v>2738</v>
      </c>
      <c r="Y14" s="53">
        <v>2599</v>
      </c>
      <c r="Z14" s="53">
        <v>2454</v>
      </c>
      <c r="AA14">
        <v>779</v>
      </c>
      <c r="AB14">
        <v>755</v>
      </c>
      <c r="AC14" s="53">
        <f t="shared" si="1"/>
        <v>46670</v>
      </c>
    </row>
    <row r="15" spans="2:29" x14ac:dyDescent="0.25">
      <c r="B15" s="16">
        <v>1991</v>
      </c>
      <c r="C15" s="17">
        <v>4637212</v>
      </c>
      <c r="D15" s="17">
        <v>4973447</v>
      </c>
      <c r="E15" s="18">
        <f t="shared" si="0"/>
        <v>9610659</v>
      </c>
      <c r="K15" t="s">
        <v>28</v>
      </c>
      <c r="L15" s="53">
        <v>7240</v>
      </c>
      <c r="M15" s="53">
        <v>7341</v>
      </c>
      <c r="N15" s="53">
        <v>7255</v>
      </c>
      <c r="O15" s="53">
        <v>7161</v>
      </c>
      <c r="P15" s="53">
        <v>7255</v>
      </c>
      <c r="Q15" s="53">
        <v>7181</v>
      </c>
      <c r="R15" s="53">
        <v>6967</v>
      </c>
      <c r="S15" s="53">
        <v>7044</v>
      </c>
      <c r="T15" s="53">
        <v>7205</v>
      </c>
      <c r="U15" s="53">
        <v>6817</v>
      </c>
      <c r="V15" s="53">
        <v>6770</v>
      </c>
      <c r="W15" s="53">
        <v>6620</v>
      </c>
      <c r="X15" s="53">
        <v>6052</v>
      </c>
      <c r="Y15" s="53">
        <v>5726</v>
      </c>
      <c r="Z15" s="53">
        <v>5097</v>
      </c>
      <c r="AA15" s="53">
        <v>1658</v>
      </c>
      <c r="AB15">
        <v>1542</v>
      </c>
      <c r="AC15" s="53">
        <f t="shared" si="1"/>
        <v>104931</v>
      </c>
    </row>
    <row r="16" spans="2:29" x14ac:dyDescent="0.25">
      <c r="B16" s="16">
        <v>1992</v>
      </c>
      <c r="C16" s="17">
        <v>4669272</v>
      </c>
      <c r="D16" s="17">
        <v>5021147</v>
      </c>
      <c r="E16" s="18">
        <f t="shared" si="0"/>
        <v>9690419</v>
      </c>
      <c r="K16" t="s">
        <v>29</v>
      </c>
      <c r="L16" s="53">
        <v>4655</v>
      </c>
      <c r="M16" s="53">
        <v>4673</v>
      </c>
      <c r="N16" s="53">
        <v>4913</v>
      </c>
      <c r="O16" s="53">
        <v>4854</v>
      </c>
      <c r="P16" s="53">
        <v>4975</v>
      </c>
      <c r="Q16" s="53">
        <v>5022</v>
      </c>
      <c r="R16" s="53">
        <v>5051</v>
      </c>
      <c r="S16" s="53">
        <v>5207</v>
      </c>
      <c r="T16" s="53">
        <v>5050</v>
      </c>
      <c r="U16" s="53">
        <v>5012</v>
      </c>
      <c r="V16" s="53">
        <v>5139</v>
      </c>
      <c r="W16" s="53">
        <v>4921</v>
      </c>
      <c r="X16" s="53">
        <v>4717</v>
      </c>
      <c r="Y16" s="53">
        <v>4431</v>
      </c>
      <c r="Z16" s="53">
        <v>3960</v>
      </c>
      <c r="AA16">
        <v>1286</v>
      </c>
      <c r="AB16">
        <v>1246</v>
      </c>
      <c r="AC16" s="53">
        <f t="shared" si="1"/>
        <v>75112</v>
      </c>
    </row>
    <row r="17" spans="2:29" x14ac:dyDescent="0.25">
      <c r="B17" s="16">
        <v>1993</v>
      </c>
      <c r="C17" s="17">
        <v>4703228</v>
      </c>
      <c r="D17" s="17">
        <v>5071094</v>
      </c>
      <c r="E17" s="18">
        <f t="shared" si="0"/>
        <v>9774322</v>
      </c>
      <c r="K17" t="s">
        <v>30</v>
      </c>
      <c r="L17" s="53">
        <v>6381</v>
      </c>
      <c r="M17" s="53">
        <v>6203</v>
      </c>
      <c r="N17" s="53">
        <v>6390</v>
      </c>
      <c r="O17" s="53">
        <v>6335</v>
      </c>
      <c r="P17" s="53">
        <v>6584</v>
      </c>
      <c r="Q17" s="53">
        <v>6542</v>
      </c>
      <c r="R17" s="53">
        <v>6536</v>
      </c>
      <c r="S17" s="53">
        <v>6642</v>
      </c>
      <c r="T17" s="53">
        <v>6724</v>
      </c>
      <c r="U17" s="53">
        <v>6417</v>
      </c>
      <c r="V17" s="53">
        <v>6329</v>
      </c>
      <c r="W17" s="53">
        <v>6413</v>
      </c>
      <c r="X17" s="53">
        <v>5956</v>
      </c>
      <c r="Y17" s="53">
        <v>5604</v>
      </c>
      <c r="Z17" s="53">
        <v>5138</v>
      </c>
      <c r="AA17" s="53">
        <v>1716</v>
      </c>
      <c r="AB17">
        <v>1568</v>
      </c>
      <c r="AC17" s="53">
        <f t="shared" si="1"/>
        <v>97478</v>
      </c>
    </row>
    <row r="18" spans="2:29" x14ac:dyDescent="0.25">
      <c r="B18" s="16">
        <v>1994</v>
      </c>
      <c r="C18" s="17">
        <v>4740103</v>
      </c>
      <c r="D18" s="17">
        <v>5124409</v>
      </c>
      <c r="E18" s="18">
        <f t="shared" si="0"/>
        <v>9864512</v>
      </c>
      <c r="K18" t="s">
        <v>31</v>
      </c>
      <c r="L18" s="53">
        <v>6090</v>
      </c>
      <c r="M18" s="53">
        <v>6240</v>
      </c>
      <c r="N18" s="53">
        <v>6210</v>
      </c>
      <c r="O18" s="53">
        <v>6214</v>
      </c>
      <c r="P18" s="53">
        <v>6337</v>
      </c>
      <c r="Q18" s="53">
        <v>6390</v>
      </c>
      <c r="R18" s="53">
        <v>6272</v>
      </c>
      <c r="S18" s="53">
        <v>6449</v>
      </c>
      <c r="T18" s="53">
        <v>6511</v>
      </c>
      <c r="U18" s="53">
        <v>6092</v>
      </c>
      <c r="V18" s="53">
        <v>6102</v>
      </c>
      <c r="W18" s="53">
        <v>5883</v>
      </c>
      <c r="X18" s="53">
        <v>5624</v>
      </c>
      <c r="Y18" s="53">
        <v>5289</v>
      </c>
      <c r="Z18" s="53">
        <v>4863</v>
      </c>
      <c r="AA18" s="53">
        <v>1579</v>
      </c>
      <c r="AB18">
        <v>1479</v>
      </c>
      <c r="AC18" s="53">
        <f t="shared" si="1"/>
        <v>93624</v>
      </c>
    </row>
    <row r="19" spans="2:29" x14ac:dyDescent="0.25">
      <c r="B19" s="16">
        <v>1995</v>
      </c>
      <c r="C19" s="17">
        <v>4775957</v>
      </c>
      <c r="D19" s="17">
        <v>5176848</v>
      </c>
      <c r="E19" s="18">
        <f t="shared" si="0"/>
        <v>9952805</v>
      </c>
      <c r="K19" t="s">
        <v>32</v>
      </c>
      <c r="L19" s="53">
        <v>8249</v>
      </c>
      <c r="M19" s="53">
        <v>8426</v>
      </c>
      <c r="N19" s="53">
        <v>8113</v>
      </c>
      <c r="O19" s="53">
        <v>8140</v>
      </c>
      <c r="P19" s="53">
        <v>8453</v>
      </c>
      <c r="Q19" s="53">
        <v>8516</v>
      </c>
      <c r="R19" s="53">
        <v>8181</v>
      </c>
      <c r="S19" s="53">
        <v>8570</v>
      </c>
      <c r="T19" s="53">
        <v>8532</v>
      </c>
      <c r="U19" s="53">
        <v>8162</v>
      </c>
      <c r="V19" s="53">
        <v>8234</v>
      </c>
      <c r="W19" s="53">
        <v>8107</v>
      </c>
      <c r="X19" s="53">
        <v>7650</v>
      </c>
      <c r="Y19" s="53">
        <v>7218</v>
      </c>
      <c r="Z19" s="53">
        <v>6934</v>
      </c>
      <c r="AA19" s="53">
        <v>2199</v>
      </c>
      <c r="AB19">
        <v>2220</v>
      </c>
      <c r="AC19" s="53">
        <f t="shared" si="1"/>
        <v>125904</v>
      </c>
    </row>
    <row r="20" spans="2:29" x14ac:dyDescent="0.25">
      <c r="B20" s="16">
        <v>1996</v>
      </c>
      <c r="C20" s="19">
        <v>4811356</v>
      </c>
      <c r="D20" s="19">
        <v>5229014</v>
      </c>
      <c r="E20" s="18">
        <f t="shared" si="0"/>
        <v>10040370</v>
      </c>
      <c r="K20" t="s">
        <v>33</v>
      </c>
      <c r="L20" s="53">
        <v>3377</v>
      </c>
      <c r="M20" s="53">
        <v>3420</v>
      </c>
      <c r="N20" s="53">
        <v>3200</v>
      </c>
      <c r="O20" s="53">
        <v>3351</v>
      </c>
      <c r="P20" s="53">
        <v>3359</v>
      </c>
      <c r="Q20" s="53">
        <v>3249</v>
      </c>
      <c r="R20" s="53">
        <v>3190</v>
      </c>
      <c r="S20" s="53">
        <v>3068</v>
      </c>
      <c r="T20" s="53">
        <v>2994</v>
      </c>
      <c r="U20" s="53">
        <v>3074</v>
      </c>
      <c r="V20" s="53">
        <v>2981</v>
      </c>
      <c r="W20" s="53">
        <v>2881</v>
      </c>
      <c r="X20" s="53">
        <v>2737</v>
      </c>
      <c r="Y20" s="53">
        <v>2537</v>
      </c>
      <c r="Z20" s="53">
        <v>2259</v>
      </c>
      <c r="AA20">
        <v>774</v>
      </c>
      <c r="AB20">
        <v>798</v>
      </c>
      <c r="AC20" s="53">
        <f t="shared" si="1"/>
        <v>47249</v>
      </c>
    </row>
    <row r="21" spans="2:29" x14ac:dyDescent="0.25">
      <c r="B21" s="16">
        <v>1997</v>
      </c>
      <c r="C21" s="20">
        <v>4849655</v>
      </c>
      <c r="D21" s="20">
        <v>5284565</v>
      </c>
      <c r="E21" s="18">
        <f t="shared" si="0"/>
        <v>10134220</v>
      </c>
      <c r="K21" t="s">
        <v>34</v>
      </c>
      <c r="L21" s="53">
        <v>4354</v>
      </c>
      <c r="M21" s="53">
        <v>4474</v>
      </c>
      <c r="N21" s="53">
        <v>4492</v>
      </c>
      <c r="O21" s="53">
        <v>4594</v>
      </c>
      <c r="P21" s="53">
        <v>4571</v>
      </c>
      <c r="Q21" s="53">
        <v>4637</v>
      </c>
      <c r="R21" s="53">
        <v>4516</v>
      </c>
      <c r="S21" s="53">
        <v>4656</v>
      </c>
      <c r="T21" s="53">
        <v>4594</v>
      </c>
      <c r="U21" s="53">
        <v>4552</v>
      </c>
      <c r="V21" s="53">
        <v>4570</v>
      </c>
      <c r="W21" s="53">
        <v>4598</v>
      </c>
      <c r="X21" s="53">
        <v>4485</v>
      </c>
      <c r="Y21" s="53">
        <v>4182</v>
      </c>
      <c r="Z21" s="53">
        <v>3948</v>
      </c>
      <c r="AA21">
        <v>1330</v>
      </c>
      <c r="AB21">
        <v>1231</v>
      </c>
      <c r="AC21" s="53">
        <f t="shared" si="1"/>
        <v>69784</v>
      </c>
    </row>
    <row r="22" spans="2:29" x14ac:dyDescent="0.25">
      <c r="B22" s="16">
        <v>1998</v>
      </c>
      <c r="C22" s="20">
        <v>4890496</v>
      </c>
      <c r="D22" s="20">
        <v>5343131</v>
      </c>
      <c r="E22" s="18">
        <f t="shared" si="0"/>
        <v>10233627</v>
      </c>
      <c r="K22" t="s">
        <v>35</v>
      </c>
      <c r="L22" s="53">
        <v>3610</v>
      </c>
      <c r="M22" s="53">
        <v>3611</v>
      </c>
      <c r="N22" s="53">
        <v>3621</v>
      </c>
      <c r="O22" s="53">
        <v>3808</v>
      </c>
      <c r="P22" s="53">
        <v>3879</v>
      </c>
      <c r="Q22" s="53">
        <v>3934</v>
      </c>
      <c r="R22" s="53">
        <v>3973</v>
      </c>
      <c r="S22" s="53">
        <v>4193</v>
      </c>
      <c r="T22" s="53">
        <v>4150</v>
      </c>
      <c r="U22" s="53">
        <v>3790</v>
      </c>
      <c r="V22" s="53">
        <v>4055</v>
      </c>
      <c r="W22" s="53">
        <v>3842</v>
      </c>
      <c r="X22" s="53">
        <v>3694</v>
      </c>
      <c r="Y22" s="53">
        <v>3387</v>
      </c>
      <c r="Z22" s="53">
        <v>3207</v>
      </c>
      <c r="AA22">
        <v>1026</v>
      </c>
      <c r="AB22">
        <v>1050</v>
      </c>
      <c r="AC22" s="53">
        <f t="shared" si="1"/>
        <v>58830</v>
      </c>
    </row>
    <row r="23" spans="2:29" x14ac:dyDescent="0.25">
      <c r="B23" s="16">
        <v>1999</v>
      </c>
      <c r="C23" s="20">
        <v>4931226</v>
      </c>
      <c r="D23" s="20">
        <v>5401831</v>
      </c>
      <c r="E23" s="18">
        <f t="shared" si="0"/>
        <v>10333057</v>
      </c>
      <c r="K23" t="s">
        <v>36</v>
      </c>
      <c r="L23" s="53">
        <v>9873</v>
      </c>
      <c r="M23" s="53">
        <v>10056</v>
      </c>
      <c r="N23" s="53">
        <v>10139</v>
      </c>
      <c r="O23" s="53">
        <v>10311</v>
      </c>
      <c r="P23" s="53">
        <v>10656</v>
      </c>
      <c r="Q23" s="53">
        <v>10382</v>
      </c>
      <c r="R23" s="53">
        <v>10123</v>
      </c>
      <c r="S23" s="53">
        <v>10386</v>
      </c>
      <c r="T23" s="53">
        <v>10495</v>
      </c>
      <c r="U23" s="53">
        <v>9739</v>
      </c>
      <c r="V23" s="53">
        <v>10120</v>
      </c>
      <c r="W23" s="53">
        <v>9713</v>
      </c>
      <c r="X23" s="53">
        <v>9527</v>
      </c>
      <c r="Y23" s="53">
        <v>8488</v>
      </c>
      <c r="Z23" s="53">
        <v>8129</v>
      </c>
      <c r="AA23" s="53">
        <v>2605</v>
      </c>
      <c r="AB23">
        <v>2528</v>
      </c>
      <c r="AC23" s="53">
        <f t="shared" si="1"/>
        <v>153270</v>
      </c>
    </row>
    <row r="24" spans="2:29" x14ac:dyDescent="0.25">
      <c r="B24" s="16">
        <v>2000</v>
      </c>
      <c r="C24" s="20">
        <v>4968927</v>
      </c>
      <c r="D24" s="20">
        <v>5457457</v>
      </c>
      <c r="E24" s="18">
        <f t="shared" si="0"/>
        <v>10426384</v>
      </c>
      <c r="K24" t="s">
        <v>70</v>
      </c>
      <c r="L24" s="53">
        <v>4716</v>
      </c>
      <c r="M24" s="53">
        <v>4624</v>
      </c>
      <c r="N24" s="53">
        <v>4793</v>
      </c>
      <c r="O24" s="53">
        <v>5076</v>
      </c>
      <c r="P24" s="53">
        <v>4966</v>
      </c>
      <c r="Q24" s="53">
        <v>4979</v>
      </c>
      <c r="R24" s="53">
        <v>4792</v>
      </c>
      <c r="S24" s="53">
        <v>4916</v>
      </c>
      <c r="T24" s="53">
        <v>4949</v>
      </c>
      <c r="U24" s="53">
        <v>4734</v>
      </c>
      <c r="V24" s="53">
        <v>4755</v>
      </c>
      <c r="W24" s="53">
        <v>4723</v>
      </c>
      <c r="X24" s="53">
        <v>4729</v>
      </c>
      <c r="Y24" s="53">
        <v>4342</v>
      </c>
      <c r="Z24" s="53">
        <v>3977</v>
      </c>
      <c r="AA24">
        <v>1322</v>
      </c>
      <c r="AB24">
        <v>1390</v>
      </c>
      <c r="AC24" s="53">
        <f t="shared" si="1"/>
        <v>73783</v>
      </c>
    </row>
    <row r="25" spans="2:29" x14ac:dyDescent="0.25">
      <c r="B25" s="16">
        <v>2001</v>
      </c>
      <c r="C25" s="20">
        <v>5013764</v>
      </c>
      <c r="D25" s="20">
        <v>5511603</v>
      </c>
      <c r="E25" s="18">
        <f t="shared" si="0"/>
        <v>10525367</v>
      </c>
      <c r="K25" t="s">
        <v>37</v>
      </c>
      <c r="L25" s="53">
        <v>2397</v>
      </c>
      <c r="M25" s="53">
        <v>2403</v>
      </c>
      <c r="N25" s="53">
        <v>2443</v>
      </c>
      <c r="O25" s="53">
        <v>2605</v>
      </c>
      <c r="P25" s="53">
        <v>2657</v>
      </c>
      <c r="Q25" s="53">
        <v>2587</v>
      </c>
      <c r="R25" s="53">
        <v>2642</v>
      </c>
      <c r="S25" s="53">
        <v>2638</v>
      </c>
      <c r="T25" s="53">
        <v>2799</v>
      </c>
      <c r="U25" s="53">
        <v>2731</v>
      </c>
      <c r="V25" s="53">
        <v>2868</v>
      </c>
      <c r="W25" s="53">
        <v>2779</v>
      </c>
      <c r="X25" s="53">
        <v>2699</v>
      </c>
      <c r="Y25" s="53">
        <v>2563</v>
      </c>
      <c r="Z25" s="53">
        <v>2361</v>
      </c>
      <c r="AA25">
        <v>823</v>
      </c>
      <c r="AB25">
        <v>835</v>
      </c>
      <c r="AC25" s="53">
        <f t="shared" si="1"/>
        <v>40830</v>
      </c>
    </row>
    <row r="26" spans="2:29" x14ac:dyDescent="0.25">
      <c r="B26" s="16">
        <v>2002</v>
      </c>
      <c r="C26" s="20">
        <v>5053300</v>
      </c>
      <c r="D26" s="20">
        <v>5560391</v>
      </c>
      <c r="E26" s="18">
        <f t="shared" si="0"/>
        <v>10613691</v>
      </c>
      <c r="K26" t="s">
        <v>38</v>
      </c>
      <c r="L26" s="53">
        <v>6543</v>
      </c>
      <c r="M26" s="53">
        <v>6773</v>
      </c>
      <c r="N26" s="53">
        <v>6608</v>
      </c>
      <c r="O26" s="53">
        <v>6766</v>
      </c>
      <c r="P26" s="53">
        <v>6694</v>
      </c>
      <c r="Q26" s="53">
        <v>6773</v>
      </c>
      <c r="R26" s="53">
        <v>6575</v>
      </c>
      <c r="S26" s="53">
        <v>6721</v>
      </c>
      <c r="T26" s="53">
        <v>6767</v>
      </c>
      <c r="U26" s="53">
        <v>6356</v>
      </c>
      <c r="V26" s="53">
        <v>6541</v>
      </c>
      <c r="W26" s="53">
        <v>6383</v>
      </c>
      <c r="X26" s="53">
        <v>6080</v>
      </c>
      <c r="Y26" s="53">
        <v>5643</v>
      </c>
      <c r="Z26" s="53">
        <v>5238</v>
      </c>
      <c r="AA26" s="53">
        <v>1698</v>
      </c>
      <c r="AB26">
        <v>1742</v>
      </c>
      <c r="AC26" s="53">
        <f t="shared" si="1"/>
        <v>99901</v>
      </c>
    </row>
    <row r="27" spans="2:29" x14ac:dyDescent="0.25">
      <c r="B27" s="16">
        <v>2003</v>
      </c>
      <c r="C27" s="20">
        <v>5090851</v>
      </c>
      <c r="D27" s="20">
        <v>5607530</v>
      </c>
      <c r="E27" s="18">
        <f t="shared" si="0"/>
        <v>10698381</v>
      </c>
      <c r="K27" t="s">
        <v>39</v>
      </c>
      <c r="L27" s="53">
        <v>2379</v>
      </c>
      <c r="M27" s="53">
        <v>2471</v>
      </c>
      <c r="N27" s="53">
        <v>2412</v>
      </c>
      <c r="O27" s="53">
        <v>2530</v>
      </c>
      <c r="P27" s="53">
        <v>2592</v>
      </c>
      <c r="Q27" s="53">
        <v>2484</v>
      </c>
      <c r="R27" s="53">
        <v>2597</v>
      </c>
      <c r="S27" s="53">
        <v>2624</v>
      </c>
      <c r="T27" s="53">
        <v>2678</v>
      </c>
      <c r="U27" s="53">
        <v>2391</v>
      </c>
      <c r="V27" s="53">
        <v>2597</v>
      </c>
      <c r="W27" s="53">
        <v>2391</v>
      </c>
      <c r="X27" s="53">
        <v>2373</v>
      </c>
      <c r="Y27" s="53">
        <v>2214</v>
      </c>
      <c r="Z27" s="53">
        <v>2054</v>
      </c>
      <c r="AA27">
        <v>687</v>
      </c>
      <c r="AB27">
        <v>579</v>
      </c>
      <c r="AC27" s="53">
        <f t="shared" si="1"/>
        <v>38053</v>
      </c>
    </row>
    <row r="28" spans="2:29" x14ac:dyDescent="0.25">
      <c r="B28" s="16">
        <v>2004</v>
      </c>
      <c r="C28" s="20">
        <v>5127759</v>
      </c>
      <c r="D28" s="20">
        <v>5654537</v>
      </c>
      <c r="E28" s="18">
        <f t="shared" si="0"/>
        <v>10782296</v>
      </c>
      <c r="K28" t="s">
        <v>40</v>
      </c>
      <c r="L28" s="53">
        <v>2857</v>
      </c>
      <c r="M28" s="53">
        <v>2923</v>
      </c>
      <c r="N28" s="53">
        <v>3057</v>
      </c>
      <c r="O28" s="53">
        <v>3021</v>
      </c>
      <c r="P28" s="53">
        <v>3114</v>
      </c>
      <c r="Q28" s="53">
        <v>3086</v>
      </c>
      <c r="R28" s="53">
        <v>3028</v>
      </c>
      <c r="S28" s="53">
        <v>3081</v>
      </c>
      <c r="T28" s="53">
        <v>3012</v>
      </c>
      <c r="U28" s="53">
        <v>2911</v>
      </c>
      <c r="V28" s="53">
        <v>3147</v>
      </c>
      <c r="W28" s="53">
        <v>3051</v>
      </c>
      <c r="X28" s="53">
        <v>2990</v>
      </c>
      <c r="Y28" s="53">
        <v>2780</v>
      </c>
      <c r="Z28" s="53">
        <v>2649</v>
      </c>
      <c r="AA28">
        <v>805</v>
      </c>
      <c r="AB28">
        <v>804</v>
      </c>
      <c r="AC28" s="53">
        <f t="shared" si="1"/>
        <v>46316</v>
      </c>
    </row>
    <row r="29" spans="2:29" x14ac:dyDescent="0.25">
      <c r="B29" s="16">
        <v>2005</v>
      </c>
      <c r="C29" s="20">
        <v>5164140</v>
      </c>
      <c r="D29" s="20">
        <v>5701433</v>
      </c>
      <c r="E29" s="18">
        <f t="shared" si="0"/>
        <v>10865573</v>
      </c>
      <c r="K29" t="s">
        <v>71</v>
      </c>
      <c r="L29" s="53">
        <v>6854</v>
      </c>
      <c r="M29" s="53">
        <v>6923</v>
      </c>
      <c r="N29" s="53">
        <v>6796</v>
      </c>
      <c r="O29" s="53">
        <v>6796</v>
      </c>
      <c r="P29" s="53">
        <v>7085</v>
      </c>
      <c r="Q29" s="53">
        <v>6944</v>
      </c>
      <c r="R29" s="53">
        <v>6765</v>
      </c>
      <c r="S29" s="53">
        <v>6915</v>
      </c>
      <c r="T29" s="53">
        <v>6929</v>
      </c>
      <c r="U29" s="53">
        <v>6479</v>
      </c>
      <c r="V29" s="53">
        <v>6557</v>
      </c>
      <c r="W29" s="53">
        <v>6336</v>
      </c>
      <c r="X29" s="53">
        <v>6160</v>
      </c>
      <c r="Y29" s="53">
        <v>5622</v>
      </c>
      <c r="Z29" s="53">
        <v>5397</v>
      </c>
      <c r="AA29" s="53">
        <v>1816</v>
      </c>
      <c r="AB29">
        <v>1755</v>
      </c>
      <c r="AC29" s="53">
        <f t="shared" si="1"/>
        <v>102129</v>
      </c>
    </row>
    <row r="30" spans="2:29" x14ac:dyDescent="0.25">
      <c r="B30" s="16">
        <v>2006</v>
      </c>
      <c r="C30" s="20">
        <v>5198384</v>
      </c>
      <c r="D30" s="20">
        <v>5746505</v>
      </c>
      <c r="E30" s="18">
        <f t="shared" si="0"/>
        <v>10944889</v>
      </c>
      <c r="K30" t="s">
        <v>41</v>
      </c>
      <c r="L30" s="53">
        <v>4183</v>
      </c>
      <c r="M30" s="53">
        <v>4399</v>
      </c>
      <c r="N30" s="53">
        <v>3966</v>
      </c>
      <c r="O30" s="53">
        <v>4027</v>
      </c>
      <c r="P30" s="53">
        <v>3786</v>
      </c>
      <c r="Q30" s="53">
        <v>3692</v>
      </c>
      <c r="R30" s="53">
        <v>3571</v>
      </c>
      <c r="S30" s="53">
        <v>3536</v>
      </c>
      <c r="T30" s="53">
        <v>3496</v>
      </c>
      <c r="U30" s="53">
        <v>3386</v>
      </c>
      <c r="V30" s="53">
        <v>3383</v>
      </c>
      <c r="W30" s="53">
        <v>3294</v>
      </c>
      <c r="X30" s="53">
        <v>3167</v>
      </c>
      <c r="Y30" s="53">
        <v>2920</v>
      </c>
      <c r="Z30" s="53">
        <v>2635</v>
      </c>
      <c r="AA30">
        <v>869</v>
      </c>
      <c r="AB30">
        <v>859</v>
      </c>
      <c r="AC30" s="53">
        <f t="shared" si="1"/>
        <v>55169</v>
      </c>
    </row>
    <row r="31" spans="2:29" x14ac:dyDescent="0.25">
      <c r="B31" s="16">
        <v>2007</v>
      </c>
      <c r="C31" s="20">
        <v>5230094</v>
      </c>
      <c r="D31" s="20">
        <v>5789390</v>
      </c>
      <c r="E31" s="18">
        <f t="shared" si="0"/>
        <v>11019484</v>
      </c>
      <c r="K31" t="s">
        <v>42</v>
      </c>
      <c r="L31" s="53">
        <v>2756</v>
      </c>
      <c r="M31" s="53">
        <v>2784</v>
      </c>
      <c r="N31" s="53">
        <v>2802</v>
      </c>
      <c r="O31" s="53">
        <v>2929</v>
      </c>
      <c r="P31" s="53">
        <v>2871</v>
      </c>
      <c r="Q31" s="53">
        <v>2959</v>
      </c>
      <c r="R31" s="53">
        <v>3044</v>
      </c>
      <c r="S31" s="53">
        <v>3085</v>
      </c>
      <c r="T31" s="53">
        <v>3132</v>
      </c>
      <c r="U31" s="53">
        <v>2855</v>
      </c>
      <c r="V31" s="53">
        <v>2889</v>
      </c>
      <c r="W31" s="53">
        <v>2842</v>
      </c>
      <c r="X31" s="53">
        <v>2877</v>
      </c>
      <c r="Y31" s="53">
        <v>2586</v>
      </c>
      <c r="Z31" s="53">
        <v>2372</v>
      </c>
      <c r="AA31">
        <v>806</v>
      </c>
      <c r="AB31">
        <v>728</v>
      </c>
      <c r="AC31" s="53">
        <f t="shared" si="1"/>
        <v>44317</v>
      </c>
    </row>
    <row r="32" spans="2:29" x14ac:dyDescent="0.25">
      <c r="B32" s="16">
        <v>2008</v>
      </c>
      <c r="C32" s="20">
        <v>5261397</v>
      </c>
      <c r="D32" s="20">
        <v>5832349</v>
      </c>
      <c r="E32" s="18">
        <f t="shared" si="0"/>
        <v>11093746</v>
      </c>
      <c r="K32" t="s">
        <v>43</v>
      </c>
      <c r="L32" s="53">
        <v>6852</v>
      </c>
      <c r="M32" s="53">
        <v>7156</v>
      </c>
      <c r="N32" s="53">
        <v>7065</v>
      </c>
      <c r="O32" s="53">
        <v>7042</v>
      </c>
      <c r="P32" s="53">
        <v>7205</v>
      </c>
      <c r="Q32" s="53">
        <v>7174</v>
      </c>
      <c r="R32" s="53">
        <v>7112</v>
      </c>
      <c r="S32" s="53">
        <v>7084</v>
      </c>
      <c r="T32" s="53">
        <v>7204</v>
      </c>
      <c r="U32" s="53">
        <v>7000</v>
      </c>
      <c r="V32" s="53">
        <v>7079</v>
      </c>
      <c r="W32" s="53">
        <v>7087</v>
      </c>
      <c r="X32" s="53">
        <v>6868</v>
      </c>
      <c r="Y32" s="53">
        <v>6469</v>
      </c>
      <c r="Z32" s="53">
        <v>6269</v>
      </c>
      <c r="AA32" s="53">
        <v>2020</v>
      </c>
      <c r="AB32">
        <v>1785</v>
      </c>
      <c r="AC32" s="53">
        <f t="shared" si="1"/>
        <v>108471</v>
      </c>
    </row>
    <row r="33" spans="2:29" x14ac:dyDescent="0.25">
      <c r="B33" s="16">
        <v>2009</v>
      </c>
      <c r="C33" s="20">
        <v>5292556</v>
      </c>
      <c r="D33" s="20">
        <v>5875638</v>
      </c>
      <c r="E33" s="18">
        <f t="shared" si="0"/>
        <v>11168194</v>
      </c>
      <c r="K33" t="s">
        <v>72</v>
      </c>
      <c r="L33" s="53">
        <v>6337</v>
      </c>
      <c r="M33" s="53">
        <v>6108</v>
      </c>
      <c r="N33" s="53">
        <v>6486</v>
      </c>
      <c r="O33" s="53">
        <v>6100</v>
      </c>
      <c r="P33" s="53">
        <v>6284</v>
      </c>
      <c r="Q33" s="53">
        <v>6056</v>
      </c>
      <c r="R33" s="53">
        <v>6179</v>
      </c>
      <c r="S33" s="53">
        <v>6335</v>
      </c>
      <c r="T33" s="53">
        <v>6251</v>
      </c>
      <c r="U33" s="53">
        <v>5849</v>
      </c>
      <c r="V33" s="53">
        <v>6125</v>
      </c>
      <c r="W33" s="53">
        <v>5940</v>
      </c>
      <c r="X33" s="53">
        <v>5587</v>
      </c>
      <c r="Y33" s="53">
        <v>5146</v>
      </c>
      <c r="Z33" s="53">
        <v>4744</v>
      </c>
      <c r="AA33" s="53">
        <v>1574</v>
      </c>
      <c r="AB33">
        <v>1548</v>
      </c>
      <c r="AC33" s="53">
        <f t="shared" si="1"/>
        <v>92649</v>
      </c>
    </row>
    <row r="34" spans="2:29" x14ac:dyDescent="0.25">
      <c r="B34" s="16">
        <v>2010</v>
      </c>
      <c r="C34" s="20">
        <v>5325004</v>
      </c>
      <c r="D34" s="20">
        <v>5920979</v>
      </c>
      <c r="E34" s="18">
        <f t="shared" si="0"/>
        <v>11245983</v>
      </c>
      <c r="K34" t="s">
        <v>44</v>
      </c>
      <c r="L34" s="53">
        <v>4525</v>
      </c>
      <c r="M34" s="53">
        <v>4545</v>
      </c>
      <c r="N34" s="53">
        <v>4528</v>
      </c>
      <c r="O34" s="53">
        <v>4517</v>
      </c>
      <c r="P34" s="53">
        <v>4663</v>
      </c>
      <c r="Q34" s="53">
        <v>4577</v>
      </c>
      <c r="R34" s="53">
        <v>4409</v>
      </c>
      <c r="S34" s="53">
        <v>4379</v>
      </c>
      <c r="T34" s="53">
        <v>4476</v>
      </c>
      <c r="U34" s="53">
        <v>4155</v>
      </c>
      <c r="V34" s="53">
        <v>4227</v>
      </c>
      <c r="W34" s="53">
        <v>3980</v>
      </c>
      <c r="X34" s="53">
        <v>3852</v>
      </c>
      <c r="Y34" s="53">
        <v>3537</v>
      </c>
      <c r="Z34" s="53">
        <v>3337</v>
      </c>
      <c r="AA34">
        <v>1079</v>
      </c>
      <c r="AB34">
        <v>942</v>
      </c>
      <c r="AC34" s="53">
        <f t="shared" si="1"/>
        <v>65728</v>
      </c>
    </row>
    <row r="35" spans="2:29" x14ac:dyDescent="0.25">
      <c r="B35" s="16">
        <v>2011</v>
      </c>
      <c r="C35" s="20">
        <v>5359562</v>
      </c>
      <c r="D35" s="20">
        <v>5952789</v>
      </c>
      <c r="E35" s="18">
        <f t="shared" si="0"/>
        <v>11312351</v>
      </c>
      <c r="K35" t="s">
        <v>45</v>
      </c>
      <c r="L35" s="53">
        <v>5460</v>
      </c>
      <c r="M35" s="53">
        <v>5521</v>
      </c>
      <c r="N35" s="53">
        <v>5669</v>
      </c>
      <c r="O35" s="53">
        <v>5512</v>
      </c>
      <c r="P35" s="53">
        <v>5504</v>
      </c>
      <c r="Q35" s="53">
        <v>5437</v>
      </c>
      <c r="R35" s="53">
        <v>5115</v>
      </c>
      <c r="S35" s="53">
        <v>5226</v>
      </c>
      <c r="T35" s="53">
        <v>5153</v>
      </c>
      <c r="U35" s="53">
        <v>4839</v>
      </c>
      <c r="V35" s="53">
        <v>4809</v>
      </c>
      <c r="W35" s="53">
        <v>4883</v>
      </c>
      <c r="X35" s="53">
        <v>4626</v>
      </c>
      <c r="Y35" s="53">
        <v>4121</v>
      </c>
      <c r="Z35" s="53">
        <v>3734</v>
      </c>
      <c r="AA35">
        <v>1224</v>
      </c>
      <c r="AB35">
        <v>1162</v>
      </c>
      <c r="AC35" s="53">
        <f t="shared" si="1"/>
        <v>77995</v>
      </c>
    </row>
    <row r="36" spans="2:29" x14ac:dyDescent="0.25">
      <c r="B36" s="16">
        <v>2012</v>
      </c>
      <c r="C36" s="20">
        <v>5394344</v>
      </c>
      <c r="D36" s="20">
        <v>5984770</v>
      </c>
      <c r="E36" s="18">
        <f t="shared" si="0"/>
        <v>11379114</v>
      </c>
      <c r="K36" t="s">
        <v>46</v>
      </c>
      <c r="L36" s="53">
        <v>4624</v>
      </c>
      <c r="M36" s="53">
        <v>4790</v>
      </c>
      <c r="N36" s="53">
        <v>4831</v>
      </c>
      <c r="O36" s="53">
        <v>4842</v>
      </c>
      <c r="P36" s="53">
        <v>4832</v>
      </c>
      <c r="Q36" s="53">
        <v>4883</v>
      </c>
      <c r="R36" s="53">
        <v>4734</v>
      </c>
      <c r="S36" s="53">
        <v>4637</v>
      </c>
      <c r="T36" s="53">
        <v>4839</v>
      </c>
      <c r="U36" s="53">
        <v>4524</v>
      </c>
      <c r="V36" s="53">
        <v>4652</v>
      </c>
      <c r="W36" s="53">
        <v>4597</v>
      </c>
      <c r="X36" s="53">
        <v>4555</v>
      </c>
      <c r="Y36" s="53">
        <v>4236</v>
      </c>
      <c r="Z36" s="53">
        <v>3928</v>
      </c>
      <c r="AA36">
        <v>1280</v>
      </c>
      <c r="AB36">
        <v>1271</v>
      </c>
      <c r="AC36" s="53">
        <f t="shared" si="1"/>
        <v>72055</v>
      </c>
    </row>
    <row r="37" spans="2:29" x14ac:dyDescent="0.25">
      <c r="B37" s="16">
        <v>2013</v>
      </c>
      <c r="C37" s="20">
        <v>5429352</v>
      </c>
      <c r="D37" s="20">
        <v>6016923</v>
      </c>
      <c r="E37" s="18">
        <f t="shared" si="0"/>
        <v>11446275</v>
      </c>
      <c r="K37" t="s">
        <v>47</v>
      </c>
      <c r="L37" s="53">
        <v>3413</v>
      </c>
      <c r="M37" s="53">
        <v>3533</v>
      </c>
      <c r="N37" s="53">
        <v>3631</v>
      </c>
      <c r="O37" s="53">
        <v>3678</v>
      </c>
      <c r="P37" s="53">
        <v>3624</v>
      </c>
      <c r="Q37" s="53">
        <v>3659</v>
      </c>
      <c r="R37" s="53">
        <v>3487</v>
      </c>
      <c r="S37" s="53">
        <v>3495</v>
      </c>
      <c r="T37" s="53">
        <v>3407</v>
      </c>
      <c r="U37" s="53">
        <v>3197</v>
      </c>
      <c r="V37" s="53">
        <v>3428</v>
      </c>
      <c r="W37" s="53">
        <v>3329</v>
      </c>
      <c r="X37" s="53">
        <v>3237</v>
      </c>
      <c r="Y37" s="53">
        <v>2927</v>
      </c>
      <c r="Z37" s="53">
        <v>2761</v>
      </c>
      <c r="AA37">
        <v>878</v>
      </c>
      <c r="AB37">
        <v>898</v>
      </c>
      <c r="AC37" s="53">
        <f t="shared" si="1"/>
        <v>52582</v>
      </c>
    </row>
    <row r="38" spans="2:29" x14ac:dyDescent="0.25">
      <c r="B38" s="16">
        <v>2014</v>
      </c>
      <c r="C38" s="20">
        <v>5464587</v>
      </c>
      <c r="D38" s="20">
        <v>6049249</v>
      </c>
      <c r="E38" s="18">
        <f t="shared" si="0"/>
        <v>11513836</v>
      </c>
      <c r="K38" t="s">
        <v>48</v>
      </c>
      <c r="L38" s="53">
        <v>3156</v>
      </c>
      <c r="M38" s="53">
        <v>3066</v>
      </c>
      <c r="N38" s="53">
        <v>3164</v>
      </c>
      <c r="O38" s="53">
        <v>3083</v>
      </c>
      <c r="P38" s="53">
        <v>3111</v>
      </c>
      <c r="Q38" s="53">
        <v>3124</v>
      </c>
      <c r="R38" s="53">
        <v>3043</v>
      </c>
      <c r="S38" s="53">
        <v>3137</v>
      </c>
      <c r="T38" s="53">
        <v>3124</v>
      </c>
      <c r="U38" s="53">
        <v>2955</v>
      </c>
      <c r="V38" s="53">
        <v>3129</v>
      </c>
      <c r="W38" s="53">
        <v>2917</v>
      </c>
      <c r="X38" s="53">
        <v>2824</v>
      </c>
      <c r="Y38" s="53">
        <v>2660</v>
      </c>
      <c r="Z38" s="53">
        <v>2466</v>
      </c>
      <c r="AA38">
        <v>833</v>
      </c>
      <c r="AB38">
        <v>719</v>
      </c>
      <c r="AC38" s="53">
        <f t="shared" si="1"/>
        <v>46511</v>
      </c>
    </row>
    <row r="39" spans="2:29" x14ac:dyDescent="0.25">
      <c r="B39" s="16">
        <v>2015</v>
      </c>
      <c r="C39" s="20">
        <v>5500051</v>
      </c>
      <c r="D39" s="20">
        <v>6081747</v>
      </c>
      <c r="E39" s="18">
        <f t="shared" si="0"/>
        <v>11581798</v>
      </c>
      <c r="K39" t="s">
        <v>73</v>
      </c>
      <c r="L39">
        <v>873</v>
      </c>
      <c r="M39">
        <v>562</v>
      </c>
      <c r="N39">
        <v>177</v>
      </c>
      <c r="O39">
        <v>161</v>
      </c>
      <c r="P39">
        <v>188</v>
      </c>
      <c r="Q39">
        <v>212</v>
      </c>
      <c r="R39">
        <v>230</v>
      </c>
      <c r="S39">
        <v>523</v>
      </c>
      <c r="T39">
        <v>492</v>
      </c>
      <c r="U39">
        <v>275</v>
      </c>
      <c r="V39">
        <v>143</v>
      </c>
      <c r="W39">
        <v>123</v>
      </c>
      <c r="X39">
        <v>160</v>
      </c>
      <c r="Y39">
        <v>167</v>
      </c>
      <c r="Z39">
        <v>195</v>
      </c>
      <c r="AA39">
        <v>353</v>
      </c>
      <c r="AB39">
        <v>1803</v>
      </c>
      <c r="AC39" s="53">
        <f t="shared" si="1"/>
        <v>6637</v>
      </c>
    </row>
    <row r="40" spans="2:29" x14ac:dyDescent="0.25">
      <c r="B40" s="16">
        <v>2016</v>
      </c>
      <c r="C40" s="4">
        <v>5530003</v>
      </c>
      <c r="D40" s="4">
        <v>6108799</v>
      </c>
      <c r="E40" s="18">
        <f t="shared" si="0"/>
        <v>11638802</v>
      </c>
      <c r="K40" t="s">
        <v>4</v>
      </c>
      <c r="L40" s="53">
        <f>SUM(L7:L39)</f>
        <v>171576</v>
      </c>
      <c r="M40" s="53">
        <f t="shared" ref="M40:Z40" si="2">SUM(M7:M39)</f>
        <v>173502</v>
      </c>
      <c r="N40" s="53">
        <f t="shared" si="2"/>
        <v>173855</v>
      </c>
      <c r="O40" s="53">
        <f t="shared" si="2"/>
        <v>174275</v>
      </c>
      <c r="P40" s="53">
        <f t="shared" si="2"/>
        <v>176450</v>
      </c>
      <c r="Q40" s="53">
        <f t="shared" si="2"/>
        <v>175891</v>
      </c>
      <c r="R40" s="53">
        <f t="shared" si="2"/>
        <v>172948</v>
      </c>
      <c r="S40" s="53">
        <f t="shared" si="2"/>
        <v>175815</v>
      </c>
      <c r="T40" s="53">
        <f t="shared" si="2"/>
        <v>176281</v>
      </c>
      <c r="U40" s="53">
        <f t="shared" si="2"/>
        <v>167278</v>
      </c>
      <c r="V40" s="53">
        <f t="shared" si="2"/>
        <v>169289</v>
      </c>
      <c r="W40" s="53">
        <f t="shared" si="2"/>
        <v>165353</v>
      </c>
      <c r="X40" s="53">
        <f t="shared" si="2"/>
        <v>158592</v>
      </c>
      <c r="Y40" s="53">
        <f t="shared" si="2"/>
        <v>147129</v>
      </c>
      <c r="Z40" s="53">
        <f t="shared" si="2"/>
        <v>136761</v>
      </c>
      <c r="AA40" s="90">
        <v>132061</v>
      </c>
      <c r="AB40" s="88">
        <v>88215</v>
      </c>
      <c r="AC40" s="53">
        <f t="shared" si="1"/>
        <v>2735271</v>
      </c>
    </row>
    <row r="41" spans="2:29" ht="45" x14ac:dyDescent="0.25">
      <c r="B41" s="16">
        <v>2017</v>
      </c>
      <c r="C41" s="4">
        <v>5560118</v>
      </c>
      <c r="D41" s="4">
        <v>6135970</v>
      </c>
      <c r="E41" s="18">
        <f t="shared" si="0"/>
        <v>11696088</v>
      </c>
      <c r="K41" t="s">
        <v>75</v>
      </c>
      <c r="AA41" t="s">
        <v>77</v>
      </c>
      <c r="AB41" s="89" t="s">
        <v>83</v>
      </c>
    </row>
    <row r="42" spans="2:29" x14ac:dyDescent="0.25">
      <c r="B42" s="16">
        <v>2018</v>
      </c>
      <c r="C42" s="4">
        <v>5590397</v>
      </c>
      <c r="D42" s="4">
        <v>6163262</v>
      </c>
      <c r="E42" s="18">
        <f t="shared" si="0"/>
        <v>11753659</v>
      </c>
      <c r="K42" t="s">
        <v>49</v>
      </c>
    </row>
    <row r="43" spans="2:29" x14ac:dyDescent="0.25">
      <c r="B43" s="16">
        <v>2019</v>
      </c>
      <c r="C43" s="53">
        <v>5620841</v>
      </c>
      <c r="D43" s="53">
        <v>6190675</v>
      </c>
      <c r="E43" s="18">
        <v>11811516</v>
      </c>
    </row>
    <row r="44" spans="2:29" x14ac:dyDescent="0.25">
      <c r="B44" s="16">
        <v>2020</v>
      </c>
      <c r="C44" s="53">
        <v>5651451</v>
      </c>
      <c r="D44" s="53">
        <v>6218209</v>
      </c>
      <c r="E44" s="18">
        <v>11869660</v>
      </c>
      <c r="K44" t="s">
        <v>53</v>
      </c>
      <c r="M44" t="s">
        <v>54</v>
      </c>
      <c r="N44" t="s">
        <v>55</v>
      </c>
      <c r="O44" t="s">
        <v>56</v>
      </c>
      <c r="P44" t="s">
        <v>57</v>
      </c>
      <c r="Q44" t="s">
        <v>58</v>
      </c>
      <c r="R44" t="s">
        <v>59</v>
      </c>
      <c r="S44" t="s">
        <v>60</v>
      </c>
      <c r="T44" t="s">
        <v>61</v>
      </c>
      <c r="U44" t="s">
        <v>62</v>
      </c>
      <c r="V44" t="s">
        <v>63</v>
      </c>
      <c r="W44" t="s">
        <v>64</v>
      </c>
      <c r="X44" t="s">
        <v>66</v>
      </c>
      <c r="Y44" s="73" t="s">
        <v>67</v>
      </c>
      <c r="Z44" s="73" t="s">
        <v>68</v>
      </c>
      <c r="AA44" s="73" t="s">
        <v>69</v>
      </c>
      <c r="AB44" s="73">
        <v>2023</v>
      </c>
    </row>
    <row r="45" spans="2:29" x14ac:dyDescent="0.25">
      <c r="B45" s="16">
        <v>2021</v>
      </c>
      <c r="C45" s="53">
        <v>5675546</v>
      </c>
      <c r="D45" s="53">
        <v>6239305</v>
      </c>
      <c r="E45" s="18">
        <v>11914851</v>
      </c>
      <c r="K45">
        <v>171576</v>
      </c>
      <c r="L45">
        <v>171576</v>
      </c>
      <c r="M45">
        <v>173502</v>
      </c>
      <c r="N45">
        <v>173855</v>
      </c>
      <c r="O45">
        <v>174275</v>
      </c>
      <c r="P45">
        <v>176450</v>
      </c>
      <c r="Q45">
        <v>175882</v>
      </c>
      <c r="R45">
        <v>172942</v>
      </c>
      <c r="S45">
        <v>175814</v>
      </c>
      <c r="T45">
        <v>176280</v>
      </c>
      <c r="U45">
        <v>167302</v>
      </c>
      <c r="V45">
        <v>169283</v>
      </c>
      <c r="W45">
        <v>165353</v>
      </c>
      <c r="X45">
        <v>158592</v>
      </c>
      <c r="Y45">
        <v>147129</v>
      </c>
      <c r="Z45">
        <v>136767</v>
      </c>
      <c r="AA45">
        <v>132061</v>
      </c>
      <c r="AB45" s="88">
        <v>88215</v>
      </c>
    </row>
    <row r="46" spans="2:29" ht="46.5" customHeight="1" x14ac:dyDescent="0.25">
      <c r="B46" s="16">
        <v>2022</v>
      </c>
      <c r="C46" s="53">
        <v>5699745</v>
      </c>
      <c r="D46" s="53">
        <v>6260471</v>
      </c>
      <c r="E46" s="18">
        <v>11960216</v>
      </c>
      <c r="Y46" s="41" t="s">
        <v>76</v>
      </c>
      <c r="Z46" s="41" t="s">
        <v>76</v>
      </c>
      <c r="AA46" s="41" t="s">
        <v>82</v>
      </c>
      <c r="AB46" s="89" t="s">
        <v>83</v>
      </c>
    </row>
    <row r="47" spans="2:29" ht="15.75" x14ac:dyDescent="0.3">
      <c r="B47" s="16">
        <v>2023</v>
      </c>
      <c r="C47" s="53">
        <v>5724046</v>
      </c>
      <c r="D47" s="53">
        <v>6281709</v>
      </c>
      <c r="E47" s="18">
        <v>12005755</v>
      </c>
      <c r="AA47" s="66"/>
    </row>
    <row r="60" spans="3:5" x14ac:dyDescent="0.25">
      <c r="C60" s="53"/>
      <c r="D60" s="53"/>
      <c r="E60" s="53"/>
    </row>
    <row r="61" spans="3:5" x14ac:dyDescent="0.25">
      <c r="C61" s="53"/>
      <c r="D61" s="53"/>
      <c r="E61" s="53"/>
    </row>
    <row r="62" spans="3:5" x14ac:dyDescent="0.25">
      <c r="C62" s="53"/>
      <c r="D62" s="53"/>
      <c r="E62" s="53"/>
    </row>
    <row r="63" spans="3:5" x14ac:dyDescent="0.25">
      <c r="C63" s="53"/>
      <c r="D63" s="53"/>
      <c r="E63" s="53"/>
    </row>
    <row r="64" spans="3:5" x14ac:dyDescent="0.25">
      <c r="C64" s="53"/>
      <c r="D64" s="53"/>
      <c r="E64" s="53"/>
    </row>
  </sheetData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Aids total</vt:lpstr>
      <vt:lpstr>Gestante HIV</vt:lpstr>
      <vt:lpstr>Sifilis gestante</vt:lpstr>
      <vt:lpstr>Sífilis Congênita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d632613</dc:creator>
  <cp:lastModifiedBy>Caique Inacio Santos</cp:lastModifiedBy>
  <cp:revision>0</cp:revision>
  <dcterms:created xsi:type="dcterms:W3CDTF">2017-11-21T22:17:29Z</dcterms:created>
  <dcterms:modified xsi:type="dcterms:W3CDTF">2023-09-06T17:11:45Z</dcterms:modified>
  <dc:language>pt-BR</dc:language>
</cp:coreProperties>
</file>