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9440" windowHeight="9510" activeTab="0"/>
  </bookViews>
  <sheets>
    <sheet name="T. apostilamento 04.2022" sheetId="1" r:id="rId1"/>
  </sheets>
  <definedNames>
    <definedName name="_xlnm.Print_Area" localSheetId="0">'T. apostilamento 04.2022'!$A$1:$F$494</definedName>
    <definedName name="_xlnm.Print_Titles" localSheetId="0">'T. apostilamento 04.2022'!$8:$8</definedName>
  </definedNames>
  <calcPr fullCalcOnLoad="1"/>
</workbook>
</file>

<file path=xl/sharedStrings.xml><?xml version="1.0" encoding="utf-8"?>
<sst xmlns="http://schemas.openxmlformats.org/spreadsheetml/2006/main" count="959" uniqueCount="491">
  <si>
    <t>SECRETARIA MUNICIPAL DA SAÚDE</t>
  </si>
  <si>
    <t>DIVISÃO DE CONTROLE DA ASSISTÊNCIA COMPLEMENTAR</t>
  </si>
  <si>
    <t xml:space="preserve">        GRAACC - GRUPO DE APOAIO AO ADOLESCENTE E A CRIANÇA COM CANCER</t>
  </si>
  <si>
    <t>CNPJ n.º 67.185.694/0001-50                CNES  2089696</t>
  </si>
  <si>
    <t>FICHA DE PROGRAMAÇÃO ORÇAMENTÁRIA - GRAACC</t>
  </si>
  <si>
    <t>PROCEDIMENTOS SIA MEDIA COMPLEXIDADE</t>
  </si>
  <si>
    <t>CODIGO</t>
  </si>
  <si>
    <t>COMPL</t>
  </si>
  <si>
    <t>DESCRIÇÃO</t>
  </si>
  <si>
    <t xml:space="preserve">VL.UNIT. </t>
  </si>
  <si>
    <t>QUANT.</t>
  </si>
  <si>
    <t>VL.TOTAL</t>
  </si>
  <si>
    <t>MC</t>
  </si>
  <si>
    <t>BIOPSIA DE MEDULA OSSEA</t>
  </si>
  <si>
    <t>BIOPSIA DE TESTICULO</t>
  </si>
  <si>
    <t>DETERMINACAO DE CAPACIDADE DE FIXACAO DO FERRO</t>
  </si>
  <si>
    <t>DETERMINACAO DE CURVA GLICEMICA C/ INDUCAO POR CORTISONA ( 5 DOSAGENS)</t>
  </si>
  <si>
    <t>DETERMINACAO DE CURVA GLICEMICA C/ INDUCAO POR CORTISONA (4 DOSAGENS)</t>
  </si>
  <si>
    <t>DETERMINACAO DE OSMOLARIDADE</t>
  </si>
  <si>
    <t>DOSAGEM DE ACIDO URICO</t>
  </si>
  <si>
    <t>DOSAGEM DE ACIDO VANILMANDELICO</t>
  </si>
  <si>
    <t>DOSAGEM DE ALDOLASE</t>
  </si>
  <si>
    <t>DOSAGEM DE ALFA-1-ANTITRIPSINA</t>
  </si>
  <si>
    <t>DOSAGEM DE ALFA-1-GLICOPROTEINA ACIDA</t>
  </si>
  <si>
    <t>DOSAGEM DE ALFA-2-MACROGLOBULINA</t>
  </si>
  <si>
    <t>DOSAGEM DE AMILASE</t>
  </si>
  <si>
    <t>DOSAGEM DE AMONIA</t>
  </si>
  <si>
    <t>DOSAGEM DE BILIRRUBINA TOTAL E FRACOES</t>
  </si>
  <si>
    <t>DOSAGEM DE CALCIO</t>
  </si>
  <si>
    <t>DOSAGEM DE CALCIO IONIZAVEL</t>
  </si>
  <si>
    <t>DOSAGEM DE CLORETO</t>
  </si>
  <si>
    <t>DOSAGEM DE COLESTEROL HDL</t>
  </si>
  <si>
    <t>DOSAGEM DE COLESTEROL LDL</t>
  </si>
  <si>
    <t>DOSAGEM DE COLESTEROL TOTAL</t>
  </si>
  <si>
    <t>DOSAGEM DE CREATININA</t>
  </si>
  <si>
    <t>DOSAGEM DE CREATINOFOSFOQUINASE (CPK)</t>
  </si>
  <si>
    <t>DOSAGEM DE CREATINOFOSFOQUINASE  FRACAO MB</t>
  </si>
  <si>
    <t>DOSAGEM DE DESIDROGENASE LATICA</t>
  </si>
  <si>
    <t>DOSAGEM DE DESIDROGENASE LATICA (ISOENZIMAS FRACIONADAS)</t>
  </si>
  <si>
    <t>DOSAGEM DE FERRITINA</t>
  </si>
  <si>
    <t>DOSAGEM DE FERRO SERICO</t>
  </si>
  <si>
    <t>DOSAGEM DE FOLATO</t>
  </si>
  <si>
    <t>DOSAGEM DE FOSFATASE ALCALINA</t>
  </si>
  <si>
    <t>DOSAGEM DE FOSFORO</t>
  </si>
  <si>
    <t>DOSAGEM DE GAMA-GLUTAMIL-TRANSFERASE (GAMA GT)</t>
  </si>
  <si>
    <t>DOSAGEM DE GLICOSE</t>
  </si>
  <si>
    <t>DOSAGEM DE GLICOSE-6-FOSFATO DESIDROGENASE</t>
  </si>
  <si>
    <t>DOSAGEM DE HEMOGLOBINA GLICOSILADA</t>
  </si>
  <si>
    <t>DOSAGEM DE LACTATO</t>
  </si>
  <si>
    <t>DOSAGEM DE LIPASE</t>
  </si>
  <si>
    <t>DOSAGEM DE MAGNESIO</t>
  </si>
  <si>
    <t>DOSAGEM DE POTASSIO</t>
  </si>
  <si>
    <t>DOSAGEM DE PROTEINAS TOTAIS</t>
  </si>
  <si>
    <t>DOSAGEM DE PROTEINAS TOTAIS E FRACOES</t>
  </si>
  <si>
    <t>DOSAGEM DE SODIO</t>
  </si>
  <si>
    <t>DOSAGEM DE TRANSAMINASE GLUTAMICO-OXALACETICA (TGO)</t>
  </si>
  <si>
    <t>DOSAGEM DE TRANSAMINASE GLUTAMICO-PIRUVICA (TGP)</t>
  </si>
  <si>
    <t>DOSAGEM DE TRANSFERRINA</t>
  </si>
  <si>
    <t>DOSAGEM DE TRIGLICERIDEOS</t>
  </si>
  <si>
    <t>DOSAGEM DE UREIA</t>
  </si>
  <si>
    <t>DOSAGEM DE VITAMINA B12</t>
  </si>
  <si>
    <t>ELETROFORESE DE PROTEINAS</t>
  </si>
  <si>
    <t>GASOMETRIA (PH PCO2 PO2 BICARBONATO AS2 (EXCETO BASE )</t>
  </si>
  <si>
    <t>DOSAGEM DE 25 HIDROXIVITAMINA D</t>
  </si>
  <si>
    <t>CONTAGEM DE PLAQUETAS</t>
  </si>
  <si>
    <t>CONTAGEM DE RETICULOCITOS</t>
  </si>
  <si>
    <t>DETERMINACAO DE CURVA DE RESISTENCIA GLOBULAR</t>
  </si>
  <si>
    <t>DETERMINACAO DE TEMPO DE SANGRAMENTO -DUKE</t>
  </si>
  <si>
    <t>DETERMINACAO DE TEMPO DE TROMBINA</t>
  </si>
  <si>
    <t>DETERMINACAO DE TEMPO DE TROMBOPLASTINA PARCIAL ATIVADA (TTP</t>
  </si>
  <si>
    <t>DETERMINACAO DE TEMPO E ATIVIDADE DA PROTROMBINA (TAP)</t>
  </si>
  <si>
    <t>DETERMINACAO DE VELOCIDADE DE HEMOSSEDIMENTACAO (VHS)</t>
  </si>
  <si>
    <t>DOSAGEM DE ANTITROMBINA III</t>
  </si>
  <si>
    <t>DOSAGEM DE FATOR V</t>
  </si>
  <si>
    <t>DOSAGEM DE FATOR VII</t>
  </si>
  <si>
    <t>DOSAGEM DE FATOR VIII</t>
  </si>
  <si>
    <t>DOSAGEM DE FATOR VON WILLEBRAND (ANTIGENO)</t>
  </si>
  <si>
    <t>DOSAGEM DE FATOR XI</t>
  </si>
  <si>
    <t>DOSAGEM DE FATOR XII</t>
  </si>
  <si>
    <t>DOSAGEM DE FIBRINOGENIO</t>
  </si>
  <si>
    <t>DOSAGEM DE HEMOGLOBINA</t>
  </si>
  <si>
    <t>ELETROFORESE DE HEMOGLOBINA</t>
  </si>
  <si>
    <t>ERITROGRAMA (ERITROCITOS, HEMOGLOBINA, HEMATOCRITO)</t>
  </si>
  <si>
    <t>HEMATOCRITO</t>
  </si>
  <si>
    <t>HEMOGRAMA COMPLETO</t>
  </si>
  <si>
    <t>LEUCOGRAMA</t>
  </si>
  <si>
    <t>PESQUISA DE ATIVIDADE DO COFATOR DE RISTOCETINA</t>
  </si>
  <si>
    <t>PESQUISA DE HEMOGLOBINA S</t>
  </si>
  <si>
    <t>RASTREIO P/ DEFICIENCIA DE ENZIMAS ERITROCITARIAS</t>
  </si>
  <si>
    <t>TESTE DIRETO DE ANTIGLOBULINA HUMANA (TAD)</t>
  </si>
  <si>
    <t>DETECCAO DE RNA DO HIV-1 (QUALITATIVO)</t>
  </si>
  <si>
    <t>DOSAGEM DE PROTEINA C REATIVA</t>
  </si>
  <si>
    <t>DOSAGEM DE ALFA-FETOPROTEINA</t>
  </si>
  <si>
    <t>DOSAGEM DE ANTIGENO PROSTATICO ESPECIFICO (PSA)</t>
  </si>
  <si>
    <t>DOSAGEM DE COMPLEMENTO C3</t>
  </si>
  <si>
    <t>DOSAGEM DE COMPLEMENTO C4</t>
  </si>
  <si>
    <t>DOSAGEM DE IMUNOGLOBULINA A (IGA)</t>
  </si>
  <si>
    <t>DOSAGEM DE IMUNOGLOBULINA E (IGE)</t>
  </si>
  <si>
    <t>DOSAGEM DE IMUNOGLOBULINA M (IGM)</t>
  </si>
  <si>
    <t>IMUNOFENOTIPAGEM DE HEMOPATIAS MALIGNAS (POR MARCADOR)</t>
  </si>
  <si>
    <t>PESQUISA DE ANTICORPO IGG ANTICARDIOLIPINA</t>
  </si>
  <si>
    <t>PESQUISA DE ANTICORPO IGM ANTICARDIOLIPINA</t>
  </si>
  <si>
    <t>PESQUISA DE ANTICORPOS ANTI-DNA</t>
  </si>
  <si>
    <t>PESQUISA DE ANTICORPOS ANTI-HIV-1 + HIV-2 (ELISA)</t>
  </si>
  <si>
    <t>PESQUISA DE ANTICORPOS ANTI-HTLV-1 + HTLV-2</t>
  </si>
  <si>
    <t>PESQUISA DE ANTICORPOS ANTIADENOVIRUS</t>
  </si>
  <si>
    <t>PESQUISA DE ANTICORPOS ANTIESTREPTOLISINA O (ASLO)</t>
  </si>
  <si>
    <t>PESQUISA DE ANTICORPOS ANTIINSULINA</t>
  </si>
  <si>
    <t>PESQUISA DE ANTICORPOS ANTIMICROSSOMAS</t>
  </si>
  <si>
    <t>PESQUISA DE ANTICORPOS ANTINUCLEO</t>
  </si>
  <si>
    <t>PESQUISA DE ANTICORPOS ANTITIREOGLOBULINA</t>
  </si>
  <si>
    <t>PESQUISA DE ANTICORPOS CONTRA ANTIGENO DE SUPERFICIE DO VIRUS DA HEPATITE B (ANTI-HBS)</t>
  </si>
  <si>
    <t>PESQUISA DE ANTICORPOS CONTRA ANTIGENO E DO VIRUS DA HEPATIT</t>
  </si>
  <si>
    <t>PESQUISA DE ANTICORPOS CONTRA O VIRUS DA HEPATITE C (ANTI-HC</t>
  </si>
  <si>
    <t>PESQUISA DE ANTICORPOS E/OU ANTIGENO DO VIRUS SINCICIAL RESPIRATORIO</t>
  </si>
  <si>
    <t>PESQUISA DE ANTICORPOS HETEROFILOS CONTA O VIRUS EPSTEIN-BARR</t>
  </si>
  <si>
    <t>PESQUISA DE ANTICORPOS IGG ANTICITOMEGALOVIRUS</t>
  </si>
  <si>
    <t>PESQUISA DE ANTICORPOS IGG ANTITOXOPLASMA</t>
  </si>
  <si>
    <t>PESQUISA DE ANTICORPOS IGG ANTITRYPANOSOMA CRUZI</t>
  </si>
  <si>
    <t>PESQUISA DE ANTICORPOS IGG CONTRA ANTIGENO CENTRAL DO VIRUS DA HEPATITE B (ANTI-HBC-IGG)</t>
  </si>
  <si>
    <t>PESQUISA DE ANTICORPOS IGG CONTRA O VIRUS DA HEPATITE A (HAV</t>
  </si>
  <si>
    <t>PESQUISA DE ANTICORPOS IGG CONTRA O VIRUS DA RUBEOLA</t>
  </si>
  <si>
    <t>PESQUISA DE ANTICORPOS IGG CONTRA O VIRUS DA VARICELA-HERPES ZOSTER</t>
  </si>
  <si>
    <t>PESQUISA DE ANTICORPOS IGG CONTRA O VIRUS EPSTEIN-BARR</t>
  </si>
  <si>
    <t>PESQUISA DE ANTICORPOS IGG CONTRA O VIRUS HERPES SIMPLES</t>
  </si>
  <si>
    <t>PESQUISA DE ANTICORPOS IGM ANTICITOMEGALOVIRUS</t>
  </si>
  <si>
    <t>PESQUISA DE ANTICORPOS IGM ANTITOXOPLASMA</t>
  </si>
  <si>
    <t>PESQUISA DE ANTICORPOS IGM CONTRA ANTIGENO CENTRAL DO VIRUS DA HEPATITE B (ANTI-HBC-IGM)</t>
  </si>
  <si>
    <t>PESQUISA DE ANTICORPOS IGM CONTRA O VIRUS DA HEPATITE A (HAV</t>
  </si>
  <si>
    <t>PESQUISA DE ANTICORPOS IGM CONTRA O VIRUS DA RUBEOLA</t>
  </si>
  <si>
    <t>PESQUISA DE ANTICORPOS IGM CONTRA O VIRUS DA VARICELA-HERPES ZOSTER</t>
  </si>
  <si>
    <t>PESQUISA DE ANTICORPOS IGM CONTRA O VIRUS EPSTEIN-BARR</t>
  </si>
  <si>
    <t>PESQUISA DE ANTICORPOS IGM CONTRA O VIRUS HERPES SIMPLES</t>
  </si>
  <si>
    <t>PESQUISA DE ANTIGENO CARCINOEMBRIONARIO (CEA)</t>
  </si>
  <si>
    <t>PESQUISA DE ANTIGENO DE SUPERFICIE DO VIRUS DA HEPATITE B (H</t>
  </si>
  <si>
    <t>PESQUISA DE ANTIGENO E DO VIRUS DA HEPATITE B (HBEAG)</t>
  </si>
  <si>
    <t>REACAO DE HEMAGLUTINACAO (TPHA) P/ DIAGNOSTICO DA SIFILIS</t>
  </si>
  <si>
    <t>TESTE DE VDRL P/ DETECCAO DE SIFILIS</t>
  </si>
  <si>
    <t>TESTE FTA-ABS IGG P/ DIAGNOSTICO DA SIFILIS</t>
  </si>
  <si>
    <t>TESTE FTA-ABS IGM P/ DIAGNOSTICO DA SIFILIS</t>
  </si>
  <si>
    <t>TESTE NÃO TREPONEMICO P/ DETECÇÃO DE SIFILIS EM GESTANTES</t>
  </si>
  <si>
    <t>DOSAGEM DE TROPONINA</t>
  </si>
  <si>
    <t>PESQUISA DE LEUCOCITOS NAS FEZES</t>
  </si>
  <si>
    <t>PESQUISA DE ROTAVIRUS NAS FEZES</t>
  </si>
  <si>
    <t>PESQUISA DE SANGUE OCULTO NAS FEZES</t>
  </si>
  <si>
    <t>ANALISE DE CARACTERES FISICOS, ELEMENTOS E SEDIMENTO DA URIN</t>
  </si>
  <si>
    <t>CLEARANCE DE CREATININA</t>
  </si>
  <si>
    <t>DOSAGEM DE MICROALBUMINA NA URINA</t>
  </si>
  <si>
    <t>DOSAGEM DE PROTEINAS (URINA DE 24 HORAS)</t>
  </si>
  <si>
    <t>PESQUISA DE AMINOACIDOS NA URINA</t>
  </si>
  <si>
    <t>PESQUISA DE COPROPORFIRINA NA URINA</t>
  </si>
  <si>
    <t>PESQUISA DE GALACTOSE NA URINA</t>
  </si>
  <si>
    <t>DETERMINACAO DE RETENCAO DE T3</t>
  </si>
  <si>
    <t>DOSAGEM DE 17-ALFA-HIDROXIPROGESTERONA</t>
  </si>
  <si>
    <t>DOSAGEM DE ADRENOCORTICOTROFICO (ACTH)</t>
  </si>
  <si>
    <t>DOSAGEM DE ALDOSTERONA</t>
  </si>
  <si>
    <t>DOSAGEM DE ANDROSTENEDIONA</t>
  </si>
  <si>
    <t>DOSAGEM DE CALCITONINA</t>
  </si>
  <si>
    <t>DOSAGEM DE CORTISOL</t>
  </si>
  <si>
    <t>DOSAGEM DE DEHIDROEPIANDROSTERONA (DHEA)</t>
  </si>
  <si>
    <t>DOSAGEM DE ESTRADIOL</t>
  </si>
  <si>
    <t>DOSAGEM DE GONADOTROFINA CORIONICA HUMANA (HCG, BETA HCG)</t>
  </si>
  <si>
    <t>DOSAGEM DE HORMONIO DE CRESCIMENTO (HGH)</t>
  </si>
  <si>
    <t>DOSAGEM DE HORMONIO FOLICULO-ESTIMULANTE (FSH)</t>
  </si>
  <si>
    <t>DOSAGEM DE HORMONIO LUTEINIZANTE (LH)</t>
  </si>
  <si>
    <t>DOSAGEM DE HORMONIO TIREOESTIMULANTE (TSH)</t>
  </si>
  <si>
    <t>DOSAGEM DE INSULINA</t>
  </si>
  <si>
    <t>DOSAGEM DE PARATORMONIO</t>
  </si>
  <si>
    <t>DOSAGEM DE PEPTIDEO C</t>
  </si>
  <si>
    <t>DOSAGEM DE PROGESTERONA</t>
  </si>
  <si>
    <t>DOSAGEM DE PROLACTINA</t>
  </si>
  <si>
    <t>DOSAGEM DE SOMATOMEDINA C (IGF1)</t>
  </si>
  <si>
    <t>DOSAGEM DE SULFATO DE HIDROEPIANDROSTERONA (DHEAS)</t>
  </si>
  <si>
    <t>DOSAGEM DE TESTOSTERONA</t>
  </si>
  <si>
    <t>DOSAGEM DE TESTOSTERONA LIVRE</t>
  </si>
  <si>
    <t>DOSAGEM DE TIREOGLOBULINA</t>
  </si>
  <si>
    <t>DOSAGEM DE TIROXINA (T4)</t>
  </si>
  <si>
    <t>DOSAGEM DE TIROXINA LIVRE (T4 LIVRE)</t>
  </si>
  <si>
    <t>DOSAGEM DE TRIIODOTIRONINA (T3)</t>
  </si>
  <si>
    <t>TESTE DE SUPRESSAO DO HGH APOS GLICOSE</t>
  </si>
  <si>
    <t>DOSAGEM DE ACIDO MANDELICO</t>
  </si>
  <si>
    <t>DOSAGEM DE ACIDO VALPROICO</t>
  </si>
  <si>
    <t>DOSAGEM DE AMINOGLICOSIDEOS</t>
  </si>
  <si>
    <t>DOSAGEM DE BARBITURATOS</t>
  </si>
  <si>
    <t>DOSAGEM DE CADMIO</t>
  </si>
  <si>
    <t>DOSAGEM DE CARBAMAZEPINA</t>
  </si>
  <si>
    <t>DOSAGEM DE COBRE</t>
  </si>
  <si>
    <t>DOSAGEM DE DIGITALICOS (DIGOXINA, DIGITOXINA)</t>
  </si>
  <si>
    <t>DOSAGEM DE FENITOINA</t>
  </si>
  <si>
    <t>DOSAGEM DE METOTREXATO</t>
  </si>
  <si>
    <t>DOSAGEM DE ZINCO</t>
  </si>
  <si>
    <t>ANTIBIOGRAMA</t>
  </si>
  <si>
    <t>ANTIBIOGRAMA C/ CONCENTRACAO INIBITORIA MINIMA</t>
  </si>
  <si>
    <t>ANTIBIOGRAMA P/ MICOBACTERIAS</t>
  </si>
  <si>
    <t>BACILOSCOPIA DIRETA P/ BAAR TUBERCULOSE (DIAGNOSTICA)</t>
  </si>
  <si>
    <t>BACTEROSCOPIA (GRAM)</t>
  </si>
  <si>
    <t>CULTURA DE BACTERIAS P/ IDENTIFICACAO</t>
  </si>
  <si>
    <t>CULTURA PARA BAAR</t>
  </si>
  <si>
    <t>CULTURA PARA BACTERIAS ANAEROBICAS</t>
  </si>
  <si>
    <t>CULTURA PARA IDENTIFICACAO DE FUNGOS</t>
  </si>
  <si>
    <t>EXAME MICROBIOLOGICO A FRESCO (DIRETO)</t>
  </si>
  <si>
    <t>HEMOCULTURA</t>
  </si>
  <si>
    <t>PEQUISA DE PNEUMOCYSTI CARINI</t>
  </si>
  <si>
    <t>CONTAGEM ESPECIFICA DE CELULAS NO LIQUOR</t>
  </si>
  <si>
    <t>CONTAGEM GLOBAL DE CELULAS NO LIQUOR</t>
  </si>
  <si>
    <t>DOSAGEM DE CREATININA NO LIQUIDO AMNIOTICO</t>
  </si>
  <si>
    <t>DOSAGEM DE GLICOSE NO LIQUIDO SINOVIAL E DERRAMES</t>
  </si>
  <si>
    <t>DOSAGEM DE PROTEINAS NO LIQUIDO SINOVIAL E DERRAMES</t>
  </si>
  <si>
    <t>ELETROFORESE DE PROTEINAS C/ CONCENTRACAO NO LIQUOR</t>
  </si>
  <si>
    <t>ESPLENOGRAMA</t>
  </si>
  <si>
    <t>EXAME DE CARACTERES FISICOS CONTAGEM GLOBAL E ESPECIFICA DE</t>
  </si>
  <si>
    <t>MIELOGRAMA</t>
  </si>
  <si>
    <t>PESQUISA DE CARACTERES FISICOS NO LIQUOR</t>
  </si>
  <si>
    <t>PROVA DO LATEX P/ HAEMOPHILLUS INFLUENZAE, STREPTOCOCCUS PNEUMONIAE, NEISSERIA MENINGITIDIS (SOROTIPOS A, B, C)</t>
  </si>
  <si>
    <t>DETERMINACAO DE CARIOTIPO EM CULTURA DE LONGA DURACAO (C/ TE</t>
  </si>
  <si>
    <t>DETERMINACAO DE CARIOTIPO EM MEDULA OSSEA E VILOSIDADES CORI</t>
  </si>
  <si>
    <t>DETERMINACAO DE CARIOTIPO EM SANGUE PERIFERICO (C/ TECNICA D</t>
  </si>
  <si>
    <t>FENOTIPAGEM DE SISTEMA RH - HR</t>
  </si>
  <si>
    <t>PESQUISA DE FATOR RH (INCLUI D FRACO)</t>
  </si>
  <si>
    <t>TESTE INDIRETO DE ANTIGLOBULINA HUMANA (TIA)</t>
  </si>
  <si>
    <t>TITULACAO DE ANTICORPOS ANTI A E/OU ANTI B</t>
  </si>
  <si>
    <t>EXAME ANATOMO-PATOLOGICO P/ CONGELAMENTO / PARAFINA (EXCETO</t>
  </si>
  <si>
    <t>IMUNOHISTOQUIMICA DE NEOPLASIAS MALIGNAS (POR MARCADOR)</t>
  </si>
  <si>
    <t>RADIOGRAFIA BILATERAL DE ORBITAS (PA + OBLIQUAS + HIRTZ)</t>
  </si>
  <si>
    <t>RADIOGRAFIA DE ARCADA ZIGOMATICO-MALAR (AP+ OBLIQUAS)</t>
  </si>
  <si>
    <t>RADIOGRAFIA DE ARTICULACAO TEMPORO-MANDIBULAR BILATERAL</t>
  </si>
  <si>
    <t>RADIOGRAFIA DE CAVUM (LATERAL + HIRTZ)</t>
  </si>
  <si>
    <t>RADIOGRAFIA DE CRANIO (PA + LATERAL + OBLIGUA / BRETTON + HIRTZ)</t>
  </si>
  <si>
    <t>RADIOGRAFIA DE CRANIO (PA + LATERAL)</t>
  </si>
  <si>
    <t>RADIOGRAFIA DE LARINGE</t>
  </si>
  <si>
    <t>RADIOGRAFIA DE MASTOIDE / ROCHEDOS (BILATERAL)</t>
  </si>
  <si>
    <t>RADIOGRAFIA DE MAXILAR (PA + OBLIQUA)</t>
  </si>
  <si>
    <t>RADIOGRAFIA DE OSSOS DA FACE (MN + LATERAL + HIRTZ)</t>
  </si>
  <si>
    <t>RADIOGRAFIA DE REGIAO ORBITARIA (LOCALIZACAO DE CORPO ESTRANHO)</t>
  </si>
  <si>
    <t>RADIOGRAFIA DE SEIOS DA FACE (FN + MN + LATERAL + HIRTZ)</t>
  </si>
  <si>
    <t>RADIOGRAFIA DE SELA TURSICA (PA + LATERAL + BRETTON)</t>
  </si>
  <si>
    <t>PLANIGRAFIA DE COLUNA VERTEBRAL</t>
  </si>
  <si>
    <t>RADIOGRAFIA DE COLUNA CERVICAL (AP + LATERAL + TO + OBLIQUAS)</t>
  </si>
  <si>
    <t>RADIOGRAFIA DE COLUNA CERVICAL (AP + LATERAL + TO / FLEXAO)</t>
  </si>
  <si>
    <t>RADIOGRAFIA DE COLUNA CERVICAL FUNCIONAL / DINAMICA</t>
  </si>
  <si>
    <t>RADIOGRAFIA DE COLUNA LOMBO-SACRA</t>
  </si>
  <si>
    <t>RADIOGRAFIA DE COLUNA LOMBO-SACRA (C/ OBLIQUAS)</t>
  </si>
  <si>
    <t>RADIOGRAFIA DE COLUNA LOMBO-SACRA FUNCIONAL / DINAMICA</t>
  </si>
  <si>
    <t>RADIOGRAFIA DE COLUNA TORACICA (AP + LATERAL)</t>
  </si>
  <si>
    <t>RADIOGRAFIA DE COLUNA TORACO-LOMBAR</t>
  </si>
  <si>
    <t>RADIOGRAFIA DE COLUNA TORACO-LOMBAR DINAMICA</t>
  </si>
  <si>
    <t>RADIOGRAFIA DE REGIAO SACRO-COCCIGEA</t>
  </si>
  <si>
    <t>RADIOGRAFIA PANORAMICA DE COLUNA TOTAL- TELESPONDILOGRAFIA ( P/ ESCOLIOSE)</t>
  </si>
  <si>
    <t>RADIOGRAFIA DE CORACAO E VASOS DA BASE (PA + LATERAL + OBLIQUA)</t>
  </si>
  <si>
    <t>RADIOGRAFIA DE COSTELAS (POR HEMITORAX)</t>
  </si>
  <si>
    <t>RADIOGRAFIA DE ESOFAGO</t>
  </si>
  <si>
    <t>RADIOGRAFIA DE ESTERNO</t>
  </si>
  <si>
    <t>RADIOGRAFIA DE MEDIASTINO (PA E PERFIL)</t>
  </si>
  <si>
    <t>RADIOGRAFIA DE TORAX (APICO-LORDORTICA)</t>
  </si>
  <si>
    <t>RADIOGRAFIA DE TORAX (PA + INSPIRACAO + EXPIRACAO + LATERAL)</t>
  </si>
  <si>
    <t>RADIOGRAFIA DE TORAX (PA + LATERAL + OBLIQUA)</t>
  </si>
  <si>
    <t>RADIOGRAFIA DE TORAX (PA E PERFIL)</t>
  </si>
  <si>
    <t>RADIOGRAFIA DE TORAX (PA)</t>
  </si>
  <si>
    <t>RADIOGRAFIA DE ANTEBRACO</t>
  </si>
  <si>
    <t>RADIOGRAFIA DE ARTICULACAO ACROMIO-CLAVICULAR</t>
  </si>
  <si>
    <t>RADIOGRAFIA DE ARTICULACAO ESCAPULO-UMERAL</t>
  </si>
  <si>
    <t>RADIOGRAFIA DE ARTICULACAO ESTERNO-CLAVICULAR</t>
  </si>
  <si>
    <t>RADIOGRAFIA DE BRACO</t>
  </si>
  <si>
    <t>RADIOGRAFIA DE CLAVICULA</t>
  </si>
  <si>
    <t>RADIOGRAFIA DE COTOVELO</t>
  </si>
  <si>
    <t>RADIOGRAFIA DE DEDOS DA MAO</t>
  </si>
  <si>
    <t>RADIOGRAFIA DE MAO</t>
  </si>
  <si>
    <t>RADIOGRAFIA DE MAO E PUNHO (P/ DETERMINACAO DE IDADE OSSEA)</t>
  </si>
  <si>
    <t>RADIOGRAFIA DE ESCAPULA/OMBRO (TRES POSICOES)</t>
  </si>
  <si>
    <t>RADIOGRAFIA DE PUNHO (AP + LATERAL + OBLIQUA)</t>
  </si>
  <si>
    <t>CLISTER OPACO C/ DUPLO CONTRASTE</t>
  </si>
  <si>
    <t>COLANGIOGRAFIA PER-OPERATORIA</t>
  </si>
  <si>
    <t>COLANGIOGRAFIA POS-OPERATORIA</t>
  </si>
  <si>
    <t>DUODENOGRAFIA HIPOTONICA</t>
  </si>
  <si>
    <t>RADIOGRAFIA DE ABDOMEN (AP + LATERAL / LOCALIZADA)</t>
  </si>
  <si>
    <t>RADIOGRAFIA DE ABDOMEN AGUDO (MINIMO DE 3 INCIDENCIAS)</t>
  </si>
  <si>
    <t>RADIOGRAFIA DE ABDOMEN SIMPLES (AP)</t>
  </si>
  <si>
    <t>RADIOGRAFIA DE ESTOMAGO E DUODENO</t>
  </si>
  <si>
    <t>RADIOGRAFIA DE INTESTINO DELGADO (TRANSITO)</t>
  </si>
  <si>
    <t>RADIOGRAFIA P/ ESTUDO DO DELGADO C/ DUPLO CONTRASTE (ENTEROCLISE)</t>
  </si>
  <si>
    <t>ESCANOMETRIA</t>
  </si>
  <si>
    <t>PLANIGRAFIA DE OSSO EM 2 PLANOS</t>
  </si>
  <si>
    <t>RADIOGRAFIA DE ARTICULACAO COXO-FEMORAL</t>
  </si>
  <si>
    <t>RADIOGRAFIA DE ARTICULACAO TIBIO-TARSICA</t>
  </si>
  <si>
    <t>RADIOGRAFIA DE BACIA</t>
  </si>
  <si>
    <t>RADIOGRAFIA DE CALCANEO</t>
  </si>
  <si>
    <t>RADIOGRAFIA DE COXA</t>
  </si>
  <si>
    <t>RADIOGRAFIA DE JOELHO (AP + LATERAL)</t>
  </si>
  <si>
    <t>RADIOGRAFIA DE JOELHO OU PATELA (AP + LATERAL + AXIAL)</t>
  </si>
  <si>
    <t>RADIOGRAFIA DE JOELHO OU PATELA (AP + LATERAL + OBLIQUA + 3 AXIAIS)</t>
  </si>
  <si>
    <t>RADIOGRAFIA DE PE / DEDOS DO PE</t>
  </si>
  <si>
    <t>RADIOGRAFIA DE PERNA</t>
  </si>
  <si>
    <t>RADIOGRAFIA PANORAMICA DE MEMBROS INFERIORES</t>
  </si>
  <si>
    <t>ECOCARDIOGRAFIA TRANSTORACICA</t>
  </si>
  <si>
    <t>ULTRA-SONOGRAFIA DOPPLER COLORIDO DE VASOS ( ATE 3 VASOS )</t>
  </si>
  <si>
    <t>ULTRA-SONOGRAFIA DE ABDOMEN SUPERIOR (FIGADO, VESICULA, VIAS</t>
  </si>
  <si>
    <t>ULTRA-SONOGRAFIA DE ABDOMEN TOTAL</t>
  </si>
  <si>
    <t>ULTRA-SONOGRAFIA DE APARELHO URINARIO</t>
  </si>
  <si>
    <t>ULTRA-SONOGRAFIA DE ARTICULACAO</t>
  </si>
  <si>
    <t>ULTRA-SONOGRAFIA DE BOLSA ESCROTAL</t>
  </si>
  <si>
    <t>ULTRASSONOGRAFIA DE GLOBO OCULAR / ORBITA (MONOCULAR)</t>
  </si>
  <si>
    <t>ULTRA-SONOGRAFIA MAMARIA BILATERAL</t>
  </si>
  <si>
    <t>ULTRA-SONOGRAFIA DE PROSTATA (VIA ABDOMINAL)</t>
  </si>
  <si>
    <t>ULTRA-SONOGRAFIA DE TIREOIDE</t>
  </si>
  <si>
    <t>ULTRA-SONOGRAFIA DE TORAX (EXTRACARDIACA)</t>
  </si>
  <si>
    <t>ULTRA-SONOGRAFIA OBSTETRICA</t>
  </si>
  <si>
    <t>ULTRASSONOGRAFIA OBSTETRICA C/ DOPPLER COLORIDO E PULSADO</t>
  </si>
  <si>
    <t>ULTRA-SONOGRAFIA PELVICA (GINECOLOGICA)</t>
  </si>
  <si>
    <t>ULTRA-SONOGRAFIA TRANSVAGINAL</t>
  </si>
  <si>
    <t>ELETROCARDIOGRAMA</t>
  </si>
  <si>
    <t>MONITORAMENTO PELO SISTEMA HOLTER 24 HS (3 CANAIS)</t>
  </si>
  <si>
    <t>MONITORIZACAO AMBULATORIAL DE PRESSAO ARTERIAL</t>
  </si>
  <si>
    <t>BIOMICROSCOPIA DE FUNDO DE OLHO</t>
  </si>
  <si>
    <t>MAPEAMENTO DE RETINA COM GRAFICO</t>
  </si>
  <si>
    <t>RETINOGRAFIA COLORIDA</t>
  </si>
  <si>
    <t>TONOMETRIA</t>
  </si>
  <si>
    <t>ANALISE ACUSTICA DA VOZ POR MEIO DE LABORATORIO DE VOZ</t>
  </si>
  <si>
    <t>AVALIAÇÃO DE LINGUAGEM ESCRITA/LEITURA</t>
  </si>
  <si>
    <t>AVALIAÇÃO DE LINGUAGEM ORAL</t>
  </si>
  <si>
    <t>AVALIAÇÃO MIOFUNCIONAL DE SISTEMA ESTOMATOGMATICO</t>
  </si>
  <si>
    <t>AVALIAÇÃO VOCAL</t>
  </si>
  <si>
    <t>EXAME NEUROPSICOMOTOR EVOLUTIVO</t>
  </si>
  <si>
    <t>GASOMETRIA</t>
  </si>
  <si>
    <t>EXAMES IMUNOHEMATOLOGICOS EM DOADOR DE SANGUE</t>
  </si>
  <si>
    <t>EXAMES PRE-TRANSFUSIONAIS I</t>
  </si>
  <si>
    <t>EXAMES PRE-TRANSFUSIONAIS II</t>
  </si>
  <si>
    <t>DELEUCOCITACAO DE CONCENTRADO DE HEMACIAS</t>
  </si>
  <si>
    <t>DELEUCOCITACAO DE CONCENTRADO DE PLAQUETAS</t>
  </si>
  <si>
    <t>DETERMINACAO DE CARGA VIRAL DO HIV POR RT-PCR</t>
  </si>
  <si>
    <t>EXAME PARASITOLOGICO DIRETO P/ LEISHMANIA CHAGASI (LEISHMANIOSE VISCERAL HUMANA)</t>
  </si>
  <si>
    <t>IDENTIFICACAO DO VIRUS DA HEPATITE B POR PCR (QUANTITATIVO)</t>
  </si>
  <si>
    <t>IMUNOFLUORESCENCIA DIRETA P/ IDENTIFICACAO DO VIRUS DA INFLUENZA</t>
  </si>
  <si>
    <t>TESTE DE ELISA IGG P/ IDENTIFICACAO DO TOXOPLASMA GONDII (TOXOPLASMOSE)</t>
  </si>
  <si>
    <t>TESTE DE ELISA IGM P/ IDENTIFICACAO DO PARVOVIRUS (PARVOVIROSE)</t>
  </si>
  <si>
    <t>CONSULTA DE PROFISSIONAIS DE NIVEL SUPERIOR A ATENÇAO ESPECIALIZADA (EXCETO MEDICO)</t>
  </si>
  <si>
    <t>CONSULTA MEDICA EM ATENÇÃO ESPECIALIZADA</t>
  </si>
  <si>
    <t>TERAPIA EM GRUPO</t>
  </si>
  <si>
    <t>TERAPIA INDIVIDUAL</t>
  </si>
  <si>
    <t>ASSISTENCIA DOMICILIAR POR EQUIPE MULTIPROFISSIONAL NA ATENÇAO ESPECIALIZADA</t>
  </si>
  <si>
    <t>ATENDIMENTO DE URGÊNCIA C/ OBSERVAÇÃO ATÉ 24 HORAS EM ATENÇÃO ESPECIALIZADA</t>
  </si>
  <si>
    <t>ACOMPANHAMENTO EM PACIENTE EM REABILITAÇÃO EM COMUNICAÇÃO ALTERNATIVA</t>
  </si>
  <si>
    <t>ACOMPANHAMENTO NEUROPSICOLOGICO DE PACIENTE EM REABILITACAO</t>
  </si>
  <si>
    <t>ACOMPANHAMENTO PSICOPEDAGOGICO DE PACIENTE EM REABILITACAO</t>
  </si>
  <si>
    <t>ATENDIMENTO/ACOMPANHAMENTO EM REABILITAÇÃO NAS MÚLTIPLAS DEFICIÊNCIAS</t>
  </si>
  <si>
    <t>ATENDIMENTO / ACOMPANHAMENTO DE PACIENTE EM REABILITACAO DO DESENVOLVIMENTO NEUROPSICOMOTOR</t>
  </si>
  <si>
    <t>ADMINISTRAÇÃO DE MEDICAMENTOS ATENÇÃO ESPECIALIZADA</t>
  </si>
  <si>
    <t>ATENDIMENTO FISIOTERAPÊUTICO DE PACIENTE COM CUIDADOS PALIATIVOS</t>
  </si>
  <si>
    <t>ATENDIMENTO FISIOTERAPÊUTICO EM PACIENTE ONCOLÓGICO CLÍNICO</t>
  </si>
  <si>
    <t>ATENDIMENTO FISIOTERAPÊUTICO EM PACIENTE NO PRÉ E PÓS CIRURGIA ONCOLÓGICA</t>
  </si>
  <si>
    <t>ATENDIMENTO FISIOTERAPÊUTICO EM PACIENTE C/ TRANSTORNO RESPIRATÓRIO S/ COMPLICAÇÕES SISTÊMICAS</t>
  </si>
  <si>
    <t>ATENDIMENTO FISIOTERAPÊUTICO EM PACIENTES NO PRÉ E PÓS-OPERATÓRIO NAS DISFUNÇÕES MÚSCULO ESQUELÉTICAS</t>
  </si>
  <si>
    <t>ATENDIMENTO FISIOTERAPÊUTICO NAS ALTERAÇÕES MOTORAS</t>
  </si>
  <si>
    <t>ATENDIMENTO FISIOTERAPÊUTICO  EM PACIENTE C/ DISTÚRBIOS NEURO-CINÉTICO-FUNCIONAIS S/ COMPLICAÇÕES SISTÊMICAS</t>
  </si>
  <si>
    <t>ATENDIMENTO FISIOTERAPÊUTICO  EM PACIENTES C/ DISTÚRBIOS NEURO-CINÉTICO-FUNCIONAIS C/COMPLICAÇÕES SISTÊMICAS</t>
  </si>
  <si>
    <t>ATENDIMENTO FISIOTERAPÊUTICO NAS DESORDENS DO DESENVOLVIMENTO NEURO MOTOR</t>
  </si>
  <si>
    <t>EXERCICIOS ORTOPTICOS</t>
  </si>
  <si>
    <t>TRANSFUSAO DE CONCENTRADO DE HEMACIAS</t>
  </si>
  <si>
    <t>TRANSFUSAO DE CONCENTRADO DE PLAQUETAS</t>
  </si>
  <si>
    <t>TRANSFUSAO DE CRIOPRECIPITADO</t>
  </si>
  <si>
    <t>TRANSFUSAO DE PLAQUETAS POR AFERESE</t>
  </si>
  <si>
    <t>TRANSFUSAO DE PLASMA FRESCO</t>
  </si>
  <si>
    <t>TRANSFUSAO DE SANGUE / COMPONENTES IRRADIADOS</t>
  </si>
  <si>
    <t>TRANSFUSAO DE UNIDADE DE SANGUE TOTAL</t>
  </si>
  <si>
    <t>SESSÃO DE ELETROESTIMULAÇÃO</t>
  </si>
  <si>
    <t>CURATIVO GRAU II C/ OU S/ DEBRIDAMENTO</t>
  </si>
  <si>
    <t>INJECAO INTRA-VITREO</t>
  </si>
  <si>
    <t>ANESTESIA REGIONAL</t>
  </si>
  <si>
    <t>SEDACAO</t>
  </si>
  <si>
    <t>MC/ONCO</t>
  </si>
  <si>
    <t>ÓRTESE ESTÁTICA IMOBILIZADORA AXILO-PALMAR TIPO AEROPLANO</t>
  </si>
  <si>
    <t>IMPLANTAÇÃO DE HALO PARA RADIOCIRURGIA</t>
  </si>
  <si>
    <t>TOTAL SIA MÉDIA COMPLEXIDADE</t>
  </si>
  <si>
    <t>PROCEDIMENTOS SIA ALTA COMPLEXIDADE</t>
  </si>
  <si>
    <t>AC</t>
  </si>
  <si>
    <t>0201010542  BIOPSIA PERCUTANEA ORIENTADA POR TOMOGRAFIA COMPUTADORIZADA / ULTRASSONOGRAFIA / RESSONANCIA MAGNETICA / RAIO X</t>
  </si>
  <si>
    <t>DOSAGEM CICLOSPORINA</t>
  </si>
  <si>
    <t>TOMOGRAFIA COMPUTADORIZADA DE COLUNA CERVICAL C/ OU S/ CONTRASTE</t>
  </si>
  <si>
    <t>TOMOGRAFIA COMPUTADORIZADA DE COLUNA LOMBO-SACRA C/ OU S/ CONTRAS</t>
  </si>
  <si>
    <t>TOMOGRAFIA COMPUTADORIZADA DE COLUNA TORACICA C/ OU S/ CONTRASTE</t>
  </si>
  <si>
    <t>TOMOGRAFIA COMPUTADORIZADA DE FACE / SEIOS DA FACE / ARTICULACOES</t>
  </si>
  <si>
    <t>TOMOGRAFIA COMPUTADORIZADA DE PESCOCO</t>
  </si>
  <si>
    <t>TOMOGRAFIA COMPUTADORIZADA DO CRANIO</t>
  </si>
  <si>
    <t>TOMOGRAFIA COMPUTADORIZADA DE ARTICULACOES DE MEMBRO SUPERIOR</t>
  </si>
  <si>
    <t>TOMOGRAFIA COMPUTADORIZADA DE SEGMENTOS APENDICULARES</t>
  </si>
  <si>
    <t>TOMOGRAFIA COMPUTADORIZADA DE TORAX</t>
  </si>
  <si>
    <t>TOMOGRAFIA COMPUTADORIZADA DE ABDOMEN SUPERIOR</t>
  </si>
  <si>
    <t>TOMOGRAFIA COMPUTADORIZADA DE ARTICULACOES DE MEMBRO INFERIOR</t>
  </si>
  <si>
    <t>TOMOGRAFIA COMPUTADORIZADA DE PELVE / BACIA</t>
  </si>
  <si>
    <t>ANGIORESSONANCIA CEREBRAL</t>
  </si>
  <si>
    <t>RESSONANCIA MAGNETICA DE ARTICULACAO TEMPORO-MANDIBULAR (BILATERAL)</t>
  </si>
  <si>
    <t>RESSONANCIA MAGNETICA DE COLUNA CERVICAL</t>
  </si>
  <si>
    <t>RESSONANCIA MAGNETICA DE COLUNA LOMBO-SACRA</t>
  </si>
  <si>
    <t>RESSONANCIA MAGNETICA DE COLUNA TORACICA</t>
  </si>
  <si>
    <t>RESSONANCIA MAGNETICA DE CRANIO</t>
  </si>
  <si>
    <t>RESSONANCIA MAGNETICA DE SELA TURCICA</t>
  </si>
  <si>
    <t>RESSONANCIA MAGNETICA DE CORACAO / AORTA C/ CINE</t>
  </si>
  <si>
    <t>RESSONANCIA MAGNETICA DE MEMBRO SUPERIOR (UNILATERAL)</t>
  </si>
  <si>
    <t>RESSONANCIA MAGNETICA DE TORAX</t>
  </si>
  <si>
    <t>RESSONANCIA MAGNETICA DE ABDOMEN SUPERIOR</t>
  </si>
  <si>
    <t>RESSONANCIA MAGNETICA DE BACIA / PELVE</t>
  </si>
  <si>
    <t>RESSONANCIA MAGNETICA DE MEMBRO INFERIOR (UNILATERAL)</t>
  </si>
  <si>
    <t>RESSONANCIA MAGNETICA DE VIAS BILIARES</t>
  </si>
  <si>
    <t>CINTILOGRAFIA P/ PESQUISA DO CORPO INTEIRO</t>
  </si>
  <si>
    <t>CINTILOGRAFIA DE OSSOS C/ OU S/ FLUXO SANGUINEO (CORPO INTEIRO)</t>
  </si>
  <si>
    <t>CINTILOGRAFIA DE SEGMENTO OSSEO C/ GALIO 67</t>
  </si>
  <si>
    <t>ESTUDO DE FLUXO SANGUINEO CEREBRAL</t>
  </si>
  <si>
    <t>CINTILOGRAFIA DE CORPO INTEIRO C/ GALIO 67 P/ PESQUISA DE NEOPLASIAS</t>
  </si>
  <si>
    <t>COLETA DE SANGUE PARA TRANSFUSAO (C/ PROCESSADORA AUTOMATICA)</t>
  </si>
  <si>
    <t>RADIOTERAPIA DE CABEÇA E PESCOÇO</t>
  </si>
  <si>
    <t>RADIOTERAPIA DO APARELHO DIGESTIVO</t>
  </si>
  <si>
    <t>RADIOTERAPIA DE TRAQUEIA, BRÔNQUIO, PULMÃO, PLEURA E MEDIASTINO</t>
  </si>
  <si>
    <t>RADIOTERIA DE OSSOS/CARTILAGENS/PARTES MOLES</t>
  </si>
  <si>
    <t>RADIOTERAPIA DE PELE</t>
  </si>
  <si>
    <t>RADIOTERAPIA DO APARELHO URINÁRIO</t>
  </si>
  <si>
    <t>RADIOTERAPIA DE OLHOS E ANEXOS</t>
  </si>
  <si>
    <t>RADIOTERAPIA DE SISTEMA NERVOSO CENTRAL</t>
  </si>
  <si>
    <t>RADIOTERAPIA ESTEREOTÁXICA</t>
  </si>
  <si>
    <t>RADIOTERAPIA DE METÁSTASE EM SISTEMA NERVOSO CENTRAL</t>
  </si>
  <si>
    <t>RADIOTERAPIA DE PLASMOCITOMA /MIELOMA /METÁSTASES EM OUTRAS LOCALIZAÇÕES</t>
  </si>
  <si>
    <t>RADIOTERAPIA DE CADEIA LINFÁTICA</t>
  </si>
  <si>
    <t>RADIOTERAPIA DE LINFOMA E LEUCEMIA</t>
  </si>
  <si>
    <t>RADIOTERAPIA EM CORPO INTEIRO</t>
  </si>
  <si>
    <t>RADIOTERAPIA DE QUELOIDE E GINECOMASTIA</t>
  </si>
  <si>
    <t>RADIOTERAPIA DE DOENÇA BENIGNA</t>
  </si>
  <si>
    <t>TOTAL SIA ALTA COMPLEXIDADE</t>
  </si>
  <si>
    <t>PROCEDIMENTOS SIA ALTA COMPLEXIDADE ONCOLOGIA</t>
  </si>
  <si>
    <t>ONCO</t>
  </si>
  <si>
    <t>FATOR ESTIMULANTE CRESCIMENTO COLONIA</t>
  </si>
  <si>
    <t>NARCOSE DE CRIANÇA (POR PROCEDIMENTO)</t>
  </si>
  <si>
    <t>CÂNCER NA INFÂNCIA E ADOLESCÊNCIA - 1ª LINHA</t>
  </si>
  <si>
    <t>CÂNCER NA INFÂNCIA E ADOLESCÊNCIA - 2 ª RECIDIVA</t>
  </si>
  <si>
    <t>CÂNCER NA INFÂNCIA E ADOLESCÊNCIA - 4 ª RECIDIVA</t>
  </si>
  <si>
    <t>CÂNCER NA INFÂNCIA E ADOLESCÊNCIA - 3ª RECIDIVA</t>
  </si>
  <si>
    <t>QUIMIOTERAPIA ALTA DOSE DE OSTEOSSARCOMA NA INFÂNCIA E ADOLESCENTE</t>
  </si>
  <si>
    <t>QUIMIOTERAPIA DE LEUCEMIA LINFOIDE/LINFOBLÁSTICA AGUDA E DE LINFOMA LINFOBLÁSTICO NA INFÂNCIA E ADOLESCÊNCIA.- 1ª LINHA – FASES TERAPÊUTICAS INICIAIS</t>
  </si>
  <si>
    <t>QUIMIOTERAPIA DE LEUCEMIA LINFOIDE/LINFOBLÁSTICA AGUDA E DE LINFOMA LINFOBLÁSTICO NA INFÂNCIA E ADOLESCÊNCIA.- 1ª LINHA – FASE DE MANUTENÇÃO</t>
  </si>
  <si>
    <t>QUIMIOTERAPIA INTRA-TECAL</t>
  </si>
  <si>
    <t>TOTAL SIA ALTA COMPLEXIDADE ONCOLOGIA</t>
  </si>
  <si>
    <t>SIH MAC</t>
  </si>
  <si>
    <t>VALOR</t>
  </si>
  <si>
    <t>MEDIA COMPLEXIDADE</t>
  </si>
  <si>
    <t>ALTA COMPLEXIDADE (ONCOLOGIA )</t>
  </si>
  <si>
    <t>TOTAL SIH MAC</t>
  </si>
  <si>
    <t>PROCEDIMENTOS ESTRATÉGICOS - FAEC</t>
  </si>
  <si>
    <t>SIA FAEC</t>
  </si>
  <si>
    <t>FAEC</t>
  </si>
  <si>
    <t>MOBILIZAÇÃO, COLETA E ACONDICIONAMENTO CELULAS-TRONCO</t>
  </si>
  <si>
    <t>TRANSPORTE DE MEDULA OSSEA  OU DE CELULAS TRONCO HEMATOPOETICAS DE SANGUE PERIFERICO NO BRASIL DE DOADOR NAO APARENTADO</t>
  </si>
  <si>
    <t>FORNECIMENTO E ACONDICIONAMENTO DE LINFOCITOS</t>
  </si>
  <si>
    <t>TRANSPORTE DE UNIDADE DE CELULAS-TRONCO HEMATOPOETICAS DE SANGUE DE CORDAO UMBILICAL</t>
  </si>
  <si>
    <t>BIOPSIA E EXAME ANAT. PAT. PACIENTE TRANSPLANTADO</t>
  </si>
  <si>
    <t>CONTAGEM CD4/CD3 PACIENTE TRANSPLANTADO</t>
  </si>
  <si>
    <t>DOSAGEM SIROLIMUS</t>
  </si>
  <si>
    <t>DOSAGEM TRACOLIMO</t>
  </si>
  <si>
    <t>EXAME RADIOLOGICO PACIENTE TRANSPLANTADO</t>
  </si>
  <si>
    <t>EXAME MICROBIOLOGICO PACIENTE TRANSPLANTADO</t>
  </si>
  <si>
    <t>ULTRASSONOGRAFIA ORGÃO TRANSPLANTADO</t>
  </si>
  <si>
    <t>ACOMPANHAMENTO DE PACIENTE POS TRANSPLANTE CEL TRONCO HOMEOPATICAS</t>
  </si>
  <si>
    <t>TOTAL SIA ESTRATEGICO</t>
  </si>
  <si>
    <t>SIH FAEC</t>
  </si>
  <si>
    <t>COLETA E ACONDICIONAMENTO DE MEDULA OSSEA NO BRASIL PARA TRANSPLANTE AUTOGENICO OU DE DOADOR APARENTADO OU NAO APARENTADO</t>
  </si>
  <si>
    <t>PROCESSAMENTO DE CRIOPRESEVAÇÃO DE MEDULA OSSEA OU DE CELULAS TRONCO HEMATOPOETICAS DE SANGUE PERIFERICO NO BRASIL PARA TRANSPLANTE AUTOGENICO</t>
  </si>
  <si>
    <t>TRANSPLANTE ALOGENICO DE CELULAS-TRONCO HEMATOPOETICAS DE MEDULA OSSEA - APARENTADO</t>
  </si>
  <si>
    <t>TRANSPLANTE ALOGENICO DE CELULAS-TRONCO HEMATOPOETICAS DE MEDULA OSSEA - NAO APARENTADO</t>
  </si>
  <si>
    <t>TRANSPLANTE ALOGENICO DE CELULAS-TRONCO HEMATOPOETICAS DE SANGUE DE CORDAO UMBILICAL DE NAO APARENTADO</t>
  </si>
  <si>
    <t>TRANSPLANTE AUTOGENICO DE CELULAS-TRONCO HEMATOPOETICAS DE MEDULA OSSEA -</t>
  </si>
  <si>
    <t>TRANSPLANTE AUTOGENICO DE CELULAS-TRONCO HEMATOPOETICAS DE SANGUE PERIFERICO -</t>
  </si>
  <si>
    <t>TRATAMENTO DE INTERCORRÊNCIA PÓS-TRANSPLANTE DE ÓRGÃOS / CÉLULAS-TRONCO HEMATOPOÉTICAS</t>
  </si>
  <si>
    <t>TRATAMENTO DE PACIENTE POS TRANSPLANTE CEL TRONCO HOMEOPATICAS</t>
  </si>
  <si>
    <t>TOTAL SIH ESTRATEGICO</t>
  </si>
  <si>
    <t>RESUMO FINANCEIRO</t>
  </si>
  <si>
    <t>MAC</t>
  </si>
  <si>
    <t>MENSAL</t>
  </si>
  <si>
    <t>ANUAL</t>
  </si>
  <si>
    <t>MEDIA COMPLEXIDADE SIA</t>
  </si>
  <si>
    <t xml:space="preserve">ALTA COMPLEXIDADE SIA </t>
  </si>
  <si>
    <t xml:space="preserve">ALTA  ONCOLOGIA SIA </t>
  </si>
  <si>
    <t xml:space="preserve">TOTAL ALTA SIA </t>
  </si>
  <si>
    <t>TOTAL SIA</t>
  </si>
  <si>
    <t>MEDIA COMPLEXIDADE SIH</t>
  </si>
  <si>
    <t>ALTA COMPLEXIDADE SIH</t>
  </si>
  <si>
    <t>TOTAL SIH</t>
  </si>
  <si>
    <t>TOTAL MAC</t>
  </si>
  <si>
    <t>FAEC/ TRANSPLANTE SIA</t>
  </si>
  <si>
    <t>FAEC/ TRANSPLANTE/ SIH</t>
  </si>
  <si>
    <t>TOTAL FAEC</t>
  </si>
  <si>
    <t>TOTAL GERAL  SIA  +  SIH  (MAC + FAEC)</t>
  </si>
  <si>
    <t>304010367 </t>
  </si>
  <si>
    <t>FUNDOSCOPIA</t>
  </si>
  <si>
    <t>RETIRADA DE CATETER DE LONGA PERMANÊNCIA SEMI OU TOTALMENTE IMPLANTÁVEL</t>
  </si>
  <si>
    <t>FPO - T. apostilamento 2021 pt 3426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</si>
</sst>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mbria"/>
      <family val="2"/>
    </font>
    <font>
      <sz val="11"/>
      <color indexed="8"/>
      <name val="Cambria"/>
      <family val="2"/>
    </font>
    <font>
      <sz val="11"/>
      <name val="Cambria"/>
      <family val="2"/>
    </font>
    <font>
      <b/>
      <sz val="11"/>
      <name val="Cambria"/>
      <family val="2"/>
    </font>
    <font>
      <sz val="11"/>
      <color indexed="10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mbria"/>
      <family val="2"/>
    </font>
    <font>
      <sz val="11"/>
      <color theme="1"/>
      <name val="Cambria"/>
      <family val="2"/>
    </font>
    <font>
      <sz val="11"/>
      <color rgb="FFFF0000"/>
      <name val="Cambri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44" fillId="33" borderId="10" xfId="0" applyNumberFormat="1" applyFont="1" applyFill="1" applyBorder="1" applyAlignment="1">
      <alignment horizontal="center" vertical="center" wrapText="1"/>
    </xf>
    <xf numFmtId="44" fontId="44" fillId="33" borderId="10" xfId="46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4" fontId="45" fillId="0" borderId="10" xfId="63" applyNumberFormat="1" applyFont="1" applyFill="1" applyBorder="1" applyAlignment="1">
      <alignment horizontal="center" vertical="center" wrapText="1"/>
    </xf>
    <xf numFmtId="0" fontId="23" fillId="0" borderId="10" xfId="63" applyNumberFormat="1" applyFont="1" applyFill="1" applyBorder="1" applyAlignment="1">
      <alignment horizontal="center" vertical="center" wrapText="1"/>
    </xf>
    <xf numFmtId="44" fontId="45" fillId="0" borderId="10" xfId="46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4" fontId="23" fillId="0" borderId="10" xfId="63" applyNumberFormat="1" applyFont="1" applyFill="1" applyBorder="1" applyAlignment="1">
      <alignment horizontal="center" vertical="center" wrapText="1"/>
    </xf>
    <xf numFmtId="0" fontId="23" fillId="0" borderId="10" xfId="49" applyFont="1" applyFill="1" applyBorder="1" applyAlignment="1">
      <alignment horizontal="center" vertical="center" wrapText="1"/>
      <protection/>
    </xf>
    <xf numFmtId="0" fontId="23" fillId="0" borderId="10" xfId="49" applyFont="1" applyFill="1" applyBorder="1" applyAlignment="1">
      <alignment vertical="center" wrapText="1"/>
      <protection/>
    </xf>
    <xf numFmtId="44" fontId="23" fillId="0" borderId="10" xfId="46" applyFont="1" applyFill="1" applyBorder="1" applyAlignment="1">
      <alignment vertical="center" wrapText="1"/>
    </xf>
    <xf numFmtId="1" fontId="45" fillId="0" borderId="10" xfId="63" applyNumberFormat="1" applyFont="1" applyFill="1" applyBorder="1" applyAlignment="1">
      <alignment horizontal="center" vertical="center" wrapText="1"/>
    </xf>
    <xf numFmtId="44" fontId="44" fillId="33" borderId="10" xfId="46" applyFont="1" applyFill="1" applyBorder="1" applyAlignment="1">
      <alignment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44" fontId="45" fillId="34" borderId="10" xfId="46" applyFont="1" applyFill="1" applyBorder="1" applyAlignment="1">
      <alignment horizontal="center" vertical="center" wrapText="1"/>
    </xf>
    <xf numFmtId="1" fontId="45" fillId="34" borderId="10" xfId="63" applyNumberFormat="1" applyFont="1" applyFill="1" applyBorder="1" applyAlignment="1">
      <alignment horizontal="center" vertical="center" wrapText="1"/>
    </xf>
    <xf numFmtId="0" fontId="23" fillId="34" borderId="10" xfId="49" applyFont="1" applyFill="1" applyBorder="1" applyAlignment="1">
      <alignment horizontal="center" vertical="center" wrapText="1"/>
      <protection/>
    </xf>
    <xf numFmtId="0" fontId="23" fillId="34" borderId="10" xfId="49" applyFont="1" applyFill="1" applyBorder="1" applyAlignment="1">
      <alignment vertical="center" wrapText="1"/>
      <protection/>
    </xf>
    <xf numFmtId="44" fontId="23" fillId="34" borderId="10" xfId="46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44" fontId="45" fillId="0" borderId="0" xfId="46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left" vertical="center" wrapText="1"/>
    </xf>
    <xf numFmtId="44" fontId="45" fillId="34" borderId="0" xfId="46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4" fontId="45" fillId="0" borderId="0" xfId="63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3" fillId="0" borderId="10" xfId="46" applyNumberFormat="1" applyFont="1" applyFill="1" applyBorder="1" applyAlignment="1">
      <alignment vertical="center" wrapText="1"/>
    </xf>
    <xf numFmtId="4" fontId="23" fillId="35" borderId="10" xfId="46" applyNumberFormat="1" applyFont="1" applyFill="1" applyBorder="1" applyAlignment="1">
      <alignment vertical="center" wrapText="1"/>
    </xf>
    <xf numFmtId="4" fontId="23" fillId="36" borderId="10" xfId="46" applyNumberFormat="1" applyFont="1" applyFill="1" applyBorder="1" applyAlignment="1">
      <alignment vertical="center" wrapText="1"/>
    </xf>
    <xf numFmtId="4" fontId="24" fillId="33" borderId="10" xfId="46" applyNumberFormat="1" applyFont="1" applyFill="1" applyBorder="1" applyAlignment="1">
      <alignment vertical="center" wrapText="1"/>
    </xf>
    <xf numFmtId="4" fontId="24" fillId="37" borderId="10" xfId="46" applyNumberFormat="1" applyFont="1" applyFill="1" applyBorder="1" applyAlignment="1">
      <alignment vertical="center" wrapText="1"/>
    </xf>
    <xf numFmtId="4" fontId="24" fillId="36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44" fontId="45" fillId="34" borderId="10" xfId="63" applyNumberFormat="1" applyFont="1" applyFill="1" applyBorder="1" applyAlignment="1">
      <alignment horizontal="center" vertical="center" wrapText="1"/>
    </xf>
    <xf numFmtId="1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63" applyNumberFormat="1" applyFont="1" applyFill="1" applyBorder="1" applyAlignment="1">
      <alignment horizontal="center" vertical="center" wrapText="1"/>
    </xf>
    <xf numFmtId="44" fontId="46" fillId="38" borderId="10" xfId="63" applyNumberFormat="1" applyFont="1" applyFill="1" applyBorder="1" applyAlignment="1">
      <alignment horizontal="center" vertical="center" wrapText="1"/>
    </xf>
    <xf numFmtId="0" fontId="46" fillId="38" borderId="10" xfId="63" applyNumberFormat="1" applyFont="1" applyFill="1" applyBorder="1" applyAlignment="1">
      <alignment horizontal="center" vertical="center" wrapText="1"/>
    </xf>
    <xf numFmtId="44" fontId="46" fillId="38" borderId="10" xfId="46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23" fillId="0" borderId="0" xfId="63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4" fontId="23" fillId="35" borderId="10" xfId="46" applyNumberFormat="1" applyFont="1" applyFill="1" applyBorder="1" applyAlignment="1">
      <alignment horizontal="right" vertical="center" wrapText="1"/>
    </xf>
    <xf numFmtId="44" fontId="44" fillId="33" borderId="11" xfId="46" applyFont="1" applyFill="1" applyBorder="1" applyAlignment="1">
      <alignment horizontal="center" vertical="center" wrapText="1"/>
    </xf>
    <xf numFmtId="44" fontId="44" fillId="33" borderId="12" xfId="46" applyFont="1" applyFill="1" applyBorder="1" applyAlignment="1">
      <alignment horizontal="center" vertical="center" wrapText="1"/>
    </xf>
    <xf numFmtId="44" fontId="44" fillId="33" borderId="13" xfId="46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44" fontId="44" fillId="33" borderId="10" xfId="46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23" fillId="38" borderId="10" xfId="0" applyFont="1" applyFill="1" applyBorder="1" applyAlignment="1">
      <alignment vertical="center" wrapText="1"/>
    </xf>
    <xf numFmtId="4" fontId="23" fillId="38" borderId="10" xfId="46" applyNumberFormat="1" applyFont="1" applyFill="1" applyBorder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790575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828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498"/>
  <sheetViews>
    <sheetView tabSelected="1" zoomScaleSheetLayoutView="55" zoomScalePageLayoutView="0" workbookViewId="0" topLeftCell="A475">
      <selection activeCell="D491" sqref="D491:D494"/>
    </sheetView>
  </sheetViews>
  <sheetFormatPr defaultColWidth="12.140625" defaultRowHeight="15"/>
  <cols>
    <col min="1" max="1" width="17.8515625" style="0" bestFit="1" customWidth="1"/>
    <col min="2" max="2" width="16.7109375" style="0" bestFit="1" customWidth="1"/>
    <col min="3" max="3" width="41.28125" style="0" customWidth="1"/>
    <col min="4" max="4" width="18.28125" style="0" bestFit="1" customWidth="1"/>
    <col min="5" max="5" width="19.57421875" style="0" bestFit="1" customWidth="1"/>
    <col min="6" max="6" width="23.421875" style="0" customWidth="1"/>
    <col min="7" max="7" width="15.421875" style="0" customWidth="1"/>
    <col min="8" max="8" width="26.140625" style="0" customWidth="1"/>
    <col min="9" max="9" width="10.8515625" style="0" bestFit="1" customWidth="1"/>
  </cols>
  <sheetData>
    <row r="1" spans="1:6" ht="15">
      <c r="A1" s="75" t="s">
        <v>0</v>
      </c>
      <c r="B1" s="75"/>
      <c r="C1" s="75"/>
      <c r="D1" s="75"/>
      <c r="E1" s="75"/>
      <c r="F1" s="75"/>
    </row>
    <row r="2" spans="1:6" ht="15">
      <c r="A2" s="75" t="s">
        <v>1</v>
      </c>
      <c r="B2" s="75"/>
      <c r="C2" s="75"/>
      <c r="D2" s="75"/>
      <c r="E2" s="75"/>
      <c r="F2" s="75"/>
    </row>
    <row r="3" spans="1:6" ht="15">
      <c r="A3" s="75" t="s">
        <v>2</v>
      </c>
      <c r="B3" s="75"/>
      <c r="C3" s="75"/>
      <c r="D3" s="75"/>
      <c r="E3" s="75"/>
      <c r="F3" s="75"/>
    </row>
    <row r="4" spans="1:6" ht="15">
      <c r="A4" s="75" t="s">
        <v>3</v>
      </c>
      <c r="B4" s="75"/>
      <c r="C4" s="75"/>
      <c r="D4" s="75"/>
      <c r="E4" s="75"/>
      <c r="F4" s="75"/>
    </row>
    <row r="5" spans="1:6" ht="15">
      <c r="A5" s="76" t="s">
        <v>490</v>
      </c>
      <c r="B5" s="76"/>
      <c r="C5" s="76"/>
      <c r="D5" s="76"/>
      <c r="E5" s="76"/>
      <c r="F5" s="76"/>
    </row>
    <row r="6" spans="1:6" ht="29.25" customHeight="1">
      <c r="A6" s="73" t="s">
        <v>4</v>
      </c>
      <c r="B6" s="73"/>
      <c r="C6" s="73"/>
      <c r="D6" s="73"/>
      <c r="E6" s="73"/>
      <c r="F6" s="73"/>
    </row>
    <row r="7" spans="1:6" ht="29.25" customHeight="1">
      <c r="A7" s="73" t="s">
        <v>5</v>
      </c>
      <c r="B7" s="73"/>
      <c r="C7" s="73"/>
      <c r="D7" s="73"/>
      <c r="E7" s="73"/>
      <c r="F7" s="73"/>
    </row>
    <row r="8" spans="1:6" ht="29.25" customHeight="1">
      <c r="A8" s="2" t="s">
        <v>6</v>
      </c>
      <c r="B8" s="2" t="s">
        <v>7</v>
      </c>
      <c r="C8" s="2" t="s">
        <v>8</v>
      </c>
      <c r="D8" s="3" t="s">
        <v>9</v>
      </c>
      <c r="E8" s="3" t="s">
        <v>10</v>
      </c>
      <c r="F8" s="3" t="s">
        <v>11</v>
      </c>
    </row>
    <row r="9" spans="1:8" ht="15">
      <c r="A9" s="4">
        <v>201010275</v>
      </c>
      <c r="B9" s="4" t="s">
        <v>12</v>
      </c>
      <c r="C9" s="5" t="s">
        <v>13</v>
      </c>
      <c r="D9" s="6">
        <v>200</v>
      </c>
      <c r="E9" s="7">
        <v>14</v>
      </c>
      <c r="F9" s="8">
        <f aca="true" t="shared" si="0" ref="F9:F72">E9*D9</f>
        <v>2800</v>
      </c>
      <c r="H9" s="9"/>
    </row>
    <row r="10" spans="1:8" ht="15">
      <c r="A10" s="4">
        <v>201010461</v>
      </c>
      <c r="B10" s="4" t="s">
        <v>12</v>
      </c>
      <c r="C10" s="5" t="s">
        <v>14</v>
      </c>
      <c r="D10" s="6">
        <v>46.19</v>
      </c>
      <c r="E10" s="7">
        <v>1</v>
      </c>
      <c r="F10" s="8">
        <f t="shared" si="0"/>
        <v>46.19</v>
      </c>
      <c r="H10" s="9"/>
    </row>
    <row r="11" spans="1:8" ht="28.5">
      <c r="A11" s="10">
        <v>202010023</v>
      </c>
      <c r="B11" s="4" t="s">
        <v>12</v>
      </c>
      <c r="C11" s="11" t="s">
        <v>15</v>
      </c>
      <c r="D11" s="12">
        <v>2.01</v>
      </c>
      <c r="E11" s="7">
        <v>1</v>
      </c>
      <c r="F11" s="8">
        <f t="shared" si="0"/>
        <v>2.01</v>
      </c>
      <c r="H11" s="9"/>
    </row>
    <row r="12" spans="1:8" ht="28.5">
      <c r="A12" s="10">
        <v>202010058</v>
      </c>
      <c r="B12" s="4" t="s">
        <v>12</v>
      </c>
      <c r="C12" s="11" t="s">
        <v>16</v>
      </c>
      <c r="D12" s="12">
        <v>6.55</v>
      </c>
      <c r="E12" s="7">
        <v>1</v>
      </c>
      <c r="F12" s="8">
        <f t="shared" si="0"/>
        <v>6.55</v>
      </c>
      <c r="H12" s="9"/>
    </row>
    <row r="13" spans="1:8" ht="28.5">
      <c r="A13" s="4">
        <v>202010066</v>
      </c>
      <c r="B13" s="4" t="s">
        <v>12</v>
      </c>
      <c r="C13" s="5" t="s">
        <v>17</v>
      </c>
      <c r="D13" s="6">
        <v>3.68</v>
      </c>
      <c r="E13" s="7">
        <v>1</v>
      </c>
      <c r="F13" s="8">
        <f t="shared" si="0"/>
        <v>3.68</v>
      </c>
      <c r="H13" s="9"/>
    </row>
    <row r="14" spans="1:8" ht="15">
      <c r="A14" s="4">
        <v>202010082</v>
      </c>
      <c r="B14" s="4" t="s">
        <v>12</v>
      </c>
      <c r="C14" s="5" t="s">
        <v>18</v>
      </c>
      <c r="D14" s="6">
        <v>3.51</v>
      </c>
      <c r="E14" s="7">
        <v>1</v>
      </c>
      <c r="F14" s="8">
        <f t="shared" si="0"/>
        <v>3.51</v>
      </c>
      <c r="H14" s="9"/>
    </row>
    <row r="15" spans="1:8" ht="15">
      <c r="A15" s="4">
        <v>202010120</v>
      </c>
      <c r="B15" s="4" t="s">
        <v>12</v>
      </c>
      <c r="C15" s="5" t="s">
        <v>19</v>
      </c>
      <c r="D15" s="6">
        <v>1.85</v>
      </c>
      <c r="E15" s="7">
        <v>22</v>
      </c>
      <c r="F15" s="8">
        <f t="shared" si="0"/>
        <v>40.7</v>
      </c>
      <c r="H15" s="9"/>
    </row>
    <row r="16" spans="1:8" ht="15">
      <c r="A16" s="4">
        <v>202010139</v>
      </c>
      <c r="B16" s="4" t="s">
        <v>12</v>
      </c>
      <c r="C16" s="5" t="s">
        <v>20</v>
      </c>
      <c r="D16" s="6">
        <v>9</v>
      </c>
      <c r="E16" s="7">
        <v>3</v>
      </c>
      <c r="F16" s="8">
        <f t="shared" si="0"/>
        <v>27</v>
      </c>
      <c r="H16" s="9"/>
    </row>
    <row r="17" spans="1:8" ht="15">
      <c r="A17" s="4">
        <v>202010147</v>
      </c>
      <c r="B17" s="4" t="s">
        <v>12</v>
      </c>
      <c r="C17" s="5" t="s">
        <v>21</v>
      </c>
      <c r="D17" s="6">
        <v>3.68</v>
      </c>
      <c r="E17" s="7">
        <v>1</v>
      </c>
      <c r="F17" s="8">
        <f t="shared" si="0"/>
        <v>3.68</v>
      </c>
      <c r="H17" s="9"/>
    </row>
    <row r="18" spans="1:8" ht="15">
      <c r="A18" s="4">
        <v>202010155</v>
      </c>
      <c r="B18" s="4" t="s">
        <v>12</v>
      </c>
      <c r="C18" s="5" t="s">
        <v>22</v>
      </c>
      <c r="D18" s="6">
        <v>3.68</v>
      </c>
      <c r="E18" s="7">
        <v>1</v>
      </c>
      <c r="F18" s="8">
        <f t="shared" si="0"/>
        <v>3.68</v>
      </c>
      <c r="H18" s="9"/>
    </row>
    <row r="19" spans="1:8" ht="28.5">
      <c r="A19" s="4">
        <v>202010163</v>
      </c>
      <c r="B19" s="4" t="s">
        <v>12</v>
      </c>
      <c r="C19" s="5" t="s">
        <v>23</v>
      </c>
      <c r="D19" s="6">
        <v>3.68</v>
      </c>
      <c r="E19" s="7">
        <v>1</v>
      </c>
      <c r="F19" s="8">
        <f t="shared" si="0"/>
        <v>3.68</v>
      </c>
      <c r="H19" s="9"/>
    </row>
    <row r="20" spans="1:8" ht="15">
      <c r="A20" s="4">
        <v>202010171</v>
      </c>
      <c r="B20" s="4" t="s">
        <v>12</v>
      </c>
      <c r="C20" s="5" t="s">
        <v>24</v>
      </c>
      <c r="D20" s="6">
        <v>3.68</v>
      </c>
      <c r="E20" s="7">
        <v>1</v>
      </c>
      <c r="F20" s="8">
        <f t="shared" si="0"/>
        <v>3.68</v>
      </c>
      <c r="H20" s="9"/>
    </row>
    <row r="21" spans="1:8" ht="15">
      <c r="A21" s="4">
        <v>202010180</v>
      </c>
      <c r="B21" s="4" t="s">
        <v>12</v>
      </c>
      <c r="C21" s="5" t="s">
        <v>25</v>
      </c>
      <c r="D21" s="6">
        <v>2.25</v>
      </c>
      <c r="E21" s="7">
        <v>16</v>
      </c>
      <c r="F21" s="8">
        <f t="shared" si="0"/>
        <v>36</v>
      </c>
      <c r="H21" s="9"/>
    </row>
    <row r="22" spans="1:8" ht="15">
      <c r="A22" s="4">
        <v>202010198</v>
      </c>
      <c r="B22" s="4" t="s">
        <v>12</v>
      </c>
      <c r="C22" s="5" t="s">
        <v>26</v>
      </c>
      <c r="D22" s="6">
        <v>3.51</v>
      </c>
      <c r="E22" s="7">
        <v>1</v>
      </c>
      <c r="F22" s="8">
        <f t="shared" si="0"/>
        <v>3.51</v>
      </c>
      <c r="H22" s="9"/>
    </row>
    <row r="23" spans="1:8" ht="28.5">
      <c r="A23" s="4">
        <v>202010201</v>
      </c>
      <c r="B23" s="4" t="s">
        <v>12</v>
      </c>
      <c r="C23" s="5" t="s">
        <v>27</v>
      </c>
      <c r="D23" s="6">
        <v>2.01</v>
      </c>
      <c r="E23" s="7">
        <v>290</v>
      </c>
      <c r="F23" s="8">
        <f t="shared" si="0"/>
        <v>582.9</v>
      </c>
      <c r="H23" s="9"/>
    </row>
    <row r="24" spans="1:8" ht="15">
      <c r="A24" s="4">
        <v>202010210</v>
      </c>
      <c r="B24" s="4" t="s">
        <v>12</v>
      </c>
      <c r="C24" s="5" t="s">
        <v>28</v>
      </c>
      <c r="D24" s="6">
        <v>1.85</v>
      </c>
      <c r="E24" s="7">
        <v>120</v>
      </c>
      <c r="F24" s="8">
        <f t="shared" si="0"/>
        <v>222</v>
      </c>
      <c r="H24" s="9"/>
    </row>
    <row r="25" spans="1:8" ht="15">
      <c r="A25" s="4">
        <v>202010228</v>
      </c>
      <c r="B25" s="4" t="s">
        <v>12</v>
      </c>
      <c r="C25" s="5" t="s">
        <v>29</v>
      </c>
      <c r="D25" s="6">
        <v>3.51</v>
      </c>
      <c r="E25" s="7">
        <v>72</v>
      </c>
      <c r="F25" s="8">
        <f t="shared" si="0"/>
        <v>252.71999999999997</v>
      </c>
      <c r="H25" s="9"/>
    </row>
    <row r="26" spans="1:8" ht="15">
      <c r="A26" s="4">
        <v>202010260</v>
      </c>
      <c r="B26" s="4" t="s">
        <v>12</v>
      </c>
      <c r="C26" s="5" t="s">
        <v>30</v>
      </c>
      <c r="D26" s="6">
        <v>1.85</v>
      </c>
      <c r="E26" s="7">
        <v>1</v>
      </c>
      <c r="F26" s="8">
        <f t="shared" si="0"/>
        <v>1.85</v>
      </c>
      <c r="H26" s="9"/>
    </row>
    <row r="27" spans="1:8" ht="15">
      <c r="A27" s="4">
        <v>202010279</v>
      </c>
      <c r="B27" s="4" t="s">
        <v>12</v>
      </c>
      <c r="C27" s="5" t="s">
        <v>31</v>
      </c>
      <c r="D27" s="6">
        <v>3.51</v>
      </c>
      <c r="E27" s="7">
        <v>1</v>
      </c>
      <c r="F27" s="8">
        <f t="shared" si="0"/>
        <v>3.51</v>
      </c>
      <c r="H27" s="9"/>
    </row>
    <row r="28" spans="1:8" ht="15">
      <c r="A28" s="4">
        <v>202010287</v>
      </c>
      <c r="B28" s="4" t="s">
        <v>12</v>
      </c>
      <c r="C28" s="5" t="s">
        <v>32</v>
      </c>
      <c r="D28" s="6">
        <v>3.51</v>
      </c>
      <c r="E28" s="7">
        <v>1</v>
      </c>
      <c r="F28" s="8">
        <f t="shared" si="0"/>
        <v>3.51</v>
      </c>
      <c r="H28" s="9"/>
    </row>
    <row r="29" spans="1:8" ht="15">
      <c r="A29" s="4">
        <v>202010295</v>
      </c>
      <c r="B29" s="4" t="s">
        <v>12</v>
      </c>
      <c r="C29" s="5" t="s">
        <v>33</v>
      </c>
      <c r="D29" s="6">
        <v>1.85</v>
      </c>
      <c r="E29" s="7">
        <v>11</v>
      </c>
      <c r="F29" s="8">
        <f t="shared" si="0"/>
        <v>20.35</v>
      </c>
      <c r="H29" s="9"/>
    </row>
    <row r="30" spans="1:8" ht="15">
      <c r="A30" s="4">
        <v>202010317</v>
      </c>
      <c r="B30" s="4" t="s">
        <v>12</v>
      </c>
      <c r="C30" s="5" t="s">
        <v>34</v>
      </c>
      <c r="D30" s="6">
        <v>1.85</v>
      </c>
      <c r="E30" s="7">
        <v>397</v>
      </c>
      <c r="F30" s="8">
        <f t="shared" si="0"/>
        <v>734.45</v>
      </c>
      <c r="H30" s="9"/>
    </row>
    <row r="31" spans="1:8" ht="28.5">
      <c r="A31" s="4">
        <v>202010325</v>
      </c>
      <c r="B31" s="4" t="s">
        <v>12</v>
      </c>
      <c r="C31" s="5" t="s">
        <v>35</v>
      </c>
      <c r="D31" s="6">
        <v>3.68</v>
      </c>
      <c r="E31" s="7">
        <v>1</v>
      </c>
      <c r="F31" s="8">
        <f t="shared" si="0"/>
        <v>3.68</v>
      </c>
      <c r="H31" s="9"/>
    </row>
    <row r="32" spans="1:8" ht="28.5">
      <c r="A32" s="4">
        <v>202010333</v>
      </c>
      <c r="B32" s="4" t="s">
        <v>12</v>
      </c>
      <c r="C32" s="5" t="s">
        <v>36</v>
      </c>
      <c r="D32" s="6">
        <v>4.12</v>
      </c>
      <c r="E32" s="7">
        <v>1</v>
      </c>
      <c r="F32" s="8">
        <f t="shared" si="0"/>
        <v>4.12</v>
      </c>
      <c r="H32" s="9"/>
    </row>
    <row r="33" spans="1:8" ht="15">
      <c r="A33" s="4">
        <v>202010368</v>
      </c>
      <c r="B33" s="4" t="s">
        <v>12</v>
      </c>
      <c r="C33" s="5" t="s">
        <v>37</v>
      </c>
      <c r="D33" s="6">
        <v>3.68</v>
      </c>
      <c r="E33" s="7">
        <v>38</v>
      </c>
      <c r="F33" s="8">
        <f t="shared" si="0"/>
        <v>139.84</v>
      </c>
      <c r="H33" s="9"/>
    </row>
    <row r="34" spans="1:8" ht="28.5">
      <c r="A34" s="4">
        <v>202010376</v>
      </c>
      <c r="B34" s="4" t="s">
        <v>12</v>
      </c>
      <c r="C34" s="5" t="s">
        <v>38</v>
      </c>
      <c r="D34" s="6">
        <v>3.68</v>
      </c>
      <c r="E34" s="7">
        <v>1</v>
      </c>
      <c r="F34" s="8">
        <f t="shared" si="0"/>
        <v>3.68</v>
      </c>
      <c r="H34" s="9"/>
    </row>
    <row r="35" spans="1:8" ht="15">
      <c r="A35" s="4">
        <v>202010384</v>
      </c>
      <c r="B35" s="4" t="s">
        <v>12</v>
      </c>
      <c r="C35" s="5" t="s">
        <v>39</v>
      </c>
      <c r="D35" s="6">
        <v>15.59</v>
      </c>
      <c r="E35" s="7">
        <v>19</v>
      </c>
      <c r="F35" s="8">
        <f t="shared" si="0"/>
        <v>296.21</v>
      </c>
      <c r="H35" s="9"/>
    </row>
    <row r="36" spans="1:8" ht="15">
      <c r="A36" s="4">
        <v>202010392</v>
      </c>
      <c r="B36" s="4" t="s">
        <v>12</v>
      </c>
      <c r="C36" s="5" t="s">
        <v>40</v>
      </c>
      <c r="D36" s="6">
        <v>3.51</v>
      </c>
      <c r="E36" s="7">
        <v>3</v>
      </c>
      <c r="F36" s="8">
        <f t="shared" si="0"/>
        <v>10.53</v>
      </c>
      <c r="H36" s="9"/>
    </row>
    <row r="37" spans="1:8" ht="15">
      <c r="A37" s="4">
        <v>202010406</v>
      </c>
      <c r="B37" s="4" t="s">
        <v>12</v>
      </c>
      <c r="C37" s="5" t="s">
        <v>41</v>
      </c>
      <c r="D37" s="6">
        <v>15.65</v>
      </c>
      <c r="E37" s="7">
        <v>1</v>
      </c>
      <c r="F37" s="8">
        <f t="shared" si="0"/>
        <v>15.65</v>
      </c>
      <c r="H37" s="9"/>
    </row>
    <row r="38" spans="1:8" ht="15">
      <c r="A38" s="4">
        <v>202010422</v>
      </c>
      <c r="B38" s="4" t="s">
        <v>12</v>
      </c>
      <c r="C38" s="5" t="s">
        <v>42</v>
      </c>
      <c r="D38" s="6">
        <v>2.01</v>
      </c>
      <c r="E38" s="7">
        <v>45</v>
      </c>
      <c r="F38" s="8">
        <f t="shared" si="0"/>
        <v>90.44999999999999</v>
      </c>
      <c r="H38" s="9"/>
    </row>
    <row r="39" spans="1:8" ht="15">
      <c r="A39" s="4">
        <v>202010430</v>
      </c>
      <c r="B39" s="4" t="s">
        <v>12</v>
      </c>
      <c r="C39" s="5" t="s">
        <v>43</v>
      </c>
      <c r="D39" s="6">
        <v>1.85</v>
      </c>
      <c r="E39" s="7">
        <v>100</v>
      </c>
      <c r="F39" s="8">
        <f t="shared" si="0"/>
        <v>185</v>
      </c>
      <c r="H39" s="9"/>
    </row>
    <row r="40" spans="1:8" ht="28.5">
      <c r="A40" s="4">
        <v>202010465</v>
      </c>
      <c r="B40" s="4" t="s">
        <v>12</v>
      </c>
      <c r="C40" s="5" t="s">
        <v>44</v>
      </c>
      <c r="D40" s="6">
        <v>3.51</v>
      </c>
      <c r="E40" s="7">
        <v>41</v>
      </c>
      <c r="F40" s="8">
        <f t="shared" si="0"/>
        <v>143.91</v>
      </c>
      <c r="H40" s="9"/>
    </row>
    <row r="41" spans="1:8" ht="15">
      <c r="A41" s="4">
        <v>202010473</v>
      </c>
      <c r="B41" s="4" t="s">
        <v>12</v>
      </c>
      <c r="C41" s="5" t="s">
        <v>45</v>
      </c>
      <c r="D41" s="6">
        <v>1.85</v>
      </c>
      <c r="E41" s="7">
        <v>56</v>
      </c>
      <c r="F41" s="8">
        <f t="shared" si="0"/>
        <v>103.60000000000001</v>
      </c>
      <c r="H41" s="9"/>
    </row>
    <row r="42" spans="1:8" ht="28.5">
      <c r="A42" s="4">
        <v>202010481</v>
      </c>
      <c r="B42" s="4" t="s">
        <v>12</v>
      </c>
      <c r="C42" s="5" t="s">
        <v>46</v>
      </c>
      <c r="D42" s="6">
        <v>3.68</v>
      </c>
      <c r="E42" s="7">
        <v>1</v>
      </c>
      <c r="F42" s="8">
        <f t="shared" si="0"/>
        <v>3.68</v>
      </c>
      <c r="H42" s="9"/>
    </row>
    <row r="43" spans="1:8" ht="28.5">
      <c r="A43" s="4">
        <v>202010503</v>
      </c>
      <c r="B43" s="4" t="s">
        <v>12</v>
      </c>
      <c r="C43" s="5" t="s">
        <v>47</v>
      </c>
      <c r="D43" s="6">
        <v>7.86</v>
      </c>
      <c r="E43" s="7">
        <v>5</v>
      </c>
      <c r="F43" s="8">
        <f t="shared" si="0"/>
        <v>39.300000000000004</v>
      </c>
      <c r="H43" s="9"/>
    </row>
    <row r="44" spans="1:8" ht="15">
      <c r="A44" s="4">
        <v>202010538</v>
      </c>
      <c r="B44" s="4" t="s">
        <v>12</v>
      </c>
      <c r="C44" s="5" t="s">
        <v>48</v>
      </c>
      <c r="D44" s="6">
        <v>3.68</v>
      </c>
      <c r="E44" s="7">
        <v>1</v>
      </c>
      <c r="F44" s="8">
        <f t="shared" si="0"/>
        <v>3.68</v>
      </c>
      <c r="H44" s="9"/>
    </row>
    <row r="45" spans="1:8" ht="15">
      <c r="A45" s="4">
        <v>202010554</v>
      </c>
      <c r="B45" s="4" t="s">
        <v>12</v>
      </c>
      <c r="C45" s="5" t="s">
        <v>49</v>
      </c>
      <c r="D45" s="6">
        <v>2.25</v>
      </c>
      <c r="E45" s="7">
        <v>13</v>
      </c>
      <c r="F45" s="8">
        <f t="shared" si="0"/>
        <v>29.25</v>
      </c>
      <c r="H45" s="9"/>
    </row>
    <row r="46" spans="1:8" ht="15">
      <c r="A46" s="4">
        <v>202010562</v>
      </c>
      <c r="B46" s="4" t="s">
        <v>12</v>
      </c>
      <c r="C46" s="5" t="s">
        <v>50</v>
      </c>
      <c r="D46" s="6">
        <v>2.01</v>
      </c>
      <c r="E46" s="7">
        <v>98</v>
      </c>
      <c r="F46" s="8">
        <f t="shared" si="0"/>
        <v>196.98</v>
      </c>
      <c r="H46" s="9"/>
    </row>
    <row r="47" spans="1:8" ht="15">
      <c r="A47" s="4">
        <v>202010600</v>
      </c>
      <c r="B47" s="4" t="s">
        <v>12</v>
      </c>
      <c r="C47" s="5" t="s">
        <v>51</v>
      </c>
      <c r="D47" s="6">
        <v>1.85</v>
      </c>
      <c r="E47" s="7">
        <v>341</v>
      </c>
      <c r="F47" s="8">
        <f t="shared" si="0"/>
        <v>630.85</v>
      </c>
      <c r="H47" s="9"/>
    </row>
    <row r="48" spans="1:8" ht="15">
      <c r="A48" s="4">
        <v>202010619</v>
      </c>
      <c r="B48" s="4" t="s">
        <v>12</v>
      </c>
      <c r="C48" s="5" t="s">
        <v>52</v>
      </c>
      <c r="D48" s="6">
        <v>1.4</v>
      </c>
      <c r="E48" s="7">
        <v>1</v>
      </c>
      <c r="F48" s="8">
        <f t="shared" si="0"/>
        <v>1.4</v>
      </c>
      <c r="H48" s="9"/>
    </row>
    <row r="49" spans="1:8" ht="28.5">
      <c r="A49" s="4">
        <v>202010627</v>
      </c>
      <c r="B49" s="4" t="s">
        <v>12</v>
      </c>
      <c r="C49" s="5" t="s">
        <v>53</v>
      </c>
      <c r="D49" s="6">
        <v>1.85</v>
      </c>
      <c r="E49" s="7">
        <v>20</v>
      </c>
      <c r="F49" s="8">
        <f t="shared" si="0"/>
        <v>37</v>
      </c>
      <c r="H49" s="9"/>
    </row>
    <row r="50" spans="1:8" ht="15">
      <c r="A50" s="4">
        <v>202010635</v>
      </c>
      <c r="B50" s="4" t="s">
        <v>12</v>
      </c>
      <c r="C50" s="5" t="s">
        <v>54</v>
      </c>
      <c r="D50" s="6">
        <v>1.85</v>
      </c>
      <c r="E50" s="7">
        <v>343</v>
      </c>
      <c r="F50" s="8">
        <f t="shared" si="0"/>
        <v>634.5500000000001</v>
      </c>
      <c r="H50" s="9"/>
    </row>
    <row r="51" spans="1:8" ht="28.5">
      <c r="A51" s="4">
        <v>202010643</v>
      </c>
      <c r="B51" s="4" t="s">
        <v>12</v>
      </c>
      <c r="C51" s="5" t="s">
        <v>55</v>
      </c>
      <c r="D51" s="6">
        <v>2.01</v>
      </c>
      <c r="E51" s="7">
        <v>345</v>
      </c>
      <c r="F51" s="8">
        <f t="shared" si="0"/>
        <v>693.4499999999999</v>
      </c>
      <c r="H51" s="9"/>
    </row>
    <row r="52" spans="1:8" ht="28.5">
      <c r="A52" s="4">
        <v>202010651</v>
      </c>
      <c r="B52" s="4" t="s">
        <v>12</v>
      </c>
      <c r="C52" s="5" t="s">
        <v>56</v>
      </c>
      <c r="D52" s="6">
        <v>2.01</v>
      </c>
      <c r="E52" s="7">
        <v>345</v>
      </c>
      <c r="F52" s="8">
        <f t="shared" si="0"/>
        <v>693.4499999999999</v>
      </c>
      <c r="H52" s="9"/>
    </row>
    <row r="53" spans="1:8" ht="15">
      <c r="A53" s="4">
        <v>202010660</v>
      </c>
      <c r="B53" s="4" t="s">
        <v>12</v>
      </c>
      <c r="C53" s="5" t="s">
        <v>57</v>
      </c>
      <c r="D53" s="6">
        <v>4.12</v>
      </c>
      <c r="E53" s="7">
        <v>1</v>
      </c>
      <c r="F53" s="8">
        <f t="shared" si="0"/>
        <v>4.12</v>
      </c>
      <c r="H53" s="9"/>
    </row>
    <row r="54" spans="1:8" ht="15">
      <c r="A54" s="4">
        <v>202010678</v>
      </c>
      <c r="B54" s="4" t="s">
        <v>12</v>
      </c>
      <c r="C54" s="5" t="s">
        <v>58</v>
      </c>
      <c r="D54" s="6">
        <v>3.51</v>
      </c>
      <c r="E54" s="7">
        <v>13</v>
      </c>
      <c r="F54" s="8">
        <f t="shared" si="0"/>
        <v>45.629999999999995</v>
      </c>
      <c r="H54" s="9"/>
    </row>
    <row r="55" spans="1:8" ht="15">
      <c r="A55" s="4">
        <v>202010694</v>
      </c>
      <c r="B55" s="4" t="s">
        <v>12</v>
      </c>
      <c r="C55" s="5" t="s">
        <v>59</v>
      </c>
      <c r="D55" s="6">
        <v>1.85</v>
      </c>
      <c r="E55" s="7">
        <v>258</v>
      </c>
      <c r="F55" s="8">
        <f t="shared" si="0"/>
        <v>477.3</v>
      </c>
      <c r="H55" s="9"/>
    </row>
    <row r="56" spans="1:8" ht="15">
      <c r="A56" s="4">
        <v>202010708</v>
      </c>
      <c r="B56" s="4" t="s">
        <v>12</v>
      </c>
      <c r="C56" s="5" t="s">
        <v>60</v>
      </c>
      <c r="D56" s="6">
        <v>15.24</v>
      </c>
      <c r="E56" s="7">
        <v>1</v>
      </c>
      <c r="F56" s="8">
        <f t="shared" si="0"/>
        <v>15.24</v>
      </c>
      <c r="H56" s="9"/>
    </row>
    <row r="57" spans="1:8" ht="15">
      <c r="A57" s="4">
        <v>202010724</v>
      </c>
      <c r="B57" s="4" t="s">
        <v>12</v>
      </c>
      <c r="C57" s="5" t="s">
        <v>61</v>
      </c>
      <c r="D57" s="6">
        <v>4.42</v>
      </c>
      <c r="E57" s="7">
        <v>1</v>
      </c>
      <c r="F57" s="8">
        <f t="shared" si="0"/>
        <v>4.42</v>
      </c>
      <c r="H57" s="9"/>
    </row>
    <row r="58" spans="1:8" ht="28.5">
      <c r="A58" s="4">
        <v>202010732</v>
      </c>
      <c r="B58" s="4" t="s">
        <v>12</v>
      </c>
      <c r="C58" s="5" t="s">
        <v>62</v>
      </c>
      <c r="D58" s="6">
        <v>15.65</v>
      </c>
      <c r="E58" s="7">
        <v>44</v>
      </c>
      <c r="F58" s="8">
        <f t="shared" si="0"/>
        <v>688.6</v>
      </c>
      <c r="H58" s="9"/>
    </row>
    <row r="59" spans="1:8" ht="15">
      <c r="A59" s="4">
        <v>202010767</v>
      </c>
      <c r="B59" s="4" t="s">
        <v>12</v>
      </c>
      <c r="C59" s="5" t="s">
        <v>63</v>
      </c>
      <c r="D59" s="6">
        <v>15.24</v>
      </c>
      <c r="E59" s="7">
        <v>1</v>
      </c>
      <c r="F59" s="8">
        <f t="shared" si="0"/>
        <v>15.24</v>
      </c>
      <c r="H59" s="9"/>
    </row>
    <row r="60" spans="1:8" ht="15">
      <c r="A60" s="4">
        <v>202020029</v>
      </c>
      <c r="B60" s="4" t="s">
        <v>12</v>
      </c>
      <c r="C60" s="5" t="s">
        <v>64</v>
      </c>
      <c r="D60" s="6">
        <v>2.73</v>
      </c>
      <c r="E60" s="7">
        <v>1</v>
      </c>
      <c r="F60" s="8">
        <f t="shared" si="0"/>
        <v>2.73</v>
      </c>
      <c r="H60" s="9"/>
    </row>
    <row r="61" spans="1:8" ht="15">
      <c r="A61" s="4">
        <v>202020037</v>
      </c>
      <c r="B61" s="4" t="s">
        <v>12</v>
      </c>
      <c r="C61" s="5" t="s">
        <v>65</v>
      </c>
      <c r="D61" s="6">
        <v>2.73</v>
      </c>
      <c r="E61" s="7">
        <v>9</v>
      </c>
      <c r="F61" s="8">
        <f t="shared" si="0"/>
        <v>24.57</v>
      </c>
      <c r="H61" s="9"/>
    </row>
    <row r="62" spans="1:8" ht="28.5">
      <c r="A62" s="4">
        <v>202020045</v>
      </c>
      <c r="B62" s="4" t="s">
        <v>12</v>
      </c>
      <c r="C62" s="5" t="s">
        <v>66</v>
      </c>
      <c r="D62" s="6">
        <v>2.73</v>
      </c>
      <c r="E62" s="7">
        <v>1</v>
      </c>
      <c r="F62" s="8">
        <f t="shared" si="0"/>
        <v>2.73</v>
      </c>
      <c r="H62" s="9"/>
    </row>
    <row r="63" spans="1:8" ht="28.5">
      <c r="A63" s="4">
        <v>202020096</v>
      </c>
      <c r="B63" s="4" t="s">
        <v>12</v>
      </c>
      <c r="C63" s="5" t="s">
        <v>67</v>
      </c>
      <c r="D63" s="6">
        <v>2.73</v>
      </c>
      <c r="E63" s="7">
        <v>1</v>
      </c>
      <c r="F63" s="8">
        <f t="shared" si="0"/>
        <v>2.73</v>
      </c>
      <c r="H63" s="9"/>
    </row>
    <row r="64" spans="1:8" ht="28.5">
      <c r="A64" s="4">
        <v>202020126</v>
      </c>
      <c r="B64" s="4" t="s">
        <v>12</v>
      </c>
      <c r="C64" s="5" t="s">
        <v>68</v>
      </c>
      <c r="D64" s="6">
        <v>2.85</v>
      </c>
      <c r="E64" s="7">
        <v>3</v>
      </c>
      <c r="F64" s="8">
        <f t="shared" si="0"/>
        <v>8.55</v>
      </c>
      <c r="H64" s="9"/>
    </row>
    <row r="65" spans="1:8" ht="42.75">
      <c r="A65" s="4">
        <v>202020134</v>
      </c>
      <c r="B65" s="4" t="s">
        <v>12</v>
      </c>
      <c r="C65" s="5" t="s">
        <v>69</v>
      </c>
      <c r="D65" s="6">
        <v>5.77</v>
      </c>
      <c r="E65" s="7">
        <v>58</v>
      </c>
      <c r="F65" s="8">
        <f t="shared" si="0"/>
        <v>334.65999999999997</v>
      </c>
      <c r="H65" s="9"/>
    </row>
    <row r="66" spans="1:8" ht="28.5">
      <c r="A66" s="4">
        <v>202020142</v>
      </c>
      <c r="B66" s="4" t="s">
        <v>12</v>
      </c>
      <c r="C66" s="5" t="s">
        <v>70</v>
      </c>
      <c r="D66" s="6">
        <v>2.73</v>
      </c>
      <c r="E66" s="7">
        <v>49</v>
      </c>
      <c r="F66" s="8">
        <f t="shared" si="0"/>
        <v>133.77</v>
      </c>
      <c r="H66" s="9"/>
    </row>
    <row r="67" spans="1:8" ht="28.5">
      <c r="A67" s="4">
        <v>202020150</v>
      </c>
      <c r="B67" s="4" t="s">
        <v>12</v>
      </c>
      <c r="C67" s="5" t="s">
        <v>71</v>
      </c>
      <c r="D67" s="6">
        <v>2.73</v>
      </c>
      <c r="E67" s="7">
        <v>12</v>
      </c>
      <c r="F67" s="8">
        <f t="shared" si="0"/>
        <v>32.76</v>
      </c>
      <c r="H67" s="9"/>
    </row>
    <row r="68" spans="1:8" ht="15">
      <c r="A68" s="4">
        <v>202020177</v>
      </c>
      <c r="B68" s="4" t="s">
        <v>12</v>
      </c>
      <c r="C68" s="5" t="s">
        <v>72</v>
      </c>
      <c r="D68" s="6">
        <v>6.48</v>
      </c>
      <c r="E68" s="7">
        <v>1</v>
      </c>
      <c r="F68" s="8">
        <f t="shared" si="0"/>
        <v>6.48</v>
      </c>
      <c r="H68" s="9"/>
    </row>
    <row r="69" spans="1:8" ht="15">
      <c r="A69" s="4">
        <v>202020207</v>
      </c>
      <c r="B69" s="4" t="s">
        <v>12</v>
      </c>
      <c r="C69" s="5" t="s">
        <v>73</v>
      </c>
      <c r="D69" s="6">
        <v>4.73</v>
      </c>
      <c r="E69" s="7">
        <v>1</v>
      </c>
      <c r="F69" s="8">
        <f t="shared" si="0"/>
        <v>4.73</v>
      </c>
      <c r="H69" s="9"/>
    </row>
    <row r="70" spans="1:8" ht="15">
      <c r="A70" s="4">
        <v>202020215</v>
      </c>
      <c r="B70" s="4" t="s">
        <v>12</v>
      </c>
      <c r="C70" s="5" t="s">
        <v>74</v>
      </c>
      <c r="D70" s="6">
        <v>8.09</v>
      </c>
      <c r="E70" s="7">
        <v>1</v>
      </c>
      <c r="F70" s="8">
        <f t="shared" si="0"/>
        <v>8.09</v>
      </c>
      <c r="H70" s="9"/>
    </row>
    <row r="71" spans="1:8" ht="15">
      <c r="A71" s="4">
        <v>202020223</v>
      </c>
      <c r="B71" s="4" t="s">
        <v>12</v>
      </c>
      <c r="C71" s="5" t="s">
        <v>75</v>
      </c>
      <c r="D71" s="6">
        <v>6.63</v>
      </c>
      <c r="E71" s="7">
        <v>1</v>
      </c>
      <c r="F71" s="8">
        <f t="shared" si="0"/>
        <v>6.63</v>
      </c>
      <c r="H71" s="9"/>
    </row>
    <row r="72" spans="1:8" ht="28.5">
      <c r="A72" s="4">
        <v>202020240</v>
      </c>
      <c r="B72" s="4" t="s">
        <v>12</v>
      </c>
      <c r="C72" s="5" t="s">
        <v>76</v>
      </c>
      <c r="D72" s="6">
        <v>18.91</v>
      </c>
      <c r="E72" s="7">
        <v>1</v>
      </c>
      <c r="F72" s="8">
        <f t="shared" si="0"/>
        <v>18.91</v>
      </c>
      <c r="H72" s="9"/>
    </row>
    <row r="73" spans="1:8" ht="15">
      <c r="A73" s="4">
        <v>202020266</v>
      </c>
      <c r="B73" s="4" t="s">
        <v>12</v>
      </c>
      <c r="C73" s="5" t="s">
        <v>77</v>
      </c>
      <c r="D73" s="6">
        <v>9.11</v>
      </c>
      <c r="E73" s="7">
        <v>1</v>
      </c>
      <c r="F73" s="8">
        <f aca="true" t="shared" si="1" ref="F73:F136">E73*D73</f>
        <v>9.11</v>
      </c>
      <c r="H73" s="9"/>
    </row>
    <row r="74" spans="1:8" ht="15">
      <c r="A74" s="4">
        <v>202020274</v>
      </c>
      <c r="B74" s="4" t="s">
        <v>12</v>
      </c>
      <c r="C74" s="5" t="s">
        <v>78</v>
      </c>
      <c r="D74" s="6">
        <v>10.51</v>
      </c>
      <c r="E74" s="7">
        <v>1</v>
      </c>
      <c r="F74" s="8">
        <f t="shared" si="1"/>
        <v>10.51</v>
      </c>
      <c r="H74" s="9"/>
    </row>
    <row r="75" spans="1:8" ht="15">
      <c r="A75" s="4">
        <v>202020290</v>
      </c>
      <c r="B75" s="4" t="s">
        <v>12</v>
      </c>
      <c r="C75" s="5" t="s">
        <v>79</v>
      </c>
      <c r="D75" s="6">
        <v>4.6</v>
      </c>
      <c r="E75" s="7">
        <v>4</v>
      </c>
      <c r="F75" s="8">
        <f t="shared" si="1"/>
        <v>18.4</v>
      </c>
      <c r="H75" s="9"/>
    </row>
    <row r="76" spans="1:8" ht="15">
      <c r="A76" s="4">
        <v>202020304</v>
      </c>
      <c r="B76" s="4" t="s">
        <v>12</v>
      </c>
      <c r="C76" s="5" t="s">
        <v>80</v>
      </c>
      <c r="D76" s="6">
        <v>1.53</v>
      </c>
      <c r="E76" s="7">
        <v>1</v>
      </c>
      <c r="F76" s="8">
        <f t="shared" si="1"/>
        <v>1.53</v>
      </c>
      <c r="H76" s="9"/>
    </row>
    <row r="77" spans="1:8" ht="15">
      <c r="A77" s="4">
        <v>202020355</v>
      </c>
      <c r="B77" s="4" t="s">
        <v>12</v>
      </c>
      <c r="C77" s="5" t="s">
        <v>81</v>
      </c>
      <c r="D77" s="6">
        <v>5.41</v>
      </c>
      <c r="E77" s="7">
        <v>1</v>
      </c>
      <c r="F77" s="8">
        <f t="shared" si="1"/>
        <v>5.41</v>
      </c>
      <c r="H77" s="9"/>
    </row>
    <row r="78" spans="1:8" ht="28.5">
      <c r="A78" s="4">
        <v>202020363</v>
      </c>
      <c r="B78" s="4" t="s">
        <v>12</v>
      </c>
      <c r="C78" s="5" t="s">
        <v>82</v>
      </c>
      <c r="D78" s="6">
        <v>2.73</v>
      </c>
      <c r="E78" s="7">
        <v>1</v>
      </c>
      <c r="F78" s="8">
        <f t="shared" si="1"/>
        <v>2.73</v>
      </c>
      <c r="H78" s="9"/>
    </row>
    <row r="79" spans="1:8" ht="15">
      <c r="A79" s="4">
        <v>202020371</v>
      </c>
      <c r="B79" s="4" t="s">
        <v>12</v>
      </c>
      <c r="C79" s="5" t="s">
        <v>83</v>
      </c>
      <c r="D79" s="6">
        <v>1.53</v>
      </c>
      <c r="E79" s="7">
        <v>1</v>
      </c>
      <c r="F79" s="8">
        <f t="shared" si="1"/>
        <v>1.53</v>
      </c>
      <c r="H79" s="9"/>
    </row>
    <row r="80" spans="1:8" ht="15">
      <c r="A80" s="4">
        <v>202020380</v>
      </c>
      <c r="B80" s="4" t="s">
        <v>12</v>
      </c>
      <c r="C80" s="5" t="s">
        <v>84</v>
      </c>
      <c r="D80" s="6">
        <v>4.11</v>
      </c>
      <c r="E80" s="7">
        <v>922</v>
      </c>
      <c r="F80" s="8">
        <f t="shared" si="1"/>
        <v>3789.42</v>
      </c>
      <c r="H80" s="9"/>
    </row>
    <row r="81" spans="1:8" ht="15">
      <c r="A81" s="4">
        <v>202020398</v>
      </c>
      <c r="B81" s="4" t="s">
        <v>12</v>
      </c>
      <c r="C81" s="5" t="s">
        <v>85</v>
      </c>
      <c r="D81" s="6">
        <v>2.73</v>
      </c>
      <c r="E81" s="7">
        <v>1</v>
      </c>
      <c r="F81" s="8">
        <f t="shared" si="1"/>
        <v>2.73</v>
      </c>
      <c r="H81" s="9"/>
    </row>
    <row r="82" spans="1:8" ht="28.5">
      <c r="A82" s="4">
        <v>202020401</v>
      </c>
      <c r="B82" s="4" t="s">
        <v>12</v>
      </c>
      <c r="C82" s="5" t="s">
        <v>86</v>
      </c>
      <c r="D82" s="6">
        <v>25</v>
      </c>
      <c r="E82" s="7">
        <v>1</v>
      </c>
      <c r="F82" s="8">
        <f t="shared" si="1"/>
        <v>25</v>
      </c>
      <c r="H82" s="9"/>
    </row>
    <row r="83" spans="1:8" ht="15">
      <c r="A83" s="4">
        <v>202020444</v>
      </c>
      <c r="B83" s="4" t="s">
        <v>12</v>
      </c>
      <c r="C83" s="5" t="s">
        <v>87</v>
      </c>
      <c r="D83" s="6">
        <v>2.73</v>
      </c>
      <c r="E83" s="7">
        <v>1</v>
      </c>
      <c r="F83" s="8">
        <f t="shared" si="1"/>
        <v>2.73</v>
      </c>
      <c r="H83" s="9"/>
    </row>
    <row r="84" spans="1:8" ht="28.5">
      <c r="A84" s="4">
        <v>202020517</v>
      </c>
      <c r="B84" s="4" t="s">
        <v>12</v>
      </c>
      <c r="C84" s="5" t="s">
        <v>88</v>
      </c>
      <c r="D84" s="6">
        <v>2.73</v>
      </c>
      <c r="E84" s="7">
        <v>1</v>
      </c>
      <c r="F84" s="8">
        <f t="shared" si="1"/>
        <v>2.73</v>
      </c>
      <c r="H84" s="9"/>
    </row>
    <row r="85" spans="1:8" ht="28.5">
      <c r="A85" s="4">
        <v>202020541</v>
      </c>
      <c r="B85" s="4" t="s">
        <v>12</v>
      </c>
      <c r="C85" s="5" t="s">
        <v>89</v>
      </c>
      <c r="D85" s="6">
        <v>2.73</v>
      </c>
      <c r="E85" s="7">
        <v>5</v>
      </c>
      <c r="F85" s="8">
        <f t="shared" si="1"/>
        <v>13.65</v>
      </c>
      <c r="H85" s="9"/>
    </row>
    <row r="86" spans="1:8" ht="28.5">
      <c r="A86" s="4">
        <v>202030040</v>
      </c>
      <c r="B86" s="4" t="s">
        <v>12</v>
      </c>
      <c r="C86" s="5" t="s">
        <v>90</v>
      </c>
      <c r="D86" s="6">
        <v>65</v>
      </c>
      <c r="E86" s="7">
        <v>1</v>
      </c>
      <c r="F86" s="8">
        <f t="shared" si="1"/>
        <v>65</v>
      </c>
      <c r="H86" s="9"/>
    </row>
    <row r="87" spans="1:8" ht="15">
      <c r="A87" s="4">
        <v>202030083</v>
      </c>
      <c r="B87" s="4" t="s">
        <v>12</v>
      </c>
      <c r="C87" s="5" t="s">
        <v>91</v>
      </c>
      <c r="D87" s="6">
        <v>9.25</v>
      </c>
      <c r="E87" s="7">
        <v>72</v>
      </c>
      <c r="F87" s="8">
        <f t="shared" si="1"/>
        <v>666</v>
      </c>
      <c r="H87" s="9"/>
    </row>
    <row r="88" spans="1:8" ht="15">
      <c r="A88" s="4">
        <v>202030091</v>
      </c>
      <c r="B88" s="4" t="s">
        <v>12</v>
      </c>
      <c r="C88" s="5" t="s">
        <v>92</v>
      </c>
      <c r="D88" s="6">
        <v>15.06</v>
      </c>
      <c r="E88" s="7">
        <v>23</v>
      </c>
      <c r="F88" s="8">
        <f t="shared" si="1"/>
        <v>346.38</v>
      </c>
      <c r="H88" s="9"/>
    </row>
    <row r="89" spans="1:8" ht="28.5">
      <c r="A89" s="4">
        <v>202030105</v>
      </c>
      <c r="B89" s="4" t="s">
        <v>12</v>
      </c>
      <c r="C89" s="5" t="s">
        <v>93</v>
      </c>
      <c r="D89" s="6">
        <v>16.42</v>
      </c>
      <c r="E89" s="7">
        <v>1</v>
      </c>
      <c r="F89" s="8">
        <f t="shared" si="1"/>
        <v>16.42</v>
      </c>
      <c r="H89" s="9"/>
    </row>
    <row r="90" spans="1:8" ht="15">
      <c r="A90" s="4">
        <v>202030121</v>
      </c>
      <c r="B90" s="4" t="s">
        <v>12</v>
      </c>
      <c r="C90" s="5" t="s">
        <v>94</v>
      </c>
      <c r="D90" s="6">
        <v>17.16</v>
      </c>
      <c r="E90" s="7">
        <v>1</v>
      </c>
      <c r="F90" s="8">
        <f t="shared" si="1"/>
        <v>17.16</v>
      </c>
      <c r="H90" s="9"/>
    </row>
    <row r="91" spans="1:8" ht="15">
      <c r="A91" s="4">
        <v>202030130</v>
      </c>
      <c r="B91" s="4" t="s">
        <v>12</v>
      </c>
      <c r="C91" s="5" t="s">
        <v>95</v>
      </c>
      <c r="D91" s="6">
        <v>17.16</v>
      </c>
      <c r="E91" s="7">
        <v>1</v>
      </c>
      <c r="F91" s="8">
        <f t="shared" si="1"/>
        <v>17.16</v>
      </c>
      <c r="H91" s="9"/>
    </row>
    <row r="92" spans="1:8" ht="15">
      <c r="A92" s="4">
        <v>202030156</v>
      </c>
      <c r="B92" s="4" t="s">
        <v>12</v>
      </c>
      <c r="C92" s="5" t="s">
        <v>96</v>
      </c>
      <c r="D92" s="6">
        <v>17.16</v>
      </c>
      <c r="E92" s="7">
        <v>4</v>
      </c>
      <c r="F92" s="8">
        <f t="shared" si="1"/>
        <v>68.64</v>
      </c>
      <c r="H92" s="9"/>
    </row>
    <row r="93" spans="1:8" ht="15">
      <c r="A93" s="4">
        <v>202030164</v>
      </c>
      <c r="B93" s="4" t="s">
        <v>12</v>
      </c>
      <c r="C93" s="5" t="s">
        <v>97</v>
      </c>
      <c r="D93" s="6">
        <v>9.25</v>
      </c>
      <c r="E93" s="7">
        <v>2</v>
      </c>
      <c r="F93" s="8">
        <f t="shared" si="1"/>
        <v>18.5</v>
      </c>
      <c r="H93" s="9"/>
    </row>
    <row r="94" spans="1:8" ht="15">
      <c r="A94" s="4">
        <v>202030180</v>
      </c>
      <c r="B94" s="4" t="s">
        <v>12</v>
      </c>
      <c r="C94" s="5" t="s">
        <v>98</v>
      </c>
      <c r="D94" s="6">
        <v>17.16</v>
      </c>
      <c r="E94" s="7">
        <v>3</v>
      </c>
      <c r="F94" s="8">
        <f t="shared" si="1"/>
        <v>51.480000000000004</v>
      </c>
      <c r="H94" s="9"/>
    </row>
    <row r="95" spans="1:8" ht="15">
      <c r="A95" s="4">
        <v>202030202</v>
      </c>
      <c r="B95" s="4" t="s">
        <v>12</v>
      </c>
      <c r="C95" s="5" t="s">
        <v>91</v>
      </c>
      <c r="D95" s="6">
        <v>2.83</v>
      </c>
      <c r="E95" s="7">
        <v>2</v>
      </c>
      <c r="F95" s="8">
        <f t="shared" si="1"/>
        <v>5.66</v>
      </c>
      <c r="H95" s="9"/>
    </row>
    <row r="96" spans="1:8" ht="28.5">
      <c r="A96" s="4">
        <v>202030237</v>
      </c>
      <c r="B96" s="4" t="s">
        <v>12</v>
      </c>
      <c r="C96" s="5" t="s">
        <v>99</v>
      </c>
      <c r="D96" s="6">
        <v>80</v>
      </c>
      <c r="E96" s="7">
        <v>40</v>
      </c>
      <c r="F96" s="8">
        <f t="shared" si="1"/>
        <v>3200</v>
      </c>
      <c r="H96" s="9"/>
    </row>
    <row r="97" spans="1:8" ht="28.5">
      <c r="A97" s="4">
        <v>202030253</v>
      </c>
      <c r="B97" s="4" t="s">
        <v>12</v>
      </c>
      <c r="C97" s="5" t="s">
        <v>100</v>
      </c>
      <c r="D97" s="6">
        <v>10</v>
      </c>
      <c r="E97" s="7">
        <v>19</v>
      </c>
      <c r="F97" s="8">
        <f t="shared" si="1"/>
        <v>190</v>
      </c>
      <c r="H97" s="9"/>
    </row>
    <row r="98" spans="1:8" ht="28.5">
      <c r="A98" s="4">
        <v>202030261</v>
      </c>
      <c r="B98" s="4" t="s">
        <v>12</v>
      </c>
      <c r="C98" s="5" t="s">
        <v>101</v>
      </c>
      <c r="D98" s="6">
        <v>10</v>
      </c>
      <c r="E98" s="7">
        <v>1</v>
      </c>
      <c r="F98" s="8">
        <f t="shared" si="1"/>
        <v>10</v>
      </c>
      <c r="H98" s="9"/>
    </row>
    <row r="99" spans="1:8" ht="15">
      <c r="A99" s="4">
        <v>202030270</v>
      </c>
      <c r="B99" s="4" t="s">
        <v>12</v>
      </c>
      <c r="C99" s="5" t="s">
        <v>102</v>
      </c>
      <c r="D99" s="6">
        <v>8.67</v>
      </c>
      <c r="E99" s="7">
        <v>1</v>
      </c>
      <c r="F99" s="8">
        <f t="shared" si="1"/>
        <v>8.67</v>
      </c>
      <c r="H99" s="9"/>
    </row>
    <row r="100" spans="1:8" ht="28.5">
      <c r="A100" s="4">
        <v>202030300</v>
      </c>
      <c r="B100" s="4" t="s">
        <v>12</v>
      </c>
      <c r="C100" s="5" t="s">
        <v>103</v>
      </c>
      <c r="D100" s="6">
        <v>10</v>
      </c>
      <c r="E100" s="7">
        <v>43</v>
      </c>
      <c r="F100" s="8">
        <f t="shared" si="1"/>
        <v>430</v>
      </c>
      <c r="H100" s="9"/>
    </row>
    <row r="101" spans="1:8" ht="28.5">
      <c r="A101" s="4">
        <v>202030318</v>
      </c>
      <c r="B101" s="4" t="s">
        <v>12</v>
      </c>
      <c r="C101" s="5" t="s">
        <v>104</v>
      </c>
      <c r="D101" s="6">
        <v>18.55</v>
      </c>
      <c r="E101" s="7">
        <v>4</v>
      </c>
      <c r="F101" s="8">
        <f t="shared" si="1"/>
        <v>74.2</v>
      </c>
      <c r="H101" s="9"/>
    </row>
    <row r="102" spans="1:8" ht="28.5">
      <c r="A102" s="4">
        <v>202030377</v>
      </c>
      <c r="B102" s="4" t="s">
        <v>12</v>
      </c>
      <c r="C102" s="5" t="s">
        <v>105</v>
      </c>
      <c r="D102" s="6">
        <v>9.25</v>
      </c>
      <c r="E102" s="7">
        <v>1</v>
      </c>
      <c r="F102" s="8">
        <f t="shared" si="1"/>
        <v>9.25</v>
      </c>
      <c r="H102" s="9"/>
    </row>
    <row r="103" spans="1:8" ht="28.5">
      <c r="A103" s="4">
        <v>202030474</v>
      </c>
      <c r="B103" s="4" t="s">
        <v>12</v>
      </c>
      <c r="C103" s="5" t="s">
        <v>106</v>
      </c>
      <c r="D103" s="6">
        <v>2.83</v>
      </c>
      <c r="E103" s="7">
        <v>1</v>
      </c>
      <c r="F103" s="8">
        <f t="shared" si="1"/>
        <v>2.83</v>
      </c>
      <c r="H103" s="9"/>
    </row>
    <row r="104" spans="1:8" ht="28.5">
      <c r="A104" s="4">
        <v>202030520</v>
      </c>
      <c r="B104" s="4" t="s">
        <v>12</v>
      </c>
      <c r="C104" s="5" t="s">
        <v>107</v>
      </c>
      <c r="D104" s="6">
        <v>17.16</v>
      </c>
      <c r="E104" s="7">
        <v>1</v>
      </c>
      <c r="F104" s="8">
        <f t="shared" si="1"/>
        <v>17.16</v>
      </c>
      <c r="H104" s="9"/>
    </row>
    <row r="105" spans="1:8" ht="28.5">
      <c r="A105" s="4">
        <v>202030555</v>
      </c>
      <c r="B105" s="4" t="s">
        <v>12</v>
      </c>
      <c r="C105" s="5" t="s">
        <v>108</v>
      </c>
      <c r="D105" s="6">
        <v>17.16</v>
      </c>
      <c r="E105" s="7">
        <v>1</v>
      </c>
      <c r="F105" s="8">
        <f t="shared" si="1"/>
        <v>17.16</v>
      </c>
      <c r="H105" s="9"/>
    </row>
    <row r="106" spans="1:8" ht="15">
      <c r="A106" s="4">
        <v>202030598</v>
      </c>
      <c r="B106" s="4" t="s">
        <v>12</v>
      </c>
      <c r="C106" s="5" t="s">
        <v>109</v>
      </c>
      <c r="D106" s="6">
        <v>17.16</v>
      </c>
      <c r="E106" s="7">
        <v>1</v>
      </c>
      <c r="F106" s="8">
        <f t="shared" si="1"/>
        <v>17.16</v>
      </c>
      <c r="H106" s="9"/>
    </row>
    <row r="107" spans="1:8" ht="28.5">
      <c r="A107" s="4">
        <v>202030628</v>
      </c>
      <c r="B107" s="4" t="s">
        <v>12</v>
      </c>
      <c r="C107" s="5" t="s">
        <v>110</v>
      </c>
      <c r="D107" s="6">
        <v>17.16</v>
      </c>
      <c r="E107" s="7">
        <v>1</v>
      </c>
      <c r="F107" s="8">
        <f t="shared" si="1"/>
        <v>17.16</v>
      </c>
      <c r="H107" s="9"/>
    </row>
    <row r="108" spans="1:8" ht="42.75">
      <c r="A108" s="4">
        <v>202030636</v>
      </c>
      <c r="B108" s="4" t="s">
        <v>12</v>
      </c>
      <c r="C108" s="5" t="s">
        <v>111</v>
      </c>
      <c r="D108" s="6">
        <v>18.55</v>
      </c>
      <c r="E108" s="7">
        <v>33</v>
      </c>
      <c r="F108" s="8">
        <f t="shared" si="1"/>
        <v>612.15</v>
      </c>
      <c r="H108" s="9"/>
    </row>
    <row r="109" spans="1:8" ht="28.5">
      <c r="A109" s="4">
        <v>202030644</v>
      </c>
      <c r="B109" s="4" t="s">
        <v>12</v>
      </c>
      <c r="C109" s="5" t="s">
        <v>112</v>
      </c>
      <c r="D109" s="6">
        <v>18.55</v>
      </c>
      <c r="E109" s="7">
        <v>1</v>
      </c>
      <c r="F109" s="8">
        <f t="shared" si="1"/>
        <v>18.55</v>
      </c>
      <c r="H109" s="9"/>
    </row>
    <row r="110" spans="1:8" ht="28.5">
      <c r="A110" s="4">
        <v>202030679</v>
      </c>
      <c r="B110" s="4" t="s">
        <v>12</v>
      </c>
      <c r="C110" s="5" t="s">
        <v>113</v>
      </c>
      <c r="D110" s="6">
        <v>18.55</v>
      </c>
      <c r="E110" s="7">
        <v>37</v>
      </c>
      <c r="F110" s="8">
        <f t="shared" si="1"/>
        <v>686.35</v>
      </c>
      <c r="H110" s="9"/>
    </row>
    <row r="111" spans="1:8" ht="42.75">
      <c r="A111" s="4">
        <v>202030717</v>
      </c>
      <c r="B111" s="4" t="s">
        <v>12</v>
      </c>
      <c r="C111" s="5" t="s">
        <v>114</v>
      </c>
      <c r="D111" s="6">
        <v>18.55</v>
      </c>
      <c r="E111" s="7">
        <v>2</v>
      </c>
      <c r="F111" s="8">
        <f t="shared" si="1"/>
        <v>37.1</v>
      </c>
      <c r="H111" s="9"/>
    </row>
    <row r="112" spans="1:8" ht="28.5">
      <c r="A112" s="4">
        <v>202030733</v>
      </c>
      <c r="B112" s="4" t="s">
        <v>12</v>
      </c>
      <c r="C112" s="5" t="s">
        <v>115</v>
      </c>
      <c r="D112" s="6">
        <v>2.83</v>
      </c>
      <c r="E112" s="7">
        <v>1</v>
      </c>
      <c r="F112" s="8">
        <f t="shared" si="1"/>
        <v>2.83</v>
      </c>
      <c r="H112" s="9"/>
    </row>
    <row r="113" spans="1:8" ht="28.5">
      <c r="A113" s="4">
        <v>202030741</v>
      </c>
      <c r="B113" s="4" t="s">
        <v>12</v>
      </c>
      <c r="C113" s="5" t="s">
        <v>116</v>
      </c>
      <c r="D113" s="6">
        <v>11</v>
      </c>
      <c r="E113" s="7">
        <v>35</v>
      </c>
      <c r="F113" s="8">
        <f t="shared" si="1"/>
        <v>385</v>
      </c>
      <c r="H113" s="9"/>
    </row>
    <row r="114" spans="1:8" ht="28.5">
      <c r="A114" s="4">
        <v>202030768</v>
      </c>
      <c r="B114" s="4" t="s">
        <v>12</v>
      </c>
      <c r="C114" s="5" t="s">
        <v>117</v>
      </c>
      <c r="D114" s="6">
        <v>16.97</v>
      </c>
      <c r="E114" s="7">
        <v>1</v>
      </c>
      <c r="F114" s="8">
        <f t="shared" si="1"/>
        <v>16.97</v>
      </c>
      <c r="H114" s="9"/>
    </row>
    <row r="115" spans="1:8" ht="28.5">
      <c r="A115" s="4">
        <v>202030776</v>
      </c>
      <c r="B115" s="4" t="s">
        <v>12</v>
      </c>
      <c r="C115" s="5" t="s">
        <v>118</v>
      </c>
      <c r="D115" s="6">
        <v>9.25</v>
      </c>
      <c r="E115" s="7">
        <v>1</v>
      </c>
      <c r="F115" s="8">
        <f t="shared" si="1"/>
        <v>9.25</v>
      </c>
      <c r="H115" s="9"/>
    </row>
    <row r="116" spans="1:8" ht="42.75">
      <c r="A116" s="4">
        <v>202030784</v>
      </c>
      <c r="B116" s="4" t="s">
        <v>12</v>
      </c>
      <c r="C116" s="5" t="s">
        <v>119</v>
      </c>
      <c r="D116" s="6">
        <v>18.55</v>
      </c>
      <c r="E116" s="7">
        <v>36</v>
      </c>
      <c r="F116" s="8">
        <f t="shared" si="1"/>
        <v>667.8000000000001</v>
      </c>
      <c r="H116" s="9"/>
    </row>
    <row r="117" spans="1:8" ht="28.5">
      <c r="A117" s="4">
        <v>202030806</v>
      </c>
      <c r="B117" s="4" t="s">
        <v>12</v>
      </c>
      <c r="C117" s="5" t="s">
        <v>120</v>
      </c>
      <c r="D117" s="6">
        <v>18.55</v>
      </c>
      <c r="E117" s="7">
        <v>28</v>
      </c>
      <c r="F117" s="8">
        <f t="shared" si="1"/>
        <v>519.4</v>
      </c>
      <c r="H117" s="9"/>
    </row>
    <row r="118" spans="1:8" ht="28.5">
      <c r="A118" s="4">
        <v>202030814</v>
      </c>
      <c r="B118" s="4" t="s">
        <v>12</v>
      </c>
      <c r="C118" s="5" t="s">
        <v>121</v>
      </c>
      <c r="D118" s="6">
        <v>17.16</v>
      </c>
      <c r="E118" s="7">
        <v>1</v>
      </c>
      <c r="F118" s="8">
        <f t="shared" si="1"/>
        <v>17.16</v>
      </c>
      <c r="H118" s="9"/>
    </row>
    <row r="119" spans="1:8" ht="28.5">
      <c r="A119" s="4">
        <v>202030822</v>
      </c>
      <c r="B119" s="4" t="s">
        <v>12</v>
      </c>
      <c r="C119" s="5" t="s">
        <v>122</v>
      </c>
      <c r="D119" s="6">
        <v>17.16</v>
      </c>
      <c r="E119" s="7">
        <v>7</v>
      </c>
      <c r="F119" s="8">
        <f t="shared" si="1"/>
        <v>120.12</v>
      </c>
      <c r="H119" s="9"/>
    </row>
    <row r="120" spans="1:8" ht="28.5">
      <c r="A120" s="4">
        <v>202030830</v>
      </c>
      <c r="B120" s="4" t="s">
        <v>12</v>
      </c>
      <c r="C120" s="5" t="s">
        <v>123</v>
      </c>
      <c r="D120" s="6">
        <v>17.16</v>
      </c>
      <c r="E120" s="7">
        <v>1</v>
      </c>
      <c r="F120" s="8">
        <f t="shared" si="1"/>
        <v>17.16</v>
      </c>
      <c r="H120" s="9"/>
    </row>
    <row r="121" spans="1:8" ht="28.5">
      <c r="A121" s="4">
        <v>202030849</v>
      </c>
      <c r="B121" s="4" t="s">
        <v>12</v>
      </c>
      <c r="C121" s="5" t="s">
        <v>124</v>
      </c>
      <c r="D121" s="6">
        <v>17.16</v>
      </c>
      <c r="E121" s="7">
        <v>10</v>
      </c>
      <c r="F121" s="8">
        <f t="shared" si="1"/>
        <v>171.6</v>
      </c>
      <c r="H121" s="9"/>
    </row>
    <row r="122" spans="1:8" ht="28.5">
      <c r="A122" s="4">
        <v>202030857</v>
      </c>
      <c r="B122" s="4" t="s">
        <v>12</v>
      </c>
      <c r="C122" s="5" t="s">
        <v>125</v>
      </c>
      <c r="D122" s="6">
        <v>11.61</v>
      </c>
      <c r="E122" s="7">
        <v>50</v>
      </c>
      <c r="F122" s="8">
        <f t="shared" si="1"/>
        <v>580.5</v>
      </c>
      <c r="H122" s="9"/>
    </row>
    <row r="123" spans="1:8" ht="28.5">
      <c r="A123" s="4">
        <v>202030873</v>
      </c>
      <c r="B123" s="4" t="s">
        <v>12</v>
      </c>
      <c r="C123" s="5" t="s">
        <v>126</v>
      </c>
      <c r="D123" s="6">
        <v>18.55</v>
      </c>
      <c r="E123" s="7">
        <v>68</v>
      </c>
      <c r="F123" s="8">
        <f t="shared" si="1"/>
        <v>1261.4</v>
      </c>
      <c r="H123" s="9"/>
    </row>
    <row r="124" spans="1:8" ht="42.75">
      <c r="A124" s="4">
        <v>202030890</v>
      </c>
      <c r="B124" s="4" t="s">
        <v>12</v>
      </c>
      <c r="C124" s="5" t="s">
        <v>127</v>
      </c>
      <c r="D124" s="6">
        <v>18.55</v>
      </c>
      <c r="E124" s="7">
        <v>36</v>
      </c>
      <c r="F124" s="8">
        <f t="shared" si="1"/>
        <v>667.8000000000001</v>
      </c>
      <c r="H124" s="9"/>
    </row>
    <row r="125" spans="1:8" ht="28.5">
      <c r="A125" s="4">
        <v>202030911</v>
      </c>
      <c r="B125" s="4" t="s">
        <v>12</v>
      </c>
      <c r="C125" s="5" t="s">
        <v>128</v>
      </c>
      <c r="D125" s="6">
        <v>18.55</v>
      </c>
      <c r="E125" s="7">
        <v>28</v>
      </c>
      <c r="F125" s="8">
        <f t="shared" si="1"/>
        <v>519.4</v>
      </c>
      <c r="H125" s="9"/>
    </row>
    <row r="126" spans="1:8" ht="28.5">
      <c r="A126" s="4">
        <v>202030920</v>
      </c>
      <c r="B126" s="4" t="s">
        <v>12</v>
      </c>
      <c r="C126" s="5" t="s">
        <v>129</v>
      </c>
      <c r="D126" s="6">
        <v>17.16</v>
      </c>
      <c r="E126" s="7">
        <v>1</v>
      </c>
      <c r="F126" s="8">
        <f t="shared" si="1"/>
        <v>17.16</v>
      </c>
      <c r="H126" s="9"/>
    </row>
    <row r="127" spans="1:8" ht="28.5">
      <c r="A127" s="4">
        <v>202030938</v>
      </c>
      <c r="B127" s="4" t="s">
        <v>12</v>
      </c>
      <c r="C127" s="5" t="s">
        <v>130</v>
      </c>
      <c r="D127" s="6">
        <v>17.16</v>
      </c>
      <c r="E127" s="7">
        <v>7</v>
      </c>
      <c r="F127" s="8">
        <f t="shared" si="1"/>
        <v>120.12</v>
      </c>
      <c r="H127" s="9"/>
    </row>
    <row r="128" spans="1:8" ht="28.5">
      <c r="A128" s="4">
        <v>202030946</v>
      </c>
      <c r="B128" s="4" t="s">
        <v>12</v>
      </c>
      <c r="C128" s="5" t="s">
        <v>131</v>
      </c>
      <c r="D128" s="6">
        <v>17.16</v>
      </c>
      <c r="E128" s="7">
        <v>1</v>
      </c>
      <c r="F128" s="8">
        <f t="shared" si="1"/>
        <v>17.16</v>
      </c>
      <c r="H128" s="9"/>
    </row>
    <row r="129" spans="1:8" ht="28.5">
      <c r="A129" s="4">
        <v>202030954</v>
      </c>
      <c r="B129" s="4" t="s">
        <v>12</v>
      </c>
      <c r="C129" s="5" t="s">
        <v>132</v>
      </c>
      <c r="D129" s="6">
        <v>17.16</v>
      </c>
      <c r="E129" s="7">
        <v>1</v>
      </c>
      <c r="F129" s="8">
        <f t="shared" si="1"/>
        <v>17.16</v>
      </c>
      <c r="H129" s="9"/>
    </row>
    <row r="130" spans="1:8" ht="28.5">
      <c r="A130" s="4">
        <v>202030962</v>
      </c>
      <c r="B130" s="4" t="s">
        <v>12</v>
      </c>
      <c r="C130" s="5" t="s">
        <v>133</v>
      </c>
      <c r="D130" s="6">
        <v>13.35</v>
      </c>
      <c r="E130" s="7">
        <v>1</v>
      </c>
      <c r="F130" s="8">
        <f t="shared" si="1"/>
        <v>13.35</v>
      </c>
      <c r="H130" s="9"/>
    </row>
    <row r="131" spans="1:8" ht="28.5">
      <c r="A131" s="4">
        <v>202030970</v>
      </c>
      <c r="B131" s="4" t="s">
        <v>12</v>
      </c>
      <c r="C131" s="5" t="s">
        <v>134</v>
      </c>
      <c r="D131" s="6">
        <v>18.55</v>
      </c>
      <c r="E131" s="7">
        <v>39</v>
      </c>
      <c r="F131" s="8">
        <f t="shared" si="1"/>
        <v>723.45</v>
      </c>
      <c r="H131" s="9"/>
    </row>
    <row r="132" spans="1:8" ht="28.5">
      <c r="A132" s="4">
        <v>202030989</v>
      </c>
      <c r="B132" s="4" t="s">
        <v>12</v>
      </c>
      <c r="C132" s="5" t="s">
        <v>135</v>
      </c>
      <c r="D132" s="6">
        <v>18.55</v>
      </c>
      <c r="E132" s="7">
        <v>17</v>
      </c>
      <c r="F132" s="8">
        <f t="shared" si="1"/>
        <v>315.35</v>
      </c>
      <c r="H132" s="9"/>
    </row>
    <row r="133" spans="1:8" ht="28.5">
      <c r="A133" s="4">
        <v>202031098</v>
      </c>
      <c r="B133" s="4" t="s">
        <v>12</v>
      </c>
      <c r="C133" s="5" t="s">
        <v>136</v>
      </c>
      <c r="D133" s="6">
        <v>4.1</v>
      </c>
      <c r="E133" s="7">
        <v>1</v>
      </c>
      <c r="F133" s="8">
        <f t="shared" si="1"/>
        <v>4.1</v>
      </c>
      <c r="H133" s="9"/>
    </row>
    <row r="134" spans="1:8" ht="15">
      <c r="A134" s="4">
        <v>202031110</v>
      </c>
      <c r="B134" s="4" t="s">
        <v>12</v>
      </c>
      <c r="C134" s="5" t="s">
        <v>137</v>
      </c>
      <c r="D134" s="6">
        <v>2.83</v>
      </c>
      <c r="E134" s="7">
        <v>1</v>
      </c>
      <c r="F134" s="8">
        <f t="shared" si="1"/>
        <v>2.83</v>
      </c>
      <c r="H134" s="9"/>
    </row>
    <row r="135" spans="1:8" ht="28.5">
      <c r="A135" s="4">
        <v>202031128</v>
      </c>
      <c r="B135" s="4" t="s">
        <v>12</v>
      </c>
      <c r="C135" s="5" t="s">
        <v>138</v>
      </c>
      <c r="D135" s="6">
        <v>10</v>
      </c>
      <c r="E135" s="7">
        <v>1</v>
      </c>
      <c r="F135" s="8">
        <f t="shared" si="1"/>
        <v>10</v>
      </c>
      <c r="H135" s="9"/>
    </row>
    <row r="136" spans="1:8" ht="28.5">
      <c r="A136" s="4">
        <v>202031136</v>
      </c>
      <c r="B136" s="4" t="s">
        <v>12</v>
      </c>
      <c r="C136" s="5" t="s">
        <v>139</v>
      </c>
      <c r="D136" s="6">
        <v>10</v>
      </c>
      <c r="E136" s="7">
        <v>1</v>
      </c>
      <c r="F136" s="8">
        <f t="shared" si="1"/>
        <v>10</v>
      </c>
      <c r="H136" s="9"/>
    </row>
    <row r="137" spans="1:8" ht="28.5">
      <c r="A137" s="4">
        <v>202031179</v>
      </c>
      <c r="B137" s="4" t="s">
        <v>12</v>
      </c>
      <c r="C137" s="5" t="s">
        <v>140</v>
      </c>
      <c r="D137" s="6">
        <v>2.83</v>
      </c>
      <c r="E137" s="7">
        <v>1</v>
      </c>
      <c r="F137" s="8">
        <f aca="true" t="shared" si="2" ref="F137:F200">E137*D137</f>
        <v>2.83</v>
      </c>
      <c r="H137" s="9"/>
    </row>
    <row r="138" spans="1:8" ht="15">
      <c r="A138" s="4">
        <v>202031209</v>
      </c>
      <c r="B138" s="4" t="s">
        <v>12</v>
      </c>
      <c r="C138" s="5" t="s">
        <v>141</v>
      </c>
      <c r="D138" s="6">
        <v>9</v>
      </c>
      <c r="E138" s="7">
        <v>1</v>
      </c>
      <c r="F138" s="8">
        <f t="shared" si="2"/>
        <v>9</v>
      </c>
      <c r="H138" s="9"/>
    </row>
    <row r="139" spans="1:8" ht="15">
      <c r="A139" s="4">
        <v>202040097</v>
      </c>
      <c r="B139" s="4" t="s">
        <v>12</v>
      </c>
      <c r="C139" s="5" t="s">
        <v>142</v>
      </c>
      <c r="D139" s="6">
        <v>1.65</v>
      </c>
      <c r="E139" s="7">
        <v>1</v>
      </c>
      <c r="F139" s="8">
        <f t="shared" si="2"/>
        <v>1.65</v>
      </c>
      <c r="H139" s="9"/>
    </row>
    <row r="140" spans="1:8" ht="15">
      <c r="A140" s="4">
        <v>202040135</v>
      </c>
      <c r="B140" s="4" t="s">
        <v>12</v>
      </c>
      <c r="C140" s="5" t="s">
        <v>143</v>
      </c>
      <c r="D140" s="6">
        <v>10.25</v>
      </c>
      <c r="E140" s="7">
        <v>5</v>
      </c>
      <c r="F140" s="8">
        <f t="shared" si="2"/>
        <v>51.25</v>
      </c>
      <c r="H140" s="9"/>
    </row>
    <row r="141" spans="1:8" ht="28.5">
      <c r="A141" s="4">
        <v>202040143</v>
      </c>
      <c r="B141" s="4" t="s">
        <v>12</v>
      </c>
      <c r="C141" s="5" t="s">
        <v>144</v>
      </c>
      <c r="D141" s="6">
        <v>1.65</v>
      </c>
      <c r="E141" s="7">
        <v>1</v>
      </c>
      <c r="F141" s="8">
        <f t="shared" si="2"/>
        <v>1.65</v>
      </c>
      <c r="H141" s="9"/>
    </row>
    <row r="142" spans="1:8" ht="28.5">
      <c r="A142" s="4">
        <v>202050017</v>
      </c>
      <c r="B142" s="4" t="s">
        <v>12</v>
      </c>
      <c r="C142" s="5" t="s">
        <v>145</v>
      </c>
      <c r="D142" s="6">
        <v>3.7</v>
      </c>
      <c r="E142" s="7">
        <v>96</v>
      </c>
      <c r="F142" s="8">
        <f t="shared" si="2"/>
        <v>355.20000000000005</v>
      </c>
      <c r="H142" s="9"/>
    </row>
    <row r="143" spans="1:8" ht="15">
      <c r="A143" s="4">
        <v>202050025</v>
      </c>
      <c r="B143" s="4" t="s">
        <v>12</v>
      </c>
      <c r="C143" s="5" t="s">
        <v>146</v>
      </c>
      <c r="D143" s="6">
        <v>3.51</v>
      </c>
      <c r="E143" s="7">
        <v>5</v>
      </c>
      <c r="F143" s="8">
        <f t="shared" si="2"/>
        <v>17.549999999999997</v>
      </c>
      <c r="H143" s="9"/>
    </row>
    <row r="144" spans="1:8" ht="15">
      <c r="A144" s="4">
        <v>202050092</v>
      </c>
      <c r="B144" s="4" t="s">
        <v>12</v>
      </c>
      <c r="C144" s="5" t="s">
        <v>147</v>
      </c>
      <c r="D144" s="6">
        <v>8.12</v>
      </c>
      <c r="E144" s="7">
        <v>12</v>
      </c>
      <c r="F144" s="8">
        <f t="shared" si="2"/>
        <v>97.44</v>
      </c>
      <c r="H144" s="9"/>
    </row>
    <row r="145" spans="1:8" ht="28.5">
      <c r="A145" s="4">
        <v>202050114</v>
      </c>
      <c r="B145" s="4" t="s">
        <v>12</v>
      </c>
      <c r="C145" s="5" t="s">
        <v>148</v>
      </c>
      <c r="D145" s="6">
        <v>2.04</v>
      </c>
      <c r="E145" s="7">
        <v>1</v>
      </c>
      <c r="F145" s="8">
        <f t="shared" si="2"/>
        <v>2.04</v>
      </c>
      <c r="H145" s="9"/>
    </row>
    <row r="146" spans="1:8" ht="15">
      <c r="A146" s="4">
        <v>202050165</v>
      </c>
      <c r="B146" s="4" t="s">
        <v>12</v>
      </c>
      <c r="C146" s="5" t="s">
        <v>149</v>
      </c>
      <c r="D146" s="6">
        <v>3.7</v>
      </c>
      <c r="E146" s="7">
        <v>3</v>
      </c>
      <c r="F146" s="8">
        <f t="shared" si="2"/>
        <v>11.100000000000001</v>
      </c>
      <c r="H146" s="9"/>
    </row>
    <row r="147" spans="1:8" ht="28.5">
      <c r="A147" s="4">
        <v>202050203</v>
      </c>
      <c r="B147" s="4" t="s">
        <v>12</v>
      </c>
      <c r="C147" s="5" t="s">
        <v>150</v>
      </c>
      <c r="D147" s="6">
        <v>2.04</v>
      </c>
      <c r="E147" s="7">
        <v>63</v>
      </c>
      <c r="F147" s="8">
        <f t="shared" si="2"/>
        <v>128.52</v>
      </c>
      <c r="H147" s="9"/>
    </row>
    <row r="148" spans="1:8" ht="15">
      <c r="A148" s="4">
        <v>202050246</v>
      </c>
      <c r="B148" s="4" t="s">
        <v>12</v>
      </c>
      <c r="C148" s="5" t="s">
        <v>151</v>
      </c>
      <c r="D148" s="6">
        <v>3.36</v>
      </c>
      <c r="E148" s="7">
        <v>1</v>
      </c>
      <c r="F148" s="8">
        <f t="shared" si="2"/>
        <v>3.36</v>
      </c>
      <c r="H148" s="9"/>
    </row>
    <row r="149" spans="1:8" ht="15">
      <c r="A149" s="4">
        <v>202060020</v>
      </c>
      <c r="B149" s="4" t="s">
        <v>12</v>
      </c>
      <c r="C149" s="5" t="s">
        <v>152</v>
      </c>
      <c r="D149" s="6">
        <v>12.54</v>
      </c>
      <c r="E149" s="7">
        <v>1</v>
      </c>
      <c r="F149" s="8">
        <f t="shared" si="2"/>
        <v>12.54</v>
      </c>
      <c r="H149" s="9"/>
    </row>
    <row r="150" spans="1:8" ht="28.5">
      <c r="A150" s="4">
        <v>202060047</v>
      </c>
      <c r="B150" s="4" t="s">
        <v>12</v>
      </c>
      <c r="C150" s="5" t="s">
        <v>153</v>
      </c>
      <c r="D150" s="6">
        <v>10.2</v>
      </c>
      <c r="E150" s="7">
        <v>1</v>
      </c>
      <c r="F150" s="8">
        <f t="shared" si="2"/>
        <v>10.2</v>
      </c>
      <c r="H150" s="9"/>
    </row>
    <row r="151" spans="1:8" ht="28.5">
      <c r="A151" s="4">
        <v>202060080</v>
      </c>
      <c r="B151" s="4" t="s">
        <v>12</v>
      </c>
      <c r="C151" s="5" t="s">
        <v>154</v>
      </c>
      <c r="D151" s="6">
        <v>14.12</v>
      </c>
      <c r="E151" s="7">
        <v>1</v>
      </c>
      <c r="F151" s="8">
        <f t="shared" si="2"/>
        <v>14.12</v>
      </c>
      <c r="H151" s="9"/>
    </row>
    <row r="152" spans="1:8" ht="15">
      <c r="A152" s="4">
        <v>202060098</v>
      </c>
      <c r="B152" s="4" t="s">
        <v>12</v>
      </c>
      <c r="C152" s="5" t="s">
        <v>155</v>
      </c>
      <c r="D152" s="6">
        <v>11.89</v>
      </c>
      <c r="E152" s="7">
        <v>1</v>
      </c>
      <c r="F152" s="8">
        <f t="shared" si="2"/>
        <v>11.89</v>
      </c>
      <c r="H152" s="9"/>
    </row>
    <row r="153" spans="1:8" ht="15">
      <c r="A153" s="4">
        <v>202060110</v>
      </c>
      <c r="B153" s="4" t="s">
        <v>12</v>
      </c>
      <c r="C153" s="5" t="s">
        <v>156</v>
      </c>
      <c r="D153" s="6">
        <v>11.53</v>
      </c>
      <c r="E153" s="7">
        <v>1</v>
      </c>
      <c r="F153" s="8">
        <f t="shared" si="2"/>
        <v>11.53</v>
      </c>
      <c r="H153" s="9"/>
    </row>
    <row r="154" spans="1:8" ht="15">
      <c r="A154" s="4">
        <v>202060128</v>
      </c>
      <c r="B154" s="4" t="s">
        <v>12</v>
      </c>
      <c r="C154" s="5" t="s">
        <v>157</v>
      </c>
      <c r="D154" s="6">
        <v>14.38</v>
      </c>
      <c r="E154" s="7">
        <v>1</v>
      </c>
      <c r="F154" s="8">
        <f t="shared" si="2"/>
        <v>14.38</v>
      </c>
      <c r="H154" s="9"/>
    </row>
    <row r="155" spans="1:8" ht="15">
      <c r="A155" s="4">
        <v>202060136</v>
      </c>
      <c r="B155" s="4" t="s">
        <v>12</v>
      </c>
      <c r="C155" s="5" t="s">
        <v>158</v>
      </c>
      <c r="D155" s="6">
        <v>9.86</v>
      </c>
      <c r="E155" s="7">
        <v>10</v>
      </c>
      <c r="F155" s="8">
        <f t="shared" si="2"/>
        <v>98.6</v>
      </c>
      <c r="H155" s="9"/>
    </row>
    <row r="156" spans="1:8" ht="28.5">
      <c r="A156" s="4">
        <v>202060144</v>
      </c>
      <c r="B156" s="4" t="s">
        <v>12</v>
      </c>
      <c r="C156" s="5" t="s">
        <v>159</v>
      </c>
      <c r="D156" s="6">
        <v>11.25</v>
      </c>
      <c r="E156" s="7">
        <v>1</v>
      </c>
      <c r="F156" s="8">
        <f t="shared" si="2"/>
        <v>11.25</v>
      </c>
      <c r="H156" s="9"/>
    </row>
    <row r="157" spans="1:8" ht="15">
      <c r="A157" s="4">
        <v>202060160</v>
      </c>
      <c r="B157" s="4" t="s">
        <v>12</v>
      </c>
      <c r="C157" s="5" t="s">
        <v>160</v>
      </c>
      <c r="D157" s="6">
        <v>10.15</v>
      </c>
      <c r="E157" s="7">
        <v>9</v>
      </c>
      <c r="F157" s="8">
        <f t="shared" si="2"/>
        <v>91.35000000000001</v>
      </c>
      <c r="H157" s="9"/>
    </row>
    <row r="158" spans="1:8" ht="28.5">
      <c r="A158" s="4">
        <v>202060217</v>
      </c>
      <c r="B158" s="4" t="s">
        <v>12</v>
      </c>
      <c r="C158" s="5" t="s">
        <v>161</v>
      </c>
      <c r="D158" s="6">
        <v>7.85</v>
      </c>
      <c r="E158" s="7">
        <v>13</v>
      </c>
      <c r="F158" s="8">
        <f t="shared" si="2"/>
        <v>102.05</v>
      </c>
      <c r="H158" s="9"/>
    </row>
    <row r="159" spans="1:8" ht="28.5">
      <c r="A159" s="4">
        <v>202060225</v>
      </c>
      <c r="B159" s="4" t="s">
        <v>12</v>
      </c>
      <c r="C159" s="5" t="s">
        <v>162</v>
      </c>
      <c r="D159" s="6">
        <v>10.21</v>
      </c>
      <c r="E159" s="7">
        <v>1</v>
      </c>
      <c r="F159" s="8">
        <f t="shared" si="2"/>
        <v>10.21</v>
      </c>
      <c r="H159" s="9"/>
    </row>
    <row r="160" spans="1:8" ht="28.5">
      <c r="A160" s="4">
        <v>202060233</v>
      </c>
      <c r="B160" s="4" t="s">
        <v>12</v>
      </c>
      <c r="C160" s="5" t="s">
        <v>163</v>
      </c>
      <c r="D160" s="6">
        <v>7.89</v>
      </c>
      <c r="E160" s="7">
        <v>18</v>
      </c>
      <c r="F160" s="8">
        <f t="shared" si="2"/>
        <v>142.01999999999998</v>
      </c>
      <c r="H160" s="9"/>
    </row>
    <row r="161" spans="1:8" ht="28.5">
      <c r="A161" s="4">
        <v>202060241</v>
      </c>
      <c r="B161" s="4" t="s">
        <v>12</v>
      </c>
      <c r="C161" s="5" t="s">
        <v>164</v>
      </c>
      <c r="D161" s="6">
        <v>8.97</v>
      </c>
      <c r="E161" s="7">
        <v>18</v>
      </c>
      <c r="F161" s="8">
        <f t="shared" si="2"/>
        <v>161.46</v>
      </c>
      <c r="H161" s="9"/>
    </row>
    <row r="162" spans="1:8" ht="28.5">
      <c r="A162" s="4">
        <v>202060250</v>
      </c>
      <c r="B162" s="4" t="s">
        <v>12</v>
      </c>
      <c r="C162" s="5" t="s">
        <v>165</v>
      </c>
      <c r="D162" s="6">
        <v>8.96</v>
      </c>
      <c r="E162" s="7">
        <v>41</v>
      </c>
      <c r="F162" s="8">
        <f t="shared" si="2"/>
        <v>367.36</v>
      </c>
      <c r="H162" s="9"/>
    </row>
    <row r="163" spans="1:8" ht="15">
      <c r="A163" s="4">
        <v>202060268</v>
      </c>
      <c r="B163" s="4" t="s">
        <v>12</v>
      </c>
      <c r="C163" s="5" t="s">
        <v>166</v>
      </c>
      <c r="D163" s="6">
        <v>10.17</v>
      </c>
      <c r="E163" s="7">
        <v>8</v>
      </c>
      <c r="F163" s="8">
        <f t="shared" si="2"/>
        <v>81.36</v>
      </c>
      <c r="H163" s="9"/>
    </row>
    <row r="164" spans="1:8" ht="15">
      <c r="A164" s="4">
        <v>202060276</v>
      </c>
      <c r="B164" s="4" t="s">
        <v>12</v>
      </c>
      <c r="C164" s="5" t="s">
        <v>167</v>
      </c>
      <c r="D164" s="6">
        <v>43.13</v>
      </c>
      <c r="E164" s="7">
        <v>1</v>
      </c>
      <c r="F164" s="8">
        <f t="shared" si="2"/>
        <v>43.13</v>
      </c>
      <c r="H164" s="9"/>
    </row>
    <row r="165" spans="1:8" ht="15">
      <c r="A165" s="4">
        <v>202060284</v>
      </c>
      <c r="B165" s="4" t="s">
        <v>12</v>
      </c>
      <c r="C165" s="5" t="s">
        <v>168</v>
      </c>
      <c r="D165" s="6">
        <v>15.35</v>
      </c>
      <c r="E165" s="7">
        <v>1</v>
      </c>
      <c r="F165" s="8">
        <f t="shared" si="2"/>
        <v>15.35</v>
      </c>
      <c r="H165" s="9"/>
    </row>
    <row r="166" spans="1:8" ht="15">
      <c r="A166" s="4">
        <v>202060292</v>
      </c>
      <c r="B166" s="4" t="s">
        <v>12</v>
      </c>
      <c r="C166" s="5" t="s">
        <v>169</v>
      </c>
      <c r="D166" s="6">
        <v>10.22</v>
      </c>
      <c r="E166" s="7">
        <v>1</v>
      </c>
      <c r="F166" s="8">
        <f t="shared" si="2"/>
        <v>10.22</v>
      </c>
      <c r="H166" s="9"/>
    </row>
    <row r="167" spans="1:8" ht="15">
      <c r="A167" s="4">
        <v>202060306</v>
      </c>
      <c r="B167" s="4" t="s">
        <v>12</v>
      </c>
      <c r="C167" s="5" t="s">
        <v>170</v>
      </c>
      <c r="D167" s="6">
        <v>10.15</v>
      </c>
      <c r="E167" s="7">
        <v>1</v>
      </c>
      <c r="F167" s="8">
        <f t="shared" si="2"/>
        <v>10.15</v>
      </c>
      <c r="H167" s="9"/>
    </row>
    <row r="168" spans="1:8" ht="15">
      <c r="A168" s="4">
        <v>202060322</v>
      </c>
      <c r="B168" s="4" t="s">
        <v>12</v>
      </c>
      <c r="C168" s="5" t="s">
        <v>171</v>
      </c>
      <c r="D168" s="6">
        <v>15.35</v>
      </c>
      <c r="E168" s="7">
        <v>7</v>
      </c>
      <c r="F168" s="8">
        <f t="shared" si="2"/>
        <v>107.45</v>
      </c>
      <c r="H168" s="9"/>
    </row>
    <row r="169" spans="1:8" ht="28.5">
      <c r="A169" s="4">
        <v>202060330</v>
      </c>
      <c r="B169" s="4" t="s">
        <v>12</v>
      </c>
      <c r="C169" s="5" t="s">
        <v>172</v>
      </c>
      <c r="D169" s="6">
        <v>13.11</v>
      </c>
      <c r="E169" s="7">
        <v>1</v>
      </c>
      <c r="F169" s="8">
        <f t="shared" si="2"/>
        <v>13.11</v>
      </c>
      <c r="H169" s="9"/>
    </row>
    <row r="170" spans="1:8" ht="15">
      <c r="A170" s="4">
        <v>202060349</v>
      </c>
      <c r="B170" s="4" t="s">
        <v>12</v>
      </c>
      <c r="C170" s="5" t="s">
        <v>173</v>
      </c>
      <c r="D170" s="6">
        <v>10.43</v>
      </c>
      <c r="E170" s="7">
        <v>2</v>
      </c>
      <c r="F170" s="8">
        <f t="shared" si="2"/>
        <v>20.86</v>
      </c>
      <c r="H170" s="9"/>
    </row>
    <row r="171" spans="1:8" ht="15">
      <c r="A171" s="4">
        <v>202060357</v>
      </c>
      <c r="B171" s="4" t="s">
        <v>12</v>
      </c>
      <c r="C171" s="5" t="s">
        <v>174</v>
      </c>
      <c r="D171" s="6">
        <v>13.11</v>
      </c>
      <c r="E171" s="7">
        <v>3</v>
      </c>
      <c r="F171" s="8">
        <f t="shared" si="2"/>
        <v>39.33</v>
      </c>
      <c r="H171" s="9"/>
    </row>
    <row r="172" spans="1:8" ht="15">
      <c r="A172" s="4">
        <v>202060365</v>
      </c>
      <c r="B172" s="4" t="s">
        <v>12</v>
      </c>
      <c r="C172" s="5" t="s">
        <v>175</v>
      </c>
      <c r="D172" s="6">
        <v>15.35</v>
      </c>
      <c r="E172" s="7">
        <v>1</v>
      </c>
      <c r="F172" s="8">
        <f t="shared" si="2"/>
        <v>15.35</v>
      </c>
      <c r="H172" s="9"/>
    </row>
    <row r="173" spans="1:8" ht="15">
      <c r="A173" s="4">
        <v>202060373</v>
      </c>
      <c r="B173" s="4" t="s">
        <v>12</v>
      </c>
      <c r="C173" s="5" t="s">
        <v>176</v>
      </c>
      <c r="D173" s="6">
        <v>8.76</v>
      </c>
      <c r="E173" s="7">
        <v>1</v>
      </c>
      <c r="F173" s="8">
        <f t="shared" si="2"/>
        <v>8.76</v>
      </c>
      <c r="H173" s="9"/>
    </row>
    <row r="174" spans="1:8" ht="15">
      <c r="A174" s="4">
        <v>202060381</v>
      </c>
      <c r="B174" s="4" t="s">
        <v>12</v>
      </c>
      <c r="C174" s="5" t="s">
        <v>177</v>
      </c>
      <c r="D174" s="6">
        <v>11.6</v>
      </c>
      <c r="E174" s="7">
        <v>42</v>
      </c>
      <c r="F174" s="8">
        <f t="shared" si="2"/>
        <v>487.2</v>
      </c>
      <c r="H174" s="9"/>
    </row>
    <row r="175" spans="1:8" ht="15">
      <c r="A175" s="4">
        <v>202060390</v>
      </c>
      <c r="B175" s="4" t="s">
        <v>12</v>
      </c>
      <c r="C175" s="5" t="s">
        <v>178</v>
      </c>
      <c r="D175" s="6">
        <v>8.71</v>
      </c>
      <c r="E175" s="7">
        <v>1</v>
      </c>
      <c r="F175" s="8">
        <f t="shared" si="2"/>
        <v>8.71</v>
      </c>
      <c r="H175" s="9"/>
    </row>
    <row r="176" spans="1:8" ht="28.5">
      <c r="A176" s="4">
        <v>202060454</v>
      </c>
      <c r="B176" s="4" t="s">
        <v>12</v>
      </c>
      <c r="C176" s="5" t="s">
        <v>179</v>
      </c>
      <c r="D176" s="6">
        <v>12.01</v>
      </c>
      <c r="E176" s="7">
        <v>1</v>
      </c>
      <c r="F176" s="8">
        <f t="shared" si="2"/>
        <v>12.01</v>
      </c>
      <c r="H176" s="9"/>
    </row>
    <row r="177" spans="1:8" ht="15">
      <c r="A177" s="4">
        <v>202070034</v>
      </c>
      <c r="B177" s="4" t="s">
        <v>12</v>
      </c>
      <c r="C177" s="5" t="s">
        <v>180</v>
      </c>
      <c r="D177" s="6">
        <v>3.68</v>
      </c>
      <c r="E177" s="7">
        <v>1</v>
      </c>
      <c r="F177" s="8">
        <f t="shared" si="2"/>
        <v>3.68</v>
      </c>
      <c r="H177" s="9"/>
    </row>
    <row r="178" spans="1:8" ht="15">
      <c r="A178" s="4">
        <v>202070050</v>
      </c>
      <c r="B178" s="4" t="s">
        <v>12</v>
      </c>
      <c r="C178" s="5" t="s">
        <v>181</v>
      </c>
      <c r="D178" s="6">
        <v>15.65</v>
      </c>
      <c r="E178" s="7">
        <v>2</v>
      </c>
      <c r="F178" s="8">
        <f t="shared" si="2"/>
        <v>31.3</v>
      </c>
      <c r="H178" s="9"/>
    </row>
    <row r="179" spans="1:8" ht="15">
      <c r="A179" s="4">
        <v>202070093</v>
      </c>
      <c r="B179" s="4" t="s">
        <v>12</v>
      </c>
      <c r="C179" s="5" t="s">
        <v>182</v>
      </c>
      <c r="D179" s="6">
        <v>10</v>
      </c>
      <c r="E179" s="7">
        <v>1</v>
      </c>
      <c r="F179" s="8">
        <f t="shared" si="2"/>
        <v>10</v>
      </c>
      <c r="H179" s="9"/>
    </row>
    <row r="180" spans="1:8" ht="15">
      <c r="A180" s="4">
        <v>202070123</v>
      </c>
      <c r="B180" s="4" t="s">
        <v>12</v>
      </c>
      <c r="C180" s="5" t="s">
        <v>183</v>
      </c>
      <c r="D180" s="6">
        <v>13.13</v>
      </c>
      <c r="E180" s="7">
        <v>1</v>
      </c>
      <c r="F180" s="8">
        <f t="shared" si="2"/>
        <v>13.13</v>
      </c>
      <c r="H180" s="9"/>
    </row>
    <row r="181" spans="1:8" ht="15">
      <c r="A181" s="4">
        <v>202070140</v>
      </c>
      <c r="B181" s="4" t="s">
        <v>12</v>
      </c>
      <c r="C181" s="5" t="s">
        <v>184</v>
      </c>
      <c r="D181" s="6">
        <v>6.55</v>
      </c>
      <c r="E181" s="7">
        <v>1</v>
      </c>
      <c r="F181" s="8">
        <f t="shared" si="2"/>
        <v>6.55</v>
      </c>
      <c r="H181" s="9"/>
    </row>
    <row r="182" spans="1:8" ht="15">
      <c r="A182" s="4">
        <v>202070158</v>
      </c>
      <c r="B182" s="4" t="s">
        <v>12</v>
      </c>
      <c r="C182" s="5" t="s">
        <v>185</v>
      </c>
      <c r="D182" s="6">
        <v>17.53</v>
      </c>
      <c r="E182" s="7">
        <v>1</v>
      </c>
      <c r="F182" s="8">
        <f t="shared" si="2"/>
        <v>17.53</v>
      </c>
      <c r="H182" s="9"/>
    </row>
    <row r="183" spans="1:8" ht="15" customHeight="1">
      <c r="A183" s="4">
        <v>202070190</v>
      </c>
      <c r="B183" s="4" t="s">
        <v>12</v>
      </c>
      <c r="C183" s="5" t="s">
        <v>186</v>
      </c>
      <c r="D183" s="6">
        <v>3.51</v>
      </c>
      <c r="E183" s="7">
        <v>1</v>
      </c>
      <c r="F183" s="8">
        <f t="shared" si="2"/>
        <v>3.51</v>
      </c>
      <c r="H183" s="9"/>
    </row>
    <row r="184" spans="1:8" ht="15" customHeight="1">
      <c r="A184" s="4">
        <v>202070204</v>
      </c>
      <c r="B184" s="4" t="s">
        <v>12</v>
      </c>
      <c r="C184" s="5" t="s">
        <v>187</v>
      </c>
      <c r="D184" s="6">
        <v>8.97</v>
      </c>
      <c r="E184" s="7">
        <v>5</v>
      </c>
      <c r="F184" s="8">
        <f t="shared" si="2"/>
        <v>44.85</v>
      </c>
      <c r="H184" s="9"/>
    </row>
    <row r="185" spans="1:8" ht="15" customHeight="1">
      <c r="A185" s="4">
        <v>202070220</v>
      </c>
      <c r="B185" s="4" t="s">
        <v>12</v>
      </c>
      <c r="C185" s="5" t="s">
        <v>188</v>
      </c>
      <c r="D185" s="6">
        <v>35.22</v>
      </c>
      <c r="E185" s="7">
        <v>1</v>
      </c>
      <c r="F185" s="8">
        <f t="shared" si="2"/>
        <v>35.22</v>
      </c>
      <c r="H185" s="9"/>
    </row>
    <row r="186" spans="1:8" ht="15">
      <c r="A186" s="4">
        <v>202070298</v>
      </c>
      <c r="B186" s="4" t="s">
        <v>12</v>
      </c>
      <c r="C186" s="5" t="s">
        <v>189</v>
      </c>
      <c r="D186" s="6">
        <v>10</v>
      </c>
      <c r="E186" s="7">
        <v>38</v>
      </c>
      <c r="F186" s="8">
        <f t="shared" si="2"/>
        <v>380</v>
      </c>
      <c r="H186" s="9"/>
    </row>
    <row r="187" spans="1:8" ht="15">
      <c r="A187" s="4">
        <v>202070352</v>
      </c>
      <c r="B187" s="4" t="s">
        <v>12</v>
      </c>
      <c r="C187" s="5" t="s">
        <v>190</v>
      </c>
      <c r="D187" s="6">
        <v>15.65</v>
      </c>
      <c r="E187" s="7">
        <v>27</v>
      </c>
      <c r="F187" s="8">
        <f t="shared" si="2"/>
        <v>422.55</v>
      </c>
      <c r="H187" s="9"/>
    </row>
    <row r="188" spans="1:8" ht="15">
      <c r="A188" s="4">
        <v>202080013</v>
      </c>
      <c r="B188" s="4" t="s">
        <v>12</v>
      </c>
      <c r="C188" s="5" t="s">
        <v>191</v>
      </c>
      <c r="D188" s="6">
        <v>4.98</v>
      </c>
      <c r="E188" s="7">
        <v>1</v>
      </c>
      <c r="F188" s="8">
        <f t="shared" si="2"/>
        <v>4.98</v>
      </c>
      <c r="H188" s="9"/>
    </row>
    <row r="189" spans="1:8" ht="28.5">
      <c r="A189" s="4">
        <v>202080021</v>
      </c>
      <c r="B189" s="4" t="s">
        <v>12</v>
      </c>
      <c r="C189" s="5" t="s">
        <v>192</v>
      </c>
      <c r="D189" s="6">
        <v>13.33</v>
      </c>
      <c r="E189" s="7">
        <v>1</v>
      </c>
      <c r="F189" s="8">
        <f t="shared" si="2"/>
        <v>13.33</v>
      </c>
      <c r="H189" s="9"/>
    </row>
    <row r="190" spans="1:8" ht="15">
      <c r="A190" s="4">
        <v>202080030</v>
      </c>
      <c r="B190" s="4" t="s">
        <v>12</v>
      </c>
      <c r="C190" s="5" t="s">
        <v>193</v>
      </c>
      <c r="D190" s="6">
        <v>13.33</v>
      </c>
      <c r="E190" s="7">
        <v>1</v>
      </c>
      <c r="F190" s="8">
        <f t="shared" si="2"/>
        <v>13.33</v>
      </c>
      <c r="H190" s="9"/>
    </row>
    <row r="191" spans="1:8" ht="28.5">
      <c r="A191" s="4">
        <v>202080048</v>
      </c>
      <c r="B191" s="4" t="s">
        <v>12</v>
      </c>
      <c r="C191" s="5" t="s">
        <v>194</v>
      </c>
      <c r="D191" s="6">
        <v>4.2</v>
      </c>
      <c r="E191" s="7">
        <v>1</v>
      </c>
      <c r="F191" s="8">
        <f t="shared" si="2"/>
        <v>4.2</v>
      </c>
      <c r="H191" s="9"/>
    </row>
    <row r="192" spans="1:8" ht="15">
      <c r="A192" s="4">
        <v>202080072</v>
      </c>
      <c r="B192" s="4" t="s">
        <v>12</v>
      </c>
      <c r="C192" s="5" t="s">
        <v>195</v>
      </c>
      <c r="D192" s="6">
        <v>2.8</v>
      </c>
      <c r="E192" s="7">
        <v>1</v>
      </c>
      <c r="F192" s="8">
        <f t="shared" si="2"/>
        <v>2.8</v>
      </c>
      <c r="H192" s="9"/>
    </row>
    <row r="193" spans="1:8" ht="28.5">
      <c r="A193" s="4">
        <v>202080080</v>
      </c>
      <c r="B193" s="4" t="s">
        <v>12</v>
      </c>
      <c r="C193" s="5" t="s">
        <v>196</v>
      </c>
      <c r="D193" s="6">
        <v>5.62</v>
      </c>
      <c r="E193" s="7">
        <v>1</v>
      </c>
      <c r="F193" s="8">
        <f t="shared" si="2"/>
        <v>5.62</v>
      </c>
      <c r="H193" s="9"/>
    </row>
    <row r="194" spans="1:8" ht="15">
      <c r="A194" s="4">
        <v>202080110</v>
      </c>
      <c r="B194" s="4" t="s">
        <v>12</v>
      </c>
      <c r="C194" s="5" t="s">
        <v>197</v>
      </c>
      <c r="D194" s="6">
        <v>5.63</v>
      </c>
      <c r="E194" s="7">
        <v>2</v>
      </c>
      <c r="F194" s="8">
        <f t="shared" si="2"/>
        <v>11.26</v>
      </c>
      <c r="H194" s="9"/>
    </row>
    <row r="195" spans="1:8" ht="28.5">
      <c r="A195" s="4">
        <v>202080129</v>
      </c>
      <c r="B195" s="4" t="s">
        <v>12</v>
      </c>
      <c r="C195" s="5" t="s">
        <v>198</v>
      </c>
      <c r="D195" s="6">
        <v>10.25</v>
      </c>
      <c r="E195" s="7">
        <v>4</v>
      </c>
      <c r="F195" s="8">
        <f t="shared" si="2"/>
        <v>41</v>
      </c>
      <c r="H195" s="9"/>
    </row>
    <row r="196" spans="1:8" ht="28.5">
      <c r="A196" s="4">
        <v>202080137</v>
      </c>
      <c r="B196" s="4" t="s">
        <v>12</v>
      </c>
      <c r="C196" s="5" t="s">
        <v>199</v>
      </c>
      <c r="D196" s="6">
        <v>4.19</v>
      </c>
      <c r="E196" s="7">
        <v>3</v>
      </c>
      <c r="F196" s="8">
        <f t="shared" si="2"/>
        <v>12.57</v>
      </c>
      <c r="H196" s="9"/>
    </row>
    <row r="197" spans="1:8" ht="28.5">
      <c r="A197" s="4">
        <v>202080145</v>
      </c>
      <c r="B197" s="4" t="s">
        <v>12</v>
      </c>
      <c r="C197" s="5" t="s">
        <v>200</v>
      </c>
      <c r="D197" s="6">
        <v>2.8</v>
      </c>
      <c r="E197" s="7">
        <v>1</v>
      </c>
      <c r="F197" s="8">
        <f t="shared" si="2"/>
        <v>2.8</v>
      </c>
      <c r="H197" s="9"/>
    </row>
    <row r="198" spans="1:8" ht="15">
      <c r="A198" s="4">
        <v>202080153</v>
      </c>
      <c r="B198" s="4" t="s">
        <v>12</v>
      </c>
      <c r="C198" s="5" t="s">
        <v>201</v>
      </c>
      <c r="D198" s="6">
        <v>11.49</v>
      </c>
      <c r="E198" s="7">
        <v>211</v>
      </c>
      <c r="F198" s="8">
        <f t="shared" si="2"/>
        <v>2424.39</v>
      </c>
      <c r="H198" s="9"/>
    </row>
    <row r="199" spans="1:8" ht="15">
      <c r="A199" s="4">
        <v>202080170</v>
      </c>
      <c r="B199" s="4" t="s">
        <v>12</v>
      </c>
      <c r="C199" s="5" t="s">
        <v>202</v>
      </c>
      <c r="D199" s="6">
        <v>4.33</v>
      </c>
      <c r="E199" s="7">
        <v>1</v>
      </c>
      <c r="F199" s="8">
        <f t="shared" si="2"/>
        <v>4.33</v>
      </c>
      <c r="H199" s="9"/>
    </row>
    <row r="200" spans="1:8" ht="28.5">
      <c r="A200" s="4">
        <v>202090051</v>
      </c>
      <c r="B200" s="4" t="s">
        <v>12</v>
      </c>
      <c r="C200" s="5" t="s">
        <v>203</v>
      </c>
      <c r="D200" s="6">
        <v>1.89</v>
      </c>
      <c r="E200" s="7">
        <v>1</v>
      </c>
      <c r="F200" s="8">
        <f t="shared" si="2"/>
        <v>1.89</v>
      </c>
      <c r="H200" s="9"/>
    </row>
    <row r="201" spans="1:8" ht="28.5">
      <c r="A201" s="4">
        <v>202090060</v>
      </c>
      <c r="B201" s="4" t="s">
        <v>12</v>
      </c>
      <c r="C201" s="5" t="s">
        <v>204</v>
      </c>
      <c r="D201" s="6">
        <v>1.89</v>
      </c>
      <c r="E201" s="7">
        <v>126</v>
      </c>
      <c r="F201" s="8">
        <f aca="true" t="shared" si="3" ref="F201:F264">E201*D201</f>
        <v>238.14</v>
      </c>
      <c r="H201" s="9"/>
    </row>
    <row r="202" spans="1:8" ht="28.5">
      <c r="A202" s="4">
        <v>202090086</v>
      </c>
      <c r="B202" s="4" t="s">
        <v>12</v>
      </c>
      <c r="C202" s="5" t="s">
        <v>205</v>
      </c>
      <c r="D202" s="6">
        <v>1.89</v>
      </c>
      <c r="E202" s="7">
        <v>1</v>
      </c>
      <c r="F202" s="8">
        <f t="shared" si="3"/>
        <v>1.89</v>
      </c>
      <c r="H202" s="9"/>
    </row>
    <row r="203" spans="1:8" ht="28.5">
      <c r="A203" s="4">
        <v>202090124</v>
      </c>
      <c r="B203" s="4" t="s">
        <v>12</v>
      </c>
      <c r="C203" s="5" t="s">
        <v>206</v>
      </c>
      <c r="D203" s="6">
        <v>1.89</v>
      </c>
      <c r="E203" s="7">
        <v>1</v>
      </c>
      <c r="F203" s="8">
        <f t="shared" si="3"/>
        <v>1.89</v>
      </c>
      <c r="H203" s="9"/>
    </row>
    <row r="204" spans="1:8" ht="28.5">
      <c r="A204" s="4">
        <v>202090132</v>
      </c>
      <c r="B204" s="4" t="s">
        <v>12</v>
      </c>
      <c r="C204" s="5" t="s">
        <v>207</v>
      </c>
      <c r="D204" s="6">
        <v>1.89</v>
      </c>
      <c r="E204" s="7">
        <v>1</v>
      </c>
      <c r="F204" s="8">
        <f t="shared" si="3"/>
        <v>1.89</v>
      </c>
      <c r="H204" s="9"/>
    </row>
    <row r="205" spans="1:8" ht="28.5">
      <c r="A205" s="4">
        <v>202090159</v>
      </c>
      <c r="B205" s="4" t="s">
        <v>12</v>
      </c>
      <c r="C205" s="5" t="s">
        <v>208</v>
      </c>
      <c r="D205" s="6">
        <v>5.23</v>
      </c>
      <c r="E205" s="7">
        <v>1</v>
      </c>
      <c r="F205" s="8">
        <f t="shared" si="3"/>
        <v>5.23</v>
      </c>
      <c r="H205" s="9"/>
    </row>
    <row r="206" spans="1:8" ht="15">
      <c r="A206" s="4">
        <v>202090175</v>
      </c>
      <c r="B206" s="4" t="s">
        <v>12</v>
      </c>
      <c r="C206" s="5" t="s">
        <v>209</v>
      </c>
      <c r="D206" s="6">
        <v>5.79</v>
      </c>
      <c r="E206" s="7">
        <v>1</v>
      </c>
      <c r="F206" s="8">
        <f t="shared" si="3"/>
        <v>5.79</v>
      </c>
      <c r="H206" s="9"/>
    </row>
    <row r="207" spans="1:8" ht="28.5">
      <c r="A207" s="4">
        <v>202090183</v>
      </c>
      <c r="B207" s="4" t="s">
        <v>12</v>
      </c>
      <c r="C207" s="5" t="s">
        <v>210</v>
      </c>
      <c r="D207" s="6">
        <v>1.89</v>
      </c>
      <c r="E207" s="7">
        <v>1</v>
      </c>
      <c r="F207" s="8">
        <f t="shared" si="3"/>
        <v>1.89</v>
      </c>
      <c r="H207" s="9"/>
    </row>
    <row r="208" spans="1:8" ht="15">
      <c r="A208" s="4">
        <v>202090191</v>
      </c>
      <c r="B208" s="4" t="s">
        <v>12</v>
      </c>
      <c r="C208" s="5" t="s">
        <v>211</v>
      </c>
      <c r="D208" s="6">
        <v>5.79</v>
      </c>
      <c r="E208" s="7">
        <v>26</v>
      </c>
      <c r="F208" s="8">
        <f t="shared" si="3"/>
        <v>150.54</v>
      </c>
      <c r="H208" s="9"/>
    </row>
    <row r="209" spans="1:8" ht="28.5">
      <c r="A209" s="4">
        <v>202090230</v>
      </c>
      <c r="B209" s="4" t="s">
        <v>12</v>
      </c>
      <c r="C209" s="5" t="s">
        <v>212</v>
      </c>
      <c r="D209" s="6">
        <v>1.89</v>
      </c>
      <c r="E209" s="7">
        <v>41</v>
      </c>
      <c r="F209" s="8">
        <f t="shared" si="3"/>
        <v>77.49</v>
      </c>
      <c r="H209" s="9"/>
    </row>
    <row r="210" spans="1:8" ht="57">
      <c r="A210" s="4">
        <v>202090299</v>
      </c>
      <c r="B210" s="4" t="s">
        <v>12</v>
      </c>
      <c r="C210" s="5" t="s">
        <v>213</v>
      </c>
      <c r="D210" s="6">
        <v>1.89</v>
      </c>
      <c r="E210" s="7">
        <v>1</v>
      </c>
      <c r="F210" s="8">
        <f t="shared" si="3"/>
        <v>1.89</v>
      </c>
      <c r="H210" s="9"/>
    </row>
    <row r="211" spans="1:8" ht="28.5">
      <c r="A211" s="4">
        <v>202100014</v>
      </c>
      <c r="B211" s="4" t="s">
        <v>12</v>
      </c>
      <c r="C211" s="5" t="s">
        <v>214</v>
      </c>
      <c r="D211" s="6">
        <v>180</v>
      </c>
      <c r="E211" s="7">
        <v>1</v>
      </c>
      <c r="F211" s="8">
        <f t="shared" si="3"/>
        <v>180</v>
      </c>
      <c r="H211" s="9"/>
    </row>
    <row r="212" spans="1:8" ht="28.5">
      <c r="A212" s="4">
        <v>202100022</v>
      </c>
      <c r="B212" s="4" t="s">
        <v>12</v>
      </c>
      <c r="C212" s="5" t="s">
        <v>215</v>
      </c>
      <c r="D212" s="6">
        <v>160</v>
      </c>
      <c r="E212" s="7">
        <v>3</v>
      </c>
      <c r="F212" s="8">
        <f t="shared" si="3"/>
        <v>480</v>
      </c>
      <c r="H212" s="9"/>
    </row>
    <row r="213" spans="1:8" ht="28.5">
      <c r="A213" s="4">
        <v>202100030</v>
      </c>
      <c r="B213" s="4" t="s">
        <v>12</v>
      </c>
      <c r="C213" s="5" t="s">
        <v>216</v>
      </c>
      <c r="D213" s="6">
        <v>160</v>
      </c>
      <c r="E213" s="7">
        <v>1</v>
      </c>
      <c r="F213" s="8">
        <f>E213*D213</f>
        <v>160</v>
      </c>
      <c r="H213" s="9"/>
    </row>
    <row r="214" spans="1:8" ht="15">
      <c r="A214" s="4">
        <v>202120031</v>
      </c>
      <c r="B214" s="4" t="s">
        <v>12</v>
      </c>
      <c r="C214" s="5" t="s">
        <v>217</v>
      </c>
      <c r="D214" s="6">
        <v>10.65</v>
      </c>
      <c r="E214" s="7">
        <v>7</v>
      </c>
      <c r="F214" s="8">
        <f t="shared" si="3"/>
        <v>74.55</v>
      </c>
      <c r="H214" s="9"/>
    </row>
    <row r="215" spans="1:8" ht="28.5">
      <c r="A215" s="4">
        <v>202120082</v>
      </c>
      <c r="B215" s="4" t="s">
        <v>12</v>
      </c>
      <c r="C215" s="5" t="s">
        <v>218</v>
      </c>
      <c r="D215" s="6">
        <v>1.37</v>
      </c>
      <c r="E215" s="7">
        <v>2</v>
      </c>
      <c r="F215" s="8">
        <f t="shared" si="3"/>
        <v>2.74</v>
      </c>
      <c r="H215" s="9"/>
    </row>
    <row r="216" spans="1:8" ht="28.5">
      <c r="A216" s="4">
        <v>202120090</v>
      </c>
      <c r="B216" s="4" t="s">
        <v>12</v>
      </c>
      <c r="C216" s="5" t="s">
        <v>219</v>
      </c>
      <c r="D216" s="6">
        <v>2.73</v>
      </c>
      <c r="E216" s="7">
        <v>6</v>
      </c>
      <c r="F216" s="8">
        <f t="shared" si="3"/>
        <v>16.38</v>
      </c>
      <c r="H216" s="9"/>
    </row>
    <row r="217" spans="1:8" ht="28.5">
      <c r="A217" s="4">
        <v>202120104</v>
      </c>
      <c r="B217" s="4" t="s">
        <v>12</v>
      </c>
      <c r="C217" s="5" t="s">
        <v>220</v>
      </c>
      <c r="D217" s="6">
        <v>5.79</v>
      </c>
      <c r="E217" s="7">
        <v>1</v>
      </c>
      <c r="F217" s="8">
        <f t="shared" si="3"/>
        <v>5.79</v>
      </c>
      <c r="H217" s="9"/>
    </row>
    <row r="218" spans="1:12" ht="28.5">
      <c r="A218" s="4">
        <v>203020030</v>
      </c>
      <c r="B218" s="4" t="s">
        <v>12</v>
      </c>
      <c r="C218" s="5" t="s">
        <v>221</v>
      </c>
      <c r="D218" s="55">
        <v>40.78</v>
      </c>
      <c r="E218" s="56">
        <v>26</v>
      </c>
      <c r="F218" s="57">
        <f t="shared" si="3"/>
        <v>1060.28</v>
      </c>
      <c r="G218" s="60">
        <v>-8.73</v>
      </c>
      <c r="H218" s="40"/>
      <c r="I218" s="59"/>
      <c r="J218" s="28"/>
      <c r="L218" s="9"/>
    </row>
    <row r="219" spans="1:12" ht="28.5">
      <c r="A219" s="4">
        <v>203020049</v>
      </c>
      <c r="B219" s="4" t="s">
        <v>12</v>
      </c>
      <c r="C219" s="5" t="s">
        <v>222</v>
      </c>
      <c r="D219" s="55">
        <v>131.52</v>
      </c>
      <c r="E219" s="56">
        <v>23</v>
      </c>
      <c r="F219" s="57">
        <f t="shared" si="3"/>
        <v>3024.96</v>
      </c>
      <c r="G219" s="42"/>
      <c r="H219" s="1"/>
      <c r="I219" s="59"/>
      <c r="J219" s="28"/>
      <c r="L219" s="1"/>
    </row>
    <row r="220" spans="1:12" ht="28.5">
      <c r="A220" s="4">
        <v>204010039</v>
      </c>
      <c r="B220" s="4" t="s">
        <v>12</v>
      </c>
      <c r="C220" s="5" t="s">
        <v>223</v>
      </c>
      <c r="D220" s="6">
        <v>8.38</v>
      </c>
      <c r="E220" s="7">
        <v>1</v>
      </c>
      <c r="F220" s="8">
        <f t="shared" si="3"/>
        <v>8.38</v>
      </c>
      <c r="H220" s="9"/>
      <c r="K220" s="9"/>
      <c r="L220" s="9"/>
    </row>
    <row r="221" spans="1:8" ht="28.5">
      <c r="A221" s="4">
        <v>204010047</v>
      </c>
      <c r="B221" s="4" t="s">
        <v>12</v>
      </c>
      <c r="C221" s="5" t="s">
        <v>224</v>
      </c>
      <c r="D221" s="6">
        <v>6.96</v>
      </c>
      <c r="E221" s="7">
        <v>1</v>
      </c>
      <c r="F221" s="8">
        <f t="shared" si="3"/>
        <v>6.96</v>
      </c>
      <c r="H221" s="9"/>
    </row>
    <row r="222" spans="1:8" ht="28.5">
      <c r="A222" s="4">
        <v>204010055</v>
      </c>
      <c r="B222" s="4" t="s">
        <v>12</v>
      </c>
      <c r="C222" s="5" t="s">
        <v>225</v>
      </c>
      <c r="D222" s="6">
        <v>8.38</v>
      </c>
      <c r="E222" s="7">
        <v>1</v>
      </c>
      <c r="F222" s="8">
        <f t="shared" si="3"/>
        <v>8.38</v>
      </c>
      <c r="H222" s="9"/>
    </row>
    <row r="223" spans="1:8" ht="28.5">
      <c r="A223" s="4">
        <v>204010063</v>
      </c>
      <c r="B223" s="4" t="s">
        <v>12</v>
      </c>
      <c r="C223" s="5" t="s">
        <v>226</v>
      </c>
      <c r="D223" s="6">
        <v>6.88</v>
      </c>
      <c r="E223" s="7">
        <v>1</v>
      </c>
      <c r="F223" s="8">
        <f t="shared" si="3"/>
        <v>6.88</v>
      </c>
      <c r="H223" s="9"/>
    </row>
    <row r="224" spans="1:8" ht="28.5">
      <c r="A224" s="4">
        <v>204010071</v>
      </c>
      <c r="B224" s="4" t="s">
        <v>12</v>
      </c>
      <c r="C224" s="5" t="s">
        <v>227</v>
      </c>
      <c r="D224" s="6">
        <v>9.15</v>
      </c>
      <c r="E224" s="7">
        <v>1</v>
      </c>
      <c r="F224" s="8">
        <f t="shared" si="3"/>
        <v>9.15</v>
      </c>
      <c r="H224" s="9"/>
    </row>
    <row r="225" spans="1:8" ht="28.5">
      <c r="A225" s="4">
        <v>204010080</v>
      </c>
      <c r="B225" s="4" t="s">
        <v>12</v>
      </c>
      <c r="C225" s="5" t="s">
        <v>228</v>
      </c>
      <c r="D225" s="6">
        <v>7.52</v>
      </c>
      <c r="E225" s="7">
        <v>4</v>
      </c>
      <c r="F225" s="8">
        <f t="shared" si="3"/>
        <v>30.08</v>
      </c>
      <c r="H225" s="9"/>
    </row>
    <row r="226" spans="1:8" ht="15">
      <c r="A226" s="4">
        <v>204010098</v>
      </c>
      <c r="B226" s="4" t="s">
        <v>12</v>
      </c>
      <c r="C226" s="5" t="s">
        <v>229</v>
      </c>
      <c r="D226" s="6">
        <v>5.74</v>
      </c>
      <c r="E226" s="7">
        <v>1</v>
      </c>
      <c r="F226" s="8">
        <f t="shared" si="3"/>
        <v>5.74</v>
      </c>
      <c r="H226" s="9"/>
    </row>
    <row r="227" spans="1:8" ht="28.5">
      <c r="A227" s="4">
        <v>204010101</v>
      </c>
      <c r="B227" s="4" t="s">
        <v>12</v>
      </c>
      <c r="C227" s="5" t="s">
        <v>230</v>
      </c>
      <c r="D227" s="6">
        <v>9.03</v>
      </c>
      <c r="E227" s="7">
        <v>1</v>
      </c>
      <c r="F227" s="8">
        <f t="shared" si="3"/>
        <v>9.03</v>
      </c>
      <c r="H227" s="9"/>
    </row>
    <row r="228" spans="1:8" ht="28.5">
      <c r="A228" s="4">
        <v>204010110</v>
      </c>
      <c r="B228" s="4" t="s">
        <v>12</v>
      </c>
      <c r="C228" s="5" t="s">
        <v>231</v>
      </c>
      <c r="D228" s="6">
        <v>7.2</v>
      </c>
      <c r="E228" s="7">
        <v>1</v>
      </c>
      <c r="F228" s="8">
        <f t="shared" si="3"/>
        <v>7.2</v>
      </c>
      <c r="H228" s="9"/>
    </row>
    <row r="229" spans="1:8" ht="28.5">
      <c r="A229" s="4">
        <v>204010128</v>
      </c>
      <c r="B229" s="4" t="s">
        <v>12</v>
      </c>
      <c r="C229" s="5" t="s">
        <v>232</v>
      </c>
      <c r="D229" s="6">
        <v>8.38</v>
      </c>
      <c r="E229" s="7">
        <v>1</v>
      </c>
      <c r="F229" s="8">
        <f t="shared" si="3"/>
        <v>8.38</v>
      </c>
      <c r="H229" s="9"/>
    </row>
    <row r="230" spans="1:8" ht="28.5">
      <c r="A230" s="4">
        <v>204010136</v>
      </c>
      <c r="B230" s="4" t="s">
        <v>12</v>
      </c>
      <c r="C230" s="5" t="s">
        <v>233</v>
      </c>
      <c r="D230" s="6">
        <v>7.98</v>
      </c>
      <c r="E230" s="7">
        <v>1</v>
      </c>
      <c r="F230" s="8">
        <f t="shared" si="3"/>
        <v>7.98</v>
      </c>
      <c r="H230" s="9"/>
    </row>
    <row r="231" spans="1:8" ht="28.5">
      <c r="A231" s="4">
        <v>204010144</v>
      </c>
      <c r="B231" s="4" t="s">
        <v>12</v>
      </c>
      <c r="C231" s="5" t="s">
        <v>234</v>
      </c>
      <c r="D231" s="6">
        <v>7.32</v>
      </c>
      <c r="E231" s="7">
        <v>1</v>
      </c>
      <c r="F231" s="8">
        <f t="shared" si="3"/>
        <v>7.32</v>
      </c>
      <c r="H231" s="9"/>
    </row>
    <row r="232" spans="1:8" ht="28.5">
      <c r="A232" s="4">
        <v>204010152</v>
      </c>
      <c r="B232" s="4" t="s">
        <v>12</v>
      </c>
      <c r="C232" s="5" t="s">
        <v>235</v>
      </c>
      <c r="D232" s="6">
        <v>7.2</v>
      </c>
      <c r="E232" s="7">
        <v>1</v>
      </c>
      <c r="F232" s="8">
        <f t="shared" si="3"/>
        <v>7.2</v>
      </c>
      <c r="H232" s="9"/>
    </row>
    <row r="233" spans="1:8" ht="15">
      <c r="A233" s="4">
        <v>204020026</v>
      </c>
      <c r="B233" s="4" t="s">
        <v>12</v>
      </c>
      <c r="C233" s="5" t="s">
        <v>236</v>
      </c>
      <c r="D233" s="6">
        <v>19.6</v>
      </c>
      <c r="E233" s="7">
        <v>1</v>
      </c>
      <c r="F233" s="8">
        <f t="shared" si="3"/>
        <v>19.6</v>
      </c>
      <c r="H233" s="9"/>
    </row>
    <row r="234" spans="1:8" ht="28.5">
      <c r="A234" s="4">
        <v>204020034</v>
      </c>
      <c r="B234" s="4" t="s">
        <v>12</v>
      </c>
      <c r="C234" s="5" t="s">
        <v>237</v>
      </c>
      <c r="D234" s="6">
        <v>8.33</v>
      </c>
      <c r="E234" s="7">
        <v>1</v>
      </c>
      <c r="F234" s="8">
        <f t="shared" si="3"/>
        <v>8.33</v>
      </c>
      <c r="H234" s="9"/>
    </row>
    <row r="235" spans="1:8" ht="28.5">
      <c r="A235" s="4">
        <v>204020042</v>
      </c>
      <c r="B235" s="4" t="s">
        <v>12</v>
      </c>
      <c r="C235" s="5" t="s">
        <v>238</v>
      </c>
      <c r="D235" s="6">
        <v>8.19</v>
      </c>
      <c r="E235" s="7">
        <v>1</v>
      </c>
      <c r="F235" s="8">
        <f t="shared" si="3"/>
        <v>8.19</v>
      </c>
      <c r="H235" s="9"/>
    </row>
    <row r="236" spans="1:8" ht="28.5">
      <c r="A236" s="4">
        <v>204020050</v>
      </c>
      <c r="B236" s="4" t="s">
        <v>12</v>
      </c>
      <c r="C236" s="5" t="s">
        <v>239</v>
      </c>
      <c r="D236" s="6">
        <v>10.29</v>
      </c>
      <c r="E236" s="7">
        <v>1</v>
      </c>
      <c r="F236" s="8">
        <f t="shared" si="3"/>
        <v>10.29</v>
      </c>
      <c r="H236" s="9"/>
    </row>
    <row r="237" spans="1:8" ht="15">
      <c r="A237" s="4">
        <v>204020069</v>
      </c>
      <c r="B237" s="4" t="s">
        <v>12</v>
      </c>
      <c r="C237" s="5" t="s">
        <v>240</v>
      </c>
      <c r="D237" s="6">
        <v>10.96</v>
      </c>
      <c r="E237" s="7">
        <v>2</v>
      </c>
      <c r="F237" s="8">
        <f t="shared" si="3"/>
        <v>21.92</v>
      </c>
      <c r="H237" s="9"/>
    </row>
    <row r="238" spans="1:8" ht="28.5">
      <c r="A238" s="4">
        <v>204020077</v>
      </c>
      <c r="B238" s="4" t="s">
        <v>12</v>
      </c>
      <c r="C238" s="5" t="s">
        <v>241</v>
      </c>
      <c r="D238" s="6">
        <v>14.9</v>
      </c>
      <c r="E238" s="7">
        <v>1</v>
      </c>
      <c r="F238" s="8">
        <f t="shared" si="3"/>
        <v>14.9</v>
      </c>
      <c r="H238" s="9"/>
    </row>
    <row r="239" spans="1:8" ht="28.5">
      <c r="A239" s="4">
        <v>204020085</v>
      </c>
      <c r="B239" s="4" t="s">
        <v>12</v>
      </c>
      <c r="C239" s="5" t="s">
        <v>242</v>
      </c>
      <c r="D239" s="6">
        <v>16.88</v>
      </c>
      <c r="E239" s="7">
        <v>1</v>
      </c>
      <c r="F239" s="8">
        <f t="shared" si="3"/>
        <v>16.88</v>
      </c>
      <c r="H239" s="9"/>
    </row>
    <row r="240" spans="1:8" ht="28.5">
      <c r="A240" s="4">
        <v>204020093</v>
      </c>
      <c r="B240" s="4" t="s">
        <v>12</v>
      </c>
      <c r="C240" s="5" t="s">
        <v>243</v>
      </c>
      <c r="D240" s="6">
        <v>9.16</v>
      </c>
      <c r="E240" s="7">
        <v>1</v>
      </c>
      <c r="F240" s="8">
        <f t="shared" si="3"/>
        <v>9.16</v>
      </c>
      <c r="H240" s="9"/>
    </row>
    <row r="241" spans="1:8" ht="28.5">
      <c r="A241" s="4">
        <v>204020107</v>
      </c>
      <c r="B241" s="4" t="s">
        <v>12</v>
      </c>
      <c r="C241" s="5" t="s">
        <v>244</v>
      </c>
      <c r="D241" s="6">
        <v>9.73</v>
      </c>
      <c r="E241" s="7">
        <v>1</v>
      </c>
      <c r="F241" s="8">
        <f t="shared" si="3"/>
        <v>9.73</v>
      </c>
      <c r="H241" s="9"/>
    </row>
    <row r="242" spans="1:8" ht="28.5">
      <c r="A242" s="4">
        <v>204020115</v>
      </c>
      <c r="B242" s="4" t="s">
        <v>12</v>
      </c>
      <c r="C242" s="5" t="s">
        <v>245</v>
      </c>
      <c r="D242" s="6">
        <v>15.58</v>
      </c>
      <c r="E242" s="7">
        <v>1</v>
      </c>
      <c r="F242" s="8">
        <f t="shared" si="3"/>
        <v>15.58</v>
      </c>
      <c r="H242" s="9"/>
    </row>
    <row r="243" spans="1:8" ht="28.5">
      <c r="A243" s="4">
        <v>204020123</v>
      </c>
      <c r="B243" s="4" t="s">
        <v>12</v>
      </c>
      <c r="C243" s="5" t="s">
        <v>246</v>
      </c>
      <c r="D243" s="6">
        <v>7.8</v>
      </c>
      <c r="E243" s="7">
        <v>1</v>
      </c>
      <c r="F243" s="8">
        <f t="shared" si="3"/>
        <v>7.8</v>
      </c>
      <c r="H243" s="9"/>
    </row>
    <row r="244" spans="1:8" ht="42.75">
      <c r="A244" s="4">
        <v>204020131</v>
      </c>
      <c r="B244" s="4" t="s">
        <v>12</v>
      </c>
      <c r="C244" s="5" t="s">
        <v>247</v>
      </c>
      <c r="D244" s="6">
        <v>0</v>
      </c>
      <c r="E244" s="7">
        <v>1</v>
      </c>
      <c r="F244" s="8">
        <f t="shared" si="3"/>
        <v>0</v>
      </c>
      <c r="H244" s="9"/>
    </row>
    <row r="245" spans="1:8" ht="28.5">
      <c r="A245" s="4">
        <v>204030056</v>
      </c>
      <c r="B245" s="4" t="s">
        <v>12</v>
      </c>
      <c r="C245" s="5" t="s">
        <v>248</v>
      </c>
      <c r="D245" s="6">
        <v>14.32</v>
      </c>
      <c r="E245" s="7">
        <v>1</v>
      </c>
      <c r="F245" s="8">
        <f t="shared" si="3"/>
        <v>14.32</v>
      </c>
      <c r="H245" s="9"/>
    </row>
    <row r="246" spans="1:8" ht="28.5">
      <c r="A246" s="4">
        <v>204030072</v>
      </c>
      <c r="B246" s="4" t="s">
        <v>12</v>
      </c>
      <c r="C246" s="5" t="s">
        <v>249</v>
      </c>
      <c r="D246" s="6">
        <v>8.37</v>
      </c>
      <c r="E246" s="7">
        <v>1</v>
      </c>
      <c r="F246" s="8">
        <f t="shared" si="3"/>
        <v>8.37</v>
      </c>
      <c r="H246" s="9"/>
    </row>
    <row r="247" spans="1:8" ht="15">
      <c r="A247" s="4">
        <v>204030080</v>
      </c>
      <c r="B247" s="4" t="s">
        <v>12</v>
      </c>
      <c r="C247" s="5" t="s">
        <v>250</v>
      </c>
      <c r="D247" s="6">
        <v>19.24</v>
      </c>
      <c r="E247" s="7">
        <v>1</v>
      </c>
      <c r="F247" s="8">
        <f t="shared" si="3"/>
        <v>19.24</v>
      </c>
      <c r="H247" s="9"/>
    </row>
    <row r="248" spans="1:8" ht="15">
      <c r="A248" s="4">
        <v>204030099</v>
      </c>
      <c r="B248" s="4" t="s">
        <v>12</v>
      </c>
      <c r="C248" s="5" t="s">
        <v>251</v>
      </c>
      <c r="D248" s="6">
        <v>7.98</v>
      </c>
      <c r="E248" s="7">
        <v>1</v>
      </c>
      <c r="F248" s="8">
        <f t="shared" si="3"/>
        <v>7.98</v>
      </c>
      <c r="H248" s="9"/>
    </row>
    <row r="249" spans="1:8" ht="28.5">
      <c r="A249" s="4">
        <v>204030102</v>
      </c>
      <c r="B249" s="4" t="s">
        <v>12</v>
      </c>
      <c r="C249" s="5" t="s">
        <v>252</v>
      </c>
      <c r="D249" s="6">
        <v>8.73</v>
      </c>
      <c r="E249" s="7">
        <v>1</v>
      </c>
      <c r="F249" s="8">
        <f t="shared" si="3"/>
        <v>8.73</v>
      </c>
      <c r="H249" s="9"/>
    </row>
    <row r="250" spans="1:8" ht="28.5">
      <c r="A250" s="4">
        <v>204030129</v>
      </c>
      <c r="B250" s="4" t="s">
        <v>12</v>
      </c>
      <c r="C250" s="5" t="s">
        <v>253</v>
      </c>
      <c r="D250" s="6">
        <v>5.56</v>
      </c>
      <c r="E250" s="7">
        <v>1</v>
      </c>
      <c r="F250" s="8">
        <f t="shared" si="3"/>
        <v>5.56</v>
      </c>
      <c r="H250" s="9"/>
    </row>
    <row r="251" spans="1:8" ht="28.5">
      <c r="A251" s="4">
        <v>204030137</v>
      </c>
      <c r="B251" s="4" t="s">
        <v>12</v>
      </c>
      <c r="C251" s="5" t="s">
        <v>254</v>
      </c>
      <c r="D251" s="6">
        <v>14.32</v>
      </c>
      <c r="E251" s="7">
        <v>1</v>
      </c>
      <c r="F251" s="8">
        <f t="shared" si="3"/>
        <v>14.32</v>
      </c>
      <c r="H251" s="9"/>
    </row>
    <row r="252" spans="1:8" ht="28.5">
      <c r="A252" s="4">
        <v>204030145</v>
      </c>
      <c r="B252" s="4" t="s">
        <v>12</v>
      </c>
      <c r="C252" s="5" t="s">
        <v>255</v>
      </c>
      <c r="D252" s="6">
        <v>12.02</v>
      </c>
      <c r="E252" s="7">
        <v>1</v>
      </c>
      <c r="F252" s="8">
        <f t="shared" si="3"/>
        <v>12.02</v>
      </c>
      <c r="H252" s="9"/>
    </row>
    <row r="253" spans="1:8" ht="15">
      <c r="A253" s="4">
        <v>204030153</v>
      </c>
      <c r="B253" s="4" t="s">
        <v>12</v>
      </c>
      <c r="C253" s="5" t="s">
        <v>256</v>
      </c>
      <c r="D253" s="6">
        <v>9.5</v>
      </c>
      <c r="E253" s="7">
        <v>10</v>
      </c>
      <c r="F253" s="8">
        <f t="shared" si="3"/>
        <v>95</v>
      </c>
      <c r="H253" s="9"/>
    </row>
    <row r="254" spans="1:8" ht="15">
      <c r="A254" s="4">
        <v>204030170</v>
      </c>
      <c r="B254" s="4" t="s">
        <v>12</v>
      </c>
      <c r="C254" s="5" t="s">
        <v>257</v>
      </c>
      <c r="D254" s="6">
        <v>6.88</v>
      </c>
      <c r="E254" s="7">
        <v>122</v>
      </c>
      <c r="F254" s="8">
        <f t="shared" si="3"/>
        <v>839.36</v>
      </c>
      <c r="H254" s="9"/>
    </row>
    <row r="255" spans="1:8" ht="15">
      <c r="A255" s="4">
        <v>204040019</v>
      </c>
      <c r="B255" s="4" t="s">
        <v>12</v>
      </c>
      <c r="C255" s="5" t="s">
        <v>258</v>
      </c>
      <c r="D255" s="6">
        <v>6.42</v>
      </c>
      <c r="E255" s="7">
        <v>2</v>
      </c>
      <c r="F255" s="8">
        <f t="shared" si="3"/>
        <v>12.84</v>
      </c>
      <c r="H255" s="9"/>
    </row>
    <row r="256" spans="1:8" ht="28.5">
      <c r="A256" s="4">
        <v>204040027</v>
      </c>
      <c r="B256" s="4" t="s">
        <v>12</v>
      </c>
      <c r="C256" s="5" t="s">
        <v>259</v>
      </c>
      <c r="D256" s="6">
        <v>7.4</v>
      </c>
      <c r="E256" s="7">
        <v>1</v>
      </c>
      <c r="F256" s="8">
        <f t="shared" si="3"/>
        <v>7.4</v>
      </c>
      <c r="H256" s="9"/>
    </row>
    <row r="257" spans="1:8" ht="28.5">
      <c r="A257" s="4">
        <v>204040035</v>
      </c>
      <c r="B257" s="4" t="s">
        <v>12</v>
      </c>
      <c r="C257" s="5" t="s">
        <v>260</v>
      </c>
      <c r="D257" s="6">
        <v>7.4</v>
      </c>
      <c r="E257" s="7">
        <v>1</v>
      </c>
      <c r="F257" s="8">
        <f t="shared" si="3"/>
        <v>7.4</v>
      </c>
      <c r="H257" s="9"/>
    </row>
    <row r="258" spans="1:8" ht="28.5">
      <c r="A258" s="4">
        <v>204040043</v>
      </c>
      <c r="B258" s="4" t="s">
        <v>12</v>
      </c>
      <c r="C258" s="5" t="s">
        <v>261</v>
      </c>
      <c r="D258" s="6">
        <v>7.4</v>
      </c>
      <c r="E258" s="7">
        <v>1</v>
      </c>
      <c r="F258" s="8">
        <f t="shared" si="3"/>
        <v>7.4</v>
      </c>
      <c r="H258" s="9"/>
    </row>
    <row r="259" spans="1:8" ht="15">
      <c r="A259" s="4">
        <v>204040051</v>
      </c>
      <c r="B259" s="4" t="s">
        <v>12</v>
      </c>
      <c r="C259" s="5" t="s">
        <v>262</v>
      </c>
      <c r="D259" s="6">
        <v>7.77</v>
      </c>
      <c r="E259" s="7">
        <v>5</v>
      </c>
      <c r="F259" s="8">
        <f t="shared" si="3"/>
        <v>38.849999999999994</v>
      </c>
      <c r="H259" s="9"/>
    </row>
    <row r="260" spans="1:8" ht="15">
      <c r="A260" s="4">
        <v>204040060</v>
      </c>
      <c r="B260" s="4" t="s">
        <v>12</v>
      </c>
      <c r="C260" s="5" t="s">
        <v>263</v>
      </c>
      <c r="D260" s="6">
        <v>7.4</v>
      </c>
      <c r="E260" s="7">
        <v>1</v>
      </c>
      <c r="F260" s="8">
        <f t="shared" si="3"/>
        <v>7.4</v>
      </c>
      <c r="H260" s="9"/>
    </row>
    <row r="261" spans="1:8" ht="15">
      <c r="A261" s="4">
        <v>204040078</v>
      </c>
      <c r="B261" s="4" t="s">
        <v>12</v>
      </c>
      <c r="C261" s="5" t="s">
        <v>264</v>
      </c>
      <c r="D261" s="6">
        <v>5.9</v>
      </c>
      <c r="E261" s="7">
        <v>1</v>
      </c>
      <c r="F261" s="8">
        <f t="shared" si="3"/>
        <v>5.9</v>
      </c>
      <c r="H261" s="9"/>
    </row>
    <row r="262" spans="1:8" ht="15">
      <c r="A262" s="4">
        <v>204040086</v>
      </c>
      <c r="B262" s="4" t="s">
        <v>12</v>
      </c>
      <c r="C262" s="5" t="s">
        <v>265</v>
      </c>
      <c r="D262" s="6">
        <v>5.62</v>
      </c>
      <c r="E262" s="7">
        <v>1</v>
      </c>
      <c r="F262" s="8">
        <f t="shared" si="3"/>
        <v>5.62</v>
      </c>
      <c r="H262" s="9"/>
    </row>
    <row r="263" spans="1:8" ht="15">
      <c r="A263" s="4">
        <v>204040094</v>
      </c>
      <c r="B263" s="4" t="s">
        <v>12</v>
      </c>
      <c r="C263" s="5" t="s">
        <v>266</v>
      </c>
      <c r="D263" s="6">
        <v>6.3</v>
      </c>
      <c r="E263" s="7">
        <v>2</v>
      </c>
      <c r="F263" s="8">
        <f t="shared" si="3"/>
        <v>12.6</v>
      </c>
      <c r="H263" s="9"/>
    </row>
    <row r="264" spans="1:8" ht="28.5">
      <c r="A264" s="4">
        <v>204040108</v>
      </c>
      <c r="B264" s="4" t="s">
        <v>12</v>
      </c>
      <c r="C264" s="5" t="s">
        <v>267</v>
      </c>
      <c r="D264" s="6">
        <v>6</v>
      </c>
      <c r="E264" s="7">
        <v>17</v>
      </c>
      <c r="F264" s="8">
        <f t="shared" si="3"/>
        <v>102</v>
      </c>
      <c r="H264" s="9"/>
    </row>
    <row r="265" spans="1:8" ht="28.5">
      <c r="A265" s="4">
        <v>204040116</v>
      </c>
      <c r="B265" s="4" t="s">
        <v>12</v>
      </c>
      <c r="C265" s="5" t="s">
        <v>268</v>
      </c>
      <c r="D265" s="6">
        <v>7.98</v>
      </c>
      <c r="E265" s="7">
        <v>4</v>
      </c>
      <c r="F265" s="8">
        <f aca="true" t="shared" si="4" ref="F265:F329">E265*D265</f>
        <v>31.92</v>
      </c>
      <c r="H265" s="9"/>
    </row>
    <row r="266" spans="1:8" ht="28.5">
      <c r="A266" s="4">
        <v>204040124</v>
      </c>
      <c r="B266" s="4" t="s">
        <v>12</v>
      </c>
      <c r="C266" s="5" t="s">
        <v>269</v>
      </c>
      <c r="D266" s="6">
        <v>6.91</v>
      </c>
      <c r="E266" s="7">
        <v>1</v>
      </c>
      <c r="F266" s="8">
        <f t="shared" si="4"/>
        <v>6.91</v>
      </c>
      <c r="H266" s="9"/>
    </row>
    <row r="267" spans="1:8" ht="15">
      <c r="A267" s="4">
        <v>204050014</v>
      </c>
      <c r="B267" s="4" t="s">
        <v>12</v>
      </c>
      <c r="C267" s="5" t="s">
        <v>270</v>
      </c>
      <c r="D267" s="6">
        <v>47.76</v>
      </c>
      <c r="E267" s="7">
        <v>1</v>
      </c>
      <c r="F267" s="8">
        <f t="shared" si="4"/>
        <v>47.76</v>
      </c>
      <c r="H267" s="9"/>
    </row>
    <row r="268" spans="1:8" ht="15">
      <c r="A268" s="4">
        <v>204050022</v>
      </c>
      <c r="B268" s="4" t="s">
        <v>12</v>
      </c>
      <c r="C268" s="5" t="s">
        <v>271</v>
      </c>
      <c r="D268" s="6">
        <v>32.61</v>
      </c>
      <c r="E268" s="7">
        <v>1</v>
      </c>
      <c r="F268" s="8">
        <f t="shared" si="4"/>
        <v>32.61</v>
      </c>
      <c r="H268" s="9"/>
    </row>
    <row r="269" spans="1:8" ht="15">
      <c r="A269" s="4">
        <v>204050030</v>
      </c>
      <c r="B269" s="4" t="s">
        <v>12</v>
      </c>
      <c r="C269" s="5" t="s">
        <v>272</v>
      </c>
      <c r="D269" s="6">
        <v>32.61</v>
      </c>
      <c r="E269" s="7">
        <v>1</v>
      </c>
      <c r="F269" s="8">
        <f t="shared" si="4"/>
        <v>32.61</v>
      </c>
      <c r="H269" s="9"/>
    </row>
    <row r="270" spans="1:8" ht="15">
      <c r="A270" s="4">
        <v>204050049</v>
      </c>
      <c r="B270" s="4" t="s">
        <v>12</v>
      </c>
      <c r="C270" s="5" t="s">
        <v>273</v>
      </c>
      <c r="D270" s="6">
        <v>34.52</v>
      </c>
      <c r="E270" s="7">
        <v>1</v>
      </c>
      <c r="F270" s="8">
        <f t="shared" si="4"/>
        <v>34.52</v>
      </c>
      <c r="H270" s="9"/>
    </row>
    <row r="271" spans="1:8" ht="28.5">
      <c r="A271" s="4">
        <v>204050111</v>
      </c>
      <c r="B271" s="4" t="s">
        <v>12</v>
      </c>
      <c r="C271" s="5" t="s">
        <v>274</v>
      </c>
      <c r="D271" s="6">
        <v>10.73</v>
      </c>
      <c r="E271" s="7">
        <v>1</v>
      </c>
      <c r="F271" s="8">
        <f t="shared" si="4"/>
        <v>10.73</v>
      </c>
      <c r="H271" s="9"/>
    </row>
    <row r="272" spans="1:8" ht="28.5">
      <c r="A272" s="4">
        <v>204050120</v>
      </c>
      <c r="B272" s="4" t="s">
        <v>12</v>
      </c>
      <c r="C272" s="5" t="s">
        <v>275</v>
      </c>
      <c r="D272" s="6">
        <v>15.3</v>
      </c>
      <c r="E272" s="7">
        <v>3</v>
      </c>
      <c r="F272" s="8">
        <f t="shared" si="4"/>
        <v>45.900000000000006</v>
      </c>
      <c r="H272" s="9"/>
    </row>
    <row r="273" spans="1:8" ht="28.5">
      <c r="A273" s="4">
        <v>204050138</v>
      </c>
      <c r="B273" s="4" t="s">
        <v>12</v>
      </c>
      <c r="C273" s="5" t="s">
        <v>276</v>
      </c>
      <c r="D273" s="6">
        <v>7.17</v>
      </c>
      <c r="E273" s="7">
        <v>23</v>
      </c>
      <c r="F273" s="8">
        <f t="shared" si="4"/>
        <v>164.91</v>
      </c>
      <c r="H273" s="9"/>
    </row>
    <row r="274" spans="1:8" ht="28.5">
      <c r="A274" s="4">
        <v>204050146</v>
      </c>
      <c r="B274" s="4" t="s">
        <v>12</v>
      </c>
      <c r="C274" s="5" t="s">
        <v>277</v>
      </c>
      <c r="D274" s="6">
        <v>35.22</v>
      </c>
      <c r="E274" s="7">
        <v>1</v>
      </c>
      <c r="F274" s="8">
        <f t="shared" si="4"/>
        <v>35.22</v>
      </c>
      <c r="H274" s="9"/>
    </row>
    <row r="275" spans="1:8" ht="28.5">
      <c r="A275" s="4">
        <v>204050154</v>
      </c>
      <c r="B275" s="4" t="s">
        <v>12</v>
      </c>
      <c r="C275" s="5" t="s">
        <v>278</v>
      </c>
      <c r="D275" s="6">
        <v>47.59</v>
      </c>
      <c r="E275" s="7">
        <v>1</v>
      </c>
      <c r="F275" s="8">
        <f t="shared" si="4"/>
        <v>47.59</v>
      </c>
      <c r="H275" s="9"/>
    </row>
    <row r="276" spans="1:8" ht="28.5">
      <c r="A276" s="4">
        <v>204050162</v>
      </c>
      <c r="B276" s="4" t="s">
        <v>12</v>
      </c>
      <c r="C276" s="5" t="s">
        <v>279</v>
      </c>
      <c r="D276" s="6">
        <v>48.09</v>
      </c>
      <c r="E276" s="7">
        <v>1</v>
      </c>
      <c r="F276" s="8">
        <f t="shared" si="4"/>
        <v>48.09</v>
      </c>
      <c r="H276" s="9"/>
    </row>
    <row r="277" spans="1:8" ht="15">
      <c r="A277" s="4">
        <v>204060036</v>
      </c>
      <c r="B277" s="4" t="s">
        <v>12</v>
      </c>
      <c r="C277" s="5" t="s">
        <v>280</v>
      </c>
      <c r="D277" s="6">
        <v>7.77</v>
      </c>
      <c r="E277" s="7">
        <v>1</v>
      </c>
      <c r="F277" s="8">
        <f t="shared" si="4"/>
        <v>7.77</v>
      </c>
      <c r="H277" s="9"/>
    </row>
    <row r="278" spans="1:8" ht="15">
      <c r="A278" s="4">
        <v>204060052</v>
      </c>
      <c r="B278" s="4" t="s">
        <v>12</v>
      </c>
      <c r="C278" s="5" t="s">
        <v>281</v>
      </c>
      <c r="D278" s="6">
        <v>18.68</v>
      </c>
      <c r="E278" s="7">
        <v>1</v>
      </c>
      <c r="F278" s="8">
        <f t="shared" si="4"/>
        <v>18.68</v>
      </c>
      <c r="H278" s="9"/>
    </row>
    <row r="279" spans="1:8" ht="28.5">
      <c r="A279" s="4">
        <v>204060060</v>
      </c>
      <c r="B279" s="4" t="s">
        <v>12</v>
      </c>
      <c r="C279" s="5" t="s">
        <v>282</v>
      </c>
      <c r="D279" s="6">
        <v>7.77</v>
      </c>
      <c r="E279" s="7">
        <v>2</v>
      </c>
      <c r="F279" s="8">
        <f t="shared" si="4"/>
        <v>15.54</v>
      </c>
      <c r="H279" s="9"/>
    </row>
    <row r="280" spans="1:8" ht="28.5">
      <c r="A280" s="4">
        <v>204060087</v>
      </c>
      <c r="B280" s="4" t="s">
        <v>12</v>
      </c>
      <c r="C280" s="5" t="s">
        <v>283</v>
      </c>
      <c r="D280" s="6">
        <v>6.5</v>
      </c>
      <c r="E280" s="7">
        <v>4</v>
      </c>
      <c r="F280" s="8">
        <f t="shared" si="4"/>
        <v>26</v>
      </c>
      <c r="H280" s="9"/>
    </row>
    <row r="281" spans="1:8" ht="15">
      <c r="A281" s="4">
        <v>204060095</v>
      </c>
      <c r="B281" s="4" t="s">
        <v>12</v>
      </c>
      <c r="C281" s="5" t="s">
        <v>284</v>
      </c>
      <c r="D281" s="6">
        <v>7.77</v>
      </c>
      <c r="E281" s="7">
        <v>9</v>
      </c>
      <c r="F281" s="8">
        <f t="shared" si="4"/>
        <v>69.92999999999999</v>
      </c>
      <c r="H281" s="9"/>
    </row>
    <row r="282" spans="1:8" ht="15">
      <c r="A282" s="4">
        <v>204060109</v>
      </c>
      <c r="B282" s="4" t="s">
        <v>12</v>
      </c>
      <c r="C282" s="5" t="s">
        <v>285</v>
      </c>
      <c r="D282" s="6">
        <v>6.5</v>
      </c>
      <c r="E282" s="7">
        <v>1</v>
      </c>
      <c r="F282" s="8">
        <f t="shared" si="4"/>
        <v>6.5</v>
      </c>
      <c r="H282" s="9"/>
    </row>
    <row r="283" spans="1:8" ht="15">
      <c r="A283" s="4">
        <v>204060117</v>
      </c>
      <c r="B283" s="4" t="s">
        <v>12</v>
      </c>
      <c r="C283" s="5" t="s">
        <v>286</v>
      </c>
      <c r="D283" s="6">
        <v>8.94</v>
      </c>
      <c r="E283" s="7">
        <v>16</v>
      </c>
      <c r="F283" s="8">
        <f t="shared" si="4"/>
        <v>143.04</v>
      </c>
      <c r="H283" s="9"/>
    </row>
    <row r="284" spans="1:8" ht="28.5">
      <c r="A284" s="4">
        <v>204060125</v>
      </c>
      <c r="B284" s="4" t="s">
        <v>12</v>
      </c>
      <c r="C284" s="5" t="s">
        <v>287</v>
      </c>
      <c r="D284" s="6">
        <v>6.78</v>
      </c>
      <c r="E284" s="7">
        <v>15</v>
      </c>
      <c r="F284" s="8">
        <f t="shared" si="4"/>
        <v>101.7</v>
      </c>
      <c r="H284" s="9"/>
    </row>
    <row r="285" spans="1:8" ht="28.5">
      <c r="A285" s="4">
        <v>204060133</v>
      </c>
      <c r="B285" s="4" t="s">
        <v>12</v>
      </c>
      <c r="C285" s="5" t="s">
        <v>288</v>
      </c>
      <c r="D285" s="6">
        <v>7.16</v>
      </c>
      <c r="E285" s="7">
        <v>1</v>
      </c>
      <c r="F285" s="8">
        <f t="shared" si="4"/>
        <v>7.16</v>
      </c>
      <c r="H285" s="9"/>
    </row>
    <row r="286" spans="1:8" ht="28.5">
      <c r="A286" s="4">
        <v>204060141</v>
      </c>
      <c r="B286" s="4" t="s">
        <v>12</v>
      </c>
      <c r="C286" s="5" t="s">
        <v>289</v>
      </c>
      <c r="D286" s="6">
        <v>9.29</v>
      </c>
      <c r="E286" s="7">
        <v>1</v>
      </c>
      <c r="F286" s="8">
        <f t="shared" si="4"/>
        <v>9.29</v>
      </c>
      <c r="H286" s="9"/>
    </row>
    <row r="287" spans="1:8" ht="15">
      <c r="A287" s="4">
        <v>204060150</v>
      </c>
      <c r="B287" s="4" t="s">
        <v>12</v>
      </c>
      <c r="C287" s="5" t="s">
        <v>290</v>
      </c>
      <c r="D287" s="6">
        <v>6.78</v>
      </c>
      <c r="E287" s="7">
        <v>5</v>
      </c>
      <c r="F287" s="8">
        <f t="shared" si="4"/>
        <v>33.9</v>
      </c>
      <c r="H287" s="9"/>
    </row>
    <row r="288" spans="1:8" ht="15">
      <c r="A288" s="4">
        <v>204060168</v>
      </c>
      <c r="B288" s="4" t="s">
        <v>12</v>
      </c>
      <c r="C288" s="5" t="s">
        <v>291</v>
      </c>
      <c r="D288" s="6">
        <v>8.94</v>
      </c>
      <c r="E288" s="7">
        <v>13</v>
      </c>
      <c r="F288" s="8">
        <f t="shared" si="4"/>
        <v>116.22</v>
      </c>
      <c r="H288" s="9"/>
    </row>
    <row r="289" spans="1:8" ht="28.5">
      <c r="A289" s="4">
        <v>204060176</v>
      </c>
      <c r="B289" s="4" t="s">
        <v>12</v>
      </c>
      <c r="C289" s="5" t="s">
        <v>292</v>
      </c>
      <c r="D289" s="6">
        <v>9.29</v>
      </c>
      <c r="E289" s="7">
        <v>2</v>
      </c>
      <c r="F289" s="8">
        <f t="shared" si="4"/>
        <v>18.58</v>
      </c>
      <c r="H289" s="9"/>
    </row>
    <row r="290" spans="1:8" ht="15">
      <c r="A290" s="4">
        <v>205010032</v>
      </c>
      <c r="B290" s="4" t="s">
        <v>12</v>
      </c>
      <c r="C290" s="5" t="s">
        <v>293</v>
      </c>
      <c r="D290" s="6">
        <v>39.94</v>
      </c>
      <c r="E290" s="7">
        <v>63</v>
      </c>
      <c r="F290" s="8">
        <f t="shared" si="4"/>
        <v>2516.22</v>
      </c>
      <c r="H290" s="9"/>
    </row>
    <row r="291" spans="1:8" ht="28.5">
      <c r="A291" s="4">
        <v>205010040</v>
      </c>
      <c r="B291" s="4" t="s">
        <v>12</v>
      </c>
      <c r="C291" s="5" t="s">
        <v>294</v>
      </c>
      <c r="D291" s="6">
        <v>39.6</v>
      </c>
      <c r="E291" s="7">
        <v>6</v>
      </c>
      <c r="F291" s="8">
        <f t="shared" si="4"/>
        <v>237.60000000000002</v>
      </c>
      <c r="H291" s="9"/>
    </row>
    <row r="292" spans="1:8" ht="28.5">
      <c r="A292" s="4">
        <v>205020038</v>
      </c>
      <c r="B292" s="4" t="s">
        <v>12</v>
      </c>
      <c r="C292" s="5" t="s">
        <v>295</v>
      </c>
      <c r="D292" s="6">
        <v>24.2</v>
      </c>
      <c r="E292" s="7">
        <v>2</v>
      </c>
      <c r="F292" s="8">
        <f t="shared" si="4"/>
        <v>48.4</v>
      </c>
      <c r="H292" s="9"/>
    </row>
    <row r="293" spans="1:8" ht="28.5">
      <c r="A293" s="4">
        <v>205020046</v>
      </c>
      <c r="B293" s="4" t="s">
        <v>12</v>
      </c>
      <c r="C293" s="5" t="s">
        <v>296</v>
      </c>
      <c r="D293" s="6">
        <v>37.95</v>
      </c>
      <c r="E293" s="7">
        <v>83</v>
      </c>
      <c r="F293" s="8">
        <f t="shared" si="4"/>
        <v>3149.8500000000004</v>
      </c>
      <c r="H293" s="9"/>
    </row>
    <row r="294" spans="1:8" ht="28.5">
      <c r="A294" s="4">
        <v>205020054</v>
      </c>
      <c r="B294" s="4" t="s">
        <v>12</v>
      </c>
      <c r="C294" s="5" t="s">
        <v>297</v>
      </c>
      <c r="D294" s="6">
        <v>24.2</v>
      </c>
      <c r="E294" s="7">
        <v>6</v>
      </c>
      <c r="F294" s="8">
        <f t="shared" si="4"/>
        <v>145.2</v>
      </c>
      <c r="H294" s="9"/>
    </row>
    <row r="295" spans="1:8" ht="15">
      <c r="A295" s="4">
        <v>205020062</v>
      </c>
      <c r="B295" s="4" t="s">
        <v>12</v>
      </c>
      <c r="C295" s="5" t="s">
        <v>298</v>
      </c>
      <c r="D295" s="6">
        <v>24.2</v>
      </c>
      <c r="E295" s="7">
        <v>5</v>
      </c>
      <c r="F295" s="8">
        <f t="shared" si="4"/>
        <v>121</v>
      </c>
      <c r="H295" s="9"/>
    </row>
    <row r="296" spans="1:8" ht="28.5">
      <c r="A296" s="4">
        <v>205020070</v>
      </c>
      <c r="B296" s="4" t="s">
        <v>12</v>
      </c>
      <c r="C296" s="5" t="s">
        <v>299</v>
      </c>
      <c r="D296" s="6">
        <v>24.2</v>
      </c>
      <c r="E296" s="7">
        <v>7</v>
      </c>
      <c r="F296" s="8">
        <f t="shared" si="4"/>
        <v>169.4</v>
      </c>
      <c r="H296" s="9"/>
    </row>
    <row r="297" spans="1:8" ht="28.5">
      <c r="A297" s="4">
        <v>205020089</v>
      </c>
      <c r="B297" s="4" t="s">
        <v>12</v>
      </c>
      <c r="C297" s="5" t="s">
        <v>300</v>
      </c>
      <c r="D297" s="6">
        <v>24.2</v>
      </c>
      <c r="E297" s="7">
        <v>1</v>
      </c>
      <c r="F297" s="8">
        <f t="shared" si="4"/>
        <v>24.2</v>
      </c>
      <c r="H297" s="9"/>
    </row>
    <row r="298" spans="1:8" ht="28.5">
      <c r="A298" s="4">
        <v>205020097</v>
      </c>
      <c r="B298" s="4" t="s">
        <v>12</v>
      </c>
      <c r="C298" s="5" t="s">
        <v>301</v>
      </c>
      <c r="D298" s="6">
        <v>24.2</v>
      </c>
      <c r="E298" s="7">
        <v>26</v>
      </c>
      <c r="F298" s="8">
        <f t="shared" si="4"/>
        <v>629.1999999999999</v>
      </c>
      <c r="H298" s="9"/>
    </row>
    <row r="299" spans="1:8" ht="28.5">
      <c r="A299" s="4">
        <v>205020100</v>
      </c>
      <c r="B299" s="4" t="s">
        <v>12</v>
      </c>
      <c r="C299" s="5" t="s">
        <v>302</v>
      </c>
      <c r="D299" s="6">
        <v>24.2</v>
      </c>
      <c r="E299" s="7">
        <v>1</v>
      </c>
      <c r="F299" s="8">
        <f t="shared" si="4"/>
        <v>24.2</v>
      </c>
      <c r="H299" s="9"/>
    </row>
    <row r="300" spans="1:8" ht="15">
      <c r="A300" s="4">
        <v>205020127</v>
      </c>
      <c r="B300" s="4" t="s">
        <v>12</v>
      </c>
      <c r="C300" s="5" t="s">
        <v>303</v>
      </c>
      <c r="D300" s="6">
        <v>24.2</v>
      </c>
      <c r="E300" s="7">
        <v>25</v>
      </c>
      <c r="F300" s="8">
        <f t="shared" si="4"/>
        <v>605</v>
      </c>
      <c r="H300" s="9"/>
    </row>
    <row r="301" spans="1:8" ht="28.5">
      <c r="A301" s="4">
        <v>205020135</v>
      </c>
      <c r="B301" s="4" t="s">
        <v>12</v>
      </c>
      <c r="C301" s="5" t="s">
        <v>304</v>
      </c>
      <c r="D301" s="6">
        <v>24.2</v>
      </c>
      <c r="E301" s="7">
        <v>1</v>
      </c>
      <c r="F301" s="8">
        <f t="shared" si="4"/>
        <v>24.2</v>
      </c>
      <c r="H301" s="9"/>
    </row>
    <row r="302" spans="1:8" ht="15">
      <c r="A302" s="4">
        <v>205020143</v>
      </c>
      <c r="B302" s="4" t="s">
        <v>12</v>
      </c>
      <c r="C302" s="5" t="s">
        <v>305</v>
      </c>
      <c r="D302" s="6">
        <v>24.2</v>
      </c>
      <c r="E302" s="7">
        <v>1</v>
      </c>
      <c r="F302" s="8">
        <f t="shared" si="4"/>
        <v>24.2</v>
      </c>
      <c r="H302" s="9"/>
    </row>
    <row r="303" spans="1:8" ht="28.5">
      <c r="A303" s="4">
        <v>205020151</v>
      </c>
      <c r="B303" s="4" t="s">
        <v>12</v>
      </c>
      <c r="C303" s="5" t="s">
        <v>306</v>
      </c>
      <c r="D303" s="6">
        <v>39.6</v>
      </c>
      <c r="E303" s="7">
        <v>1</v>
      </c>
      <c r="F303" s="8">
        <f t="shared" si="4"/>
        <v>39.6</v>
      </c>
      <c r="H303" s="9"/>
    </row>
    <row r="304" spans="1:8" ht="28.5">
      <c r="A304" s="4">
        <v>205020160</v>
      </c>
      <c r="B304" s="4" t="s">
        <v>12</v>
      </c>
      <c r="C304" s="5" t="s">
        <v>307</v>
      </c>
      <c r="D304" s="6">
        <v>24.2</v>
      </c>
      <c r="E304" s="7">
        <v>8</v>
      </c>
      <c r="F304" s="8">
        <f t="shared" si="4"/>
        <v>193.6</v>
      </c>
      <c r="H304" s="9"/>
    </row>
    <row r="305" spans="1:8" ht="15">
      <c r="A305" s="4">
        <v>205020186</v>
      </c>
      <c r="B305" s="4" t="s">
        <v>12</v>
      </c>
      <c r="C305" s="5" t="s">
        <v>308</v>
      </c>
      <c r="D305" s="6">
        <v>24.2</v>
      </c>
      <c r="E305" s="7">
        <v>30</v>
      </c>
      <c r="F305" s="8">
        <f t="shared" si="4"/>
        <v>726</v>
      </c>
      <c r="H305" s="9"/>
    </row>
    <row r="306" spans="1:8" ht="15">
      <c r="A306" s="4">
        <v>211020036</v>
      </c>
      <c r="B306" s="4" t="s">
        <v>12</v>
      </c>
      <c r="C306" s="5" t="s">
        <v>309</v>
      </c>
      <c r="D306" s="6">
        <v>5.15</v>
      </c>
      <c r="E306" s="7">
        <v>65</v>
      </c>
      <c r="F306" s="8">
        <f t="shared" si="4"/>
        <v>334.75</v>
      </c>
      <c r="H306" s="9"/>
    </row>
    <row r="307" spans="1:8" ht="28.5">
      <c r="A307" s="4">
        <v>211020044</v>
      </c>
      <c r="B307" s="4" t="s">
        <v>12</v>
      </c>
      <c r="C307" s="5" t="s">
        <v>310</v>
      </c>
      <c r="D307" s="6">
        <v>30</v>
      </c>
      <c r="E307" s="7">
        <v>1</v>
      </c>
      <c r="F307" s="8">
        <f t="shared" si="4"/>
        <v>30</v>
      </c>
      <c r="H307" s="9"/>
    </row>
    <row r="308" spans="1:8" ht="28.5">
      <c r="A308" s="4">
        <v>211020052</v>
      </c>
      <c r="B308" s="4" t="s">
        <v>12</v>
      </c>
      <c r="C308" s="5" t="s">
        <v>311</v>
      </c>
      <c r="D308" s="6">
        <v>10.07</v>
      </c>
      <c r="E308" s="7">
        <v>1</v>
      </c>
      <c r="F308" s="8">
        <f t="shared" si="4"/>
        <v>10.07</v>
      </c>
      <c r="H308" s="9"/>
    </row>
    <row r="309" spans="1:8" ht="15">
      <c r="A309" s="4">
        <v>211060020</v>
      </c>
      <c r="B309" s="4" t="s">
        <v>12</v>
      </c>
      <c r="C309" s="5" t="s">
        <v>312</v>
      </c>
      <c r="D309" s="6">
        <v>12.34</v>
      </c>
      <c r="E309" s="7">
        <v>99</v>
      </c>
      <c r="F309" s="8">
        <f t="shared" si="4"/>
        <v>1221.66</v>
      </c>
      <c r="H309" s="9"/>
    </row>
    <row r="310" spans="1:8" ht="15">
      <c r="A310" s="19">
        <v>211060100</v>
      </c>
      <c r="B310" s="19" t="s">
        <v>12</v>
      </c>
      <c r="C310" s="20" t="s">
        <v>488</v>
      </c>
      <c r="D310" s="52">
        <v>3.37</v>
      </c>
      <c r="E310" s="54">
        <v>1004</v>
      </c>
      <c r="F310" s="21">
        <f t="shared" si="4"/>
        <v>3383.48</v>
      </c>
      <c r="H310" s="9"/>
    </row>
    <row r="311" spans="1:8" ht="15">
      <c r="A311" s="4">
        <v>211060127</v>
      </c>
      <c r="B311" s="4" t="s">
        <v>12</v>
      </c>
      <c r="C311" s="5" t="s">
        <v>313</v>
      </c>
      <c r="D311" s="6">
        <v>24.24</v>
      </c>
      <c r="E311" s="7">
        <v>99</v>
      </c>
      <c r="F311" s="8">
        <f t="shared" si="4"/>
        <v>2399.7599999999998</v>
      </c>
      <c r="H311" s="9"/>
    </row>
    <row r="312" spans="1:8" ht="15">
      <c r="A312" s="4">
        <v>211060178</v>
      </c>
      <c r="B312" s="4" t="s">
        <v>12</v>
      </c>
      <c r="C312" s="5" t="s">
        <v>314</v>
      </c>
      <c r="D312" s="6">
        <v>24.68</v>
      </c>
      <c r="E312" s="7">
        <v>99</v>
      </c>
      <c r="F312" s="8">
        <f t="shared" si="4"/>
        <v>2443.32</v>
      </c>
      <c r="H312" s="9"/>
    </row>
    <row r="313" spans="1:8" ht="15">
      <c r="A313" s="4">
        <v>211060259</v>
      </c>
      <c r="B313" s="4" t="s">
        <v>12</v>
      </c>
      <c r="C313" s="5" t="s">
        <v>315</v>
      </c>
      <c r="D313" s="6">
        <v>3.37</v>
      </c>
      <c r="E313" s="7">
        <v>99</v>
      </c>
      <c r="F313" s="8">
        <f t="shared" si="4"/>
        <v>333.63</v>
      </c>
      <c r="H313" s="9"/>
    </row>
    <row r="314" spans="1:8" ht="28.5">
      <c r="A314" s="4">
        <v>211070017</v>
      </c>
      <c r="B314" s="4" t="s">
        <v>12</v>
      </c>
      <c r="C314" s="5" t="s">
        <v>316</v>
      </c>
      <c r="D314" s="6">
        <v>4.11</v>
      </c>
      <c r="E314" s="7">
        <v>1</v>
      </c>
      <c r="F314" s="8">
        <f t="shared" si="4"/>
        <v>4.11</v>
      </c>
      <c r="H314" s="9"/>
    </row>
    <row r="315" spans="1:8" ht="28.5">
      <c r="A315" s="4">
        <v>211070068</v>
      </c>
      <c r="B315" s="4" t="s">
        <v>12</v>
      </c>
      <c r="C315" s="5" t="s">
        <v>317</v>
      </c>
      <c r="D315" s="6">
        <v>4.11</v>
      </c>
      <c r="E315" s="7">
        <v>1</v>
      </c>
      <c r="F315" s="8">
        <f t="shared" si="4"/>
        <v>4.11</v>
      </c>
      <c r="H315" s="9"/>
    </row>
    <row r="316" spans="1:8" ht="15">
      <c r="A316" s="4">
        <v>211070076</v>
      </c>
      <c r="B316" s="4" t="s">
        <v>12</v>
      </c>
      <c r="C316" s="5" t="s">
        <v>318</v>
      </c>
      <c r="D316" s="6">
        <v>4.11</v>
      </c>
      <c r="E316" s="7">
        <v>32</v>
      </c>
      <c r="F316" s="8">
        <f t="shared" si="4"/>
        <v>131.52</v>
      </c>
      <c r="H316" s="9"/>
    </row>
    <row r="317" spans="1:8" ht="28.5">
      <c r="A317" s="4">
        <v>211070084</v>
      </c>
      <c r="B317" s="4" t="s">
        <v>12</v>
      </c>
      <c r="C317" s="5" t="s">
        <v>319</v>
      </c>
      <c r="D317" s="6">
        <v>4.11</v>
      </c>
      <c r="E317" s="7">
        <v>33</v>
      </c>
      <c r="F317" s="8">
        <f t="shared" si="4"/>
        <v>135.63000000000002</v>
      </c>
      <c r="H317" s="9"/>
    </row>
    <row r="318" spans="1:8" ht="15">
      <c r="A318" s="4">
        <v>211070114</v>
      </c>
      <c r="B318" s="4" t="s">
        <v>12</v>
      </c>
      <c r="C318" s="5" t="s">
        <v>320</v>
      </c>
      <c r="D318" s="6">
        <v>4.11</v>
      </c>
      <c r="E318" s="7">
        <v>33</v>
      </c>
      <c r="F318" s="8">
        <f t="shared" si="4"/>
        <v>135.63000000000002</v>
      </c>
      <c r="H318" s="9"/>
    </row>
    <row r="319" spans="1:8" ht="15">
      <c r="A319" s="4">
        <v>211070181</v>
      </c>
      <c r="B319" s="4" t="s">
        <v>12</v>
      </c>
      <c r="C319" s="5" t="s">
        <v>321</v>
      </c>
      <c r="D319" s="6">
        <v>4.11</v>
      </c>
      <c r="E319" s="7">
        <v>1</v>
      </c>
      <c r="F319" s="8">
        <f t="shared" si="4"/>
        <v>4.11</v>
      </c>
      <c r="H319" s="9"/>
    </row>
    <row r="320" spans="1:8" ht="15">
      <c r="A320" s="4">
        <v>211080020</v>
      </c>
      <c r="B320" s="4" t="s">
        <v>12</v>
      </c>
      <c r="C320" s="5" t="s">
        <v>322</v>
      </c>
      <c r="D320" s="6">
        <v>2.78</v>
      </c>
      <c r="E320" s="7">
        <v>25</v>
      </c>
      <c r="F320" s="8">
        <f t="shared" si="4"/>
        <v>69.5</v>
      </c>
      <c r="H320" s="9"/>
    </row>
    <row r="321" spans="1:8" ht="28.5">
      <c r="A321" s="4">
        <v>212010018</v>
      </c>
      <c r="B321" s="4" t="s">
        <v>12</v>
      </c>
      <c r="C321" s="5" t="s">
        <v>323</v>
      </c>
      <c r="D321" s="6">
        <v>15</v>
      </c>
      <c r="E321" s="7">
        <v>3</v>
      </c>
      <c r="F321" s="8">
        <f t="shared" si="4"/>
        <v>45</v>
      </c>
      <c r="H321" s="9"/>
    </row>
    <row r="322" spans="1:8" ht="15">
      <c r="A322" s="4">
        <v>212010026</v>
      </c>
      <c r="B322" s="4" t="s">
        <v>12</v>
      </c>
      <c r="C322" s="5" t="s">
        <v>324</v>
      </c>
      <c r="D322" s="6">
        <v>17.04</v>
      </c>
      <c r="E322" s="7">
        <v>42</v>
      </c>
      <c r="F322" s="8">
        <f t="shared" si="4"/>
        <v>715.68</v>
      </c>
      <c r="H322" s="9"/>
    </row>
    <row r="323" spans="1:8" ht="15">
      <c r="A323" s="4">
        <v>212010034</v>
      </c>
      <c r="B323" s="4" t="s">
        <v>12</v>
      </c>
      <c r="C323" s="5" t="s">
        <v>325</v>
      </c>
      <c r="D323" s="6">
        <v>17.04</v>
      </c>
      <c r="E323" s="7">
        <v>44</v>
      </c>
      <c r="F323" s="8">
        <f t="shared" si="4"/>
        <v>749.76</v>
      </c>
      <c r="H323" s="9"/>
    </row>
    <row r="324" spans="1:8" ht="28.5">
      <c r="A324" s="4">
        <v>212020013</v>
      </c>
      <c r="B324" s="4" t="s">
        <v>12</v>
      </c>
      <c r="C324" s="5" t="s">
        <v>326</v>
      </c>
      <c r="D324" s="6">
        <v>45</v>
      </c>
      <c r="E324" s="7">
        <v>49</v>
      </c>
      <c r="F324" s="8">
        <f t="shared" si="4"/>
        <v>2205</v>
      </c>
      <c r="H324" s="9"/>
    </row>
    <row r="325" spans="1:8" ht="28.5">
      <c r="A325" s="4">
        <v>212020021</v>
      </c>
      <c r="B325" s="4" t="s">
        <v>12</v>
      </c>
      <c r="C325" s="5" t="s">
        <v>327</v>
      </c>
      <c r="D325" s="6">
        <v>70</v>
      </c>
      <c r="E325" s="7">
        <v>39</v>
      </c>
      <c r="F325" s="8">
        <f t="shared" si="4"/>
        <v>2730</v>
      </c>
      <c r="H325" s="9"/>
    </row>
    <row r="326" spans="1:8" ht="28.5">
      <c r="A326" s="4">
        <v>213010011</v>
      </c>
      <c r="B326" s="4" t="s">
        <v>12</v>
      </c>
      <c r="C326" s="5" t="s">
        <v>328</v>
      </c>
      <c r="D326" s="6">
        <v>0</v>
      </c>
      <c r="E326" s="7">
        <v>1</v>
      </c>
      <c r="F326" s="8">
        <f t="shared" si="4"/>
        <v>0</v>
      </c>
      <c r="H326" s="9"/>
    </row>
    <row r="327" spans="1:8" ht="42.75">
      <c r="A327" s="4">
        <v>213010070</v>
      </c>
      <c r="B327" s="4" t="s">
        <v>12</v>
      </c>
      <c r="C327" s="5" t="s">
        <v>329</v>
      </c>
      <c r="D327" s="6">
        <v>0</v>
      </c>
      <c r="E327" s="7">
        <v>1</v>
      </c>
      <c r="F327" s="8">
        <f t="shared" si="4"/>
        <v>0</v>
      </c>
      <c r="H327" s="9"/>
    </row>
    <row r="328" spans="1:8" ht="28.5">
      <c r="A328" s="4">
        <v>213010208</v>
      </c>
      <c r="B328" s="4" t="s">
        <v>12</v>
      </c>
      <c r="C328" s="5" t="s">
        <v>330</v>
      </c>
      <c r="D328" s="6">
        <v>0</v>
      </c>
      <c r="E328" s="7">
        <v>1</v>
      </c>
      <c r="F328" s="8">
        <f t="shared" si="4"/>
        <v>0</v>
      </c>
      <c r="H328" s="9"/>
    </row>
    <row r="329" spans="1:8" ht="28.5">
      <c r="A329" s="4">
        <v>213010224</v>
      </c>
      <c r="B329" s="4" t="s">
        <v>12</v>
      </c>
      <c r="C329" s="5" t="s">
        <v>331</v>
      </c>
      <c r="D329" s="6">
        <v>0</v>
      </c>
      <c r="E329" s="7">
        <v>1</v>
      </c>
      <c r="F329" s="8">
        <f t="shared" si="4"/>
        <v>0</v>
      </c>
      <c r="H329" s="9"/>
    </row>
    <row r="330" spans="1:8" ht="42.75">
      <c r="A330" s="4">
        <v>213010577</v>
      </c>
      <c r="B330" s="4" t="s">
        <v>12</v>
      </c>
      <c r="C330" s="5" t="s">
        <v>332</v>
      </c>
      <c r="D330" s="6">
        <v>0</v>
      </c>
      <c r="E330" s="7">
        <v>1</v>
      </c>
      <c r="F330" s="8">
        <f aca="true" t="shared" si="5" ref="F330:F368">E330*D330</f>
        <v>0</v>
      </c>
      <c r="H330" s="9"/>
    </row>
    <row r="331" spans="1:8" ht="28.5">
      <c r="A331" s="4">
        <v>213010607</v>
      </c>
      <c r="B331" s="4" t="s">
        <v>12</v>
      </c>
      <c r="C331" s="5" t="s">
        <v>333</v>
      </c>
      <c r="D331" s="6">
        <v>0</v>
      </c>
      <c r="E331" s="7">
        <v>1</v>
      </c>
      <c r="F331" s="8">
        <f t="shared" si="5"/>
        <v>0</v>
      </c>
      <c r="H331" s="9"/>
    </row>
    <row r="332" spans="1:8" ht="28.5">
      <c r="A332" s="4">
        <v>213010607</v>
      </c>
      <c r="B332" s="4" t="s">
        <v>12</v>
      </c>
      <c r="C332" s="5" t="s">
        <v>333</v>
      </c>
      <c r="D332" s="6">
        <v>0</v>
      </c>
      <c r="E332" s="7">
        <v>1</v>
      </c>
      <c r="F332" s="8">
        <f t="shared" si="5"/>
        <v>0</v>
      </c>
      <c r="H332" s="9"/>
    </row>
    <row r="333" spans="1:8" ht="42.75">
      <c r="A333" s="4">
        <v>301010048</v>
      </c>
      <c r="B333" s="4" t="s">
        <v>12</v>
      </c>
      <c r="C333" s="5" t="s">
        <v>334</v>
      </c>
      <c r="D333" s="6">
        <v>6.3</v>
      </c>
      <c r="E333" s="7">
        <v>976</v>
      </c>
      <c r="F333" s="8">
        <f t="shared" si="5"/>
        <v>6148.8</v>
      </c>
      <c r="H333" s="9"/>
    </row>
    <row r="334" spans="1:8" ht="28.5">
      <c r="A334" s="4">
        <v>301010072</v>
      </c>
      <c r="B334" s="4" t="s">
        <v>12</v>
      </c>
      <c r="C334" s="5" t="s">
        <v>335</v>
      </c>
      <c r="D334" s="6">
        <v>10</v>
      </c>
      <c r="E334" s="7">
        <v>2459</v>
      </c>
      <c r="F334" s="8">
        <f t="shared" si="5"/>
        <v>24590</v>
      </c>
      <c r="H334" s="9"/>
    </row>
    <row r="335" spans="1:8" ht="15">
      <c r="A335" s="4">
        <v>301040036</v>
      </c>
      <c r="B335" s="4" t="s">
        <v>12</v>
      </c>
      <c r="C335" s="5" t="s">
        <v>336</v>
      </c>
      <c r="D335" s="6">
        <v>6.15</v>
      </c>
      <c r="E335" s="7">
        <v>1</v>
      </c>
      <c r="F335" s="8">
        <f t="shared" si="5"/>
        <v>6.15</v>
      </c>
      <c r="H335" s="9"/>
    </row>
    <row r="336" spans="1:8" ht="15">
      <c r="A336" s="4">
        <v>301040044</v>
      </c>
      <c r="B336" s="4" t="s">
        <v>12</v>
      </c>
      <c r="C336" s="5" t="s">
        <v>337</v>
      </c>
      <c r="D336" s="6">
        <v>2.81</v>
      </c>
      <c r="E336" s="7">
        <v>50</v>
      </c>
      <c r="F336" s="8">
        <f t="shared" si="5"/>
        <v>140.5</v>
      </c>
      <c r="H336" s="9"/>
    </row>
    <row r="337" spans="1:8" ht="42.75">
      <c r="A337" s="4">
        <v>301050031</v>
      </c>
      <c r="B337" s="4" t="s">
        <v>12</v>
      </c>
      <c r="C337" s="5" t="s">
        <v>338</v>
      </c>
      <c r="D337" s="6">
        <v>18.29</v>
      </c>
      <c r="E337" s="7">
        <v>1</v>
      </c>
      <c r="F337" s="8">
        <f t="shared" si="5"/>
        <v>18.29</v>
      </c>
      <c r="H337" s="9"/>
    </row>
    <row r="338" spans="1:8" ht="42.75">
      <c r="A338" s="4">
        <v>301060029</v>
      </c>
      <c r="B338" s="4" t="s">
        <v>12</v>
      </c>
      <c r="C338" s="5" t="s">
        <v>339</v>
      </c>
      <c r="D338" s="6">
        <v>12.47</v>
      </c>
      <c r="E338" s="7">
        <v>433</v>
      </c>
      <c r="F338" s="8">
        <f t="shared" si="5"/>
        <v>5399.51</v>
      </c>
      <c r="H338" s="9"/>
    </row>
    <row r="339" spans="1:8" ht="42.75">
      <c r="A339" s="4">
        <v>301070024</v>
      </c>
      <c r="B339" s="4" t="s">
        <v>12</v>
      </c>
      <c r="C339" s="5" t="s">
        <v>340</v>
      </c>
      <c r="D339" s="6">
        <v>17.67</v>
      </c>
      <c r="E339" s="7">
        <v>1</v>
      </c>
      <c r="F339" s="8">
        <f t="shared" si="5"/>
        <v>17.67</v>
      </c>
      <c r="H339" s="9"/>
    </row>
    <row r="340" spans="1:8" ht="42.75">
      <c r="A340" s="4">
        <v>301070040</v>
      </c>
      <c r="B340" s="4" t="s">
        <v>12</v>
      </c>
      <c r="C340" s="5" t="s">
        <v>341</v>
      </c>
      <c r="D340" s="6">
        <v>17.67</v>
      </c>
      <c r="E340" s="7">
        <v>1</v>
      </c>
      <c r="F340" s="8">
        <f t="shared" si="5"/>
        <v>17.67</v>
      </c>
      <c r="H340" s="9"/>
    </row>
    <row r="341" spans="1:8" ht="28.5">
      <c r="A341" s="4">
        <v>301070059</v>
      </c>
      <c r="B341" s="4" t="s">
        <v>12</v>
      </c>
      <c r="C341" s="5" t="s">
        <v>342</v>
      </c>
      <c r="D341" s="6">
        <v>17.67</v>
      </c>
      <c r="E341" s="7">
        <v>1</v>
      </c>
      <c r="F341" s="8">
        <f t="shared" si="5"/>
        <v>17.67</v>
      </c>
      <c r="H341" s="9"/>
    </row>
    <row r="342" spans="1:8" ht="42.75">
      <c r="A342" s="4">
        <v>301070067</v>
      </c>
      <c r="B342" s="4" t="s">
        <v>12</v>
      </c>
      <c r="C342" s="5" t="s">
        <v>343</v>
      </c>
      <c r="D342" s="6">
        <v>7.71</v>
      </c>
      <c r="E342" s="7">
        <v>8</v>
      </c>
      <c r="F342" s="8">
        <f t="shared" si="5"/>
        <v>61.68</v>
      </c>
      <c r="H342" s="9"/>
    </row>
    <row r="343" spans="1:8" ht="57">
      <c r="A343" s="4">
        <v>301070075</v>
      </c>
      <c r="B343" s="4" t="s">
        <v>12</v>
      </c>
      <c r="C343" s="5" t="s">
        <v>344</v>
      </c>
      <c r="D343" s="6">
        <v>17.67</v>
      </c>
      <c r="E343" s="7">
        <v>14</v>
      </c>
      <c r="F343" s="8">
        <f t="shared" si="5"/>
        <v>247.38000000000002</v>
      </c>
      <c r="H343" s="9"/>
    </row>
    <row r="344" spans="1:8" ht="28.5">
      <c r="A344" s="4">
        <v>301100012</v>
      </c>
      <c r="B344" s="4" t="s">
        <v>12</v>
      </c>
      <c r="C344" s="5" t="s">
        <v>345</v>
      </c>
      <c r="D344" s="6">
        <v>0.63</v>
      </c>
      <c r="E344" s="7">
        <v>2800</v>
      </c>
      <c r="F344" s="8">
        <f t="shared" si="5"/>
        <v>1764</v>
      </c>
      <c r="H344" s="9"/>
    </row>
    <row r="345" spans="1:8" ht="28.5">
      <c r="A345" s="4">
        <v>302020012</v>
      </c>
      <c r="B345" s="4" t="s">
        <v>12</v>
      </c>
      <c r="C345" s="5" t="s">
        <v>346</v>
      </c>
      <c r="D345" s="6">
        <v>6.35</v>
      </c>
      <c r="E345" s="7">
        <v>2</v>
      </c>
      <c r="F345" s="8">
        <f t="shared" si="5"/>
        <v>12.7</v>
      </c>
      <c r="H345" s="9"/>
    </row>
    <row r="346" spans="1:8" ht="28.5">
      <c r="A346" s="4">
        <v>302020020</v>
      </c>
      <c r="B346" s="4" t="s">
        <v>12</v>
      </c>
      <c r="C346" s="5" t="s">
        <v>347</v>
      </c>
      <c r="D346" s="6">
        <v>4.67</v>
      </c>
      <c r="E346" s="7">
        <v>206</v>
      </c>
      <c r="F346" s="8">
        <f t="shared" si="5"/>
        <v>962.02</v>
      </c>
      <c r="H346" s="9"/>
    </row>
    <row r="347" spans="1:8" ht="42.75">
      <c r="A347" s="4">
        <v>302020039</v>
      </c>
      <c r="B347" s="4" t="s">
        <v>12</v>
      </c>
      <c r="C347" s="5" t="s">
        <v>348</v>
      </c>
      <c r="D347" s="6">
        <v>6.35</v>
      </c>
      <c r="E347" s="7">
        <v>135</v>
      </c>
      <c r="F347" s="8">
        <f t="shared" si="5"/>
        <v>857.25</v>
      </c>
      <c r="H347" s="9"/>
    </row>
    <row r="348" spans="1:8" ht="57">
      <c r="A348" s="4">
        <v>302040021</v>
      </c>
      <c r="B348" s="4" t="s">
        <v>12</v>
      </c>
      <c r="C348" s="5" t="s">
        <v>349</v>
      </c>
      <c r="D348" s="6">
        <v>4.67</v>
      </c>
      <c r="E348" s="7">
        <v>26</v>
      </c>
      <c r="F348" s="8">
        <f t="shared" si="5"/>
        <v>121.42</v>
      </c>
      <c r="H348" s="9"/>
    </row>
    <row r="349" spans="1:8" ht="57">
      <c r="A349" s="4">
        <v>302050019</v>
      </c>
      <c r="B349" s="4" t="s">
        <v>12</v>
      </c>
      <c r="C349" s="5" t="s">
        <v>350</v>
      </c>
      <c r="D349" s="6">
        <v>6.35</v>
      </c>
      <c r="E349" s="7">
        <v>5</v>
      </c>
      <c r="F349" s="8">
        <f t="shared" si="5"/>
        <v>31.75</v>
      </c>
      <c r="H349" s="9"/>
    </row>
    <row r="350" spans="1:8" ht="28.5">
      <c r="A350" s="4">
        <v>302050027</v>
      </c>
      <c r="B350" s="4" t="s">
        <v>12</v>
      </c>
      <c r="C350" s="5" t="s">
        <v>351</v>
      </c>
      <c r="D350" s="6">
        <v>4.67</v>
      </c>
      <c r="E350" s="7">
        <v>169</v>
      </c>
      <c r="F350" s="8">
        <f t="shared" si="5"/>
        <v>789.23</v>
      </c>
      <c r="H350" s="9"/>
    </row>
    <row r="351" spans="1:8" ht="57">
      <c r="A351" s="4">
        <v>302060014</v>
      </c>
      <c r="B351" s="4" t="s">
        <v>12</v>
      </c>
      <c r="C351" s="5" t="s">
        <v>352</v>
      </c>
      <c r="D351" s="6">
        <v>4.67</v>
      </c>
      <c r="E351" s="7">
        <v>74</v>
      </c>
      <c r="F351" s="8">
        <f t="shared" si="5"/>
        <v>345.58</v>
      </c>
      <c r="H351" s="9"/>
    </row>
    <row r="352" spans="1:8" ht="57">
      <c r="A352" s="4">
        <v>302060022</v>
      </c>
      <c r="B352" s="4" t="s">
        <v>12</v>
      </c>
      <c r="C352" s="5" t="s">
        <v>353</v>
      </c>
      <c r="D352" s="6">
        <v>6.35</v>
      </c>
      <c r="E352" s="7">
        <v>7</v>
      </c>
      <c r="F352" s="8">
        <f t="shared" si="5"/>
        <v>44.449999999999996</v>
      </c>
      <c r="H352" s="9"/>
    </row>
    <row r="353" spans="1:8" ht="42.75">
      <c r="A353" s="4">
        <v>302060030</v>
      </c>
      <c r="B353" s="4" t="s">
        <v>12</v>
      </c>
      <c r="C353" s="5" t="s">
        <v>354</v>
      </c>
      <c r="D353" s="6">
        <v>4.67</v>
      </c>
      <c r="E353" s="7">
        <v>3</v>
      </c>
      <c r="F353" s="8">
        <f t="shared" si="5"/>
        <v>14.01</v>
      </c>
      <c r="H353" s="9"/>
    </row>
    <row r="354" spans="1:8" ht="15">
      <c r="A354" s="4">
        <v>303050020</v>
      </c>
      <c r="B354" s="4" t="s">
        <v>12</v>
      </c>
      <c r="C354" s="5" t="s">
        <v>355</v>
      </c>
      <c r="D354" s="6">
        <v>3.27</v>
      </c>
      <c r="E354" s="7">
        <v>1</v>
      </c>
      <c r="F354" s="8">
        <f t="shared" si="5"/>
        <v>3.27</v>
      </c>
      <c r="H354" s="9"/>
    </row>
    <row r="355" spans="1:8" ht="28.5">
      <c r="A355" s="4">
        <v>306020068</v>
      </c>
      <c r="B355" s="4" t="s">
        <v>12</v>
      </c>
      <c r="C355" s="5" t="s">
        <v>356</v>
      </c>
      <c r="D355" s="6">
        <v>8.09</v>
      </c>
      <c r="E355" s="7">
        <v>1</v>
      </c>
      <c r="F355" s="8">
        <f t="shared" si="5"/>
        <v>8.09</v>
      </c>
      <c r="H355" s="9"/>
    </row>
    <row r="356" spans="1:8" ht="28.5">
      <c r="A356" s="4">
        <v>306020076</v>
      </c>
      <c r="B356" s="4" t="s">
        <v>12</v>
      </c>
      <c r="C356" s="5" t="s">
        <v>357</v>
      </c>
      <c r="D356" s="6">
        <v>8.09</v>
      </c>
      <c r="E356" s="7">
        <v>1</v>
      </c>
      <c r="F356" s="8">
        <f t="shared" si="5"/>
        <v>8.09</v>
      </c>
      <c r="H356" s="9"/>
    </row>
    <row r="357" spans="1:8" ht="15">
      <c r="A357" s="4">
        <v>306020084</v>
      </c>
      <c r="B357" s="4" t="s">
        <v>12</v>
      </c>
      <c r="C357" s="5" t="s">
        <v>358</v>
      </c>
      <c r="D357" s="6">
        <v>8.09</v>
      </c>
      <c r="E357" s="7">
        <v>1</v>
      </c>
      <c r="F357" s="8">
        <f t="shared" si="5"/>
        <v>8.09</v>
      </c>
      <c r="H357" s="9"/>
    </row>
    <row r="358" spans="1:8" ht="28.5">
      <c r="A358" s="4">
        <v>306020092</v>
      </c>
      <c r="B358" s="4" t="s">
        <v>12</v>
      </c>
      <c r="C358" s="5" t="s">
        <v>359</v>
      </c>
      <c r="D358" s="6">
        <v>8.09</v>
      </c>
      <c r="E358" s="7">
        <v>2</v>
      </c>
      <c r="F358" s="8">
        <f t="shared" si="5"/>
        <v>16.18</v>
      </c>
      <c r="H358" s="9"/>
    </row>
    <row r="359" spans="1:8" ht="15">
      <c r="A359" s="4">
        <v>306020106</v>
      </c>
      <c r="B359" s="4" t="s">
        <v>12</v>
      </c>
      <c r="C359" s="5" t="s">
        <v>360</v>
      </c>
      <c r="D359" s="6">
        <v>8.09</v>
      </c>
      <c r="E359" s="7">
        <v>1</v>
      </c>
      <c r="F359" s="8">
        <f t="shared" si="5"/>
        <v>8.09</v>
      </c>
      <c r="H359" s="9"/>
    </row>
    <row r="360" spans="1:8" ht="28.5">
      <c r="A360" s="4">
        <v>306020122</v>
      </c>
      <c r="B360" s="4" t="s">
        <v>12</v>
      </c>
      <c r="C360" s="5" t="s">
        <v>361</v>
      </c>
      <c r="D360" s="6">
        <v>17.04</v>
      </c>
      <c r="E360" s="7">
        <v>186</v>
      </c>
      <c r="F360" s="8">
        <f t="shared" si="5"/>
        <v>3169.44</v>
      </c>
      <c r="H360" s="9"/>
    </row>
    <row r="361" spans="1:8" ht="28.5">
      <c r="A361" s="4">
        <v>306020149</v>
      </c>
      <c r="B361" s="4" t="s">
        <v>12</v>
      </c>
      <c r="C361" s="5" t="s">
        <v>362</v>
      </c>
      <c r="D361" s="6">
        <v>8.39</v>
      </c>
      <c r="E361" s="7">
        <v>1</v>
      </c>
      <c r="F361" s="8">
        <f t="shared" si="5"/>
        <v>8.39</v>
      </c>
      <c r="H361" s="9"/>
    </row>
    <row r="362" spans="1:8" ht="15">
      <c r="A362" s="4">
        <v>309050030</v>
      </c>
      <c r="B362" s="4" t="s">
        <v>12</v>
      </c>
      <c r="C362" s="5" t="s">
        <v>363</v>
      </c>
      <c r="D362" s="6">
        <v>0.77</v>
      </c>
      <c r="E362" s="7">
        <v>1</v>
      </c>
      <c r="F362" s="8">
        <f t="shared" si="5"/>
        <v>0.77</v>
      </c>
      <c r="H362" s="9"/>
    </row>
    <row r="363" spans="1:8" ht="28.5">
      <c r="A363" s="4">
        <v>401010015</v>
      </c>
      <c r="B363" s="4" t="s">
        <v>12</v>
      </c>
      <c r="C363" s="5" t="s">
        <v>364</v>
      </c>
      <c r="D363" s="6">
        <v>32.4</v>
      </c>
      <c r="E363" s="7">
        <v>1</v>
      </c>
      <c r="F363" s="8">
        <f t="shared" si="5"/>
        <v>32.4</v>
      </c>
      <c r="H363" s="9"/>
    </row>
    <row r="364" spans="1:8" ht="15">
      <c r="A364" s="4">
        <v>405030053</v>
      </c>
      <c r="B364" s="4" t="s">
        <v>12</v>
      </c>
      <c r="C364" s="5" t="s">
        <v>365</v>
      </c>
      <c r="D364" s="6">
        <v>82.28</v>
      </c>
      <c r="E364" s="7">
        <v>1</v>
      </c>
      <c r="F364" s="8">
        <f t="shared" si="5"/>
        <v>82.28</v>
      </c>
      <c r="H364" s="9"/>
    </row>
    <row r="365" spans="1:8" ht="42.75">
      <c r="A365" s="19">
        <v>406020620</v>
      </c>
      <c r="B365" s="19" t="s">
        <v>12</v>
      </c>
      <c r="C365" s="20" t="s">
        <v>489</v>
      </c>
      <c r="D365" s="52">
        <v>20.74</v>
      </c>
      <c r="E365" s="54">
        <v>29</v>
      </c>
      <c r="F365" s="21">
        <f t="shared" si="5"/>
        <v>601.4599999999999</v>
      </c>
      <c r="H365" s="9"/>
    </row>
    <row r="366" spans="1:8" ht="15">
      <c r="A366" s="4">
        <v>417010052</v>
      </c>
      <c r="B366" s="4" t="s">
        <v>12</v>
      </c>
      <c r="C366" s="5" t="s">
        <v>366</v>
      </c>
      <c r="D366" s="6">
        <v>22.27</v>
      </c>
      <c r="E366" s="7">
        <v>80</v>
      </c>
      <c r="F366" s="8">
        <f t="shared" si="5"/>
        <v>1781.6</v>
      </c>
      <c r="H366" s="9"/>
    </row>
    <row r="367" spans="1:8" ht="15">
      <c r="A367" s="4">
        <v>417010060</v>
      </c>
      <c r="B367" s="4" t="s">
        <v>12</v>
      </c>
      <c r="C367" s="5" t="s">
        <v>367</v>
      </c>
      <c r="D367" s="6">
        <v>15.15</v>
      </c>
      <c r="E367" s="7">
        <v>140</v>
      </c>
      <c r="F367" s="8">
        <f t="shared" si="5"/>
        <v>2121</v>
      </c>
      <c r="H367" s="9"/>
    </row>
    <row r="368" spans="1:8" ht="28.5">
      <c r="A368" s="4">
        <v>701020113</v>
      </c>
      <c r="B368" s="4" t="s">
        <v>368</v>
      </c>
      <c r="C368" s="5" t="s">
        <v>369</v>
      </c>
      <c r="D368" s="6">
        <v>290</v>
      </c>
      <c r="E368" s="7">
        <v>1</v>
      </c>
      <c r="F368" s="8">
        <f t="shared" si="5"/>
        <v>290</v>
      </c>
      <c r="H368" s="9"/>
    </row>
    <row r="369" spans="1:8" ht="28.5">
      <c r="A369" s="13">
        <v>304010103</v>
      </c>
      <c r="B369" s="4" t="s">
        <v>12</v>
      </c>
      <c r="C369" s="14" t="s">
        <v>370</v>
      </c>
      <c r="D369" s="15">
        <v>35</v>
      </c>
      <c r="E369" s="16">
        <v>1</v>
      </c>
      <c r="F369" s="8">
        <f>E369*D369</f>
        <v>35</v>
      </c>
      <c r="H369" s="9"/>
    </row>
    <row r="370" spans="1:6" ht="29.25" customHeight="1">
      <c r="A370" s="72" t="s">
        <v>371</v>
      </c>
      <c r="B370" s="72"/>
      <c r="C370" s="72"/>
      <c r="D370" s="72"/>
      <c r="E370" s="72"/>
      <c r="F370" s="17">
        <f>SUM(F9:F369)</f>
        <v>117088.61999999995</v>
      </c>
    </row>
    <row r="372" spans="1:6" ht="29.25" customHeight="1">
      <c r="A372" s="73" t="s">
        <v>372</v>
      </c>
      <c r="B372" s="73"/>
      <c r="C372" s="73"/>
      <c r="D372" s="73"/>
      <c r="E372" s="73"/>
      <c r="F372" s="73"/>
    </row>
    <row r="373" spans="1:6" ht="29.25" customHeight="1">
      <c r="A373" s="2" t="s">
        <v>6</v>
      </c>
      <c r="B373" s="2" t="s">
        <v>7</v>
      </c>
      <c r="C373" s="2" t="s">
        <v>8</v>
      </c>
      <c r="D373" s="3" t="s">
        <v>9</v>
      </c>
      <c r="E373" s="3" t="s">
        <v>10</v>
      </c>
      <c r="F373" s="3" t="s">
        <v>11</v>
      </c>
    </row>
    <row r="374" spans="1:6" ht="71.25">
      <c r="A374" s="10">
        <v>201010542</v>
      </c>
      <c r="B374" s="10" t="s">
        <v>373</v>
      </c>
      <c r="C374" s="11" t="s">
        <v>374</v>
      </c>
      <c r="D374" s="12">
        <v>97</v>
      </c>
      <c r="E374" s="18">
        <v>30</v>
      </c>
      <c r="F374" s="8">
        <f aca="true" t="shared" si="6" ref="F374:F437">E374*D374</f>
        <v>2910</v>
      </c>
    </row>
    <row r="375" spans="1:6" ht="15">
      <c r="A375" s="4">
        <v>202070182</v>
      </c>
      <c r="B375" s="10" t="s">
        <v>373</v>
      </c>
      <c r="C375" s="5" t="s">
        <v>375</v>
      </c>
      <c r="D375" s="6">
        <v>58.61</v>
      </c>
      <c r="E375" s="18">
        <v>1</v>
      </c>
      <c r="F375" s="8">
        <f t="shared" si="6"/>
        <v>58.61</v>
      </c>
    </row>
    <row r="376" spans="1:6" ht="28.5">
      <c r="A376" s="4">
        <v>206010010</v>
      </c>
      <c r="B376" s="10" t="s">
        <v>373</v>
      </c>
      <c r="C376" s="5" t="s">
        <v>376</v>
      </c>
      <c r="D376" s="6">
        <v>86.75999999999999</v>
      </c>
      <c r="E376" s="18">
        <v>2</v>
      </c>
      <c r="F376" s="8">
        <f t="shared" si="6"/>
        <v>173.51999999999998</v>
      </c>
    </row>
    <row r="377" spans="1:6" ht="42.75">
      <c r="A377" s="4">
        <v>206010028</v>
      </c>
      <c r="B377" s="10" t="s">
        <v>373</v>
      </c>
      <c r="C377" s="5" t="s">
        <v>377</v>
      </c>
      <c r="D377" s="6">
        <v>101.10000000000001</v>
      </c>
      <c r="E377" s="18">
        <v>6</v>
      </c>
      <c r="F377" s="8">
        <f t="shared" si="6"/>
        <v>606.6</v>
      </c>
    </row>
    <row r="378" spans="1:6" ht="28.5">
      <c r="A378" s="4">
        <v>206010036</v>
      </c>
      <c r="B378" s="10" t="s">
        <v>373</v>
      </c>
      <c r="C378" s="5" t="s">
        <v>378</v>
      </c>
      <c r="D378" s="6">
        <v>86.75999999999999</v>
      </c>
      <c r="E378" s="18">
        <v>1</v>
      </c>
      <c r="F378" s="8">
        <f t="shared" si="6"/>
        <v>86.75999999999999</v>
      </c>
    </row>
    <row r="379" spans="1:6" ht="28.5">
      <c r="A379" s="4">
        <v>206010044</v>
      </c>
      <c r="B379" s="10" t="s">
        <v>373</v>
      </c>
      <c r="C379" s="5" t="s">
        <v>379</v>
      </c>
      <c r="D379" s="6">
        <v>86.75</v>
      </c>
      <c r="E379" s="18">
        <v>23</v>
      </c>
      <c r="F379" s="8">
        <f t="shared" si="6"/>
        <v>1995.25</v>
      </c>
    </row>
    <row r="380" spans="1:6" ht="28.5">
      <c r="A380" s="4">
        <v>206010052</v>
      </c>
      <c r="B380" s="10" t="s">
        <v>373</v>
      </c>
      <c r="C380" s="5" t="s">
        <v>380</v>
      </c>
      <c r="D380" s="6">
        <v>86.75</v>
      </c>
      <c r="E380" s="18">
        <v>13</v>
      </c>
      <c r="F380" s="8">
        <f t="shared" si="6"/>
        <v>1127.75</v>
      </c>
    </row>
    <row r="381" spans="1:6" ht="28.5">
      <c r="A381" s="4">
        <v>206010079</v>
      </c>
      <c r="B381" s="10" t="s">
        <v>373</v>
      </c>
      <c r="C381" s="5" t="s">
        <v>381</v>
      </c>
      <c r="D381" s="6">
        <v>97.44</v>
      </c>
      <c r="E381" s="18">
        <v>60</v>
      </c>
      <c r="F381" s="8">
        <f t="shared" si="6"/>
        <v>5846.4</v>
      </c>
    </row>
    <row r="382" spans="1:6" ht="28.5">
      <c r="A382" s="4">
        <v>206020015</v>
      </c>
      <c r="B382" s="10" t="s">
        <v>373</v>
      </c>
      <c r="C382" s="5" t="s">
        <v>382</v>
      </c>
      <c r="D382" s="6">
        <v>86.75</v>
      </c>
      <c r="E382" s="18">
        <v>1</v>
      </c>
      <c r="F382" s="8">
        <f t="shared" si="6"/>
        <v>86.75</v>
      </c>
    </row>
    <row r="383" spans="1:6" ht="28.5">
      <c r="A383" s="4">
        <v>206020023</v>
      </c>
      <c r="B383" s="10" t="s">
        <v>373</v>
      </c>
      <c r="C383" s="5" t="s">
        <v>383</v>
      </c>
      <c r="D383" s="6">
        <v>86.75</v>
      </c>
      <c r="E383" s="18">
        <v>1</v>
      </c>
      <c r="F383" s="8">
        <f t="shared" si="6"/>
        <v>86.75</v>
      </c>
    </row>
    <row r="384" spans="1:6" ht="28.5">
      <c r="A384" s="4">
        <v>206020031</v>
      </c>
      <c r="B384" s="10" t="s">
        <v>373</v>
      </c>
      <c r="C384" s="5" t="s">
        <v>384</v>
      </c>
      <c r="D384" s="6">
        <v>136.41</v>
      </c>
      <c r="E384" s="18">
        <v>82</v>
      </c>
      <c r="F384" s="8">
        <f t="shared" si="6"/>
        <v>11185.619999999999</v>
      </c>
    </row>
    <row r="385" spans="1:6" ht="28.5">
      <c r="A385" s="4">
        <v>206030010</v>
      </c>
      <c r="B385" s="10" t="s">
        <v>373</v>
      </c>
      <c r="C385" s="5" t="s">
        <v>385</v>
      </c>
      <c r="D385" s="6">
        <v>138.63</v>
      </c>
      <c r="E385" s="18">
        <v>49</v>
      </c>
      <c r="F385" s="8">
        <f t="shared" si="6"/>
        <v>6792.87</v>
      </c>
    </row>
    <row r="386" spans="1:6" ht="28.5">
      <c r="A386" s="4">
        <v>206030029</v>
      </c>
      <c r="B386" s="10" t="s">
        <v>373</v>
      </c>
      <c r="C386" s="5" t="s">
        <v>386</v>
      </c>
      <c r="D386" s="6">
        <v>86.75</v>
      </c>
      <c r="E386" s="18">
        <v>4</v>
      </c>
      <c r="F386" s="8">
        <f t="shared" si="6"/>
        <v>347</v>
      </c>
    </row>
    <row r="387" spans="1:6" ht="28.5">
      <c r="A387" s="4">
        <v>206030037</v>
      </c>
      <c r="B387" s="10" t="s">
        <v>373</v>
      </c>
      <c r="C387" s="5" t="s">
        <v>387</v>
      </c>
      <c r="D387" s="6">
        <v>138.63</v>
      </c>
      <c r="E387" s="18">
        <v>34</v>
      </c>
      <c r="F387" s="8">
        <f t="shared" si="6"/>
        <v>4713.42</v>
      </c>
    </row>
    <row r="388" spans="1:6" ht="15">
      <c r="A388" s="19">
        <v>207010013</v>
      </c>
      <c r="B388" s="51" t="s">
        <v>373</v>
      </c>
      <c r="C388" s="20" t="s">
        <v>388</v>
      </c>
      <c r="D388" s="52">
        <v>268.75</v>
      </c>
      <c r="E388" s="53">
        <v>23</v>
      </c>
      <c r="F388" s="21">
        <f t="shared" si="6"/>
        <v>6181.25</v>
      </c>
    </row>
    <row r="389" spans="1:6" ht="42.75">
      <c r="A389" s="19">
        <v>207010021</v>
      </c>
      <c r="B389" s="51" t="s">
        <v>373</v>
      </c>
      <c r="C389" s="20" t="s">
        <v>389</v>
      </c>
      <c r="D389" s="52">
        <v>268.75</v>
      </c>
      <c r="E389" s="53">
        <v>3</v>
      </c>
      <c r="F389" s="21">
        <f t="shared" si="6"/>
        <v>806.25</v>
      </c>
    </row>
    <row r="390" spans="1:6" ht="28.5">
      <c r="A390" s="19">
        <v>207010030</v>
      </c>
      <c r="B390" s="51" t="s">
        <v>373</v>
      </c>
      <c r="C390" s="20" t="s">
        <v>390</v>
      </c>
      <c r="D390" s="52">
        <v>268.75</v>
      </c>
      <c r="E390" s="53">
        <v>120</v>
      </c>
      <c r="F390" s="21">
        <f t="shared" si="6"/>
        <v>32250</v>
      </c>
    </row>
    <row r="391" spans="1:6" ht="28.5">
      <c r="A391" s="19">
        <v>207010048</v>
      </c>
      <c r="B391" s="51" t="s">
        <v>373</v>
      </c>
      <c r="C391" s="20" t="s">
        <v>391</v>
      </c>
      <c r="D391" s="52">
        <v>268.75</v>
      </c>
      <c r="E391" s="53">
        <v>210</v>
      </c>
      <c r="F391" s="21">
        <f t="shared" si="6"/>
        <v>56437.5</v>
      </c>
    </row>
    <row r="392" spans="1:6" ht="28.5">
      <c r="A392" s="19">
        <v>207010056</v>
      </c>
      <c r="B392" s="51" t="s">
        <v>373</v>
      </c>
      <c r="C392" s="20" t="s">
        <v>392</v>
      </c>
      <c r="D392" s="52">
        <v>268.75</v>
      </c>
      <c r="E392" s="53">
        <v>90</v>
      </c>
      <c r="F392" s="21">
        <f t="shared" si="6"/>
        <v>24187.5</v>
      </c>
    </row>
    <row r="393" spans="1:6" ht="15">
      <c r="A393" s="19">
        <v>207010064</v>
      </c>
      <c r="B393" s="51" t="s">
        <v>373</v>
      </c>
      <c r="C393" s="20" t="s">
        <v>393</v>
      </c>
      <c r="D393" s="52">
        <v>268.75</v>
      </c>
      <c r="E393" s="53">
        <v>350</v>
      </c>
      <c r="F393" s="21">
        <f t="shared" si="6"/>
        <v>94062.5</v>
      </c>
    </row>
    <row r="394" spans="1:6" ht="28.5">
      <c r="A394" s="19">
        <v>207010072</v>
      </c>
      <c r="B394" s="51" t="s">
        <v>373</v>
      </c>
      <c r="C394" s="20" t="s">
        <v>394</v>
      </c>
      <c r="D394" s="52">
        <v>268.75</v>
      </c>
      <c r="E394" s="53">
        <v>55</v>
      </c>
      <c r="F394" s="21">
        <f t="shared" si="6"/>
        <v>14781.25</v>
      </c>
    </row>
    <row r="395" spans="1:6" ht="28.5">
      <c r="A395" s="19">
        <v>207020019</v>
      </c>
      <c r="B395" s="51" t="s">
        <v>373</v>
      </c>
      <c r="C395" s="20" t="s">
        <v>395</v>
      </c>
      <c r="D395" s="52">
        <v>361.25</v>
      </c>
      <c r="E395" s="53">
        <v>3</v>
      </c>
      <c r="F395" s="21">
        <f t="shared" si="6"/>
        <v>1083.75</v>
      </c>
    </row>
    <row r="396" spans="1:6" ht="28.5">
      <c r="A396" s="19">
        <v>207020027</v>
      </c>
      <c r="B396" s="51" t="s">
        <v>373</v>
      </c>
      <c r="C396" s="20" t="s">
        <v>396</v>
      </c>
      <c r="D396" s="52">
        <v>268.75</v>
      </c>
      <c r="E396" s="53">
        <v>40</v>
      </c>
      <c r="F396" s="21">
        <f t="shared" si="6"/>
        <v>10750</v>
      </c>
    </row>
    <row r="397" spans="1:6" ht="15">
      <c r="A397" s="19">
        <v>207020035</v>
      </c>
      <c r="B397" s="51" t="s">
        <v>373</v>
      </c>
      <c r="C397" s="20" t="s">
        <v>397</v>
      </c>
      <c r="D397" s="52">
        <v>268.75</v>
      </c>
      <c r="E397" s="53">
        <v>25</v>
      </c>
      <c r="F397" s="21">
        <f t="shared" si="6"/>
        <v>6718.75</v>
      </c>
    </row>
    <row r="398" spans="1:6" ht="28.5">
      <c r="A398" s="19">
        <v>207030014</v>
      </c>
      <c r="B398" s="51" t="s">
        <v>373</v>
      </c>
      <c r="C398" s="20" t="s">
        <v>398</v>
      </c>
      <c r="D398" s="52">
        <v>268.75</v>
      </c>
      <c r="E398" s="53">
        <v>40</v>
      </c>
      <c r="F398" s="21">
        <f t="shared" si="6"/>
        <v>10750</v>
      </c>
    </row>
    <row r="399" spans="1:6" ht="28.5">
      <c r="A399" s="19">
        <v>207030022</v>
      </c>
      <c r="B399" s="51" t="s">
        <v>373</v>
      </c>
      <c r="C399" s="20" t="s">
        <v>399</v>
      </c>
      <c r="D399" s="52">
        <v>268.75</v>
      </c>
      <c r="E399" s="53">
        <v>48</v>
      </c>
      <c r="F399" s="21">
        <f t="shared" si="6"/>
        <v>12900</v>
      </c>
    </row>
    <row r="400" spans="1:6" ht="28.5">
      <c r="A400" s="19">
        <v>207030030</v>
      </c>
      <c r="B400" s="51" t="s">
        <v>373</v>
      </c>
      <c r="C400" s="20" t="s">
        <v>400</v>
      </c>
      <c r="D400" s="52">
        <v>268.75</v>
      </c>
      <c r="E400" s="53">
        <v>80</v>
      </c>
      <c r="F400" s="21">
        <f t="shared" si="6"/>
        <v>21500</v>
      </c>
    </row>
    <row r="401" spans="1:6" ht="28.5">
      <c r="A401" s="19">
        <v>207030049</v>
      </c>
      <c r="B401" s="51" t="s">
        <v>373</v>
      </c>
      <c r="C401" s="20" t="s">
        <v>401</v>
      </c>
      <c r="D401" s="52">
        <v>268.75</v>
      </c>
      <c r="E401" s="53">
        <v>4</v>
      </c>
      <c r="F401" s="21">
        <f t="shared" si="6"/>
        <v>1075</v>
      </c>
    </row>
    <row r="402" spans="1:6" ht="28.5">
      <c r="A402" s="4">
        <v>208030042</v>
      </c>
      <c r="B402" s="10" t="s">
        <v>373</v>
      </c>
      <c r="C402" s="5" t="s">
        <v>402</v>
      </c>
      <c r="D402" s="6">
        <v>338.7</v>
      </c>
      <c r="E402" s="18">
        <v>2</v>
      </c>
      <c r="F402" s="8">
        <f t="shared" si="6"/>
        <v>677.4</v>
      </c>
    </row>
    <row r="403" spans="1:8" s="1" customFormat="1" ht="28.5">
      <c r="A403" s="4">
        <v>208050035</v>
      </c>
      <c r="B403" s="10" t="s">
        <v>373</v>
      </c>
      <c r="C403" s="5" t="s">
        <v>403</v>
      </c>
      <c r="D403" s="6">
        <v>190.99</v>
      </c>
      <c r="E403" s="18">
        <v>1</v>
      </c>
      <c r="F403" s="8">
        <f t="shared" si="6"/>
        <v>190.99</v>
      </c>
      <c r="G403"/>
      <c r="H403"/>
    </row>
    <row r="404" spans="1:8" s="1" customFormat="1" ht="28.5">
      <c r="A404" s="4">
        <v>208050043</v>
      </c>
      <c r="B404" s="10" t="s">
        <v>373</v>
      </c>
      <c r="C404" s="5" t="s">
        <v>404</v>
      </c>
      <c r="D404" s="6">
        <v>457.55</v>
      </c>
      <c r="E404" s="18">
        <v>1</v>
      </c>
      <c r="F404" s="8">
        <f t="shared" si="6"/>
        <v>457.55</v>
      </c>
      <c r="G404"/>
      <c r="H404"/>
    </row>
    <row r="405" spans="1:8" s="1" customFormat="1" ht="28.5">
      <c r="A405" s="4">
        <v>208060030</v>
      </c>
      <c r="B405" s="10" t="s">
        <v>373</v>
      </c>
      <c r="C405" s="5" t="s">
        <v>405</v>
      </c>
      <c r="D405" s="6">
        <v>119.16</v>
      </c>
      <c r="E405" s="18">
        <v>1</v>
      </c>
      <c r="F405" s="8">
        <f t="shared" si="6"/>
        <v>119.16</v>
      </c>
      <c r="G405"/>
      <c r="H405"/>
    </row>
    <row r="406" spans="1:8" s="1" customFormat="1" ht="28.5">
      <c r="A406" s="4">
        <v>208090010</v>
      </c>
      <c r="B406" s="10" t="s">
        <v>373</v>
      </c>
      <c r="C406" s="5" t="s">
        <v>406</v>
      </c>
      <c r="D406" s="6">
        <v>906.8</v>
      </c>
      <c r="E406" s="18">
        <v>1</v>
      </c>
      <c r="F406" s="8">
        <f t="shared" si="6"/>
        <v>906.8</v>
      </c>
      <c r="G406"/>
      <c r="H406"/>
    </row>
    <row r="407" spans="1:8" s="1" customFormat="1" ht="28.5">
      <c r="A407" s="4">
        <v>306010020</v>
      </c>
      <c r="B407" s="10" t="s">
        <v>373</v>
      </c>
      <c r="C407" s="5" t="s">
        <v>407</v>
      </c>
      <c r="D407" s="6">
        <v>504.9</v>
      </c>
      <c r="E407" s="18">
        <v>1</v>
      </c>
      <c r="F407" s="8">
        <f t="shared" si="6"/>
        <v>504.9</v>
      </c>
      <c r="G407"/>
      <c r="H407"/>
    </row>
    <row r="408" spans="1:8" s="1" customFormat="1" ht="15" customHeight="1">
      <c r="A408" s="72" t="s">
        <v>424</v>
      </c>
      <c r="B408" s="72"/>
      <c r="C408" s="72"/>
      <c r="D408" s="72"/>
      <c r="E408" s="72"/>
      <c r="F408" s="17">
        <f>SUM(F374:F407)</f>
        <v>332357.85</v>
      </c>
      <c r="G408"/>
      <c r="H408"/>
    </row>
    <row r="409" spans="1:8" s="43" customFormat="1" ht="15">
      <c r="A409" s="26"/>
      <c r="B409" s="39"/>
      <c r="C409" s="27"/>
      <c r="D409" s="40"/>
      <c r="E409" s="41"/>
      <c r="F409" s="28"/>
      <c r="G409" s="42"/>
      <c r="H409" s="42"/>
    </row>
    <row r="410" spans="1:8" s="43" customFormat="1" ht="15">
      <c r="A410" s="26"/>
      <c r="B410" s="39"/>
      <c r="C410" s="27"/>
      <c r="D410" s="40"/>
      <c r="E410" s="41"/>
      <c r="F410" s="28"/>
      <c r="G410" s="42"/>
      <c r="H410" s="42"/>
    </row>
    <row r="411" spans="1:8" s="1" customFormat="1" ht="15">
      <c r="A411" s="74" t="s">
        <v>425</v>
      </c>
      <c r="B411" s="74"/>
      <c r="C411" s="74"/>
      <c r="D411" s="74"/>
      <c r="E411" s="74"/>
      <c r="F411" s="74"/>
      <c r="G411"/>
      <c r="H411"/>
    </row>
    <row r="412" spans="1:8" s="1" customFormat="1" ht="15">
      <c r="A412" s="2" t="s">
        <v>6</v>
      </c>
      <c r="B412" s="2" t="s">
        <v>7</v>
      </c>
      <c r="C412" s="2" t="s">
        <v>8</v>
      </c>
      <c r="D412" s="3" t="s">
        <v>9</v>
      </c>
      <c r="E412" s="3" t="s">
        <v>10</v>
      </c>
      <c r="F412" s="3" t="s">
        <v>11</v>
      </c>
      <c r="G412"/>
      <c r="H412"/>
    </row>
    <row r="413" spans="1:8" s="1" customFormat="1" ht="15">
      <c r="A413" s="19" t="s">
        <v>487</v>
      </c>
      <c r="B413" s="19" t="s">
        <v>426</v>
      </c>
      <c r="C413" s="5" t="s">
        <v>408</v>
      </c>
      <c r="D413" s="6">
        <v>4168</v>
      </c>
      <c r="E413" s="18">
        <v>1</v>
      </c>
      <c r="F413" s="8">
        <f t="shared" si="6"/>
        <v>4168</v>
      </c>
      <c r="G413"/>
      <c r="H413"/>
    </row>
    <row r="414" spans="1:8" s="1" customFormat="1" ht="28.5">
      <c r="A414" s="4">
        <v>304010375</v>
      </c>
      <c r="B414" s="19" t="s">
        <v>426</v>
      </c>
      <c r="C414" s="5" t="s">
        <v>409</v>
      </c>
      <c r="D414" s="6">
        <v>4148</v>
      </c>
      <c r="E414" s="18">
        <v>1</v>
      </c>
      <c r="F414" s="8">
        <f t="shared" si="6"/>
        <v>4148</v>
      </c>
      <c r="G414"/>
      <c r="H414"/>
    </row>
    <row r="415" spans="1:8" s="1" customFormat="1" ht="42.75">
      <c r="A415" s="4">
        <v>304010383</v>
      </c>
      <c r="B415" s="19" t="s">
        <v>426</v>
      </c>
      <c r="C415" s="5" t="s">
        <v>410</v>
      </c>
      <c r="D415" s="6">
        <v>3563</v>
      </c>
      <c r="E415" s="18">
        <v>1</v>
      </c>
      <c r="F415" s="8">
        <f t="shared" si="6"/>
        <v>3563</v>
      </c>
      <c r="G415"/>
      <c r="H415"/>
    </row>
    <row r="416" spans="1:8" s="1" customFormat="1" ht="28.5">
      <c r="A416" s="4">
        <v>304010391</v>
      </c>
      <c r="B416" s="19" t="s">
        <v>426</v>
      </c>
      <c r="C416" s="5" t="s">
        <v>411</v>
      </c>
      <c r="D416" s="6">
        <v>3118</v>
      </c>
      <c r="E416" s="18">
        <v>1</v>
      </c>
      <c r="F416" s="8">
        <f t="shared" si="6"/>
        <v>3118</v>
      </c>
      <c r="G416"/>
      <c r="H416"/>
    </row>
    <row r="417" spans="1:8" s="1" customFormat="1" ht="15">
      <c r="A417" s="4">
        <v>304010405</v>
      </c>
      <c r="B417" s="19" t="s">
        <v>426</v>
      </c>
      <c r="C417" s="5" t="s">
        <v>412</v>
      </c>
      <c r="D417" s="6">
        <v>2310</v>
      </c>
      <c r="E417" s="18">
        <v>1</v>
      </c>
      <c r="F417" s="8">
        <f t="shared" si="6"/>
        <v>2310</v>
      </c>
      <c r="G417"/>
      <c r="H417"/>
    </row>
    <row r="418" spans="1:8" s="1" customFormat="1" ht="15">
      <c r="A418" s="4">
        <v>304010472</v>
      </c>
      <c r="B418" s="19" t="s">
        <v>426</v>
      </c>
      <c r="C418" s="5" t="s">
        <v>413</v>
      </c>
      <c r="D418" s="6">
        <v>4093</v>
      </c>
      <c r="E418" s="18">
        <v>1</v>
      </c>
      <c r="F418" s="8">
        <f t="shared" si="6"/>
        <v>4093</v>
      </c>
      <c r="G418"/>
      <c r="H418"/>
    </row>
    <row r="419" spans="1:8" s="1" customFormat="1" ht="15">
      <c r="A419" s="4">
        <v>304010480</v>
      </c>
      <c r="B419" s="19" t="s">
        <v>426</v>
      </c>
      <c r="C419" s="5" t="s">
        <v>414</v>
      </c>
      <c r="D419" s="6">
        <v>3273</v>
      </c>
      <c r="E419" s="18">
        <v>1</v>
      </c>
      <c r="F419" s="8">
        <f t="shared" si="6"/>
        <v>3273</v>
      </c>
      <c r="G419"/>
      <c r="H419"/>
    </row>
    <row r="420" spans="1:8" s="1" customFormat="1" ht="28.5">
      <c r="A420" s="4">
        <v>304010502</v>
      </c>
      <c r="B420" s="19" t="s">
        <v>426</v>
      </c>
      <c r="C420" s="5" t="s">
        <v>415</v>
      </c>
      <c r="D420" s="6">
        <v>3278</v>
      </c>
      <c r="E420" s="18">
        <v>1</v>
      </c>
      <c r="F420" s="8">
        <f t="shared" si="6"/>
        <v>3278</v>
      </c>
      <c r="G420"/>
      <c r="H420"/>
    </row>
    <row r="421" spans="1:8" s="1" customFormat="1" ht="15">
      <c r="A421" s="4">
        <v>304010510</v>
      </c>
      <c r="B421" s="19" t="s">
        <v>426</v>
      </c>
      <c r="C421" s="5" t="s">
        <v>416</v>
      </c>
      <c r="D421" s="6">
        <v>5035</v>
      </c>
      <c r="E421" s="18">
        <v>1</v>
      </c>
      <c r="F421" s="8">
        <f t="shared" si="6"/>
        <v>5035</v>
      </c>
      <c r="G421"/>
      <c r="H421"/>
    </row>
    <row r="422" spans="1:8" s="1" customFormat="1" ht="28.5">
      <c r="A422" s="4">
        <v>304010529</v>
      </c>
      <c r="B422" s="19" t="s">
        <v>426</v>
      </c>
      <c r="C422" s="5" t="s">
        <v>417</v>
      </c>
      <c r="D422" s="6">
        <v>2439</v>
      </c>
      <c r="E422" s="18">
        <v>1</v>
      </c>
      <c r="F422" s="8">
        <f t="shared" si="6"/>
        <v>2439</v>
      </c>
      <c r="G422"/>
      <c r="H422"/>
    </row>
    <row r="423" spans="1:8" s="1" customFormat="1" ht="42.75">
      <c r="A423" s="4">
        <v>304010537</v>
      </c>
      <c r="B423" s="19" t="s">
        <v>426</v>
      </c>
      <c r="C423" s="5" t="s">
        <v>418</v>
      </c>
      <c r="D423" s="6">
        <v>1729</v>
      </c>
      <c r="E423" s="18">
        <v>1</v>
      </c>
      <c r="F423" s="8">
        <f t="shared" si="6"/>
        <v>1729</v>
      </c>
      <c r="G423"/>
      <c r="H423"/>
    </row>
    <row r="424" spans="1:8" s="1" customFormat="1" ht="15">
      <c r="A424" s="4">
        <v>304010545</v>
      </c>
      <c r="B424" s="19" t="s">
        <v>426</v>
      </c>
      <c r="C424" s="5" t="s">
        <v>419</v>
      </c>
      <c r="D424" s="6">
        <v>4168</v>
      </c>
      <c r="E424" s="18">
        <v>1</v>
      </c>
      <c r="F424" s="8">
        <f t="shared" si="6"/>
        <v>4168</v>
      </c>
      <c r="G424"/>
      <c r="H424"/>
    </row>
    <row r="425" spans="1:8" s="1" customFormat="1" ht="15">
      <c r="A425" s="4">
        <v>304010553</v>
      </c>
      <c r="B425" s="19" t="s">
        <v>426</v>
      </c>
      <c r="C425" s="5" t="s">
        <v>420</v>
      </c>
      <c r="D425" s="6">
        <v>3159</v>
      </c>
      <c r="E425" s="18">
        <v>1</v>
      </c>
      <c r="F425" s="8">
        <f t="shared" si="6"/>
        <v>3159</v>
      </c>
      <c r="G425"/>
      <c r="H425"/>
    </row>
    <row r="426" spans="1:8" s="1" customFormat="1" ht="15">
      <c r="A426" s="19">
        <v>304010561</v>
      </c>
      <c r="B426" s="19" t="s">
        <v>426</v>
      </c>
      <c r="C426" s="20" t="s">
        <v>421</v>
      </c>
      <c r="D426" s="52">
        <v>1729</v>
      </c>
      <c r="E426" s="53">
        <v>1</v>
      </c>
      <c r="F426" s="21">
        <f t="shared" si="6"/>
        <v>1729</v>
      </c>
      <c r="G426"/>
      <c r="H426"/>
    </row>
    <row r="427" spans="1:8" s="1" customFormat="1" ht="28.5">
      <c r="A427" s="19">
        <v>304010570</v>
      </c>
      <c r="B427" s="19" t="s">
        <v>426</v>
      </c>
      <c r="C427" s="20" t="s">
        <v>422</v>
      </c>
      <c r="D427" s="52">
        <v>953</v>
      </c>
      <c r="E427" s="53">
        <v>1</v>
      </c>
      <c r="F427" s="21">
        <f t="shared" si="6"/>
        <v>953</v>
      </c>
      <c r="G427"/>
      <c r="H427"/>
    </row>
    <row r="428" spans="1:8" s="1" customFormat="1" ht="15">
      <c r="A428" s="19">
        <v>304010588</v>
      </c>
      <c r="B428" s="19" t="s">
        <v>426</v>
      </c>
      <c r="C428" s="20" t="s">
        <v>423</v>
      </c>
      <c r="D428" s="52">
        <v>593</v>
      </c>
      <c r="E428" s="53">
        <v>1</v>
      </c>
      <c r="F428" s="21">
        <f t="shared" si="6"/>
        <v>593</v>
      </c>
      <c r="G428"/>
      <c r="H428"/>
    </row>
    <row r="429" spans="1:8" s="1" customFormat="1" ht="28.5">
      <c r="A429" s="19">
        <v>304080012</v>
      </c>
      <c r="B429" s="19" t="s">
        <v>426</v>
      </c>
      <c r="C429" s="20" t="s">
        <v>427</v>
      </c>
      <c r="D429" s="21">
        <v>871</v>
      </c>
      <c r="E429" s="22">
        <v>29</v>
      </c>
      <c r="F429" s="21">
        <f t="shared" si="6"/>
        <v>25259</v>
      </c>
      <c r="G429"/>
      <c r="H429"/>
    </row>
    <row r="430" spans="1:6" ht="28.5">
      <c r="A430" s="23">
        <v>304010170</v>
      </c>
      <c r="B430" s="19" t="s">
        <v>426</v>
      </c>
      <c r="C430" s="24" t="s">
        <v>428</v>
      </c>
      <c r="D430" s="25">
        <v>22</v>
      </c>
      <c r="E430" s="22">
        <v>5</v>
      </c>
      <c r="F430" s="21">
        <f t="shared" si="6"/>
        <v>110</v>
      </c>
    </row>
    <row r="431" spans="1:8" s="1" customFormat="1" ht="28.5">
      <c r="A431" s="19">
        <v>304070017</v>
      </c>
      <c r="B431" s="19" t="s">
        <v>426</v>
      </c>
      <c r="C431" s="20" t="s">
        <v>429</v>
      </c>
      <c r="D431" s="21">
        <v>1700</v>
      </c>
      <c r="E431" s="22">
        <v>80</v>
      </c>
      <c r="F431" s="21">
        <f t="shared" si="6"/>
        <v>136000</v>
      </c>
      <c r="G431"/>
      <c r="H431"/>
    </row>
    <row r="432" spans="1:8" s="1" customFormat="1" ht="32.25" customHeight="1">
      <c r="A432" s="19">
        <v>304070025</v>
      </c>
      <c r="B432" s="19" t="s">
        <v>426</v>
      </c>
      <c r="C432" s="20" t="s">
        <v>430</v>
      </c>
      <c r="D432" s="21">
        <v>1381.76</v>
      </c>
      <c r="E432" s="22">
        <v>27</v>
      </c>
      <c r="F432" s="21">
        <f t="shared" si="6"/>
        <v>37307.52</v>
      </c>
      <c r="G432"/>
      <c r="H432"/>
    </row>
    <row r="433" spans="1:8" s="1" customFormat="1" ht="28.5">
      <c r="A433" s="19">
        <v>304070033</v>
      </c>
      <c r="B433" s="19" t="s">
        <v>426</v>
      </c>
      <c r="C433" s="20" t="s">
        <v>431</v>
      </c>
      <c r="D433" s="21">
        <v>427.5</v>
      </c>
      <c r="E433" s="22">
        <v>4</v>
      </c>
      <c r="F433" s="21">
        <f t="shared" si="6"/>
        <v>1710</v>
      </c>
      <c r="G433"/>
      <c r="H433"/>
    </row>
    <row r="434" spans="1:8" s="1" customFormat="1" ht="30" customHeight="1">
      <c r="A434" s="19">
        <v>304070041</v>
      </c>
      <c r="B434" s="19" t="s">
        <v>426</v>
      </c>
      <c r="C434" s="20" t="s">
        <v>432</v>
      </c>
      <c r="D434" s="21">
        <v>800</v>
      </c>
      <c r="E434" s="22">
        <v>12</v>
      </c>
      <c r="F434" s="21">
        <f t="shared" si="6"/>
        <v>9600</v>
      </c>
      <c r="G434"/>
      <c r="H434"/>
    </row>
    <row r="435" spans="1:8" s="1" customFormat="1" ht="42.75">
      <c r="A435" s="19">
        <v>304070050</v>
      </c>
      <c r="B435" s="19" t="s">
        <v>426</v>
      </c>
      <c r="C435" s="20" t="s">
        <v>433</v>
      </c>
      <c r="D435" s="21">
        <v>7285.83</v>
      </c>
      <c r="E435" s="22">
        <v>12</v>
      </c>
      <c r="F435" s="21">
        <f t="shared" si="6"/>
        <v>87429.95999999999</v>
      </c>
      <c r="G435"/>
      <c r="H435"/>
    </row>
    <row r="436" spans="1:8" s="1" customFormat="1" ht="32.25" customHeight="1">
      <c r="A436" s="23">
        <v>304070068</v>
      </c>
      <c r="B436" s="19" t="s">
        <v>426</v>
      </c>
      <c r="C436" s="24" t="s">
        <v>434</v>
      </c>
      <c r="D436" s="25">
        <v>8689.65</v>
      </c>
      <c r="E436" s="22">
        <v>13</v>
      </c>
      <c r="F436" s="21">
        <f t="shared" si="6"/>
        <v>112965.45</v>
      </c>
      <c r="G436"/>
      <c r="H436"/>
    </row>
    <row r="437" spans="1:8" s="1" customFormat="1" ht="71.25">
      <c r="A437" s="23">
        <v>304070076</v>
      </c>
      <c r="B437" s="19" t="s">
        <v>426</v>
      </c>
      <c r="C437" s="24" t="s">
        <v>435</v>
      </c>
      <c r="D437" s="25">
        <v>302.07</v>
      </c>
      <c r="E437" s="22">
        <v>27</v>
      </c>
      <c r="F437" s="21">
        <f t="shared" si="6"/>
        <v>8155.889999999999</v>
      </c>
      <c r="G437"/>
      <c r="H437"/>
    </row>
    <row r="438" spans="1:8" s="1" customFormat="1" ht="15">
      <c r="A438" s="19">
        <v>304080055</v>
      </c>
      <c r="B438" s="19" t="s">
        <v>426</v>
      </c>
      <c r="C438" s="20" t="s">
        <v>436</v>
      </c>
      <c r="D438" s="21">
        <v>335</v>
      </c>
      <c r="E438" s="22">
        <v>1</v>
      </c>
      <c r="F438" s="21">
        <f>E438*D438</f>
        <v>335</v>
      </c>
      <c r="G438"/>
      <c r="H438"/>
    </row>
    <row r="439" spans="1:8" s="1" customFormat="1" ht="29.25" customHeight="1">
      <c r="A439" s="72" t="s">
        <v>437</v>
      </c>
      <c r="B439" s="72"/>
      <c r="C439" s="72"/>
      <c r="D439" s="72"/>
      <c r="E439" s="72"/>
      <c r="F439" s="17">
        <f>SUM(F413:F438)</f>
        <v>466628.82</v>
      </c>
      <c r="G439"/>
      <c r="H439"/>
    </row>
    <row r="441" spans="1:6" ht="29.25" customHeight="1">
      <c r="A441" s="65" t="s">
        <v>438</v>
      </c>
      <c r="B441" s="65"/>
      <c r="C441" s="65"/>
      <c r="D441" s="65"/>
      <c r="E441" s="65"/>
      <c r="F441" s="3" t="s">
        <v>439</v>
      </c>
    </row>
    <row r="442" spans="1:7" ht="22.5" customHeight="1">
      <c r="A442" s="69" t="s">
        <v>440</v>
      </c>
      <c r="B442" s="70"/>
      <c r="C442" s="70"/>
      <c r="D442" s="70"/>
      <c r="E442" s="71"/>
      <c r="F442" s="57">
        <f>127627.41+161.56+29120.18+276.56</f>
        <v>157185.71</v>
      </c>
      <c r="G442" s="58">
        <v>276.56</v>
      </c>
    </row>
    <row r="443" spans="1:6" ht="21" customHeight="1">
      <c r="A443" s="69" t="s">
        <v>441</v>
      </c>
      <c r="B443" s="70"/>
      <c r="C443" s="70"/>
      <c r="D443" s="70"/>
      <c r="E443" s="71"/>
      <c r="F443" s="8">
        <f>121509.12+9500</f>
        <v>131009.12</v>
      </c>
    </row>
    <row r="444" spans="1:6" ht="29.25" customHeight="1">
      <c r="A444" s="72" t="s">
        <v>442</v>
      </c>
      <c r="B444" s="72"/>
      <c r="C444" s="72"/>
      <c r="D444" s="72"/>
      <c r="E444" s="72"/>
      <c r="F444" s="17">
        <f>SUM(F442+F443)</f>
        <v>288194.82999999996</v>
      </c>
    </row>
    <row r="446" spans="1:6" ht="29.25" customHeight="1">
      <c r="A446" s="73" t="s">
        <v>443</v>
      </c>
      <c r="B446" s="73"/>
      <c r="C446" s="73"/>
      <c r="D446" s="73"/>
      <c r="E446" s="73"/>
      <c r="F446" s="73"/>
    </row>
    <row r="447" spans="1:6" ht="29.25" customHeight="1">
      <c r="A447" s="65" t="s">
        <v>444</v>
      </c>
      <c r="B447" s="65"/>
      <c r="C447" s="65"/>
      <c r="D447" s="65"/>
      <c r="E447" s="65"/>
      <c r="F447" s="65"/>
    </row>
    <row r="448" spans="1:6" ht="29.25" customHeight="1">
      <c r="A448" s="2" t="s">
        <v>6</v>
      </c>
      <c r="B448" s="2" t="s">
        <v>7</v>
      </c>
      <c r="C448" s="2" t="s">
        <v>8</v>
      </c>
      <c r="D448" s="3" t="s">
        <v>9</v>
      </c>
      <c r="E448" s="3" t="s">
        <v>10</v>
      </c>
      <c r="F448" s="3" t="s">
        <v>11</v>
      </c>
    </row>
    <row r="449" spans="1:6" ht="28.5">
      <c r="A449" s="4">
        <v>501030077</v>
      </c>
      <c r="B449" s="4" t="s">
        <v>445</v>
      </c>
      <c r="C449" s="5" t="s">
        <v>446</v>
      </c>
      <c r="D449" s="8">
        <v>2461.24</v>
      </c>
      <c r="E449" s="4">
        <v>1</v>
      </c>
      <c r="F449" s="21">
        <f aca="true" t="shared" si="7" ref="F449:F461">E449*D449</f>
        <v>2461.24</v>
      </c>
    </row>
    <row r="450" spans="1:6" ht="57">
      <c r="A450" s="4">
        <v>501030085</v>
      </c>
      <c r="B450" s="4" t="s">
        <v>445</v>
      </c>
      <c r="C450" s="5" t="s">
        <v>447</v>
      </c>
      <c r="D450" s="8">
        <v>1000</v>
      </c>
      <c r="E450" s="4">
        <v>1</v>
      </c>
      <c r="F450" s="21">
        <f t="shared" si="7"/>
        <v>1000</v>
      </c>
    </row>
    <row r="451" spans="1:6" ht="28.5">
      <c r="A451" s="4">
        <v>501030107</v>
      </c>
      <c r="B451" s="4" t="s">
        <v>445</v>
      </c>
      <c r="C451" s="5" t="s">
        <v>448</v>
      </c>
      <c r="D451" s="8">
        <v>3461.24</v>
      </c>
      <c r="E451" s="4">
        <v>1</v>
      </c>
      <c r="F451" s="21">
        <f t="shared" si="7"/>
        <v>3461.24</v>
      </c>
    </row>
    <row r="452" spans="1:6" ht="42.75">
      <c r="A452" s="4">
        <v>501030123</v>
      </c>
      <c r="B452" s="4" t="s">
        <v>445</v>
      </c>
      <c r="C452" s="5" t="s">
        <v>449</v>
      </c>
      <c r="D452" s="8">
        <v>2200</v>
      </c>
      <c r="E452" s="4">
        <v>1</v>
      </c>
      <c r="F452" s="21">
        <f t="shared" si="7"/>
        <v>2200</v>
      </c>
    </row>
    <row r="453" spans="1:6" ht="28.5">
      <c r="A453" s="4">
        <v>501080015</v>
      </c>
      <c r="B453" s="4" t="s">
        <v>445</v>
      </c>
      <c r="C453" s="5" t="s">
        <v>450</v>
      </c>
      <c r="D453" s="8">
        <v>35</v>
      </c>
      <c r="E453" s="4">
        <v>1</v>
      </c>
      <c r="F453" s="21">
        <f t="shared" si="7"/>
        <v>35</v>
      </c>
    </row>
    <row r="454" spans="1:6" ht="28.5">
      <c r="A454" s="4">
        <v>501080023</v>
      </c>
      <c r="B454" s="4" t="s">
        <v>445</v>
      </c>
      <c r="C454" s="5" t="s">
        <v>451</v>
      </c>
      <c r="D454" s="8">
        <v>75</v>
      </c>
      <c r="E454" s="4">
        <v>13</v>
      </c>
      <c r="F454" s="21">
        <f t="shared" si="7"/>
        <v>975</v>
      </c>
    </row>
    <row r="455" spans="1:6" ht="15">
      <c r="A455" s="4">
        <v>501080031</v>
      </c>
      <c r="B455" s="4" t="s">
        <v>445</v>
      </c>
      <c r="C455" s="5" t="s">
        <v>375</v>
      </c>
      <c r="D455" s="8">
        <v>52.33</v>
      </c>
      <c r="E455" s="4">
        <v>1</v>
      </c>
      <c r="F455" s="21">
        <f t="shared" si="7"/>
        <v>52.33</v>
      </c>
    </row>
    <row r="456" spans="1:6" ht="15">
      <c r="A456" s="4">
        <v>501080040</v>
      </c>
      <c r="B456" s="4" t="s">
        <v>445</v>
      </c>
      <c r="C456" s="5" t="s">
        <v>452</v>
      </c>
      <c r="D456" s="8">
        <v>52.33</v>
      </c>
      <c r="E456" s="4">
        <v>1</v>
      </c>
      <c r="F456" s="21">
        <f t="shared" si="7"/>
        <v>52.33</v>
      </c>
    </row>
    <row r="457" spans="1:6" ht="15">
      <c r="A457" s="4">
        <v>501080058</v>
      </c>
      <c r="B457" s="4" t="s">
        <v>445</v>
      </c>
      <c r="C457" s="5" t="s">
        <v>453</v>
      </c>
      <c r="D457" s="8">
        <v>52.33</v>
      </c>
      <c r="E457" s="4">
        <v>1</v>
      </c>
      <c r="F457" s="21">
        <f t="shared" si="7"/>
        <v>52.33</v>
      </c>
    </row>
    <row r="458" spans="1:6" ht="28.5">
      <c r="A458" s="4">
        <v>501080066</v>
      </c>
      <c r="B458" s="4" t="s">
        <v>445</v>
      </c>
      <c r="C458" s="5" t="s">
        <v>454</v>
      </c>
      <c r="D458" s="8">
        <v>25</v>
      </c>
      <c r="E458" s="4">
        <v>1</v>
      </c>
      <c r="F458" s="21">
        <f t="shared" si="7"/>
        <v>25</v>
      </c>
    </row>
    <row r="459" spans="1:6" ht="28.5">
      <c r="A459" s="4">
        <v>501080074</v>
      </c>
      <c r="B459" s="4" t="s">
        <v>445</v>
      </c>
      <c r="C459" s="5" t="s">
        <v>455</v>
      </c>
      <c r="D459" s="8">
        <v>15</v>
      </c>
      <c r="E459" s="4">
        <v>1</v>
      </c>
      <c r="F459" s="21">
        <f t="shared" si="7"/>
        <v>15</v>
      </c>
    </row>
    <row r="460" spans="1:6" ht="28.5">
      <c r="A460" s="4">
        <v>501080090</v>
      </c>
      <c r="B460" s="4" t="s">
        <v>445</v>
      </c>
      <c r="C460" s="5" t="s">
        <v>456</v>
      </c>
      <c r="D460" s="8">
        <v>12</v>
      </c>
      <c r="E460" s="4">
        <v>1</v>
      </c>
      <c r="F460" s="21">
        <f t="shared" si="7"/>
        <v>12</v>
      </c>
    </row>
    <row r="461" spans="1:6" ht="42.75">
      <c r="A461" s="4">
        <v>506010023</v>
      </c>
      <c r="B461" s="4" t="s">
        <v>445</v>
      </c>
      <c r="C461" s="5" t="s">
        <v>457</v>
      </c>
      <c r="D461" s="8">
        <v>135</v>
      </c>
      <c r="E461" s="4">
        <v>6</v>
      </c>
      <c r="F461" s="21">
        <f t="shared" si="7"/>
        <v>810</v>
      </c>
    </row>
    <row r="462" spans="1:6" ht="15">
      <c r="A462" s="26"/>
      <c r="B462" s="26"/>
      <c r="C462" s="27"/>
      <c r="D462" s="28"/>
      <c r="E462" s="26"/>
      <c r="F462" s="28"/>
    </row>
    <row r="463" spans="1:6" ht="29.25" customHeight="1">
      <c r="A463" s="62" t="s">
        <v>458</v>
      </c>
      <c r="B463" s="63"/>
      <c r="C463" s="63"/>
      <c r="D463" s="63"/>
      <c r="E463" s="64"/>
      <c r="F463" s="17">
        <f>SUM(F449:F461)</f>
        <v>11151.47</v>
      </c>
    </row>
    <row r="465" spans="1:6" ht="29.25" customHeight="1">
      <c r="A465" s="65" t="s">
        <v>459</v>
      </c>
      <c r="B465" s="65"/>
      <c r="C465" s="65"/>
      <c r="D465" s="65"/>
      <c r="E465" s="65"/>
      <c r="F465" s="65"/>
    </row>
    <row r="466" spans="1:6" ht="29.25" customHeight="1">
      <c r="A466" s="2" t="s">
        <v>6</v>
      </c>
      <c r="B466" s="2" t="s">
        <v>7</v>
      </c>
      <c r="C466" s="2" t="s">
        <v>8</v>
      </c>
      <c r="D466" s="3" t="s">
        <v>9</v>
      </c>
      <c r="E466" s="3" t="s">
        <v>10</v>
      </c>
      <c r="F466" s="3" t="s">
        <v>11</v>
      </c>
    </row>
    <row r="467" spans="1:6" ht="71.25">
      <c r="A467" s="19">
        <v>501030069</v>
      </c>
      <c r="B467" s="19" t="s">
        <v>445</v>
      </c>
      <c r="C467" s="20" t="s">
        <v>460</v>
      </c>
      <c r="D467" s="21">
        <v>4922.47</v>
      </c>
      <c r="E467" s="19">
        <v>5</v>
      </c>
      <c r="F467" s="21">
        <f aca="true" t="shared" si="8" ref="F467:F475">E467*D467</f>
        <v>24612.350000000002</v>
      </c>
    </row>
    <row r="468" spans="1:6" ht="71.25">
      <c r="A468" s="4">
        <v>501030093</v>
      </c>
      <c r="B468" s="4" t="s">
        <v>445</v>
      </c>
      <c r="C468" s="5" t="s">
        <v>461</v>
      </c>
      <c r="D468" s="8">
        <v>2000</v>
      </c>
      <c r="E468" s="4">
        <v>4</v>
      </c>
      <c r="F468" s="21">
        <f t="shared" si="8"/>
        <v>8000</v>
      </c>
    </row>
    <row r="469" spans="1:6" ht="42.75">
      <c r="A469" s="19">
        <v>505010011</v>
      </c>
      <c r="B469" s="19" t="s">
        <v>445</v>
      </c>
      <c r="C469" s="20" t="s">
        <v>462</v>
      </c>
      <c r="D469" s="21">
        <v>54939.27</v>
      </c>
      <c r="E469" s="19">
        <v>1</v>
      </c>
      <c r="F469" s="21">
        <f t="shared" si="8"/>
        <v>54939.27</v>
      </c>
    </row>
    <row r="470" spans="1:6" ht="42.75">
      <c r="A470" s="19">
        <v>505010020</v>
      </c>
      <c r="B470" s="19" t="s">
        <v>445</v>
      </c>
      <c r="C470" s="20" t="s">
        <v>463</v>
      </c>
      <c r="D470" s="21">
        <v>71602.25</v>
      </c>
      <c r="E470" s="19">
        <v>3</v>
      </c>
      <c r="F470" s="21">
        <f t="shared" si="8"/>
        <v>214806.75</v>
      </c>
    </row>
    <row r="471" spans="1:6" ht="30" customHeight="1">
      <c r="A471" s="19">
        <v>505010046</v>
      </c>
      <c r="B471" s="19" t="s">
        <v>445</v>
      </c>
      <c r="C471" s="20" t="s">
        <v>464</v>
      </c>
      <c r="D471" s="21">
        <v>71602.25</v>
      </c>
      <c r="E471" s="19">
        <v>1</v>
      </c>
      <c r="F471" s="21">
        <f t="shared" si="8"/>
        <v>71602.25</v>
      </c>
    </row>
    <row r="472" spans="1:6" ht="30" customHeight="1">
      <c r="A472" s="19">
        <v>505010070</v>
      </c>
      <c r="B472" s="19" t="s">
        <v>445</v>
      </c>
      <c r="C472" s="20" t="s">
        <v>465</v>
      </c>
      <c r="D472" s="21">
        <v>22968.78</v>
      </c>
      <c r="E472" s="19">
        <v>1</v>
      </c>
      <c r="F472" s="21">
        <f t="shared" si="8"/>
        <v>22968.78</v>
      </c>
    </row>
    <row r="473" spans="1:6" ht="42.75">
      <c r="A473" s="19">
        <v>505010089</v>
      </c>
      <c r="B473" s="19" t="s">
        <v>445</v>
      </c>
      <c r="C473" s="20" t="s">
        <v>466</v>
      </c>
      <c r="D473" s="21">
        <v>22968.78</v>
      </c>
      <c r="E473" s="19">
        <v>1</v>
      </c>
      <c r="F473" s="21">
        <f t="shared" si="8"/>
        <v>22968.78</v>
      </c>
    </row>
    <row r="474" spans="1:6" ht="42.75">
      <c r="A474" s="19">
        <v>506020045</v>
      </c>
      <c r="B474" s="19" t="s">
        <v>445</v>
      </c>
      <c r="C474" s="20" t="s">
        <v>467</v>
      </c>
      <c r="D474" s="21">
        <v>135</v>
      </c>
      <c r="E474" s="19">
        <v>10</v>
      </c>
      <c r="F474" s="21">
        <f t="shared" si="8"/>
        <v>1350</v>
      </c>
    </row>
    <row r="475" spans="1:6" ht="42.75">
      <c r="A475" s="19">
        <v>506020100</v>
      </c>
      <c r="B475" s="19" t="s">
        <v>445</v>
      </c>
      <c r="C475" s="20" t="s">
        <v>468</v>
      </c>
      <c r="D475" s="21">
        <v>397.79</v>
      </c>
      <c r="E475" s="19">
        <v>1</v>
      </c>
      <c r="F475" s="21">
        <f t="shared" si="8"/>
        <v>397.79</v>
      </c>
    </row>
    <row r="476" spans="1:6" ht="15">
      <c r="A476" s="29"/>
      <c r="B476" s="29"/>
      <c r="C476" s="30"/>
      <c r="D476" s="30"/>
      <c r="E476" s="29"/>
      <c r="F476" s="31"/>
    </row>
    <row r="477" spans="1:6" ht="29.25" customHeight="1">
      <c r="A477" s="62" t="s">
        <v>469</v>
      </c>
      <c r="B477" s="63"/>
      <c r="C477" s="63"/>
      <c r="D477" s="63"/>
      <c r="E477" s="64"/>
      <c r="F477" s="17">
        <f>SUM(F467:F475)</f>
        <v>421645.97000000003</v>
      </c>
    </row>
    <row r="479" spans="3:5" ht="15">
      <c r="C479" s="66" t="s">
        <v>470</v>
      </c>
      <c r="D479" s="67"/>
      <c r="E479" s="68"/>
    </row>
    <row r="480" spans="3:5" ht="15">
      <c r="C480" s="50" t="s">
        <v>471</v>
      </c>
      <c r="D480" s="50" t="s">
        <v>472</v>
      </c>
      <c r="E480" s="50" t="s">
        <v>473</v>
      </c>
    </row>
    <row r="481" spans="3:7" ht="15">
      <c r="C481" s="32" t="s">
        <v>474</v>
      </c>
      <c r="D481" s="44">
        <f>F370</f>
        <v>117088.61999999995</v>
      </c>
      <c r="E481" s="44">
        <f>D481*12</f>
        <v>1405063.4399999995</v>
      </c>
      <c r="F481" s="1"/>
      <c r="G481" s="9"/>
    </row>
    <row r="482" spans="3:7" ht="15">
      <c r="C482" s="33" t="s">
        <v>475</v>
      </c>
      <c r="D482" s="45">
        <f>F408</f>
        <v>332357.85</v>
      </c>
      <c r="E482" s="44">
        <f aca="true" t="shared" si="9" ref="E482:E494">D482*12</f>
        <v>3988294.1999999997</v>
      </c>
      <c r="F482" s="1"/>
      <c r="G482" s="9"/>
    </row>
    <row r="483" spans="3:7" ht="15">
      <c r="C483" s="33" t="s">
        <v>476</v>
      </c>
      <c r="D483" s="45">
        <f>F439</f>
        <v>466628.82</v>
      </c>
      <c r="E483" s="44">
        <f t="shared" si="9"/>
        <v>5599545.84</v>
      </c>
      <c r="F483" s="1"/>
      <c r="G483" s="9"/>
    </row>
    <row r="484" spans="3:7" ht="15">
      <c r="C484" s="34" t="s">
        <v>477</v>
      </c>
      <c r="D484" s="46">
        <f>D482+D483</f>
        <v>798986.6699999999</v>
      </c>
      <c r="E484" s="44">
        <f>D484*12</f>
        <v>9587840.04</v>
      </c>
      <c r="F484" s="1"/>
      <c r="G484" s="9"/>
    </row>
    <row r="485" spans="3:7" ht="15">
      <c r="C485" s="35" t="s">
        <v>478</v>
      </c>
      <c r="D485" s="47">
        <f>D481+D484</f>
        <v>916075.2899999999</v>
      </c>
      <c r="E485" s="47">
        <f t="shared" si="9"/>
        <v>10992903.479999999</v>
      </c>
      <c r="F485" s="1"/>
      <c r="G485" s="9"/>
    </row>
    <row r="486" spans="3:7" ht="15">
      <c r="C486" s="77" t="s">
        <v>479</v>
      </c>
      <c r="D486" s="78">
        <f>F442+10514.34</f>
        <v>167700.05</v>
      </c>
      <c r="E486" s="78">
        <f>D486*12</f>
        <v>2012400.5999999999</v>
      </c>
      <c r="F486" s="1">
        <f>D486-157185.71</f>
        <v>10514.339999999997</v>
      </c>
      <c r="G486" s="9"/>
    </row>
    <row r="487" spans="3:7" ht="15">
      <c r="C487" s="77" t="s">
        <v>480</v>
      </c>
      <c r="D487" s="78">
        <f>F443+31395.69</f>
        <v>162404.81</v>
      </c>
      <c r="E487" s="78">
        <f>D487*12</f>
        <v>1948857.72</v>
      </c>
      <c r="F487" s="1">
        <f>D487-131009.12</f>
        <v>31395.690000000002</v>
      </c>
      <c r="G487" s="9"/>
    </row>
    <row r="488" spans="3:7" ht="15">
      <c r="C488" s="36" t="s">
        <v>481</v>
      </c>
      <c r="D488" s="48">
        <f>D486+D487</f>
        <v>330104.86</v>
      </c>
      <c r="E488" s="48">
        <f t="shared" si="9"/>
        <v>3961258.32</v>
      </c>
      <c r="F488" s="1">
        <f>D488-288194.83</f>
        <v>41910.02999999997</v>
      </c>
      <c r="G488" s="9"/>
    </row>
    <row r="489" spans="3:7" ht="15">
      <c r="C489" s="36" t="s">
        <v>482</v>
      </c>
      <c r="D489" s="48">
        <f>D485+D488</f>
        <v>1246180.15</v>
      </c>
      <c r="E489" s="48">
        <f t="shared" si="9"/>
        <v>14954161.799999999</v>
      </c>
      <c r="F489" s="1"/>
      <c r="G489" s="9"/>
    </row>
    <row r="490" spans="3:7" ht="15">
      <c r="C490" s="37" t="s">
        <v>445</v>
      </c>
      <c r="D490" s="49" t="s">
        <v>472</v>
      </c>
      <c r="E490" s="37" t="s">
        <v>473</v>
      </c>
      <c r="F490" s="1"/>
      <c r="G490" s="9"/>
    </row>
    <row r="491" spans="3:7" ht="15">
      <c r="C491" s="33" t="s">
        <v>483</v>
      </c>
      <c r="D491" s="61">
        <f>F463</f>
        <v>11151.47</v>
      </c>
      <c r="E491" s="44">
        <f t="shared" si="9"/>
        <v>133817.63999999998</v>
      </c>
      <c r="F491" s="1"/>
      <c r="G491" s="9"/>
    </row>
    <row r="492" spans="3:7" ht="15">
      <c r="C492" s="33" t="s">
        <v>484</v>
      </c>
      <c r="D492" s="45">
        <f>F477</f>
        <v>421645.97000000003</v>
      </c>
      <c r="E492" s="44">
        <f t="shared" si="9"/>
        <v>5059751.640000001</v>
      </c>
      <c r="F492" s="1"/>
      <c r="G492" s="9"/>
    </row>
    <row r="493" spans="3:7" ht="15">
      <c r="C493" s="36" t="s">
        <v>485</v>
      </c>
      <c r="D493" s="48">
        <f>D491+D492</f>
        <v>432797.44</v>
      </c>
      <c r="E493" s="48">
        <f t="shared" si="9"/>
        <v>5193569.28</v>
      </c>
      <c r="F493" s="1"/>
      <c r="G493" s="9"/>
    </row>
    <row r="494" spans="3:7" ht="15">
      <c r="C494" s="36" t="s">
        <v>486</v>
      </c>
      <c r="D494" s="48">
        <f>D489+D493</f>
        <v>1678977.5899999999</v>
      </c>
      <c r="E494" s="48">
        <f t="shared" si="9"/>
        <v>20147731.08</v>
      </c>
      <c r="F494" s="1">
        <f>D494-1637067.56</f>
        <v>41910.029999999795</v>
      </c>
      <c r="G494" s="9"/>
    </row>
    <row r="495" ht="15">
      <c r="E495" s="38"/>
    </row>
    <row r="498" ht="15">
      <c r="E498" s="1"/>
    </row>
  </sheetData>
  <sheetProtection/>
  <mergeCells count="22">
    <mergeCell ref="A1:F1"/>
    <mergeCell ref="A2:F2"/>
    <mergeCell ref="A3:F3"/>
    <mergeCell ref="A4:F4"/>
    <mergeCell ref="A5:F5"/>
    <mergeCell ref="A6:F6"/>
    <mergeCell ref="A7:F7"/>
    <mergeCell ref="A370:E370"/>
    <mergeCell ref="A372:F372"/>
    <mergeCell ref="A408:E408"/>
    <mergeCell ref="A411:F411"/>
    <mergeCell ref="A439:E439"/>
    <mergeCell ref="A463:E463"/>
    <mergeCell ref="A465:F465"/>
    <mergeCell ref="A477:E477"/>
    <mergeCell ref="C479:E479"/>
    <mergeCell ref="A441:E441"/>
    <mergeCell ref="A442:E442"/>
    <mergeCell ref="A443:E443"/>
    <mergeCell ref="A444:E444"/>
    <mergeCell ref="A446:F446"/>
    <mergeCell ref="A447:F447"/>
  </mergeCells>
  <printOptions horizontalCentered="1"/>
  <pageMargins left="0.2362204724409449" right="0.2362204724409449" top="0.9055118110236221" bottom="0.5905511811023623" header="0.11811023622047245" footer="0.1181102362204724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x392903</dc:creator>
  <cp:keywords/>
  <dc:description/>
  <cp:lastModifiedBy>Djene Elika Bezerra Quintans</cp:lastModifiedBy>
  <cp:lastPrinted>2020-01-14T17:45:30Z</cp:lastPrinted>
  <dcterms:created xsi:type="dcterms:W3CDTF">2019-03-14T14:10:28Z</dcterms:created>
  <dcterms:modified xsi:type="dcterms:W3CDTF">2022-05-20T19:42:04Z</dcterms:modified>
  <cp:category/>
  <cp:version/>
  <cp:contentType/>
  <cp:contentStatus/>
</cp:coreProperties>
</file>