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oudprodamazhotmail-my.sharepoint.com/personal/planejasaude_prefeitura_sp_gov_br/Documents/ASPLAN/TRANSPARÊNCIA E PARTICIPAÇÃO SOCIAL/Governo Aberto/3 Plano de Ação em Governo Aberto/Marco 4.2 - Infraestrutura Hospitalar/"/>
    </mc:Choice>
  </mc:AlternateContent>
  <xr:revisionPtr revIDLastSave="0" documentId="8_{D8803C27-DD62-42BA-8954-A3754F8E25CC}" xr6:coauthVersionLast="47" xr6:coauthVersionMax="47" xr10:uidLastSave="{00000000-0000-0000-0000-000000000000}"/>
  <bookViews>
    <workbookView xWindow="23880" yWindow="-120" windowWidth="29040" windowHeight="15720" tabRatio="919" activeTab="1" xr2:uid="{2E5F3924-A135-4D5F-904B-FD939C7B47FA}"/>
  </bookViews>
  <sheets>
    <sheet name="2020" sheetId="49" r:id="rId1"/>
    <sheet name="2021" sheetId="19" r:id="rId2"/>
    <sheet name="2022(15.09.2022)" sheetId="47" r:id="rId3"/>
    <sheet name="consolidado 2020 a 2022" sheetId="48" r:id="rId4"/>
  </sheets>
  <definedNames>
    <definedName name="_xlnm.Print_Area" localSheetId="2">'2022(15.09.2022)'!#REF!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48" l="1"/>
  <c r="K6" i="48"/>
  <c r="K7" i="48"/>
  <c r="K8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5" i="48"/>
  <c r="J34" i="48"/>
  <c r="J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5" i="48" l="1"/>
  <c r="I34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5" i="48"/>
  <c r="H34" i="48"/>
  <c r="H6" i="48"/>
  <c r="H7" i="48"/>
  <c r="H8" i="48"/>
  <c r="H9" i="48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5" i="48"/>
  <c r="G6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5" i="48"/>
  <c r="M64" i="49"/>
  <c r="J64" i="49"/>
  <c r="I64" i="49"/>
  <c r="H64" i="49"/>
  <c r="G64" i="49"/>
  <c r="K63" i="49"/>
  <c r="E63" i="49"/>
  <c r="K62" i="49"/>
  <c r="E62" i="49"/>
  <c r="K61" i="49"/>
  <c r="E61" i="49"/>
  <c r="K60" i="49"/>
  <c r="E60" i="49"/>
  <c r="K59" i="49"/>
  <c r="E59" i="49"/>
  <c r="K58" i="49"/>
  <c r="E58" i="49"/>
  <c r="K57" i="49"/>
  <c r="E57" i="49"/>
  <c r="K56" i="49"/>
  <c r="E56" i="49"/>
  <c r="K55" i="49"/>
  <c r="E55" i="49"/>
  <c r="K54" i="49"/>
  <c r="E54" i="49"/>
  <c r="E64" i="49" s="1"/>
  <c r="E53" i="49"/>
  <c r="K52" i="49"/>
  <c r="E52" i="49"/>
  <c r="K51" i="49"/>
  <c r="K64" i="49" s="1"/>
  <c r="E51" i="49"/>
  <c r="M37" i="49"/>
  <c r="M67" i="49" s="1"/>
  <c r="J37" i="49"/>
  <c r="H37" i="49"/>
  <c r="G39" i="49" s="1"/>
  <c r="G37" i="49"/>
  <c r="C37" i="49"/>
  <c r="K36" i="49"/>
  <c r="E36" i="49"/>
  <c r="K35" i="49"/>
  <c r="E35" i="49"/>
  <c r="K34" i="49"/>
  <c r="E34" i="49"/>
  <c r="K33" i="49"/>
  <c r="E33" i="49"/>
  <c r="K32" i="49"/>
  <c r="E32" i="49"/>
  <c r="K31" i="49"/>
  <c r="E31" i="49"/>
  <c r="K30" i="49"/>
  <c r="E30" i="49"/>
  <c r="I29" i="49"/>
  <c r="I37" i="49" s="1"/>
  <c r="D29" i="49"/>
  <c r="E29" i="49" s="1"/>
  <c r="K28" i="49"/>
  <c r="E28" i="49"/>
  <c r="K27" i="49"/>
  <c r="E27" i="49"/>
  <c r="K26" i="49"/>
  <c r="E26" i="49"/>
  <c r="K25" i="49"/>
  <c r="E25" i="49"/>
  <c r="K24" i="49"/>
  <c r="E24" i="49"/>
  <c r="K23" i="49"/>
  <c r="E23" i="49"/>
  <c r="K22" i="49"/>
  <c r="E22" i="49"/>
  <c r="K21" i="49"/>
  <c r="E21" i="49"/>
  <c r="K20" i="49"/>
  <c r="E20" i="49"/>
  <c r="K19" i="49"/>
  <c r="E19" i="49"/>
  <c r="K18" i="49"/>
  <c r="E18" i="49"/>
  <c r="K17" i="49"/>
  <c r="E17" i="49"/>
  <c r="K16" i="49"/>
  <c r="E16" i="49"/>
  <c r="K15" i="49"/>
  <c r="E15" i="49"/>
  <c r="K14" i="49"/>
  <c r="E14" i="49"/>
  <c r="K13" i="49"/>
  <c r="E13" i="49"/>
  <c r="K12" i="49"/>
  <c r="E12" i="49"/>
  <c r="K11" i="49"/>
  <c r="E11" i="49"/>
  <c r="K10" i="49"/>
  <c r="E10" i="49"/>
  <c r="K9" i="49"/>
  <c r="E9" i="49"/>
  <c r="K8" i="49"/>
  <c r="E8" i="49"/>
  <c r="K7" i="49"/>
  <c r="E7" i="49"/>
  <c r="K6" i="49"/>
  <c r="E6" i="49"/>
  <c r="K5" i="49"/>
  <c r="E5" i="49"/>
  <c r="E37" i="49" l="1"/>
  <c r="C67" i="49" s="1"/>
  <c r="I38" i="49"/>
  <c r="G40" i="49"/>
  <c r="K37" i="49"/>
  <c r="G67" i="49" s="1"/>
  <c r="K29" i="49"/>
  <c r="D37" i="49"/>
  <c r="G38" i="49"/>
  <c r="I35" i="48" l="1"/>
  <c r="G36" i="48"/>
  <c r="G34" i="48"/>
  <c r="C34" i="48"/>
  <c r="E33" i="48"/>
  <c r="E31" i="48"/>
  <c r="D30" i="48"/>
  <c r="D34" i="48" s="1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J34" i="47"/>
  <c r="I34" i="47"/>
  <c r="I35" i="47" s="1"/>
  <c r="H34" i="47"/>
  <c r="G36" i="47" s="1"/>
  <c r="G34" i="47"/>
  <c r="G37" i="47" s="1"/>
  <c r="C34" i="47"/>
  <c r="K33" i="47"/>
  <c r="E33" i="47"/>
  <c r="K32" i="47"/>
  <c r="K31" i="47"/>
  <c r="E31" i="47"/>
  <c r="K30" i="47"/>
  <c r="D30" i="47"/>
  <c r="D34" i="47" s="1"/>
  <c r="K29" i="47"/>
  <c r="E29" i="47"/>
  <c r="K28" i="47"/>
  <c r="E28" i="47"/>
  <c r="K27" i="47"/>
  <c r="E27" i="47"/>
  <c r="K26" i="47"/>
  <c r="E26" i="47"/>
  <c r="K25" i="47"/>
  <c r="E25" i="47"/>
  <c r="K24" i="47"/>
  <c r="E24" i="47"/>
  <c r="K23" i="47"/>
  <c r="E23" i="47"/>
  <c r="K22" i="47"/>
  <c r="E22" i="47"/>
  <c r="K21" i="47"/>
  <c r="E21" i="47"/>
  <c r="K20" i="47"/>
  <c r="E20" i="47"/>
  <c r="K19" i="47"/>
  <c r="E19" i="47"/>
  <c r="K18" i="47"/>
  <c r="E18" i="47"/>
  <c r="K17" i="47"/>
  <c r="E17" i="47"/>
  <c r="K16" i="47"/>
  <c r="E16" i="47"/>
  <c r="K15" i="47"/>
  <c r="E15" i="47"/>
  <c r="K14" i="47"/>
  <c r="E14" i="47"/>
  <c r="K13" i="47"/>
  <c r="E13" i="47"/>
  <c r="K12" i="47"/>
  <c r="E12" i="47"/>
  <c r="K11" i="47"/>
  <c r="E11" i="47"/>
  <c r="K10" i="47"/>
  <c r="E10" i="47"/>
  <c r="K9" i="47"/>
  <c r="E9" i="47"/>
  <c r="K8" i="47"/>
  <c r="E8" i="47"/>
  <c r="K7" i="47"/>
  <c r="E7" i="47"/>
  <c r="K6" i="47"/>
  <c r="E6" i="47"/>
  <c r="K5" i="47"/>
  <c r="E5" i="47"/>
  <c r="G37" i="48" l="1"/>
  <c r="E34" i="48"/>
  <c r="G35" i="48"/>
  <c r="E30" i="48"/>
  <c r="E34" i="47"/>
  <c r="G35" i="47"/>
  <c r="K34" i="47" s="1"/>
  <c r="E30" i="47"/>
  <c r="J34" i="19" l="1"/>
  <c r="I34" i="19"/>
  <c r="H34" i="19"/>
  <c r="G34" i="19"/>
  <c r="D34" i="19"/>
  <c r="C34" i="19"/>
  <c r="E34" i="19" s="1"/>
  <c r="K33" i="19"/>
  <c r="E33" i="19"/>
  <c r="K32" i="19"/>
  <c r="K31" i="19"/>
  <c r="E31" i="19"/>
  <c r="K30" i="19"/>
  <c r="E30" i="19"/>
  <c r="K29" i="19"/>
  <c r="D29" i="19"/>
  <c r="E29" i="19" s="1"/>
  <c r="K28" i="19"/>
  <c r="E28" i="19"/>
  <c r="K27" i="19"/>
  <c r="E27" i="19"/>
  <c r="K26" i="19"/>
  <c r="E26" i="19"/>
  <c r="K25" i="19"/>
  <c r="E25" i="19"/>
  <c r="K24" i="19"/>
  <c r="E24" i="19"/>
  <c r="K23" i="19"/>
  <c r="E23" i="19"/>
  <c r="K22" i="19"/>
  <c r="E22" i="19"/>
  <c r="K21" i="19"/>
  <c r="E21" i="19"/>
  <c r="K20" i="19"/>
  <c r="E20" i="19"/>
  <c r="K19" i="19"/>
  <c r="E19" i="19"/>
  <c r="K18" i="19"/>
  <c r="E18" i="19"/>
  <c r="K17" i="19"/>
  <c r="E17" i="19"/>
  <c r="K16" i="19"/>
  <c r="E16" i="19"/>
  <c r="K15" i="19"/>
  <c r="E15" i="19"/>
  <c r="K14" i="19"/>
  <c r="E14" i="19"/>
  <c r="K13" i="19"/>
  <c r="E13" i="19"/>
  <c r="K12" i="19"/>
  <c r="E12" i="19"/>
  <c r="K11" i="19"/>
  <c r="E11" i="19"/>
  <c r="K10" i="19"/>
  <c r="E10" i="19"/>
  <c r="K9" i="19"/>
  <c r="E9" i="19"/>
  <c r="K8" i="19"/>
  <c r="E8" i="19"/>
  <c r="K7" i="19"/>
  <c r="E7" i="19"/>
  <c r="K6" i="19"/>
  <c r="E6" i="19"/>
  <c r="K5" i="19"/>
  <c r="E5" i="19"/>
  <c r="G37" i="19" l="1"/>
  <c r="G36" i="19"/>
  <c r="I35" i="19"/>
  <c r="G35" i="19"/>
  <c r="K34" i="19"/>
</calcChain>
</file>

<file path=xl/sharedStrings.xml><?xml version="1.0" encoding="utf-8"?>
<sst xmlns="http://schemas.openxmlformats.org/spreadsheetml/2006/main" count="255" uniqueCount="98">
  <si>
    <t>ADM</t>
  </si>
  <si>
    <t>HOSPITAIS</t>
  </si>
  <si>
    <t>Situação Pré-Pandemia 
(Posição Fevereiro de 2020)</t>
  </si>
  <si>
    <t>Nº de Leitos UTI</t>
  </si>
  <si>
    <t>Nº de leitos Clínicos</t>
  </si>
  <si>
    <t>Total de Leitos por Hospital</t>
  </si>
  <si>
    <t xml:space="preserve">Nº de Leitos UTI </t>
  </si>
  <si>
    <t>SMS</t>
  </si>
  <si>
    <t>HM ALEXANDRE ZAIO</t>
  </si>
  <si>
    <t>HM DR. ALIPIO CORREA NETTO</t>
  </si>
  <si>
    <t xml:space="preserve">HM ARTHUR RIBEIRO DE SABOYA </t>
  </si>
  <si>
    <t>HM BENEDICTO MONTENEGRO</t>
  </si>
  <si>
    <t>HM CARMINO CARICCHIO</t>
  </si>
  <si>
    <t xml:space="preserve">HM DR. FERNANDO MAURO PIRES DA ROCHA </t>
  </si>
  <si>
    <t xml:space="preserve">HM DR. INACIO PROENÇA DE GOUVEIA </t>
  </si>
  <si>
    <t xml:space="preserve">HM JOSÉ SOARES HUNGRIA </t>
  </si>
  <si>
    <t xml:space="preserve">HM MARIO DEGNI </t>
  </si>
  <si>
    <t xml:space="preserve">HM TIDE SETUBAL </t>
  </si>
  <si>
    <t xml:space="preserve">HM WALDOMIRO DE PAULA </t>
  </si>
  <si>
    <t xml:space="preserve">HMM MARIO M DE ALTENFELDER SILVA </t>
  </si>
  <si>
    <t>oss</t>
  </si>
  <si>
    <t>CHM SOROCABANA</t>
  </si>
  <si>
    <t>HM BELA VISTA</t>
  </si>
  <si>
    <t>HM BRASILÂNDIA</t>
  </si>
  <si>
    <t>HM BRIGADEIRO</t>
  </si>
  <si>
    <t>HM CAPELA DO SOCORRO</t>
  </si>
  <si>
    <t>HM CARMEN PRUDENTE</t>
  </si>
  <si>
    <t>HM GILSON DE CASSIA MARQUES DE CARVALHO</t>
  </si>
  <si>
    <t>HM GUARAPIRANGA</t>
  </si>
  <si>
    <t>HM INFANTIL MENINO JESUS</t>
  </si>
  <si>
    <t>HM JOSANIAS CASTANHA BRAGA (PARELHEIROS)</t>
  </si>
  <si>
    <t>HM MOYSES DEUTSCH (M BOI MIRIM)</t>
  </si>
  <si>
    <t>HM SÃO LUIZ GONZAGA</t>
  </si>
  <si>
    <t>HM VEREADOR JOSÉ STORÓPOLLI</t>
  </si>
  <si>
    <t>HOSPITAL CANTAREIRA</t>
  </si>
  <si>
    <t>H PROFº LYDIA SOTOROPOLLI</t>
  </si>
  <si>
    <t>OUTRO</t>
  </si>
  <si>
    <t>HOSPITAL SERVIDOR PÚBLICO MUNICIPAL</t>
  </si>
  <si>
    <t>Total Geral</t>
  </si>
  <si>
    <t>Fonte: CNES/SGH/Boletim de Leitos/ Boletim COVID-19 SMS/ Relatório Gerencial</t>
  </si>
  <si>
    <t>Total por tipo de Leito</t>
  </si>
  <si>
    <t>Total COVID</t>
  </si>
  <si>
    <t xml:space="preserve">Legenda </t>
  </si>
  <si>
    <t>Total Não COVID</t>
  </si>
  <si>
    <t>Nº de Leitos UTI - Leitos exclusivamente UTI</t>
  </si>
  <si>
    <t>Nº de leitos Clínicos - todos os leitos não UTI, incluindo maternidades</t>
  </si>
  <si>
    <t>Total de Leitos por Hospital - Total de leitos da Unidade</t>
  </si>
  <si>
    <t>Nº de Leitos UTI COVID - Leitos de UTI Exclusivamente COVID-19</t>
  </si>
  <si>
    <t>Nº de leitos Clínicos COVID - Leitos Não UTI exclusivamente COVID-19</t>
  </si>
  <si>
    <r>
      <t>Nº de Leitos</t>
    </r>
    <r>
      <rPr>
        <b/>
        <sz val="9"/>
        <color rgb="FF00B0F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UTI COVID</t>
    </r>
  </si>
  <si>
    <r>
      <t xml:space="preserve">Nº de Leitos </t>
    </r>
    <r>
      <rPr>
        <b/>
        <sz val="11"/>
        <color rgb="FF00B0F0"/>
        <rFont val="Calibri"/>
        <family val="2"/>
        <scheme val="minor"/>
      </rPr>
      <t>Clínicos COVID</t>
    </r>
  </si>
  <si>
    <t>H MATERNIDADE AMPARO MATERNAL</t>
  </si>
  <si>
    <t>Leitos - Rede Hospitalar Municipal - Comparação Antes e Durante Pandemia (posição 31/12/2021) - Consolidado</t>
  </si>
  <si>
    <t>Situação na Vigência da Pandemia (posição 31/dez -2021)</t>
  </si>
  <si>
    <t xml:space="preserve">HM DR. IGNACIO PROENÇA DE GOUVEIA </t>
  </si>
  <si>
    <t>HM VEREADOR JOSÉ STOROPOLLI</t>
  </si>
  <si>
    <t>HM ALIPIO CORREA NETO</t>
  </si>
  <si>
    <t>HM FERNANDO MAURO PIRES DA ROCHA</t>
  </si>
  <si>
    <t>HM MARIO DE MORAES ALTENFELDER SILVA (CACHOEIRINHA)</t>
  </si>
  <si>
    <t>HM SOROCABANA</t>
  </si>
  <si>
    <t>TOTAL TIPO DE LEITO</t>
  </si>
  <si>
    <t>TOTAL COVID</t>
  </si>
  <si>
    <t>TOTAL Ñ COVID</t>
  </si>
  <si>
    <t>Leitos - Rede Hospitalar Municipal - Comparação Antes e Durante Pandemia - Consolidado</t>
  </si>
  <si>
    <t xml:space="preserve">TOTAL </t>
  </si>
  <si>
    <r>
      <t>Nº de Leitos</t>
    </r>
    <r>
      <rPr>
        <b/>
        <sz val="9"/>
        <color rgb="FF00B0F0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UTI COVID</t>
    </r>
  </si>
  <si>
    <r>
      <t xml:space="preserve">Nº de Leitos </t>
    </r>
    <r>
      <rPr>
        <b/>
        <sz val="11"/>
        <color theme="4"/>
        <rFont val="Calibri"/>
        <family val="2"/>
        <scheme val="minor"/>
      </rPr>
      <t>Clínicos COVID</t>
    </r>
  </si>
  <si>
    <t>Situação na Vigência da Pandemia (posição 15/09/2022)</t>
  </si>
  <si>
    <t>Situação na Vigência da Pandemia (posição maio 2021)</t>
  </si>
  <si>
    <t xml:space="preserve"> PACIENTES ATENDIDOS
(fev/20 á 13/5/21)</t>
  </si>
  <si>
    <r>
      <t xml:space="preserve">Nº de Leitos </t>
    </r>
    <r>
      <rPr>
        <b/>
        <sz val="10.5"/>
        <color rgb="FFFF0000"/>
        <rFont val="Calibri"/>
        <family val="2"/>
        <scheme val="minor"/>
      </rPr>
      <t>UTI COVID</t>
    </r>
  </si>
  <si>
    <r>
      <t xml:space="preserve">Nº de Leitos </t>
    </r>
    <r>
      <rPr>
        <b/>
        <sz val="10.5"/>
        <color rgb="FFFF0000"/>
        <rFont val="Calibri"/>
        <family val="2"/>
        <scheme val="minor"/>
      </rPr>
      <t>Clínicos COVID</t>
    </r>
  </si>
  <si>
    <t>Contratualizados</t>
  </si>
  <si>
    <t>H CRUZ VERMELHA</t>
  </si>
  <si>
    <t>HOSPITAL SANTA CASA DE SANTO AMARO</t>
  </si>
  <si>
    <t>HOSPITAL SANTA ISABEL</t>
  </si>
  <si>
    <t>HOSPITAL SANTA MARCELINA</t>
  </si>
  <si>
    <t>Número de Pacientes Atendidos em Internação nos Leitos dos Hospitais Municipais por COVID-19</t>
  </si>
  <si>
    <t>CONTRATUALIZADOS</t>
  </si>
  <si>
    <t>HOSPITAL MUNICIPAL DE CAMPANHA PACAEMBU</t>
  </si>
  <si>
    <t>HOSPITAL MUNICIPAL DE CAMPANHA ANHEMBI - IABAS</t>
  </si>
  <si>
    <t>HOSPITAL MUNICIPAL DE CAMPANHA ANHEMBI - SPDM</t>
  </si>
  <si>
    <t xml:space="preserve">REAL E BEM. ASSOC. PORTUGUESA DE BENEFICÊNCIA - BP </t>
  </si>
  <si>
    <t xml:space="preserve">SOC. BRAS.E JAPONESA DE BENEF. SANTA CRUZ - HOSP. SANTA CRUZ </t>
  </si>
  <si>
    <t>HOSPITAL LEFORTE LIBERDADE</t>
  </si>
  <si>
    <t xml:space="preserve">HOSP. ALEMÃO OSWALDO CRUZ </t>
  </si>
  <si>
    <t xml:space="preserve">HOSPITAL ALBERT EINSTEIN - MORUMBI </t>
  </si>
  <si>
    <t>HOSP. SALVALUS - NOTRE DAME</t>
  </si>
  <si>
    <t>HOSP. NEXT BUTANTÃ - AMIL</t>
  </si>
  <si>
    <t>HOSPITAL SÃO CRISTOVÃO</t>
  </si>
  <si>
    <t>HOSPITAL SAGRADA FAMÍLIA</t>
  </si>
  <si>
    <t>Fonte: Boletim COVID-19 SMS/ Relatório Gerencial</t>
  </si>
  <si>
    <t xml:space="preserve">Total Geral </t>
  </si>
  <si>
    <t>OBS: Levar em consideração que os quantitativos totais de leitos não foram necessariamento concomitantes pois sua abertura e fechamento variavam de acordo com a necessidade vigente em cada período</t>
  </si>
  <si>
    <t>Nº Atendimentos de Pronto Socorro Hospitalar - COVID-19
Abril de 2020 a Maio de 2021 - Consolidaddo</t>
  </si>
  <si>
    <t>Atendido com Quadro Respiratório</t>
  </si>
  <si>
    <t>Suspeitos</t>
  </si>
  <si>
    <t>Leitos - Rede Hospitalar Municipal - Comparação Antes e Durante Pandemia - Consolidado 2020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</si>
</sst>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0000"/>
      <name val="Calibri"/>
      <family val="2"/>
    </font>
    <font>
      <sz val="12"/>
      <color rgb="FF212529"/>
      <name val="Segoe UI"/>
      <family val="2"/>
    </font>
    <font>
      <sz val="8"/>
      <color rgb="FF212529"/>
      <name val="Segoe UI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/>
      <diagonal/>
    </border>
    <border>
      <left/>
      <right/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23" fillId="0" borderId="0" applyFont="0" applyFill="0" applyBorder="0" applyAlignment="0" applyProtection="0"/>
  </cellStyleXfs>
  <cellXfs count="25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" fontId="0" fillId="0" borderId="0" xfId="0" applyNumberFormat="1"/>
    <xf numFmtId="0" fontId="10" fillId="0" borderId="0" xfId="0" applyFont="1" applyAlignment="1">
      <alignment vertical="top"/>
    </xf>
    <xf numFmtId="0" fontId="1" fillId="0" borderId="0" xfId="0" applyFont="1"/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horizontal="center" vertical="center"/>
    </xf>
    <xf numFmtId="0" fontId="11" fillId="0" borderId="0" xfId="0" applyFont="1"/>
    <xf numFmtId="3" fontId="2" fillId="0" borderId="0" xfId="0" applyNumberFormat="1" applyFont="1" applyAlignment="1">
      <alignment vertical="center" wrapText="1"/>
    </xf>
    <xf numFmtId="0" fontId="16" fillId="4" borderId="12" xfId="0" applyFont="1" applyFill="1" applyBorder="1" applyAlignment="1">
      <alignment vertical="top" wrapText="1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17" fillId="4" borderId="12" xfId="0" applyFont="1" applyFill="1" applyBorder="1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0" xfId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3" fontId="2" fillId="6" borderId="6" xfId="0" applyNumberFormat="1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vertical="top" wrapText="1"/>
    </xf>
    <xf numFmtId="0" fontId="16" fillId="4" borderId="19" xfId="0" applyFont="1" applyFill="1" applyBorder="1" applyAlignment="1">
      <alignment vertical="top" wrapText="1"/>
    </xf>
    <xf numFmtId="0" fontId="16" fillId="4" borderId="0" xfId="0" applyFont="1" applyFill="1" applyAlignment="1">
      <alignment vertical="top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4" borderId="0" xfId="0" applyFill="1"/>
    <xf numFmtId="0" fontId="17" fillId="4" borderId="0" xfId="0" applyFont="1" applyFill="1" applyAlignment="1">
      <alignment vertical="top" wrapText="1"/>
    </xf>
    <xf numFmtId="0" fontId="7" fillId="8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5" fillId="0" borderId="17" xfId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8" borderId="21" xfId="1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/>
    </xf>
    <xf numFmtId="0" fontId="5" fillId="8" borderId="3" xfId="1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top"/>
    </xf>
    <xf numFmtId="0" fontId="1" fillId="5" borderId="0" xfId="0" applyFont="1" applyFill="1"/>
    <xf numFmtId="0" fontId="0" fillId="5" borderId="0" xfId="0" applyFill="1"/>
    <xf numFmtId="3" fontId="1" fillId="0" borderId="0" xfId="0" applyNumberFormat="1" applyFont="1" applyAlignment="1">
      <alignment horizontal="center"/>
    </xf>
    <xf numFmtId="0" fontId="24" fillId="0" borderId="1" xfId="0" applyFont="1" applyBorder="1" applyAlignment="1">
      <alignment vertical="center"/>
    </xf>
    <xf numFmtId="0" fontId="25" fillId="0" borderId="0" xfId="0" applyFont="1"/>
    <xf numFmtId="0" fontId="24" fillId="2" borderId="2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6" fillId="0" borderId="7" xfId="1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2" borderId="17" xfId="0" applyFont="1" applyFill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6" fillId="0" borderId="3" xfId="1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3" xfId="1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6" fillId="0" borderId="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/>
    </xf>
    <xf numFmtId="3" fontId="25" fillId="0" borderId="0" xfId="0" applyNumberFormat="1" applyFont="1"/>
    <xf numFmtId="3" fontId="24" fillId="11" borderId="6" xfId="0" applyNumberFormat="1" applyFont="1" applyFill="1" applyBorder="1" applyAlignment="1">
      <alignment horizontal="center" vertical="center"/>
    </xf>
    <xf numFmtId="3" fontId="27" fillId="11" borderId="3" xfId="0" applyNumberFormat="1" applyFont="1" applyFill="1" applyBorder="1" applyAlignment="1">
      <alignment horizontal="center" vertical="center"/>
    </xf>
    <xf numFmtId="3" fontId="25" fillId="2" borderId="6" xfId="0" applyNumberFormat="1" applyFont="1" applyFill="1" applyBorder="1" applyAlignment="1">
      <alignment horizontal="center" vertical="center"/>
    </xf>
    <xf numFmtId="3" fontId="27" fillId="11" borderId="5" xfId="0" applyNumberFormat="1" applyFont="1" applyFill="1" applyBorder="1" applyAlignment="1">
      <alignment horizontal="center" vertical="center"/>
    </xf>
    <xf numFmtId="3" fontId="25" fillId="2" borderId="7" xfId="0" applyNumberFormat="1" applyFont="1" applyFill="1" applyBorder="1" applyAlignment="1">
      <alignment horizontal="center" vertical="center"/>
    </xf>
    <xf numFmtId="3" fontId="24" fillId="11" borderId="5" xfId="0" applyNumberFormat="1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/>
    <xf numFmtId="0" fontId="25" fillId="0" borderId="0" xfId="0" applyFont="1" applyAlignment="1">
      <alignment wrapText="1"/>
    </xf>
    <xf numFmtId="3" fontId="27" fillId="11" borderId="5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/>
    </xf>
    <xf numFmtId="0" fontId="24" fillId="2" borderId="8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3" fontId="25" fillId="0" borderId="5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3" fontId="25" fillId="2" borderId="8" xfId="0" applyNumberFormat="1" applyFont="1" applyFill="1" applyBorder="1" applyAlignment="1">
      <alignment vertical="center"/>
    </xf>
    <xf numFmtId="3" fontId="25" fillId="0" borderId="9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3" fontId="24" fillId="0" borderId="5" xfId="2" applyNumberFormat="1" applyFont="1" applyFill="1" applyBorder="1" applyAlignment="1">
      <alignment horizontal="center" vertical="center"/>
    </xf>
    <xf numFmtId="3" fontId="24" fillId="0" borderId="5" xfId="2" applyNumberFormat="1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3" fontId="24" fillId="11" borderId="5" xfId="0" applyNumberFormat="1" applyFont="1" applyFill="1" applyBorder="1" applyAlignment="1">
      <alignment horizontal="center" vertical="center"/>
    </xf>
    <xf numFmtId="3" fontId="24" fillId="2" borderId="6" xfId="0" applyNumberFormat="1" applyFont="1" applyFill="1" applyBorder="1"/>
    <xf numFmtId="3" fontId="25" fillId="2" borderId="6" xfId="0" applyNumberFormat="1" applyFont="1" applyFill="1" applyBorder="1"/>
    <xf numFmtId="0" fontId="25" fillId="2" borderId="5" xfId="0" applyFont="1" applyFill="1" applyBorder="1"/>
    <xf numFmtId="3" fontId="26" fillId="12" borderId="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right"/>
    </xf>
    <xf numFmtId="3" fontId="9" fillId="8" borderId="0" xfId="0" applyNumberFormat="1" applyFont="1" applyFill="1" applyAlignment="1">
      <alignment horizontal="center" vertical="center"/>
    </xf>
    <xf numFmtId="3" fontId="2" fillId="8" borderId="0" xfId="0" applyNumberFormat="1" applyFont="1" applyFill="1" applyAlignment="1">
      <alignment vertical="center" wrapText="1"/>
    </xf>
    <xf numFmtId="3" fontId="29" fillId="13" borderId="5" xfId="0" applyNumberFormat="1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/>
    </xf>
    <xf numFmtId="3" fontId="29" fillId="5" borderId="6" xfId="0" applyNumberFormat="1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center" vertical="center"/>
    </xf>
    <xf numFmtId="3" fontId="27" fillId="12" borderId="3" xfId="0" applyNumberFormat="1" applyFont="1" applyFill="1" applyBorder="1" applyAlignment="1">
      <alignment horizontal="center" vertical="center"/>
    </xf>
    <xf numFmtId="3" fontId="27" fillId="12" borderId="9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12" borderId="5" xfId="0" applyFont="1" applyFill="1" applyBorder="1" applyAlignment="1">
      <alignment horizontal="right" vertical="center"/>
    </xf>
    <xf numFmtId="3" fontId="26" fillId="12" borderId="3" xfId="0" applyNumberFormat="1" applyFont="1" applyFill="1" applyBorder="1" applyAlignment="1">
      <alignment horizontal="right" vertical="center"/>
    </xf>
    <xf numFmtId="3" fontId="26" fillId="12" borderId="4" xfId="0" applyNumberFormat="1" applyFont="1" applyFill="1" applyBorder="1" applyAlignment="1">
      <alignment horizontal="right" vertical="center"/>
    </xf>
    <xf numFmtId="3" fontId="26" fillId="12" borderId="9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textRotation="90"/>
    </xf>
    <xf numFmtId="0" fontId="24" fillId="9" borderId="8" xfId="0" applyFont="1" applyFill="1" applyBorder="1" applyAlignment="1">
      <alignment horizontal="center" vertical="center" textRotation="90"/>
    </xf>
    <xf numFmtId="0" fontId="24" fillId="9" borderId="6" xfId="0" applyFont="1" applyFill="1" applyBorder="1" applyAlignment="1">
      <alignment horizontal="center" vertical="center" textRotation="90"/>
    </xf>
    <xf numFmtId="3" fontId="25" fillId="0" borderId="5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3" fontId="27" fillId="11" borderId="5" xfId="0" applyNumberFormat="1" applyFont="1" applyFill="1" applyBorder="1" applyAlignment="1">
      <alignment horizontal="center"/>
    </xf>
    <xf numFmtId="3" fontId="24" fillId="11" borderId="5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9" borderId="2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textRotation="45"/>
    </xf>
    <xf numFmtId="0" fontId="24" fillId="9" borderId="5" xfId="0" applyFont="1" applyFill="1" applyBorder="1" applyAlignment="1">
      <alignment horizontal="right"/>
    </xf>
    <xf numFmtId="3" fontId="27" fillId="11" borderId="5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3" fontId="24" fillId="11" borderId="5" xfId="0" applyNumberFormat="1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3" fontId="2" fillId="6" borderId="17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3" fontId="9" fillId="3" borderId="3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2" fillId="6" borderId="3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3" fontId="12" fillId="5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3" fontId="29" fillId="13" borderId="5" xfId="0" applyNumberFormat="1" applyFont="1" applyFill="1" applyBorder="1" applyAlignment="1">
      <alignment horizontal="center"/>
    </xf>
    <xf numFmtId="0" fontId="29" fillId="13" borderId="5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9" fillId="8" borderId="9" xfId="0" applyFont="1" applyFill="1" applyBorder="1" applyAlignment="1">
      <alignment horizontal="center"/>
    </xf>
    <xf numFmtId="3" fontId="30" fillId="13" borderId="5" xfId="0" applyNumberFormat="1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3" fontId="29" fillId="13" borderId="5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/>
    </xf>
    <xf numFmtId="3" fontId="9" fillId="13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41DC5F65-D674-4B55-BF3E-7739566E2A45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6378E-5395-4B86-9BC2-D321B40C501E}">
  <dimension ref="A1:R76"/>
  <sheetViews>
    <sheetView topLeftCell="A16" workbookViewId="0">
      <selection activeCell="K37" sqref="K37:K38"/>
    </sheetView>
  </sheetViews>
  <sheetFormatPr defaultRowHeight="14.25" x14ac:dyDescent="0.25"/>
  <cols>
    <col min="1" max="1" width="9.140625" style="91"/>
    <col min="2" max="2" width="44.5703125" style="91" customWidth="1"/>
    <col min="3" max="3" width="11.140625" style="91" customWidth="1"/>
    <col min="4" max="4" width="10.7109375" style="91" customWidth="1"/>
    <col min="5" max="5" width="9.140625" style="91"/>
    <col min="6" max="6" width="1.42578125" style="91" customWidth="1"/>
    <col min="7" max="7" width="9.28515625" style="91" bestFit="1" customWidth="1"/>
    <col min="8" max="8" width="11.28515625" style="91" bestFit="1" customWidth="1"/>
    <col min="9" max="10" width="10.7109375" style="91" customWidth="1"/>
    <col min="11" max="11" width="11.28515625" style="91" bestFit="1" customWidth="1"/>
    <col min="12" max="12" width="1.42578125" style="91" customWidth="1"/>
    <col min="13" max="13" width="15" style="91" customWidth="1"/>
    <col min="14" max="16384" width="9.140625" style="91"/>
  </cols>
  <sheetData>
    <row r="1" spans="1:13" ht="31.5" customHeight="1" thickBot="1" x14ac:dyDescent="0.3">
      <c r="A1" s="194" t="s">
        <v>63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90"/>
      <c r="M1" s="90"/>
    </row>
    <row r="2" spans="1:13" ht="15" thickTop="1" x14ac:dyDescent="0.25"/>
    <row r="3" spans="1:13" ht="24.75" customHeight="1" x14ac:dyDescent="0.25">
      <c r="A3" s="179" t="s">
        <v>0</v>
      </c>
      <c r="B3" s="179" t="s">
        <v>1</v>
      </c>
      <c r="C3" s="182" t="s">
        <v>2</v>
      </c>
      <c r="D3" s="183"/>
      <c r="E3" s="183"/>
      <c r="F3" s="92"/>
      <c r="G3" s="185" t="s">
        <v>68</v>
      </c>
      <c r="H3" s="185"/>
      <c r="I3" s="185"/>
      <c r="J3" s="185"/>
      <c r="K3" s="185"/>
      <c r="L3" s="92"/>
      <c r="M3" s="195" t="s">
        <v>69</v>
      </c>
    </row>
    <row r="4" spans="1:13" ht="57" x14ac:dyDescent="0.25">
      <c r="A4" s="180"/>
      <c r="B4" s="180"/>
      <c r="C4" s="93" t="s">
        <v>3</v>
      </c>
      <c r="D4" s="93" t="s">
        <v>4</v>
      </c>
      <c r="E4" s="94" t="s">
        <v>5</v>
      </c>
      <c r="F4" s="95"/>
      <c r="G4" s="93" t="s">
        <v>6</v>
      </c>
      <c r="H4" s="93" t="s">
        <v>70</v>
      </c>
      <c r="I4" s="93" t="s">
        <v>4</v>
      </c>
      <c r="J4" s="93" t="s">
        <v>71</v>
      </c>
      <c r="K4" s="93" t="s">
        <v>5</v>
      </c>
      <c r="L4" s="95"/>
      <c r="M4" s="196"/>
    </row>
    <row r="5" spans="1:13" x14ac:dyDescent="0.25">
      <c r="A5" s="180" t="s">
        <v>7</v>
      </c>
      <c r="B5" s="96" t="s">
        <v>8</v>
      </c>
      <c r="C5" s="97">
        <v>0</v>
      </c>
      <c r="D5" s="97">
        <v>48</v>
      </c>
      <c r="E5" s="98">
        <f>SUM(C5:D5)</f>
        <v>48</v>
      </c>
      <c r="F5" s="99"/>
      <c r="G5" s="100">
        <v>0</v>
      </c>
      <c r="H5" s="101">
        <v>0</v>
      </c>
      <c r="I5" s="101">
        <v>48</v>
      </c>
      <c r="J5" s="101">
        <v>0</v>
      </c>
      <c r="K5" s="102">
        <f>SUM(G5:J5)</f>
        <v>48</v>
      </c>
      <c r="L5" s="103"/>
      <c r="M5" s="104">
        <v>426</v>
      </c>
    </row>
    <row r="6" spans="1:13" x14ac:dyDescent="0.25">
      <c r="A6" s="181"/>
      <c r="B6" s="106" t="s">
        <v>9</v>
      </c>
      <c r="C6" s="100">
        <v>24</v>
      </c>
      <c r="D6" s="100">
        <v>256</v>
      </c>
      <c r="E6" s="107">
        <f t="shared" ref="E6:E37" si="0">SUM(C6:D6)</f>
        <v>280</v>
      </c>
      <c r="F6" s="99"/>
      <c r="G6" s="100">
        <v>40</v>
      </c>
      <c r="H6" s="101">
        <v>10</v>
      </c>
      <c r="I6" s="101">
        <v>248</v>
      </c>
      <c r="J6" s="101">
        <v>0</v>
      </c>
      <c r="K6" s="102">
        <f t="shared" ref="K6:K37" si="1">SUM(G6:J6)</f>
        <v>298</v>
      </c>
      <c r="L6" s="103"/>
      <c r="M6" s="104">
        <v>657</v>
      </c>
    </row>
    <row r="7" spans="1:13" x14ac:dyDescent="0.25">
      <c r="A7" s="181"/>
      <c r="B7" s="106" t="s">
        <v>10</v>
      </c>
      <c r="C7" s="100">
        <v>33</v>
      </c>
      <c r="D7" s="100">
        <v>170</v>
      </c>
      <c r="E7" s="107">
        <f t="shared" si="0"/>
        <v>203</v>
      </c>
      <c r="F7" s="99"/>
      <c r="G7" s="100">
        <v>25</v>
      </c>
      <c r="H7" s="101">
        <v>10</v>
      </c>
      <c r="I7" s="101">
        <v>145</v>
      </c>
      <c r="J7" s="101">
        <v>15</v>
      </c>
      <c r="K7" s="102">
        <f t="shared" si="1"/>
        <v>195</v>
      </c>
      <c r="L7" s="103"/>
      <c r="M7" s="104">
        <v>1242</v>
      </c>
    </row>
    <row r="8" spans="1:13" x14ac:dyDescent="0.25">
      <c r="A8" s="181"/>
      <c r="B8" s="106" t="s">
        <v>11</v>
      </c>
      <c r="C8" s="100">
        <v>0</v>
      </c>
      <c r="D8" s="100">
        <v>50</v>
      </c>
      <c r="E8" s="107">
        <f t="shared" si="0"/>
        <v>50</v>
      </c>
      <c r="F8" s="99"/>
      <c r="G8" s="100">
        <v>9</v>
      </c>
      <c r="H8" s="101">
        <v>0</v>
      </c>
      <c r="I8" s="101">
        <v>41</v>
      </c>
      <c r="J8" s="101">
        <v>0</v>
      </c>
      <c r="K8" s="102">
        <f t="shared" si="1"/>
        <v>50</v>
      </c>
      <c r="L8" s="103"/>
      <c r="M8" s="104">
        <v>319</v>
      </c>
    </row>
    <row r="9" spans="1:13" x14ac:dyDescent="0.25">
      <c r="A9" s="181"/>
      <c r="B9" s="106" t="s">
        <v>12</v>
      </c>
      <c r="C9" s="100">
        <v>54</v>
      </c>
      <c r="D9" s="100">
        <v>338</v>
      </c>
      <c r="E9" s="107">
        <f t="shared" si="0"/>
        <v>392</v>
      </c>
      <c r="F9" s="99"/>
      <c r="G9" s="100">
        <v>74</v>
      </c>
      <c r="H9" s="101">
        <v>10</v>
      </c>
      <c r="I9" s="101">
        <v>308</v>
      </c>
      <c r="J9" s="101">
        <v>0</v>
      </c>
      <c r="K9" s="102">
        <f t="shared" si="1"/>
        <v>392</v>
      </c>
      <c r="L9" s="103"/>
      <c r="M9" s="104">
        <v>969</v>
      </c>
    </row>
    <row r="10" spans="1:13" x14ac:dyDescent="0.25">
      <c r="A10" s="181"/>
      <c r="B10" s="106" t="s">
        <v>13</v>
      </c>
      <c r="C10" s="100">
        <v>47</v>
      </c>
      <c r="D10" s="100">
        <v>232</v>
      </c>
      <c r="E10" s="107">
        <f t="shared" si="0"/>
        <v>279</v>
      </c>
      <c r="F10" s="99"/>
      <c r="G10" s="100">
        <v>67</v>
      </c>
      <c r="H10" s="101">
        <v>0</v>
      </c>
      <c r="I10" s="101">
        <v>232</v>
      </c>
      <c r="J10" s="101">
        <v>0</v>
      </c>
      <c r="K10" s="102">
        <f t="shared" si="1"/>
        <v>299</v>
      </c>
      <c r="L10" s="103"/>
      <c r="M10" s="104">
        <v>137</v>
      </c>
    </row>
    <row r="11" spans="1:13" x14ac:dyDescent="0.25">
      <c r="A11" s="181"/>
      <c r="B11" s="106" t="s">
        <v>14</v>
      </c>
      <c r="C11" s="100">
        <v>16</v>
      </c>
      <c r="D11" s="100">
        <v>81</v>
      </c>
      <c r="E11" s="107">
        <f t="shared" si="0"/>
        <v>97</v>
      </c>
      <c r="F11" s="99"/>
      <c r="G11" s="108">
        <v>4</v>
      </c>
      <c r="H11" s="101">
        <v>30</v>
      </c>
      <c r="I11" s="101">
        <v>30</v>
      </c>
      <c r="J11" s="101">
        <v>52</v>
      </c>
      <c r="K11" s="102">
        <f t="shared" si="1"/>
        <v>116</v>
      </c>
      <c r="L11" s="103"/>
      <c r="M11" s="104">
        <v>1620</v>
      </c>
    </row>
    <row r="12" spans="1:13" x14ac:dyDescent="0.25">
      <c r="A12" s="181"/>
      <c r="B12" s="106" t="s">
        <v>15</v>
      </c>
      <c r="C12" s="100">
        <v>13</v>
      </c>
      <c r="D12" s="100">
        <v>80</v>
      </c>
      <c r="E12" s="107">
        <f t="shared" si="0"/>
        <v>93</v>
      </c>
      <c r="F12" s="99"/>
      <c r="G12" s="108">
        <v>0</v>
      </c>
      <c r="H12" s="101">
        <v>71</v>
      </c>
      <c r="I12" s="101">
        <v>0</v>
      </c>
      <c r="J12" s="101">
        <v>9</v>
      </c>
      <c r="K12" s="102">
        <f t="shared" si="1"/>
        <v>80</v>
      </c>
      <c r="L12" s="103"/>
      <c r="M12" s="104">
        <v>1820</v>
      </c>
    </row>
    <row r="13" spans="1:13" x14ac:dyDescent="0.25">
      <c r="A13" s="181"/>
      <c r="B13" s="106" t="s">
        <v>16</v>
      </c>
      <c r="C13" s="100">
        <v>11</v>
      </c>
      <c r="D13" s="100">
        <v>43</v>
      </c>
      <c r="E13" s="107">
        <f t="shared" si="0"/>
        <v>54</v>
      </c>
      <c r="F13" s="99"/>
      <c r="G13" s="108">
        <v>6</v>
      </c>
      <c r="H13" s="101">
        <v>10</v>
      </c>
      <c r="I13" s="101">
        <v>40</v>
      </c>
      <c r="J13" s="101">
        <v>0</v>
      </c>
      <c r="K13" s="102">
        <f t="shared" si="1"/>
        <v>56</v>
      </c>
      <c r="L13" s="103"/>
      <c r="M13" s="104">
        <v>90</v>
      </c>
    </row>
    <row r="14" spans="1:13" x14ac:dyDescent="0.25">
      <c r="A14" s="181"/>
      <c r="B14" s="106" t="s">
        <v>17</v>
      </c>
      <c r="C14" s="100">
        <v>12</v>
      </c>
      <c r="D14" s="100">
        <v>150</v>
      </c>
      <c r="E14" s="107">
        <f t="shared" si="0"/>
        <v>162</v>
      </c>
      <c r="F14" s="99"/>
      <c r="G14" s="108">
        <v>5</v>
      </c>
      <c r="H14" s="101">
        <v>94</v>
      </c>
      <c r="I14" s="101">
        <v>38</v>
      </c>
      <c r="J14" s="101">
        <v>75</v>
      </c>
      <c r="K14" s="102">
        <f t="shared" si="1"/>
        <v>212</v>
      </c>
      <c r="L14" s="103"/>
      <c r="M14" s="104">
        <v>3880</v>
      </c>
    </row>
    <row r="15" spans="1:13" x14ac:dyDescent="0.25">
      <c r="A15" s="181"/>
      <c r="B15" s="106" t="s">
        <v>18</v>
      </c>
      <c r="C15" s="100">
        <v>16</v>
      </c>
      <c r="D15" s="100">
        <v>155</v>
      </c>
      <c r="E15" s="107">
        <f t="shared" si="0"/>
        <v>171</v>
      </c>
      <c r="F15" s="99"/>
      <c r="G15" s="108">
        <v>0</v>
      </c>
      <c r="H15" s="101">
        <v>80</v>
      </c>
      <c r="I15" s="101">
        <v>34</v>
      </c>
      <c r="J15" s="101">
        <v>62</v>
      </c>
      <c r="K15" s="102">
        <f t="shared" si="1"/>
        <v>176</v>
      </c>
      <c r="L15" s="103"/>
      <c r="M15" s="104">
        <v>2268</v>
      </c>
    </row>
    <row r="16" spans="1:13" x14ac:dyDescent="0.25">
      <c r="A16" s="181"/>
      <c r="B16" s="106" t="s">
        <v>19</v>
      </c>
      <c r="C16" s="100">
        <v>40</v>
      </c>
      <c r="D16" s="100">
        <v>150</v>
      </c>
      <c r="E16" s="107">
        <f t="shared" si="0"/>
        <v>190</v>
      </c>
      <c r="F16" s="99"/>
      <c r="G16" s="108">
        <v>35</v>
      </c>
      <c r="H16" s="101">
        <v>11</v>
      </c>
      <c r="I16" s="101">
        <v>185</v>
      </c>
      <c r="J16" s="101">
        <v>6</v>
      </c>
      <c r="K16" s="102">
        <f t="shared" si="1"/>
        <v>237</v>
      </c>
      <c r="L16" s="103"/>
      <c r="M16" s="104">
        <v>392</v>
      </c>
    </row>
    <row r="17" spans="1:13" x14ac:dyDescent="0.25">
      <c r="A17" s="181" t="s">
        <v>20</v>
      </c>
      <c r="B17" s="106" t="s">
        <v>21</v>
      </c>
      <c r="C17" s="100">
        <v>0</v>
      </c>
      <c r="D17" s="100">
        <v>0</v>
      </c>
      <c r="E17" s="107">
        <f t="shared" si="0"/>
        <v>0</v>
      </c>
      <c r="F17" s="99"/>
      <c r="G17" s="108">
        <v>0</v>
      </c>
      <c r="H17" s="101">
        <v>12</v>
      </c>
      <c r="I17" s="101">
        <v>0</v>
      </c>
      <c r="J17" s="101">
        <v>43</v>
      </c>
      <c r="K17" s="102">
        <f t="shared" si="1"/>
        <v>55</v>
      </c>
      <c r="L17" s="103"/>
      <c r="M17" s="104">
        <v>1036</v>
      </c>
    </row>
    <row r="18" spans="1:13" x14ac:dyDescent="0.25">
      <c r="A18" s="181"/>
      <c r="B18" s="106" t="s">
        <v>22</v>
      </c>
      <c r="C18" s="100">
        <v>0</v>
      </c>
      <c r="D18" s="100">
        <v>0</v>
      </c>
      <c r="E18" s="107">
        <f t="shared" si="0"/>
        <v>0</v>
      </c>
      <c r="F18" s="99"/>
      <c r="G18" s="108">
        <v>0</v>
      </c>
      <c r="H18" s="101">
        <v>50</v>
      </c>
      <c r="I18" s="101">
        <v>0</v>
      </c>
      <c r="J18" s="101">
        <v>68</v>
      </c>
      <c r="K18" s="102">
        <f t="shared" si="1"/>
        <v>118</v>
      </c>
      <c r="L18" s="103"/>
      <c r="M18" s="104">
        <v>2442</v>
      </c>
    </row>
    <row r="19" spans="1:13" x14ac:dyDescent="0.25">
      <c r="A19" s="181"/>
      <c r="B19" s="106" t="s">
        <v>23</v>
      </c>
      <c r="C19" s="100">
        <v>0</v>
      </c>
      <c r="D19" s="100">
        <v>0</v>
      </c>
      <c r="E19" s="107">
        <f t="shared" si="0"/>
        <v>0</v>
      </c>
      <c r="F19" s="99"/>
      <c r="G19" s="108">
        <v>0</v>
      </c>
      <c r="H19" s="101">
        <v>188</v>
      </c>
      <c r="I19" s="101">
        <v>0</v>
      </c>
      <c r="J19" s="101">
        <v>218</v>
      </c>
      <c r="K19" s="102">
        <f t="shared" si="1"/>
        <v>406</v>
      </c>
      <c r="L19" s="103"/>
      <c r="M19" s="104">
        <v>6174</v>
      </c>
    </row>
    <row r="20" spans="1:13" x14ac:dyDescent="0.25">
      <c r="A20" s="181"/>
      <c r="B20" s="109" t="s">
        <v>24</v>
      </c>
      <c r="C20" s="100">
        <v>0</v>
      </c>
      <c r="D20" s="100">
        <v>0</v>
      </c>
      <c r="E20" s="107">
        <f t="shared" si="0"/>
        <v>0</v>
      </c>
      <c r="F20" s="99"/>
      <c r="G20" s="108">
        <v>0</v>
      </c>
      <c r="H20" s="101">
        <v>10</v>
      </c>
      <c r="I20" s="101">
        <v>0</v>
      </c>
      <c r="J20" s="101">
        <v>100</v>
      </c>
      <c r="K20" s="102">
        <f t="shared" si="1"/>
        <v>110</v>
      </c>
      <c r="L20" s="103"/>
      <c r="M20" s="104">
        <v>540</v>
      </c>
    </row>
    <row r="21" spans="1:13" x14ac:dyDescent="0.25">
      <c r="A21" s="181"/>
      <c r="B21" s="109" t="s">
        <v>25</v>
      </c>
      <c r="C21" s="100">
        <v>0</v>
      </c>
      <c r="D21" s="100">
        <v>0</v>
      </c>
      <c r="E21" s="107">
        <f t="shared" si="0"/>
        <v>0</v>
      </c>
      <c r="F21" s="99"/>
      <c r="G21" s="108">
        <v>0</v>
      </c>
      <c r="H21" s="101">
        <v>25</v>
      </c>
      <c r="I21" s="101">
        <v>0</v>
      </c>
      <c r="J21" s="101">
        <v>100</v>
      </c>
      <c r="K21" s="102">
        <f t="shared" si="1"/>
        <v>125</v>
      </c>
      <c r="L21" s="103"/>
      <c r="M21" s="104">
        <v>1729</v>
      </c>
    </row>
    <row r="22" spans="1:13" x14ac:dyDescent="0.25">
      <c r="A22" s="181"/>
      <c r="B22" s="109" t="s">
        <v>26</v>
      </c>
      <c r="C22" s="100">
        <v>34</v>
      </c>
      <c r="D22" s="100">
        <v>194</v>
      </c>
      <c r="E22" s="107">
        <f t="shared" si="0"/>
        <v>228</v>
      </c>
      <c r="F22" s="99"/>
      <c r="G22" s="108">
        <v>34</v>
      </c>
      <c r="H22" s="101">
        <v>60</v>
      </c>
      <c r="I22" s="101">
        <v>159</v>
      </c>
      <c r="J22" s="101">
        <v>33</v>
      </c>
      <c r="K22" s="102">
        <f t="shared" si="1"/>
        <v>286</v>
      </c>
      <c r="L22" s="103"/>
      <c r="M22" s="104">
        <v>2988</v>
      </c>
    </row>
    <row r="23" spans="1:13" ht="15.75" customHeight="1" x14ac:dyDescent="0.25">
      <c r="A23" s="181"/>
      <c r="B23" s="109" t="s">
        <v>27</v>
      </c>
      <c r="C23" s="100">
        <v>40</v>
      </c>
      <c r="D23" s="100">
        <v>145</v>
      </c>
      <c r="E23" s="107">
        <f t="shared" si="0"/>
        <v>185</v>
      </c>
      <c r="F23" s="99"/>
      <c r="G23" s="108">
        <v>38</v>
      </c>
      <c r="H23" s="100">
        <v>30</v>
      </c>
      <c r="I23" s="100">
        <v>166</v>
      </c>
      <c r="J23" s="100">
        <v>22</v>
      </c>
      <c r="K23" s="110">
        <f t="shared" si="1"/>
        <v>256</v>
      </c>
      <c r="L23" s="103"/>
      <c r="M23" s="104">
        <v>1787</v>
      </c>
    </row>
    <row r="24" spans="1:13" x14ac:dyDescent="0.25">
      <c r="A24" s="181"/>
      <c r="B24" s="106" t="s">
        <v>28</v>
      </c>
      <c r="C24" s="100">
        <v>0</v>
      </c>
      <c r="D24" s="100">
        <v>0</v>
      </c>
      <c r="E24" s="107">
        <f t="shared" si="0"/>
        <v>0</v>
      </c>
      <c r="F24" s="99"/>
      <c r="G24" s="108">
        <v>0</v>
      </c>
      <c r="H24" s="101">
        <v>190</v>
      </c>
      <c r="I24" s="101">
        <v>0</v>
      </c>
      <c r="J24" s="101">
        <v>69</v>
      </c>
      <c r="K24" s="102">
        <f t="shared" si="1"/>
        <v>259</v>
      </c>
      <c r="L24" s="103"/>
      <c r="M24" s="104">
        <v>2683</v>
      </c>
    </row>
    <row r="25" spans="1:13" x14ac:dyDescent="0.25">
      <c r="A25" s="181"/>
      <c r="B25" s="106" t="s">
        <v>29</v>
      </c>
      <c r="C25" s="100">
        <v>20</v>
      </c>
      <c r="D25" s="100">
        <v>55</v>
      </c>
      <c r="E25" s="107">
        <f t="shared" si="0"/>
        <v>75</v>
      </c>
      <c r="F25" s="99"/>
      <c r="G25" s="108">
        <v>18</v>
      </c>
      <c r="H25" s="101">
        <v>2</v>
      </c>
      <c r="I25" s="101">
        <v>80</v>
      </c>
      <c r="J25" s="101">
        <v>3</v>
      </c>
      <c r="K25" s="102">
        <f t="shared" si="1"/>
        <v>103</v>
      </c>
      <c r="L25" s="103"/>
      <c r="M25" s="104">
        <v>55</v>
      </c>
    </row>
    <row r="26" spans="1:13" x14ac:dyDescent="0.25">
      <c r="A26" s="181"/>
      <c r="B26" s="106" t="s">
        <v>30</v>
      </c>
      <c r="C26" s="100">
        <v>0</v>
      </c>
      <c r="D26" s="100">
        <v>0</v>
      </c>
      <c r="E26" s="107">
        <f t="shared" si="0"/>
        <v>0</v>
      </c>
      <c r="F26" s="99"/>
      <c r="G26" s="108">
        <v>0</v>
      </c>
      <c r="H26" s="100">
        <v>169</v>
      </c>
      <c r="I26" s="100">
        <v>0</v>
      </c>
      <c r="J26" s="100">
        <v>79</v>
      </c>
      <c r="K26" s="110">
        <f t="shared" si="1"/>
        <v>248</v>
      </c>
      <c r="L26" s="103"/>
      <c r="M26" s="104">
        <v>5550</v>
      </c>
    </row>
    <row r="27" spans="1:13" x14ac:dyDescent="0.25">
      <c r="A27" s="181"/>
      <c r="B27" s="106" t="s">
        <v>31</v>
      </c>
      <c r="C27" s="100">
        <v>40</v>
      </c>
      <c r="D27" s="100">
        <v>205</v>
      </c>
      <c r="E27" s="107">
        <f t="shared" si="0"/>
        <v>245</v>
      </c>
      <c r="F27" s="99"/>
      <c r="G27" s="108">
        <v>10</v>
      </c>
      <c r="H27" s="101">
        <v>180</v>
      </c>
      <c r="I27" s="101">
        <v>48</v>
      </c>
      <c r="J27" s="101">
        <v>80</v>
      </c>
      <c r="K27" s="102">
        <f t="shared" si="1"/>
        <v>318</v>
      </c>
      <c r="L27" s="103"/>
      <c r="M27" s="104">
        <v>4619</v>
      </c>
    </row>
    <row r="28" spans="1:13" x14ac:dyDescent="0.25">
      <c r="A28" s="181"/>
      <c r="B28" s="106" t="s">
        <v>32</v>
      </c>
      <c r="C28" s="100">
        <v>6</v>
      </c>
      <c r="D28" s="100">
        <v>165</v>
      </c>
      <c r="E28" s="107">
        <f t="shared" si="0"/>
        <v>171</v>
      </c>
      <c r="F28" s="99"/>
      <c r="G28" s="108">
        <v>6</v>
      </c>
      <c r="H28" s="101">
        <v>14</v>
      </c>
      <c r="I28" s="101">
        <v>159</v>
      </c>
      <c r="J28" s="101">
        <v>6</v>
      </c>
      <c r="K28" s="102">
        <f t="shared" si="1"/>
        <v>185</v>
      </c>
      <c r="L28" s="103"/>
      <c r="M28" s="104">
        <v>1471</v>
      </c>
    </row>
    <row r="29" spans="1:13" x14ac:dyDescent="0.25">
      <c r="A29" s="181"/>
      <c r="B29" s="106" t="s">
        <v>33</v>
      </c>
      <c r="C29" s="100">
        <v>24</v>
      </c>
      <c r="D29" s="100">
        <f>205-24</f>
        <v>181</v>
      </c>
      <c r="E29" s="107">
        <f t="shared" si="0"/>
        <v>205</v>
      </c>
      <c r="F29" s="99"/>
      <c r="G29" s="108">
        <v>10</v>
      </c>
      <c r="H29" s="101">
        <v>30</v>
      </c>
      <c r="I29" s="101">
        <f>181-48</f>
        <v>133</v>
      </c>
      <c r="J29" s="101">
        <v>48</v>
      </c>
      <c r="K29" s="102">
        <f t="shared" si="1"/>
        <v>221</v>
      </c>
      <c r="L29" s="103"/>
      <c r="M29" s="104">
        <v>1340</v>
      </c>
    </row>
    <row r="30" spans="1:13" x14ac:dyDescent="0.25">
      <c r="A30" s="181"/>
      <c r="B30" s="111" t="s">
        <v>34</v>
      </c>
      <c r="C30" s="100">
        <v>0</v>
      </c>
      <c r="D30" s="100">
        <v>100</v>
      </c>
      <c r="E30" s="107">
        <f t="shared" si="0"/>
        <v>100</v>
      </c>
      <c r="F30" s="99"/>
      <c r="G30" s="108">
        <v>0</v>
      </c>
      <c r="H30" s="101">
        <v>0</v>
      </c>
      <c r="I30" s="101">
        <v>0</v>
      </c>
      <c r="J30" s="101">
        <v>80</v>
      </c>
      <c r="K30" s="102">
        <f t="shared" si="1"/>
        <v>80</v>
      </c>
      <c r="L30" s="103"/>
      <c r="M30" s="104">
        <v>618</v>
      </c>
    </row>
    <row r="31" spans="1:13" x14ac:dyDescent="0.25">
      <c r="A31" s="181"/>
      <c r="B31" s="111" t="s">
        <v>35</v>
      </c>
      <c r="C31" s="100">
        <v>0</v>
      </c>
      <c r="D31" s="112">
        <v>0</v>
      </c>
      <c r="E31" s="107">
        <f t="shared" si="0"/>
        <v>0</v>
      </c>
      <c r="F31" s="99"/>
      <c r="G31" s="108">
        <v>0</v>
      </c>
      <c r="H31" s="101">
        <v>30</v>
      </c>
      <c r="I31" s="113">
        <v>0</v>
      </c>
      <c r="J31" s="113">
        <v>180</v>
      </c>
      <c r="K31" s="102">
        <f t="shared" si="1"/>
        <v>210</v>
      </c>
      <c r="L31" s="103"/>
      <c r="M31" s="104">
        <v>137</v>
      </c>
    </row>
    <row r="32" spans="1:13" x14ac:dyDescent="0.25">
      <c r="A32" s="105" t="s">
        <v>36</v>
      </c>
      <c r="B32" s="111" t="s">
        <v>37</v>
      </c>
      <c r="C32" s="100">
        <v>34</v>
      </c>
      <c r="D32" s="112">
        <v>240</v>
      </c>
      <c r="E32" s="107">
        <f t="shared" si="0"/>
        <v>274</v>
      </c>
      <c r="F32" s="99"/>
      <c r="G32" s="108">
        <v>22</v>
      </c>
      <c r="H32" s="101">
        <v>30</v>
      </c>
      <c r="I32" s="113">
        <v>202</v>
      </c>
      <c r="J32" s="113">
        <v>20</v>
      </c>
      <c r="K32" s="102">
        <f t="shared" si="1"/>
        <v>274</v>
      </c>
      <c r="L32" s="103"/>
      <c r="M32" s="104">
        <v>1120</v>
      </c>
    </row>
    <row r="33" spans="1:18" x14ac:dyDescent="0.25">
      <c r="A33" s="188" t="s">
        <v>72</v>
      </c>
      <c r="B33" s="114" t="s">
        <v>73</v>
      </c>
      <c r="C33" s="100">
        <v>0</v>
      </c>
      <c r="D33" s="100">
        <v>0</v>
      </c>
      <c r="E33" s="107">
        <f t="shared" si="0"/>
        <v>0</v>
      </c>
      <c r="F33" s="99"/>
      <c r="G33" s="108">
        <v>0</v>
      </c>
      <c r="H33" s="101">
        <v>20</v>
      </c>
      <c r="I33" s="101">
        <v>0</v>
      </c>
      <c r="J33" s="101">
        <v>40</v>
      </c>
      <c r="K33" s="102">
        <f t="shared" si="1"/>
        <v>60</v>
      </c>
      <c r="L33" s="103"/>
      <c r="M33" s="104">
        <v>1553</v>
      </c>
    </row>
    <row r="34" spans="1:18" x14ac:dyDescent="0.25">
      <c r="A34" s="188"/>
      <c r="B34" s="114" t="s">
        <v>74</v>
      </c>
      <c r="C34" s="100">
        <v>0</v>
      </c>
      <c r="D34" s="100">
        <v>0</v>
      </c>
      <c r="E34" s="107">
        <f t="shared" si="0"/>
        <v>0</v>
      </c>
      <c r="F34" s="99"/>
      <c r="G34" s="108">
        <v>0</v>
      </c>
      <c r="H34" s="101">
        <v>20</v>
      </c>
      <c r="I34" s="101">
        <v>0</v>
      </c>
      <c r="J34" s="101">
        <v>30</v>
      </c>
      <c r="K34" s="102">
        <f t="shared" si="1"/>
        <v>50</v>
      </c>
      <c r="L34" s="103"/>
      <c r="M34" s="104">
        <v>902</v>
      </c>
      <c r="N34" s="115"/>
      <c r="O34" s="116"/>
    </row>
    <row r="35" spans="1:18" x14ac:dyDescent="0.25">
      <c r="A35" s="188"/>
      <c r="B35" s="114" t="s">
        <v>75</v>
      </c>
      <c r="C35" s="100">
        <v>0</v>
      </c>
      <c r="D35" s="100">
        <v>0</v>
      </c>
      <c r="E35" s="107">
        <f t="shared" si="0"/>
        <v>0</v>
      </c>
      <c r="F35" s="99"/>
      <c r="G35" s="108">
        <v>0</v>
      </c>
      <c r="H35" s="101">
        <v>10</v>
      </c>
      <c r="I35" s="101">
        <v>0</v>
      </c>
      <c r="J35" s="101">
        <v>0</v>
      </c>
      <c r="K35" s="102">
        <f t="shared" si="1"/>
        <v>10</v>
      </c>
      <c r="L35" s="103"/>
      <c r="M35" s="104">
        <v>240</v>
      </c>
    </row>
    <row r="36" spans="1:18" x14ac:dyDescent="0.25">
      <c r="A36" s="188"/>
      <c r="B36" s="114" t="s">
        <v>76</v>
      </c>
      <c r="C36" s="100">
        <v>0</v>
      </c>
      <c r="D36" s="100">
        <v>0</v>
      </c>
      <c r="E36" s="107">
        <f t="shared" si="0"/>
        <v>0</v>
      </c>
      <c r="F36" s="99"/>
      <c r="G36" s="108">
        <v>0</v>
      </c>
      <c r="H36" s="101">
        <v>35</v>
      </c>
      <c r="I36" s="101">
        <v>0</v>
      </c>
      <c r="J36" s="101">
        <v>20</v>
      </c>
      <c r="K36" s="102">
        <f t="shared" si="1"/>
        <v>55</v>
      </c>
      <c r="L36" s="103"/>
      <c r="M36" s="104">
        <v>1356</v>
      </c>
      <c r="N36" s="115"/>
      <c r="O36" s="116"/>
    </row>
    <row r="37" spans="1:18" x14ac:dyDescent="0.25">
      <c r="A37" s="189" t="s">
        <v>38</v>
      </c>
      <c r="B37" s="189"/>
      <c r="C37" s="117">
        <f>SUM(C5:C36)</f>
        <v>464</v>
      </c>
      <c r="D37" s="117">
        <f>SUM(D5:D36)</f>
        <v>3038</v>
      </c>
      <c r="E37" s="118">
        <f t="shared" si="0"/>
        <v>3502</v>
      </c>
      <c r="F37" s="119"/>
      <c r="G37" s="117">
        <f>SUM(G5:G36)</f>
        <v>403</v>
      </c>
      <c r="H37" s="117">
        <f>SUM(H5:H36)</f>
        <v>1431</v>
      </c>
      <c r="I37" s="117">
        <f t="shared" ref="I37" si="2">SUM(I5:I36)</f>
        <v>2296</v>
      </c>
      <c r="J37" s="117">
        <f>SUM(J5:J36)</f>
        <v>1458</v>
      </c>
      <c r="K37" s="190">
        <f t="shared" si="1"/>
        <v>5588</v>
      </c>
      <c r="L37" s="121"/>
      <c r="M37" s="122">
        <f>SUM(M5:M36)</f>
        <v>52160</v>
      </c>
      <c r="P37" s="116"/>
    </row>
    <row r="38" spans="1:18" x14ac:dyDescent="0.25">
      <c r="A38" s="123" t="s">
        <v>39</v>
      </c>
      <c r="B38" s="124"/>
      <c r="C38" s="125"/>
      <c r="D38" s="191" t="s">
        <v>40</v>
      </c>
      <c r="E38" s="191"/>
      <c r="G38" s="192">
        <f>G37+H37</f>
        <v>1834</v>
      </c>
      <c r="H38" s="193"/>
      <c r="I38" s="192">
        <f>I37+J37</f>
        <v>3754</v>
      </c>
      <c r="J38" s="193"/>
      <c r="K38" s="190"/>
    </row>
    <row r="39" spans="1:18" x14ac:dyDescent="0.25">
      <c r="A39" s="123"/>
      <c r="B39" s="124"/>
      <c r="D39" s="175" t="s">
        <v>41</v>
      </c>
      <c r="E39" s="175"/>
      <c r="G39" s="176">
        <f>H37+J37</f>
        <v>2889</v>
      </c>
      <c r="H39" s="176"/>
      <c r="I39" s="176"/>
      <c r="J39" s="176"/>
      <c r="K39" s="127"/>
    </row>
    <row r="40" spans="1:18" x14ac:dyDescent="0.25">
      <c r="A40" s="124" t="s">
        <v>42</v>
      </c>
      <c r="D40" s="175" t="s">
        <v>43</v>
      </c>
      <c r="E40" s="175"/>
      <c r="G40" s="177">
        <f>G37+I37</f>
        <v>2699</v>
      </c>
      <c r="H40" s="177"/>
      <c r="I40" s="177"/>
      <c r="J40" s="177"/>
      <c r="K40" s="128"/>
    </row>
    <row r="41" spans="1:18" x14ac:dyDescent="0.25">
      <c r="A41" s="124" t="s">
        <v>44</v>
      </c>
    </row>
    <row r="42" spans="1:18" x14ac:dyDescent="0.25">
      <c r="A42" s="124" t="s">
        <v>45</v>
      </c>
    </row>
    <row r="43" spans="1:18" x14ac:dyDescent="0.25">
      <c r="A43" s="124" t="s">
        <v>46</v>
      </c>
    </row>
    <row r="44" spans="1:18" x14ac:dyDescent="0.25">
      <c r="A44" s="124" t="s">
        <v>47</v>
      </c>
    </row>
    <row r="45" spans="1:18" x14ac:dyDescent="0.25">
      <c r="A45" s="124" t="s">
        <v>48</v>
      </c>
    </row>
    <row r="47" spans="1:18" ht="15" thickBot="1" x14ac:dyDescent="0.3">
      <c r="A47" s="178" t="s">
        <v>77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24"/>
      <c r="O47" s="124"/>
      <c r="P47" s="124"/>
      <c r="Q47" s="124"/>
      <c r="R47" s="124"/>
    </row>
    <row r="48" spans="1:18" ht="15" thickTop="1" x14ac:dyDescent="0.2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4"/>
      <c r="O48" s="124"/>
      <c r="P48" s="124"/>
      <c r="Q48" s="124"/>
      <c r="R48" s="124"/>
    </row>
    <row r="49" spans="1:13" ht="25.5" customHeight="1" x14ac:dyDescent="0.25">
      <c r="A49" s="179" t="s">
        <v>0</v>
      </c>
      <c r="B49" s="181" t="s">
        <v>1</v>
      </c>
      <c r="C49" s="182" t="s">
        <v>2</v>
      </c>
      <c r="D49" s="183"/>
      <c r="E49" s="183"/>
      <c r="F49" s="92"/>
      <c r="G49" s="184" t="s">
        <v>68</v>
      </c>
      <c r="H49" s="185"/>
      <c r="I49" s="185"/>
      <c r="J49" s="185"/>
      <c r="K49" s="182"/>
      <c r="L49" s="92"/>
      <c r="M49" s="186" t="s">
        <v>69</v>
      </c>
    </row>
    <row r="50" spans="1:13" ht="57" x14ac:dyDescent="0.25">
      <c r="A50" s="180"/>
      <c r="B50" s="181"/>
      <c r="C50" s="93" t="s">
        <v>3</v>
      </c>
      <c r="D50" s="93" t="s">
        <v>4</v>
      </c>
      <c r="E50" s="94" t="s">
        <v>5</v>
      </c>
      <c r="F50" s="130"/>
      <c r="G50" s="131" t="s">
        <v>6</v>
      </c>
      <c r="H50" s="93" t="s">
        <v>70</v>
      </c>
      <c r="I50" s="93" t="s">
        <v>4</v>
      </c>
      <c r="J50" s="93" t="s">
        <v>71</v>
      </c>
      <c r="K50" s="94" t="s">
        <v>5</v>
      </c>
      <c r="L50" s="130"/>
      <c r="M50" s="187"/>
    </row>
    <row r="51" spans="1:13" ht="15" customHeight="1" x14ac:dyDescent="0.25">
      <c r="A51" s="169" t="s">
        <v>78</v>
      </c>
      <c r="B51" s="132" t="s">
        <v>79</v>
      </c>
      <c r="C51" s="133">
        <v>0</v>
      </c>
      <c r="D51" s="133">
        <v>0</v>
      </c>
      <c r="E51" s="134">
        <f>SUM(C51:D51)</f>
        <v>0</v>
      </c>
      <c r="F51" s="135"/>
      <c r="G51" s="136">
        <v>0</v>
      </c>
      <c r="H51" s="133">
        <v>16</v>
      </c>
      <c r="I51" s="133">
        <v>0</v>
      </c>
      <c r="J51" s="133">
        <v>184</v>
      </c>
      <c r="K51" s="137">
        <f>SUM(G51:J51)</f>
        <v>200</v>
      </c>
      <c r="L51" s="135"/>
      <c r="M51" s="138">
        <v>1515</v>
      </c>
    </row>
    <row r="52" spans="1:13" x14ac:dyDescent="0.25">
      <c r="A52" s="170"/>
      <c r="B52" s="132" t="s">
        <v>80</v>
      </c>
      <c r="C52" s="133">
        <v>0</v>
      </c>
      <c r="D52" s="133">
        <v>0</v>
      </c>
      <c r="E52" s="134">
        <f t="shared" ref="E52:E63" si="3">SUM(C52:D52)</f>
        <v>0</v>
      </c>
      <c r="F52" s="135"/>
      <c r="G52" s="136">
        <v>0</v>
      </c>
      <c r="H52" s="172">
        <v>64</v>
      </c>
      <c r="I52" s="172">
        <v>0</v>
      </c>
      <c r="J52" s="172">
        <v>807</v>
      </c>
      <c r="K52" s="173">
        <f>SUM(G52:J52)</f>
        <v>871</v>
      </c>
      <c r="L52" s="135"/>
      <c r="M52" s="139">
        <v>3276</v>
      </c>
    </row>
    <row r="53" spans="1:13" x14ac:dyDescent="0.25">
      <c r="A53" s="170"/>
      <c r="B53" s="132" t="s">
        <v>81</v>
      </c>
      <c r="C53" s="133">
        <v>0</v>
      </c>
      <c r="D53" s="133">
        <v>0</v>
      </c>
      <c r="E53" s="134">
        <f t="shared" si="3"/>
        <v>0</v>
      </c>
      <c r="F53" s="135"/>
      <c r="G53" s="136">
        <v>0</v>
      </c>
      <c r="H53" s="172"/>
      <c r="I53" s="172"/>
      <c r="J53" s="172"/>
      <c r="K53" s="173"/>
      <c r="L53" s="135"/>
      <c r="M53" s="139">
        <v>3077</v>
      </c>
    </row>
    <row r="54" spans="1:13" ht="28.5" x14ac:dyDescent="0.25">
      <c r="A54" s="170"/>
      <c r="B54" s="140" t="s">
        <v>82</v>
      </c>
      <c r="C54" s="133">
        <v>0</v>
      </c>
      <c r="D54" s="133">
        <v>0</v>
      </c>
      <c r="E54" s="134">
        <f t="shared" si="3"/>
        <v>0</v>
      </c>
      <c r="F54" s="135"/>
      <c r="G54" s="136">
        <v>0</v>
      </c>
      <c r="H54" s="133">
        <v>5</v>
      </c>
      <c r="I54" s="133">
        <v>0</v>
      </c>
      <c r="J54" s="133">
        <v>20</v>
      </c>
      <c r="K54" s="137">
        <f>H54+J54</f>
        <v>25</v>
      </c>
      <c r="L54" s="135"/>
      <c r="M54" s="137">
        <v>148</v>
      </c>
    </row>
    <row r="55" spans="1:13" ht="28.5" x14ac:dyDescent="0.25">
      <c r="A55" s="170"/>
      <c r="B55" s="140" t="s">
        <v>83</v>
      </c>
      <c r="C55" s="133">
        <v>0</v>
      </c>
      <c r="D55" s="133">
        <v>0</v>
      </c>
      <c r="E55" s="134">
        <f t="shared" si="3"/>
        <v>0</v>
      </c>
      <c r="F55" s="135"/>
      <c r="G55" s="136">
        <v>0</v>
      </c>
      <c r="H55" s="133">
        <v>0</v>
      </c>
      <c r="I55" s="133">
        <v>0</v>
      </c>
      <c r="J55" s="133">
        <v>2</v>
      </c>
      <c r="K55" s="137">
        <f t="shared" ref="K55:K63" si="4">H55+J55</f>
        <v>2</v>
      </c>
      <c r="L55" s="135"/>
      <c r="M55" s="137">
        <v>33</v>
      </c>
    </row>
    <row r="56" spans="1:13" x14ac:dyDescent="0.25">
      <c r="A56" s="170"/>
      <c r="B56" s="141" t="s">
        <v>84</v>
      </c>
      <c r="C56" s="133">
        <v>0</v>
      </c>
      <c r="D56" s="133">
        <v>0</v>
      </c>
      <c r="E56" s="134">
        <f t="shared" si="3"/>
        <v>0</v>
      </c>
      <c r="F56" s="135"/>
      <c r="G56" s="136">
        <v>0</v>
      </c>
      <c r="H56" s="133">
        <v>0</v>
      </c>
      <c r="I56" s="133">
        <v>0</v>
      </c>
      <c r="J56" s="133">
        <v>2</v>
      </c>
      <c r="K56" s="137">
        <f t="shared" si="4"/>
        <v>2</v>
      </c>
      <c r="L56" s="135"/>
      <c r="M56" s="137">
        <v>10</v>
      </c>
    </row>
    <row r="57" spans="1:13" x14ac:dyDescent="0.25">
      <c r="A57" s="170"/>
      <c r="B57" s="141" t="s">
        <v>85</v>
      </c>
      <c r="C57" s="133">
        <v>0</v>
      </c>
      <c r="D57" s="133">
        <v>0</v>
      </c>
      <c r="E57" s="134">
        <f t="shared" si="3"/>
        <v>0</v>
      </c>
      <c r="F57" s="135"/>
      <c r="G57" s="136">
        <v>0</v>
      </c>
      <c r="H57" s="133">
        <v>4</v>
      </c>
      <c r="I57" s="133">
        <v>0</v>
      </c>
      <c r="J57" s="133">
        <v>20</v>
      </c>
      <c r="K57" s="137">
        <f t="shared" si="4"/>
        <v>24</v>
      </c>
      <c r="L57" s="135"/>
      <c r="M57" s="137">
        <v>119</v>
      </c>
    </row>
    <row r="58" spans="1:13" x14ac:dyDescent="0.25">
      <c r="A58" s="170"/>
      <c r="B58" s="141" t="s">
        <v>86</v>
      </c>
      <c r="C58" s="133">
        <v>0</v>
      </c>
      <c r="D58" s="133">
        <v>0</v>
      </c>
      <c r="E58" s="134">
        <f t="shared" si="3"/>
        <v>0</v>
      </c>
      <c r="F58" s="135"/>
      <c r="G58" s="136">
        <v>0</v>
      </c>
      <c r="H58" s="133">
        <v>0</v>
      </c>
      <c r="I58" s="133">
        <v>0</v>
      </c>
      <c r="J58" s="133">
        <v>20</v>
      </c>
      <c r="K58" s="137">
        <f t="shared" si="4"/>
        <v>20</v>
      </c>
      <c r="L58" s="135"/>
      <c r="M58" s="137">
        <v>29</v>
      </c>
    </row>
    <row r="59" spans="1:13" x14ac:dyDescent="0.25">
      <c r="A59" s="170"/>
      <c r="B59" s="142" t="s">
        <v>87</v>
      </c>
      <c r="C59" s="133">
        <v>0</v>
      </c>
      <c r="D59" s="133">
        <v>0</v>
      </c>
      <c r="E59" s="134">
        <f t="shared" si="3"/>
        <v>0</v>
      </c>
      <c r="F59" s="135"/>
      <c r="G59" s="136">
        <v>0</v>
      </c>
      <c r="H59" s="133">
        <v>0</v>
      </c>
      <c r="I59" s="133">
        <v>0</v>
      </c>
      <c r="J59" s="133">
        <v>10</v>
      </c>
      <c r="K59" s="137">
        <f t="shared" si="4"/>
        <v>10</v>
      </c>
      <c r="L59" s="135"/>
      <c r="M59" s="137">
        <v>4</v>
      </c>
    </row>
    <row r="60" spans="1:13" x14ac:dyDescent="0.25">
      <c r="A60" s="170"/>
      <c r="B60" s="140" t="s">
        <v>88</v>
      </c>
      <c r="C60" s="133">
        <v>0</v>
      </c>
      <c r="D60" s="133">
        <v>0</v>
      </c>
      <c r="E60" s="134">
        <f t="shared" si="3"/>
        <v>0</v>
      </c>
      <c r="F60" s="135"/>
      <c r="G60" s="136">
        <v>0</v>
      </c>
      <c r="H60" s="133">
        <v>0</v>
      </c>
      <c r="I60" s="133">
        <v>0</v>
      </c>
      <c r="J60" s="133">
        <v>16</v>
      </c>
      <c r="K60" s="137">
        <f t="shared" si="4"/>
        <v>16</v>
      </c>
      <c r="L60" s="135"/>
      <c r="M60" s="137">
        <v>77</v>
      </c>
    </row>
    <row r="61" spans="1:13" x14ac:dyDescent="0.25">
      <c r="A61" s="170"/>
      <c r="B61" s="143" t="s">
        <v>89</v>
      </c>
      <c r="C61" s="133">
        <v>0</v>
      </c>
      <c r="D61" s="133">
        <v>0</v>
      </c>
      <c r="E61" s="134">
        <f t="shared" si="3"/>
        <v>0</v>
      </c>
      <c r="F61" s="135"/>
      <c r="G61" s="136">
        <v>0</v>
      </c>
      <c r="H61" s="133">
        <v>0</v>
      </c>
      <c r="I61" s="133">
        <v>0</v>
      </c>
      <c r="J61" s="133">
        <v>5</v>
      </c>
      <c r="K61" s="137">
        <f t="shared" si="4"/>
        <v>5</v>
      </c>
      <c r="L61" s="135"/>
      <c r="M61" s="137">
        <v>80</v>
      </c>
    </row>
    <row r="62" spans="1:13" x14ac:dyDescent="0.25">
      <c r="A62" s="170"/>
      <c r="B62" s="174" t="s">
        <v>90</v>
      </c>
      <c r="C62" s="133">
        <v>0</v>
      </c>
      <c r="D62" s="133">
        <v>0</v>
      </c>
      <c r="E62" s="134">
        <f t="shared" si="3"/>
        <v>0</v>
      </c>
      <c r="F62" s="135"/>
      <c r="G62" s="136"/>
      <c r="H62" s="133">
        <v>0</v>
      </c>
      <c r="I62" s="133">
        <v>0</v>
      </c>
      <c r="J62" s="133">
        <v>10</v>
      </c>
      <c r="K62" s="144">
        <f t="shared" si="4"/>
        <v>10</v>
      </c>
      <c r="L62" s="135"/>
      <c r="M62" s="161">
        <v>80</v>
      </c>
    </row>
    <row r="63" spans="1:13" x14ac:dyDescent="0.25">
      <c r="A63" s="171"/>
      <c r="B63" s="174"/>
      <c r="C63" s="133">
        <v>0</v>
      </c>
      <c r="D63" s="133">
        <v>0</v>
      </c>
      <c r="E63" s="134">
        <f t="shared" si="3"/>
        <v>0</v>
      </c>
      <c r="F63" s="135"/>
      <c r="G63" s="136">
        <v>0</v>
      </c>
      <c r="H63" s="133">
        <v>40</v>
      </c>
      <c r="I63" s="133">
        <v>0</v>
      </c>
      <c r="J63" s="145">
        <v>10</v>
      </c>
      <c r="K63" s="137">
        <f t="shared" si="4"/>
        <v>50</v>
      </c>
      <c r="L63" s="135"/>
      <c r="M63" s="162"/>
    </row>
    <row r="64" spans="1:13" x14ac:dyDescent="0.25">
      <c r="A64" s="123" t="s">
        <v>91</v>
      </c>
      <c r="C64" s="146">
        <v>0</v>
      </c>
      <c r="D64" s="146">
        <v>0</v>
      </c>
      <c r="E64" s="126">
        <f>SUM(E51:E63)</f>
        <v>0</v>
      </c>
      <c r="F64" s="147"/>
      <c r="G64" s="122">
        <f>SUM(G51:G63)</f>
        <v>0</v>
      </c>
      <c r="H64" s="122">
        <f t="shared" ref="H64:J64" si="5">SUM(H51:H63)</f>
        <v>129</v>
      </c>
      <c r="I64" s="122">
        <f t="shared" si="5"/>
        <v>0</v>
      </c>
      <c r="J64" s="122">
        <f t="shared" si="5"/>
        <v>1106</v>
      </c>
      <c r="K64" s="120">
        <f>SUM(K51:K63)</f>
        <v>1235</v>
      </c>
      <c r="L64" s="148"/>
      <c r="M64" s="146">
        <f>SUM(M51:M63)</f>
        <v>8448</v>
      </c>
    </row>
    <row r="65" spans="1:13" x14ac:dyDescent="0.25">
      <c r="G65" s="163"/>
      <c r="H65" s="163"/>
    </row>
    <row r="67" spans="1:13" x14ac:dyDescent="0.25">
      <c r="A67" s="164" t="s">
        <v>92</v>
      </c>
      <c r="B67" s="164"/>
      <c r="C67" s="165">
        <f>E37+E64</f>
        <v>3502</v>
      </c>
      <c r="D67" s="166"/>
      <c r="E67" s="167"/>
      <c r="F67" s="149"/>
      <c r="G67" s="165">
        <f>K37+K64</f>
        <v>6823</v>
      </c>
      <c r="H67" s="166"/>
      <c r="I67" s="166"/>
      <c r="J67" s="166"/>
      <c r="K67" s="167"/>
      <c r="L67" s="149"/>
      <c r="M67" s="150">
        <f>M37+M64</f>
        <v>60608</v>
      </c>
    </row>
    <row r="68" spans="1:13" s="30" customFormat="1" ht="11.25" x14ac:dyDescent="0.2">
      <c r="A68" s="30" t="s">
        <v>93</v>
      </c>
    </row>
    <row r="71" spans="1:13" ht="40.5" customHeight="1" x14ac:dyDescent="0.25"/>
    <row r="73" spans="1:13" ht="38.25" customHeight="1" thickBot="1" x14ac:dyDescent="0.3">
      <c r="B73" s="168" t="s">
        <v>94</v>
      </c>
      <c r="C73" s="168"/>
      <c r="D73" s="168"/>
    </row>
    <row r="74" spans="1:13" ht="15" thickTop="1" x14ac:dyDescent="0.25">
      <c r="B74" s="151"/>
      <c r="C74" s="151"/>
      <c r="D74" s="151"/>
    </row>
    <row r="75" spans="1:13" x14ac:dyDescent="0.25">
      <c r="B75" s="152" t="s">
        <v>95</v>
      </c>
      <c r="C75" s="159">
        <v>306735</v>
      </c>
      <c r="D75" s="160"/>
    </row>
    <row r="76" spans="1:13" x14ac:dyDescent="0.25">
      <c r="B76" s="152" t="s">
        <v>96</v>
      </c>
      <c r="C76" s="159">
        <v>136745</v>
      </c>
      <c r="D76" s="160"/>
    </row>
  </sheetData>
  <mergeCells count="38">
    <mergeCell ref="M3:M4"/>
    <mergeCell ref="A1:K1"/>
    <mergeCell ref="A3:A4"/>
    <mergeCell ref="B3:B4"/>
    <mergeCell ref="C3:E3"/>
    <mergeCell ref="G3:K3"/>
    <mergeCell ref="A5:A16"/>
    <mergeCell ref="A17:A31"/>
    <mergeCell ref="A33:A36"/>
    <mergeCell ref="A37:B37"/>
    <mergeCell ref="K37:K38"/>
    <mergeCell ref="D38:E38"/>
    <mergeCell ref="G38:H38"/>
    <mergeCell ref="I38:J38"/>
    <mergeCell ref="A49:A50"/>
    <mergeCell ref="B49:B50"/>
    <mergeCell ref="C49:E49"/>
    <mergeCell ref="G49:K49"/>
    <mergeCell ref="M49:M50"/>
    <mergeCell ref="D39:E39"/>
    <mergeCell ref="G39:J39"/>
    <mergeCell ref="D40:E40"/>
    <mergeCell ref="G40:J40"/>
    <mergeCell ref="A47:M47"/>
    <mergeCell ref="C75:D75"/>
    <mergeCell ref="C76:D76"/>
    <mergeCell ref="M62:M63"/>
    <mergeCell ref="G65:H65"/>
    <mergeCell ref="A67:B67"/>
    <mergeCell ref="C67:E67"/>
    <mergeCell ref="G67:K67"/>
    <mergeCell ref="B73:D73"/>
    <mergeCell ref="A51:A63"/>
    <mergeCell ref="H52:H53"/>
    <mergeCell ref="I52:I53"/>
    <mergeCell ref="J52:J53"/>
    <mergeCell ref="K52:K53"/>
    <mergeCell ref="B62:B6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33A67-9BFC-48BF-82C1-10E8F7C9B02A}">
  <dimension ref="A1:T101"/>
  <sheetViews>
    <sheetView tabSelected="1" workbookViewId="0">
      <selection activeCell="K34" sqref="K34:K35"/>
    </sheetView>
  </sheetViews>
  <sheetFormatPr defaultRowHeight="15" x14ac:dyDescent="0.25"/>
  <cols>
    <col min="2" max="2" width="44.5703125" customWidth="1"/>
    <col min="3" max="3" width="11.140625" customWidth="1"/>
    <col min="4" max="4" width="10.7109375" customWidth="1"/>
    <col min="6" max="6" width="1.42578125" customWidth="1"/>
    <col min="7" max="7" width="9.28515625" bestFit="1" customWidth="1"/>
    <col min="8" max="8" width="11.28515625" bestFit="1" customWidth="1"/>
    <col min="9" max="10" width="10.7109375" customWidth="1"/>
    <col min="11" max="11" width="11.28515625" bestFit="1" customWidth="1"/>
    <col min="16" max="16" width="7.7109375" customWidth="1"/>
  </cols>
  <sheetData>
    <row r="1" spans="1:17" ht="31.5" customHeight="1" thickBot="1" x14ac:dyDescent="0.3">
      <c r="A1" s="203" t="s">
        <v>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7" ht="15.75" thickTop="1" x14ac:dyDescent="0.25"/>
    <row r="3" spans="1:17" ht="24.75" customHeight="1" x14ac:dyDescent="0.25">
      <c r="A3" s="204" t="s">
        <v>0</v>
      </c>
      <c r="B3" s="204" t="s">
        <v>1</v>
      </c>
      <c r="C3" s="206" t="s">
        <v>2</v>
      </c>
      <c r="D3" s="207"/>
      <c r="E3" s="207"/>
      <c r="F3" s="1"/>
      <c r="G3" s="208" t="s">
        <v>53</v>
      </c>
      <c r="H3" s="208"/>
      <c r="I3" s="208"/>
      <c r="J3" s="208"/>
      <c r="K3" s="208"/>
    </row>
    <row r="4" spans="1:17" ht="42" x14ac:dyDescent="0.25">
      <c r="A4" s="205"/>
      <c r="B4" s="205"/>
      <c r="C4" s="51" t="s">
        <v>3</v>
      </c>
      <c r="D4" s="51" t="s">
        <v>4</v>
      </c>
      <c r="E4" s="52" t="s">
        <v>5</v>
      </c>
      <c r="F4" s="2"/>
      <c r="G4" s="51" t="s">
        <v>6</v>
      </c>
      <c r="H4" s="51" t="s">
        <v>49</v>
      </c>
      <c r="I4" s="51" t="s">
        <v>4</v>
      </c>
      <c r="J4" s="51" t="s">
        <v>50</v>
      </c>
      <c r="K4" s="51" t="s">
        <v>5</v>
      </c>
    </row>
    <row r="5" spans="1:17" x14ac:dyDescent="0.25">
      <c r="A5" s="205" t="s">
        <v>7</v>
      </c>
      <c r="B5" s="3" t="s">
        <v>8</v>
      </c>
      <c r="C5" s="4">
        <v>0</v>
      </c>
      <c r="D5" s="4">
        <v>48</v>
      </c>
      <c r="E5" s="5">
        <f t="shared" ref="E5:E34" si="0">SUM(C5:D5)</f>
        <v>48</v>
      </c>
      <c r="F5" s="6"/>
      <c r="G5" s="7">
        <v>0</v>
      </c>
      <c r="H5" s="8">
        <v>0</v>
      </c>
      <c r="I5" s="8">
        <v>48</v>
      </c>
      <c r="J5" s="8">
        <v>0</v>
      </c>
      <c r="K5" s="9">
        <f t="shared" ref="K5:K34" si="1">SUM(G5:J5)</f>
        <v>48</v>
      </c>
    </row>
    <row r="6" spans="1:17" x14ac:dyDescent="0.25">
      <c r="A6" s="209"/>
      <c r="B6" s="10" t="s">
        <v>9</v>
      </c>
      <c r="C6" s="7">
        <v>24</v>
      </c>
      <c r="D6" s="7">
        <v>256</v>
      </c>
      <c r="E6" s="11">
        <f t="shared" si="0"/>
        <v>280</v>
      </c>
      <c r="F6" s="6"/>
      <c r="G6" s="7">
        <v>58</v>
      </c>
      <c r="H6" s="8">
        <v>0</v>
      </c>
      <c r="I6" s="8">
        <v>236</v>
      </c>
      <c r="J6" s="8">
        <v>0</v>
      </c>
      <c r="K6" s="9">
        <f t="shared" si="1"/>
        <v>294</v>
      </c>
      <c r="N6" s="32"/>
      <c r="P6" s="42"/>
      <c r="Q6" s="43"/>
    </row>
    <row r="7" spans="1:17" x14ac:dyDescent="0.25">
      <c r="A7" s="209"/>
      <c r="B7" s="10" t="s">
        <v>10</v>
      </c>
      <c r="C7" s="7">
        <v>33</v>
      </c>
      <c r="D7" s="7">
        <v>170</v>
      </c>
      <c r="E7" s="11">
        <f t="shared" si="0"/>
        <v>203</v>
      </c>
      <c r="F7" s="6"/>
      <c r="G7" s="7">
        <v>43</v>
      </c>
      <c r="H7" s="8">
        <v>0</v>
      </c>
      <c r="I7" s="8">
        <v>147</v>
      </c>
      <c r="J7" s="8">
        <v>0</v>
      </c>
      <c r="K7" s="9">
        <f t="shared" si="1"/>
        <v>190</v>
      </c>
      <c r="N7" s="32"/>
      <c r="P7" s="42"/>
      <c r="Q7" s="43"/>
    </row>
    <row r="8" spans="1:17" x14ac:dyDescent="0.25">
      <c r="A8" s="209"/>
      <c r="B8" s="10" t="s">
        <v>11</v>
      </c>
      <c r="C8" s="7">
        <v>0</v>
      </c>
      <c r="D8" s="7">
        <v>50</v>
      </c>
      <c r="E8" s="11">
        <f t="shared" si="0"/>
        <v>50</v>
      </c>
      <c r="F8" s="6"/>
      <c r="G8" s="7">
        <v>9</v>
      </c>
      <c r="H8" s="8">
        <v>0</v>
      </c>
      <c r="I8" s="8">
        <v>53</v>
      </c>
      <c r="J8" s="8">
        <v>0</v>
      </c>
      <c r="K8" s="9">
        <f t="shared" si="1"/>
        <v>62</v>
      </c>
      <c r="N8" s="32"/>
      <c r="P8" s="42"/>
      <c r="Q8" s="43"/>
    </row>
    <row r="9" spans="1:17" x14ac:dyDescent="0.25">
      <c r="A9" s="209"/>
      <c r="B9" s="10" t="s">
        <v>12</v>
      </c>
      <c r="C9" s="7">
        <v>54</v>
      </c>
      <c r="D9" s="7">
        <v>338</v>
      </c>
      <c r="E9" s="11">
        <f t="shared" si="0"/>
        <v>392</v>
      </c>
      <c r="F9" s="6"/>
      <c r="G9" s="7">
        <v>74</v>
      </c>
      <c r="H9" s="8">
        <v>0</v>
      </c>
      <c r="I9" s="8">
        <v>318</v>
      </c>
      <c r="J9" s="8">
        <v>0</v>
      </c>
      <c r="K9" s="9">
        <f t="shared" si="1"/>
        <v>392</v>
      </c>
      <c r="N9" s="32"/>
      <c r="P9" s="44"/>
      <c r="Q9" s="43"/>
    </row>
    <row r="10" spans="1:17" x14ac:dyDescent="0.25">
      <c r="A10" s="209"/>
      <c r="B10" s="10" t="s">
        <v>13</v>
      </c>
      <c r="C10" s="7">
        <v>47</v>
      </c>
      <c r="D10" s="7">
        <v>232</v>
      </c>
      <c r="E10" s="11">
        <f t="shared" si="0"/>
        <v>279</v>
      </c>
      <c r="F10" s="6"/>
      <c r="G10" s="7">
        <v>67</v>
      </c>
      <c r="H10" s="8">
        <v>0</v>
      </c>
      <c r="I10" s="8">
        <v>233</v>
      </c>
      <c r="J10" s="8">
        <v>0</v>
      </c>
      <c r="K10" s="9">
        <f t="shared" si="1"/>
        <v>300</v>
      </c>
      <c r="N10" s="32"/>
      <c r="P10" s="45"/>
      <c r="Q10" s="43"/>
    </row>
    <row r="11" spans="1:17" x14ac:dyDescent="0.25">
      <c r="A11" s="209"/>
      <c r="B11" s="10" t="s">
        <v>14</v>
      </c>
      <c r="C11" s="7">
        <v>16</v>
      </c>
      <c r="D11" s="7">
        <v>81</v>
      </c>
      <c r="E11" s="11">
        <f t="shared" si="0"/>
        <v>97</v>
      </c>
      <c r="F11" s="6"/>
      <c r="G11" s="12">
        <v>28</v>
      </c>
      <c r="H11" s="8">
        <v>0</v>
      </c>
      <c r="I11" s="8">
        <v>78</v>
      </c>
      <c r="J11" s="8">
        <v>0</v>
      </c>
      <c r="K11" s="9">
        <f t="shared" si="1"/>
        <v>106</v>
      </c>
      <c r="M11" s="32"/>
      <c r="N11" s="32"/>
      <c r="P11" s="31"/>
    </row>
    <row r="12" spans="1:17" x14ac:dyDescent="0.25">
      <c r="A12" s="209"/>
      <c r="B12" s="10" t="s">
        <v>15</v>
      </c>
      <c r="C12" s="7">
        <v>13</v>
      </c>
      <c r="D12" s="7">
        <v>80</v>
      </c>
      <c r="E12" s="11">
        <f t="shared" si="0"/>
        <v>93</v>
      </c>
      <c r="F12" s="6"/>
      <c r="G12" s="12">
        <v>20</v>
      </c>
      <c r="H12" s="8">
        <v>0</v>
      </c>
      <c r="I12" s="8">
        <v>72</v>
      </c>
      <c r="J12" s="8">
        <v>0</v>
      </c>
      <c r="K12" s="9">
        <f t="shared" si="1"/>
        <v>92</v>
      </c>
      <c r="M12" s="32"/>
      <c r="N12" s="32"/>
      <c r="P12" s="31"/>
    </row>
    <row r="13" spans="1:17" x14ac:dyDescent="0.25">
      <c r="A13" s="209"/>
      <c r="B13" s="10" t="s">
        <v>16</v>
      </c>
      <c r="C13" s="7">
        <v>11</v>
      </c>
      <c r="D13" s="7">
        <v>43</v>
      </c>
      <c r="E13" s="11">
        <f t="shared" si="0"/>
        <v>54</v>
      </c>
      <c r="F13" s="6"/>
      <c r="G13" s="12">
        <v>16</v>
      </c>
      <c r="H13" s="8">
        <v>0</v>
      </c>
      <c r="I13" s="8">
        <v>49</v>
      </c>
      <c r="J13" s="8">
        <v>0</v>
      </c>
      <c r="K13" s="9">
        <f t="shared" si="1"/>
        <v>65</v>
      </c>
      <c r="M13" s="32"/>
      <c r="N13" s="32"/>
    </row>
    <row r="14" spans="1:17" x14ac:dyDescent="0.25">
      <c r="A14" s="209"/>
      <c r="B14" s="46" t="s">
        <v>17</v>
      </c>
      <c r="C14" s="7">
        <v>12</v>
      </c>
      <c r="D14" s="7">
        <v>150</v>
      </c>
      <c r="E14" s="11">
        <f t="shared" si="0"/>
        <v>162</v>
      </c>
      <c r="F14" s="6"/>
      <c r="G14" s="12">
        <v>35</v>
      </c>
      <c r="H14" s="8">
        <v>18</v>
      </c>
      <c r="I14" s="8">
        <v>130</v>
      </c>
      <c r="J14" s="8">
        <v>20</v>
      </c>
      <c r="K14" s="9">
        <f>SUM(G14:J14)</f>
        <v>203</v>
      </c>
      <c r="M14" s="33"/>
      <c r="N14" s="33"/>
      <c r="P14" s="31"/>
    </row>
    <row r="15" spans="1:17" x14ac:dyDescent="0.25">
      <c r="A15" s="209"/>
      <c r="B15" s="10" t="s">
        <v>18</v>
      </c>
      <c r="C15" s="7">
        <v>16</v>
      </c>
      <c r="D15" s="7">
        <v>155</v>
      </c>
      <c r="E15" s="11">
        <f t="shared" si="0"/>
        <v>171</v>
      </c>
      <c r="F15" s="6"/>
      <c r="G15" s="12">
        <v>50</v>
      </c>
      <c r="H15" s="8">
        <v>0</v>
      </c>
      <c r="I15" s="8">
        <v>179</v>
      </c>
      <c r="J15" s="8">
        <v>0</v>
      </c>
      <c r="K15" s="9">
        <f t="shared" si="1"/>
        <v>229</v>
      </c>
      <c r="M15" s="33"/>
      <c r="N15" s="33"/>
      <c r="P15" s="31"/>
    </row>
    <row r="16" spans="1:17" x14ac:dyDescent="0.25">
      <c r="A16" s="209"/>
      <c r="B16" s="10" t="s">
        <v>19</v>
      </c>
      <c r="C16" s="7">
        <v>40</v>
      </c>
      <c r="D16" s="7">
        <v>150</v>
      </c>
      <c r="E16" s="11">
        <f t="shared" si="0"/>
        <v>190</v>
      </c>
      <c r="F16" s="6"/>
      <c r="G16" s="12">
        <v>37</v>
      </c>
      <c r="H16" s="8">
        <v>0</v>
      </c>
      <c r="I16" s="8">
        <v>140</v>
      </c>
      <c r="J16" s="8">
        <v>0</v>
      </c>
      <c r="K16" s="9">
        <f t="shared" si="1"/>
        <v>177</v>
      </c>
      <c r="M16" s="32"/>
      <c r="N16" s="32"/>
      <c r="P16" s="31"/>
    </row>
    <row r="17" spans="1:16" ht="15" customHeight="1" x14ac:dyDescent="0.25">
      <c r="A17" s="218" t="s">
        <v>20</v>
      </c>
      <c r="B17" s="10" t="s">
        <v>21</v>
      </c>
      <c r="C17" s="34">
        <v>0</v>
      </c>
      <c r="D17" s="34">
        <v>0</v>
      </c>
      <c r="E17" s="35">
        <f t="shared" si="0"/>
        <v>0</v>
      </c>
      <c r="F17" s="39"/>
      <c r="G17" s="36">
        <v>10</v>
      </c>
      <c r="H17" s="37">
        <v>0</v>
      </c>
      <c r="I17" s="37">
        <v>45</v>
      </c>
      <c r="J17" s="37">
        <v>0</v>
      </c>
      <c r="K17" s="38">
        <f t="shared" si="1"/>
        <v>55</v>
      </c>
      <c r="M17" s="32"/>
      <c r="N17" s="32"/>
      <c r="P17" s="31"/>
    </row>
    <row r="18" spans="1:16" ht="15" customHeight="1" x14ac:dyDescent="0.25">
      <c r="A18" s="218"/>
      <c r="B18" s="10" t="s">
        <v>22</v>
      </c>
      <c r="C18" s="7">
        <v>0</v>
      </c>
      <c r="D18" s="7">
        <v>0</v>
      </c>
      <c r="E18" s="11">
        <f t="shared" si="0"/>
        <v>0</v>
      </c>
      <c r="F18" s="6"/>
      <c r="G18" s="12">
        <v>20</v>
      </c>
      <c r="H18" s="8">
        <v>0</v>
      </c>
      <c r="I18" s="8">
        <v>98</v>
      </c>
      <c r="J18" s="8">
        <v>0</v>
      </c>
      <c r="K18" s="9">
        <f t="shared" si="1"/>
        <v>118</v>
      </c>
      <c r="M18" s="32"/>
      <c r="N18" s="32"/>
      <c r="P18" s="31"/>
    </row>
    <row r="19" spans="1:16" ht="15" customHeight="1" x14ac:dyDescent="0.25">
      <c r="A19" s="218"/>
      <c r="B19" s="46" t="s">
        <v>23</v>
      </c>
      <c r="C19" s="7">
        <v>0</v>
      </c>
      <c r="D19" s="7">
        <v>0</v>
      </c>
      <c r="E19" s="11">
        <f t="shared" si="0"/>
        <v>0</v>
      </c>
      <c r="F19" s="6"/>
      <c r="G19" s="12">
        <v>188</v>
      </c>
      <c r="H19" s="8">
        <v>0</v>
      </c>
      <c r="I19" s="8">
        <v>218</v>
      </c>
      <c r="J19" s="8">
        <v>0</v>
      </c>
      <c r="K19" s="9">
        <f t="shared" si="1"/>
        <v>406</v>
      </c>
      <c r="M19" s="32"/>
      <c r="N19" s="32"/>
      <c r="P19" s="31"/>
    </row>
    <row r="20" spans="1:16" ht="15" customHeight="1" x14ac:dyDescent="0.25">
      <c r="A20" s="218"/>
      <c r="B20" s="13" t="s">
        <v>24</v>
      </c>
      <c r="C20" s="7">
        <v>0</v>
      </c>
      <c r="D20" s="7">
        <v>0</v>
      </c>
      <c r="E20" s="11">
        <f t="shared" si="0"/>
        <v>0</v>
      </c>
      <c r="F20" s="6"/>
      <c r="G20" s="12">
        <v>10</v>
      </c>
      <c r="H20" s="8">
        <v>0</v>
      </c>
      <c r="I20" s="8">
        <v>70</v>
      </c>
      <c r="J20" s="8">
        <v>0</v>
      </c>
      <c r="K20" s="9">
        <f t="shared" si="1"/>
        <v>80</v>
      </c>
      <c r="P20" s="31"/>
    </row>
    <row r="21" spans="1:16" ht="15" customHeight="1" x14ac:dyDescent="0.25">
      <c r="A21" s="218"/>
      <c r="B21" s="13" t="s">
        <v>25</v>
      </c>
      <c r="C21" s="7">
        <v>0</v>
      </c>
      <c r="D21" s="7">
        <v>0</v>
      </c>
      <c r="E21" s="11">
        <f t="shared" si="0"/>
        <v>0</v>
      </c>
      <c r="F21" s="6"/>
      <c r="G21" s="12">
        <v>10</v>
      </c>
      <c r="H21" s="8">
        <v>0</v>
      </c>
      <c r="I21" s="8">
        <v>52</v>
      </c>
      <c r="J21" s="8">
        <v>0</v>
      </c>
      <c r="K21" s="9">
        <f t="shared" si="1"/>
        <v>62</v>
      </c>
      <c r="P21" s="31"/>
    </row>
    <row r="22" spans="1:16" ht="15" customHeight="1" x14ac:dyDescent="0.25">
      <c r="A22" s="218"/>
      <c r="B22" s="13" t="s">
        <v>26</v>
      </c>
      <c r="C22" s="7">
        <v>34</v>
      </c>
      <c r="D22" s="7">
        <v>194</v>
      </c>
      <c r="E22" s="11">
        <f t="shared" si="0"/>
        <v>228</v>
      </c>
      <c r="F22" s="6"/>
      <c r="G22" s="12">
        <v>51</v>
      </c>
      <c r="H22" s="8">
        <v>0</v>
      </c>
      <c r="I22" s="8">
        <v>194</v>
      </c>
      <c r="J22" s="8">
        <v>0</v>
      </c>
      <c r="K22" s="9">
        <f t="shared" si="1"/>
        <v>245</v>
      </c>
      <c r="P22" s="31"/>
    </row>
    <row r="23" spans="1:16" ht="15.75" customHeight="1" x14ac:dyDescent="0.25">
      <c r="A23" s="218"/>
      <c r="B23" s="13" t="s">
        <v>27</v>
      </c>
      <c r="C23" s="7">
        <v>40</v>
      </c>
      <c r="D23" s="7">
        <v>145</v>
      </c>
      <c r="E23" s="11">
        <f t="shared" si="0"/>
        <v>185</v>
      </c>
      <c r="F23" s="6"/>
      <c r="G23" s="12">
        <v>59</v>
      </c>
      <c r="H23" s="7">
        <v>0</v>
      </c>
      <c r="I23" s="7">
        <v>195</v>
      </c>
      <c r="J23" s="7">
        <v>0</v>
      </c>
      <c r="K23" s="14">
        <f t="shared" si="1"/>
        <v>254</v>
      </c>
      <c r="P23" s="31"/>
    </row>
    <row r="24" spans="1:16" ht="15" customHeight="1" x14ac:dyDescent="0.25">
      <c r="A24" s="218"/>
      <c r="B24" s="46" t="s">
        <v>28</v>
      </c>
      <c r="C24" s="7">
        <v>0</v>
      </c>
      <c r="D24" s="7">
        <v>0</v>
      </c>
      <c r="E24" s="11">
        <f t="shared" si="0"/>
        <v>0</v>
      </c>
      <c r="F24" s="6"/>
      <c r="G24" s="12">
        <v>0</v>
      </c>
      <c r="H24" s="8">
        <v>190</v>
      </c>
      <c r="I24" s="8">
        <v>0</v>
      </c>
      <c r="J24" s="8">
        <v>69</v>
      </c>
      <c r="K24" s="9">
        <f t="shared" si="1"/>
        <v>259</v>
      </c>
      <c r="P24" s="31"/>
    </row>
    <row r="25" spans="1:16" ht="15" customHeight="1" x14ac:dyDescent="0.25">
      <c r="A25" s="218"/>
      <c r="B25" s="10" t="s">
        <v>29</v>
      </c>
      <c r="C25" s="7">
        <v>20</v>
      </c>
      <c r="D25" s="7">
        <v>55</v>
      </c>
      <c r="E25" s="11">
        <f t="shared" si="0"/>
        <v>75</v>
      </c>
      <c r="F25" s="6"/>
      <c r="G25" s="12">
        <v>20</v>
      </c>
      <c r="H25" s="8">
        <v>0</v>
      </c>
      <c r="I25" s="8">
        <v>83</v>
      </c>
      <c r="J25" s="8">
        <v>0</v>
      </c>
      <c r="K25" s="9">
        <f t="shared" si="1"/>
        <v>103</v>
      </c>
      <c r="P25" s="31"/>
    </row>
    <row r="26" spans="1:16" ht="15" customHeight="1" x14ac:dyDescent="0.25">
      <c r="A26" s="218"/>
      <c r="B26" s="10" t="s">
        <v>30</v>
      </c>
      <c r="C26" s="7">
        <v>0</v>
      </c>
      <c r="D26" s="7">
        <v>0</v>
      </c>
      <c r="E26" s="11">
        <f t="shared" si="0"/>
        <v>0</v>
      </c>
      <c r="F26" s="6"/>
      <c r="G26" s="12">
        <v>41</v>
      </c>
      <c r="H26" s="7">
        <v>0</v>
      </c>
      <c r="I26" s="7">
        <v>219</v>
      </c>
      <c r="J26" s="7">
        <v>0</v>
      </c>
      <c r="K26" s="14">
        <f t="shared" si="1"/>
        <v>260</v>
      </c>
      <c r="P26" s="31"/>
    </row>
    <row r="27" spans="1:16" ht="15" customHeight="1" x14ac:dyDescent="0.25">
      <c r="A27" s="218"/>
      <c r="B27" s="10" t="s">
        <v>31</v>
      </c>
      <c r="C27" s="7">
        <v>40</v>
      </c>
      <c r="D27" s="7">
        <v>205</v>
      </c>
      <c r="E27" s="11">
        <f t="shared" si="0"/>
        <v>245</v>
      </c>
      <c r="F27" s="6"/>
      <c r="G27" s="12">
        <v>80</v>
      </c>
      <c r="H27" s="8">
        <v>0</v>
      </c>
      <c r="I27" s="8">
        <v>256</v>
      </c>
      <c r="J27" s="8">
        <v>0</v>
      </c>
      <c r="K27" s="9">
        <f t="shared" si="1"/>
        <v>336</v>
      </c>
      <c r="P27" s="31"/>
    </row>
    <row r="28" spans="1:16" ht="15" customHeight="1" x14ac:dyDescent="0.25">
      <c r="A28" s="218"/>
      <c r="B28" s="10" t="s">
        <v>32</v>
      </c>
      <c r="C28" s="7">
        <v>6</v>
      </c>
      <c r="D28" s="7">
        <v>165</v>
      </c>
      <c r="E28" s="11">
        <f t="shared" si="0"/>
        <v>171</v>
      </c>
      <c r="F28" s="6"/>
      <c r="G28" s="12">
        <v>36</v>
      </c>
      <c r="H28" s="8">
        <v>0</v>
      </c>
      <c r="I28" s="8">
        <v>186</v>
      </c>
      <c r="J28" s="8">
        <v>0</v>
      </c>
      <c r="K28" s="9">
        <f t="shared" si="1"/>
        <v>222</v>
      </c>
      <c r="P28" s="31"/>
    </row>
    <row r="29" spans="1:16" ht="15" customHeight="1" x14ac:dyDescent="0.25">
      <c r="A29" s="218"/>
      <c r="B29" s="10" t="s">
        <v>33</v>
      </c>
      <c r="C29" s="7">
        <v>24</v>
      </c>
      <c r="D29" s="7">
        <f>205-24</f>
        <v>181</v>
      </c>
      <c r="E29" s="11">
        <f t="shared" si="0"/>
        <v>205</v>
      </c>
      <c r="F29" s="6"/>
      <c r="G29" s="12">
        <v>43</v>
      </c>
      <c r="H29" s="8">
        <v>0</v>
      </c>
      <c r="I29" s="8">
        <v>161</v>
      </c>
      <c r="J29" s="8">
        <v>0</v>
      </c>
      <c r="K29" s="9">
        <f t="shared" si="1"/>
        <v>204</v>
      </c>
    </row>
    <row r="30" spans="1:16" ht="15" customHeight="1" x14ac:dyDescent="0.25">
      <c r="A30" s="218"/>
      <c r="B30" s="15" t="s">
        <v>34</v>
      </c>
      <c r="C30" s="7">
        <v>0</v>
      </c>
      <c r="D30" s="7">
        <v>100</v>
      </c>
      <c r="E30" s="11">
        <f t="shared" si="0"/>
        <v>100</v>
      </c>
      <c r="F30" s="6"/>
      <c r="G30" s="12">
        <v>0</v>
      </c>
      <c r="H30" s="8">
        <v>0</v>
      </c>
      <c r="I30" s="8">
        <v>86</v>
      </c>
      <c r="J30" s="8">
        <v>0</v>
      </c>
      <c r="K30" s="9">
        <f t="shared" si="1"/>
        <v>86</v>
      </c>
    </row>
    <row r="31" spans="1:16" ht="15" customHeight="1" x14ac:dyDescent="0.25">
      <c r="A31" s="218"/>
      <c r="B31" s="47" t="s">
        <v>35</v>
      </c>
      <c r="C31" s="7">
        <v>0</v>
      </c>
      <c r="D31" s="16">
        <v>0</v>
      </c>
      <c r="E31" s="11">
        <f t="shared" si="0"/>
        <v>0</v>
      </c>
      <c r="F31" s="6"/>
      <c r="G31" s="12">
        <v>0</v>
      </c>
      <c r="H31" s="8">
        <v>30</v>
      </c>
      <c r="I31" s="17">
        <v>0</v>
      </c>
      <c r="J31" s="17">
        <v>180</v>
      </c>
      <c r="K31" s="9">
        <f t="shared" si="1"/>
        <v>210</v>
      </c>
    </row>
    <row r="32" spans="1:16" ht="18.75" customHeight="1" x14ac:dyDescent="0.25">
      <c r="A32" s="219" t="s">
        <v>36</v>
      </c>
      <c r="B32" s="15" t="s">
        <v>51</v>
      </c>
      <c r="C32" s="7">
        <v>0</v>
      </c>
      <c r="D32" s="16">
        <v>0</v>
      </c>
      <c r="E32" s="11">
        <v>0</v>
      </c>
      <c r="F32" s="6"/>
      <c r="G32" s="40">
        <v>10</v>
      </c>
      <c r="H32" s="17">
        <v>0</v>
      </c>
      <c r="I32" s="17">
        <v>90</v>
      </c>
      <c r="J32" s="17">
        <v>0</v>
      </c>
      <c r="K32" s="9">
        <f t="shared" si="1"/>
        <v>100</v>
      </c>
    </row>
    <row r="33" spans="1:16" x14ac:dyDescent="0.25">
      <c r="A33" s="205"/>
      <c r="B33" s="47" t="s">
        <v>37</v>
      </c>
      <c r="C33" s="7">
        <v>34</v>
      </c>
      <c r="D33" s="16">
        <v>240</v>
      </c>
      <c r="E33" s="11">
        <f t="shared" si="0"/>
        <v>274</v>
      </c>
      <c r="F33" s="6"/>
      <c r="G33" s="40">
        <v>22</v>
      </c>
      <c r="H33" s="17">
        <v>30</v>
      </c>
      <c r="I33" s="17">
        <v>202</v>
      </c>
      <c r="J33" s="17">
        <v>20</v>
      </c>
      <c r="K33" s="9">
        <f t="shared" si="1"/>
        <v>274</v>
      </c>
    </row>
    <row r="34" spans="1:16" ht="18.75" x14ac:dyDescent="0.3">
      <c r="A34" s="220" t="s">
        <v>38</v>
      </c>
      <c r="B34" s="220"/>
      <c r="C34" s="48">
        <f>SUM(C5:C33)</f>
        <v>464</v>
      </c>
      <c r="D34" s="49">
        <f>SUM(D5:D33)</f>
        <v>3038</v>
      </c>
      <c r="E34" s="50">
        <f t="shared" si="0"/>
        <v>3502</v>
      </c>
      <c r="F34" s="58"/>
      <c r="G34" s="49">
        <f>SUM(G5:G33)</f>
        <v>1037</v>
      </c>
      <c r="H34" s="41">
        <f>SUM(H5:H33)</f>
        <v>268</v>
      </c>
      <c r="I34" s="56">
        <f>SUM(I5:I33)</f>
        <v>3838</v>
      </c>
      <c r="J34" s="57">
        <f>SUM(J5:J33)</f>
        <v>289</v>
      </c>
      <c r="K34" s="197">
        <f t="shared" si="1"/>
        <v>5432</v>
      </c>
      <c r="N34" s="18"/>
    </row>
    <row r="35" spans="1:16" ht="18.75" x14ac:dyDescent="0.3">
      <c r="A35" s="19" t="s">
        <v>39</v>
      </c>
      <c r="B35" s="20"/>
      <c r="D35" s="198" t="s">
        <v>40</v>
      </c>
      <c r="E35" s="198"/>
      <c r="G35" s="199">
        <f>G34+H34</f>
        <v>1305</v>
      </c>
      <c r="H35" s="200"/>
      <c r="I35" s="201">
        <f>I34+J34</f>
        <v>4127</v>
      </c>
      <c r="J35" s="202"/>
      <c r="K35" s="197"/>
    </row>
    <row r="36" spans="1:16" ht="18.75" x14ac:dyDescent="0.3">
      <c r="A36" s="21"/>
      <c r="B36" s="20"/>
      <c r="D36" s="210" t="s">
        <v>41</v>
      </c>
      <c r="E36" s="210"/>
      <c r="G36" s="211">
        <f>H34+J34</f>
        <v>557</v>
      </c>
      <c r="H36" s="212"/>
      <c r="I36" s="212"/>
      <c r="J36" s="213"/>
      <c r="K36" s="22"/>
    </row>
    <row r="37" spans="1:16" ht="18.75" x14ac:dyDescent="0.25">
      <c r="D37" s="214" t="s">
        <v>43</v>
      </c>
      <c r="E37" s="214"/>
      <c r="G37" s="215">
        <f>G34+I34</f>
        <v>4875</v>
      </c>
      <c r="H37" s="216"/>
      <c r="I37" s="216"/>
      <c r="J37" s="217"/>
      <c r="K37" s="24"/>
    </row>
    <row r="38" spans="1:16" x14ac:dyDescent="0.25">
      <c r="A38" s="23" t="s">
        <v>42</v>
      </c>
    </row>
    <row r="39" spans="1:16" x14ac:dyDescent="0.25">
      <c r="A39" s="23" t="s">
        <v>44</v>
      </c>
    </row>
    <row r="40" spans="1:16" x14ac:dyDescent="0.25">
      <c r="A40" s="23" t="s">
        <v>45</v>
      </c>
    </row>
    <row r="41" spans="1:16" x14ac:dyDescent="0.25">
      <c r="A41" s="23" t="s">
        <v>46</v>
      </c>
    </row>
    <row r="42" spans="1:16" x14ac:dyDescent="0.25">
      <c r="A42" s="23" t="s">
        <v>47</v>
      </c>
    </row>
    <row r="43" spans="1:16" x14ac:dyDescent="0.25">
      <c r="A43" s="23" t="s">
        <v>48</v>
      </c>
    </row>
    <row r="44" spans="1:16" ht="15.75" thickBot="1" x14ac:dyDescent="0.3"/>
    <row r="45" spans="1:16" ht="18" thickBot="1" x14ac:dyDescent="0.3">
      <c r="L45" s="55"/>
      <c r="M45" s="55"/>
      <c r="N45" s="53"/>
      <c r="O45" s="25"/>
      <c r="P45" s="25"/>
    </row>
    <row r="46" spans="1:16" ht="18" thickBot="1" x14ac:dyDescent="0.3">
      <c r="L46" s="54"/>
      <c r="M46" s="54"/>
      <c r="N46" s="25"/>
      <c r="O46" s="25"/>
      <c r="P46" s="25"/>
    </row>
    <row r="47" spans="1:16" ht="18" thickBot="1" x14ac:dyDescent="0.3">
      <c r="L47" s="25"/>
      <c r="M47" s="25"/>
      <c r="N47" s="25"/>
      <c r="O47" s="25"/>
      <c r="P47" s="25"/>
    </row>
    <row r="48" spans="1:16" ht="18" thickBot="1" x14ac:dyDescent="0.3">
      <c r="L48" s="25"/>
      <c r="M48" s="25"/>
      <c r="N48" s="25"/>
      <c r="O48" s="25"/>
      <c r="P48" s="25"/>
    </row>
    <row r="49" spans="3:20" ht="18" thickBot="1" x14ac:dyDescent="0.3">
      <c r="L49" s="25"/>
      <c r="M49" s="25"/>
      <c r="N49" s="25"/>
      <c r="O49" s="25"/>
      <c r="P49" s="25"/>
    </row>
    <row r="50" spans="3:20" ht="18" thickBot="1" x14ac:dyDescent="0.3">
      <c r="L50" s="25"/>
      <c r="M50" s="25"/>
      <c r="N50" s="25"/>
      <c r="O50" s="25"/>
      <c r="P50" s="25"/>
    </row>
    <row r="51" spans="3:20" ht="18" thickBot="1" x14ac:dyDescent="0.3">
      <c r="L51" s="25"/>
      <c r="M51" s="25"/>
      <c r="N51" s="25"/>
      <c r="O51" s="25"/>
      <c r="P51" s="25"/>
      <c r="Q51" s="25"/>
      <c r="R51" s="25"/>
      <c r="S51" s="25"/>
      <c r="T51" s="26"/>
    </row>
    <row r="52" spans="3:20" ht="18" thickBot="1" x14ac:dyDescent="0.3">
      <c r="C52" s="29"/>
      <c r="D52" s="25"/>
      <c r="E52" s="25"/>
      <c r="F52" s="25"/>
      <c r="G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3:20" ht="18" thickBot="1" x14ac:dyDescent="0.3">
      <c r="C53" s="29"/>
      <c r="D53" s="25"/>
      <c r="E53" s="25"/>
      <c r="F53" s="25"/>
      <c r="G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3:20" ht="18" thickBot="1" x14ac:dyDescent="0.3">
      <c r="C54" s="29"/>
      <c r="D54" s="25"/>
      <c r="E54" s="25"/>
      <c r="F54" s="25"/>
      <c r="G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3:20" ht="18" thickBot="1" x14ac:dyDescent="0.3">
      <c r="C55" s="29"/>
      <c r="D55" s="25"/>
      <c r="E55" s="25"/>
      <c r="F55" s="25"/>
      <c r="G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3:20" ht="18" thickBot="1" x14ac:dyDescent="0.3">
      <c r="C56" s="29"/>
      <c r="D56" s="25"/>
      <c r="E56" s="25"/>
      <c r="F56" s="25"/>
      <c r="G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3:20" ht="18" thickBot="1" x14ac:dyDescent="0.3">
      <c r="C57" s="29"/>
      <c r="D57" s="25"/>
      <c r="E57" s="25"/>
      <c r="F57" s="25"/>
      <c r="G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3:20" ht="18" thickBot="1" x14ac:dyDescent="0.3">
      <c r="C58" s="29"/>
      <c r="D58" s="25"/>
      <c r="E58" s="25"/>
      <c r="F58" s="25"/>
      <c r="G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3:20" ht="18" thickBot="1" x14ac:dyDescent="0.3">
      <c r="C59" s="29"/>
      <c r="D59" s="25"/>
      <c r="E59" s="25"/>
      <c r="F59" s="25"/>
      <c r="G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3:20" ht="18" thickBot="1" x14ac:dyDescent="0.3">
      <c r="C60" s="29"/>
      <c r="D60" s="25"/>
      <c r="E60" s="25"/>
      <c r="F60" s="25"/>
      <c r="G60" s="25"/>
      <c r="I60" s="25"/>
      <c r="J60" s="25"/>
      <c r="K60" s="25"/>
      <c r="L60" s="25"/>
      <c r="M60" s="25"/>
      <c r="N60" s="25"/>
      <c r="O60" s="25"/>
      <c r="P60" s="25"/>
      <c r="Q60" s="25"/>
      <c r="R60" s="27"/>
      <c r="S60" s="27"/>
      <c r="T60" s="28"/>
    </row>
    <row r="61" spans="3:20" ht="18" thickBot="1" x14ac:dyDescent="0.3">
      <c r="C61" s="29"/>
      <c r="D61" s="25"/>
      <c r="E61" s="25"/>
      <c r="F61" s="25"/>
      <c r="G61" s="25"/>
      <c r="I61" s="25"/>
      <c r="J61" s="25"/>
      <c r="K61" s="25"/>
      <c r="L61" s="25"/>
      <c r="M61" s="25"/>
      <c r="N61" s="25"/>
      <c r="O61" s="25"/>
      <c r="P61" s="25"/>
    </row>
    <row r="62" spans="3:20" ht="18" thickBot="1" x14ac:dyDescent="0.3">
      <c r="C62" s="29"/>
      <c r="D62" s="25"/>
      <c r="E62" s="25"/>
      <c r="F62" s="25"/>
      <c r="G62" s="25"/>
      <c r="I62" s="25"/>
      <c r="J62" s="25"/>
      <c r="K62" s="25"/>
      <c r="L62" s="25"/>
      <c r="M62" s="25"/>
      <c r="N62" s="25"/>
      <c r="O62" s="25"/>
      <c r="P62" s="25"/>
    </row>
    <row r="63" spans="3:20" ht="18" thickBot="1" x14ac:dyDescent="0.3">
      <c r="C63" s="29"/>
      <c r="D63" s="25"/>
      <c r="E63" s="27"/>
      <c r="F63" s="27"/>
      <c r="G63" s="28"/>
      <c r="I63" s="25"/>
      <c r="J63" s="25"/>
      <c r="K63" s="25"/>
      <c r="L63" s="25"/>
      <c r="M63" s="25"/>
      <c r="N63" s="25"/>
      <c r="O63" s="25"/>
      <c r="P63" s="25"/>
    </row>
    <row r="64" spans="3:20" ht="18" thickBot="1" x14ac:dyDescent="0.3">
      <c r="C64" s="30"/>
      <c r="I64" s="25"/>
      <c r="J64" s="25"/>
      <c r="K64" s="25"/>
      <c r="L64" s="25"/>
      <c r="M64" s="25"/>
      <c r="N64" s="25"/>
      <c r="O64" s="25"/>
      <c r="P64" s="25"/>
    </row>
    <row r="65" spans="9:16" ht="18" thickBot="1" x14ac:dyDescent="0.3">
      <c r="I65" s="25"/>
      <c r="J65" s="25"/>
      <c r="K65" s="25"/>
      <c r="L65" s="25"/>
      <c r="M65" s="25"/>
      <c r="N65" s="27"/>
      <c r="O65" s="27"/>
      <c r="P65" s="28"/>
    </row>
    <row r="66" spans="9:16" ht="18" thickBot="1" x14ac:dyDescent="0.3">
      <c r="I66" s="25"/>
      <c r="J66" s="25"/>
      <c r="K66" s="27"/>
      <c r="L66" s="27"/>
      <c r="M66" s="28"/>
    </row>
    <row r="83" spans="9:18" ht="15.75" thickBot="1" x14ac:dyDescent="0.3"/>
    <row r="84" spans="9:18" ht="18" thickBot="1" x14ac:dyDescent="0.3">
      <c r="I84" s="25"/>
      <c r="J84" s="25"/>
      <c r="K84" s="25"/>
      <c r="L84" s="25"/>
      <c r="M84" s="25"/>
      <c r="O84" s="25"/>
      <c r="P84" s="25"/>
      <c r="Q84" s="25"/>
      <c r="R84" s="25"/>
    </row>
    <row r="85" spans="9:18" ht="18" thickBot="1" x14ac:dyDescent="0.3">
      <c r="I85" s="25"/>
      <c r="J85" s="25"/>
      <c r="K85" s="25"/>
      <c r="L85" s="25"/>
      <c r="M85" s="25"/>
      <c r="O85" s="25"/>
      <c r="P85" s="25"/>
      <c r="Q85" s="25"/>
      <c r="R85" s="25"/>
    </row>
    <row r="86" spans="9:18" ht="18" thickBot="1" x14ac:dyDescent="0.3">
      <c r="I86" s="25"/>
      <c r="J86" s="25"/>
      <c r="K86" s="25"/>
      <c r="L86" s="25"/>
      <c r="M86" s="25"/>
      <c r="O86" s="25"/>
      <c r="P86" s="25"/>
      <c r="Q86" s="25"/>
      <c r="R86" s="25"/>
    </row>
    <row r="87" spans="9:18" ht="18" thickBot="1" x14ac:dyDescent="0.3">
      <c r="I87" s="25"/>
      <c r="J87" s="25"/>
      <c r="K87" s="25"/>
      <c r="L87" s="25"/>
      <c r="M87" s="25"/>
      <c r="O87" s="25"/>
      <c r="P87" s="25"/>
      <c r="Q87" s="25"/>
      <c r="R87" s="25"/>
    </row>
    <row r="88" spans="9:18" ht="18" thickBot="1" x14ac:dyDescent="0.3">
      <c r="I88" s="25"/>
      <c r="J88" s="25"/>
      <c r="K88" s="25"/>
      <c r="L88" s="25"/>
      <c r="M88" s="25"/>
      <c r="O88" s="25"/>
      <c r="P88" s="25"/>
      <c r="Q88" s="25"/>
      <c r="R88" s="25"/>
    </row>
    <row r="89" spans="9:18" ht="18" thickBot="1" x14ac:dyDescent="0.3">
      <c r="I89" s="25"/>
      <c r="J89" s="25"/>
      <c r="K89" s="25"/>
      <c r="L89" s="25"/>
      <c r="M89" s="25"/>
      <c r="O89" s="25"/>
      <c r="P89" s="25"/>
      <c r="Q89" s="25"/>
      <c r="R89" s="25"/>
    </row>
    <row r="90" spans="9:18" ht="18" thickBot="1" x14ac:dyDescent="0.3">
      <c r="I90" s="25"/>
      <c r="J90" s="25"/>
      <c r="K90" s="25"/>
      <c r="L90" s="25"/>
      <c r="M90" s="25"/>
      <c r="O90" s="25"/>
      <c r="P90" s="25"/>
      <c r="Q90" s="25"/>
      <c r="R90" s="25"/>
    </row>
    <row r="91" spans="9:18" ht="18" thickBot="1" x14ac:dyDescent="0.3">
      <c r="I91" s="25"/>
      <c r="J91" s="25"/>
      <c r="K91" s="25"/>
      <c r="L91" s="25"/>
      <c r="M91" s="25"/>
      <c r="O91" s="25"/>
      <c r="P91" s="25"/>
      <c r="Q91" s="25"/>
      <c r="R91" s="25"/>
    </row>
    <row r="92" spans="9:18" ht="18" thickBot="1" x14ac:dyDescent="0.3">
      <c r="I92" s="25"/>
      <c r="J92" s="25"/>
      <c r="K92" s="25"/>
      <c r="L92" s="25"/>
      <c r="M92" s="25"/>
      <c r="O92" s="25"/>
      <c r="P92" s="25"/>
      <c r="Q92" s="25"/>
      <c r="R92" s="25"/>
    </row>
    <row r="93" spans="9:18" ht="18" thickBot="1" x14ac:dyDescent="0.3">
      <c r="I93" s="25"/>
      <c r="J93" s="25"/>
      <c r="K93" s="25"/>
      <c r="L93" s="25"/>
      <c r="M93" s="25"/>
      <c r="O93" s="25"/>
      <c r="P93" s="25"/>
      <c r="Q93" s="25"/>
      <c r="R93" s="25"/>
    </row>
    <row r="94" spans="9:18" ht="18" thickBot="1" x14ac:dyDescent="0.3">
      <c r="I94" s="25"/>
      <c r="J94" s="25"/>
      <c r="K94" s="27"/>
      <c r="L94" s="27"/>
      <c r="M94" s="28"/>
      <c r="O94" s="25"/>
      <c r="P94" s="25"/>
      <c r="Q94" s="25"/>
      <c r="R94" s="25"/>
    </row>
    <row r="95" spans="9:18" ht="18" thickBot="1" x14ac:dyDescent="0.3">
      <c r="O95" s="25"/>
      <c r="P95" s="25"/>
      <c r="Q95" s="25"/>
      <c r="R95" s="25"/>
    </row>
    <row r="96" spans="9:18" ht="18" thickBot="1" x14ac:dyDescent="0.3">
      <c r="O96" s="25"/>
      <c r="P96" s="25"/>
      <c r="Q96" s="25"/>
      <c r="R96" s="25"/>
    </row>
    <row r="97" spans="15:18" ht="18" thickBot="1" x14ac:dyDescent="0.3">
      <c r="O97" s="25"/>
      <c r="P97" s="25"/>
      <c r="Q97" s="25"/>
      <c r="R97" s="25"/>
    </row>
    <row r="98" spans="15:18" ht="18" thickBot="1" x14ac:dyDescent="0.3">
      <c r="O98" s="25"/>
      <c r="P98" s="25"/>
      <c r="Q98" s="25"/>
      <c r="R98" s="25"/>
    </row>
    <row r="99" spans="15:18" ht="18" thickBot="1" x14ac:dyDescent="0.3">
      <c r="O99" s="25"/>
      <c r="P99" s="25"/>
      <c r="Q99" s="25"/>
      <c r="R99" s="25"/>
    </row>
    <row r="100" spans="15:18" ht="18" thickBot="1" x14ac:dyDescent="0.3">
      <c r="O100" s="25"/>
      <c r="P100" s="25"/>
      <c r="Q100" s="25"/>
      <c r="R100" s="25"/>
    </row>
    <row r="101" spans="15:18" ht="18" thickBot="1" x14ac:dyDescent="0.3">
      <c r="O101" s="25"/>
      <c r="P101" s="25"/>
      <c r="Q101" s="27"/>
      <c r="R101" s="28"/>
    </row>
  </sheetData>
  <mergeCells count="17">
    <mergeCell ref="D36:E36"/>
    <mergeCell ref="G36:J36"/>
    <mergeCell ref="D37:E37"/>
    <mergeCell ref="G37:J37"/>
    <mergeCell ref="A17:A31"/>
    <mergeCell ref="A32:A33"/>
    <mergeCell ref="A34:B34"/>
    <mergeCell ref="K34:K35"/>
    <mergeCell ref="D35:E35"/>
    <mergeCell ref="G35:H35"/>
    <mergeCell ref="I35:J35"/>
    <mergeCell ref="A1:K1"/>
    <mergeCell ref="A3:A4"/>
    <mergeCell ref="B3:B4"/>
    <mergeCell ref="C3:E3"/>
    <mergeCell ref="G3:K3"/>
    <mergeCell ref="A5:A1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196E-3527-4922-9F26-E877D600AF56}">
  <dimension ref="A1:N101"/>
  <sheetViews>
    <sheetView zoomScaleNormal="100" workbookViewId="0">
      <selection activeCell="K34" sqref="K34:K35"/>
    </sheetView>
  </sheetViews>
  <sheetFormatPr defaultRowHeight="15" x14ac:dyDescent="0.25"/>
  <cols>
    <col min="2" max="2" width="45.7109375" customWidth="1"/>
    <col min="3" max="3" width="11.140625" customWidth="1"/>
    <col min="4" max="4" width="10.7109375" customWidth="1"/>
    <col min="5" max="5" width="10.42578125" customWidth="1"/>
    <col min="6" max="6" width="1.42578125" customWidth="1"/>
    <col min="7" max="7" width="9.28515625" bestFit="1" customWidth="1"/>
    <col min="8" max="8" width="11.28515625" bestFit="1" customWidth="1"/>
    <col min="9" max="10" width="10.7109375" customWidth="1"/>
    <col min="11" max="11" width="11.28515625" bestFit="1" customWidth="1"/>
    <col min="12" max="12" width="7.7109375" customWidth="1"/>
  </cols>
  <sheetData>
    <row r="1" spans="1:13" ht="42.75" customHeight="1" thickBot="1" x14ac:dyDescent="0.3">
      <c r="A1" s="203" t="s">
        <v>63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3" ht="15.75" thickTop="1" x14ac:dyDescent="0.25"/>
    <row r="3" spans="1:13" ht="24.75" customHeight="1" x14ac:dyDescent="0.25">
      <c r="A3" s="240"/>
      <c r="B3" s="240" t="s">
        <v>1</v>
      </c>
      <c r="C3" s="206" t="s">
        <v>2</v>
      </c>
      <c r="D3" s="207"/>
      <c r="E3" s="207"/>
      <c r="F3" s="81"/>
      <c r="G3" s="208" t="s">
        <v>67</v>
      </c>
      <c r="H3" s="208"/>
      <c r="I3" s="208"/>
      <c r="J3" s="208"/>
      <c r="K3" s="208"/>
    </row>
    <row r="4" spans="1:13" ht="42" x14ac:dyDescent="0.25">
      <c r="A4" s="232"/>
      <c r="B4" s="232"/>
      <c r="C4" s="51" t="s">
        <v>3</v>
      </c>
      <c r="D4" s="51" t="s">
        <v>4</v>
      </c>
      <c r="E4" s="52" t="s">
        <v>5</v>
      </c>
      <c r="F4" s="80"/>
      <c r="G4" s="51" t="s">
        <v>6</v>
      </c>
      <c r="H4" s="51" t="s">
        <v>65</v>
      </c>
      <c r="I4" s="51" t="s">
        <v>4</v>
      </c>
      <c r="J4" s="51" t="s">
        <v>66</v>
      </c>
      <c r="K4" s="51" t="s">
        <v>5</v>
      </c>
    </row>
    <row r="5" spans="1:13" x14ac:dyDescent="0.25">
      <c r="A5" s="241" t="s">
        <v>7</v>
      </c>
      <c r="B5" s="79" t="s">
        <v>10</v>
      </c>
      <c r="C5" s="7">
        <v>33</v>
      </c>
      <c r="D5" s="7">
        <v>170</v>
      </c>
      <c r="E5" s="11">
        <f t="shared" ref="E5:E31" si="0">SUM(C5:D5)</f>
        <v>203</v>
      </c>
      <c r="F5" s="64"/>
      <c r="G5" s="7">
        <v>31</v>
      </c>
      <c r="H5" s="8">
        <v>0</v>
      </c>
      <c r="I5" s="8">
        <v>163</v>
      </c>
      <c r="J5" s="8">
        <v>0</v>
      </c>
      <c r="K5" s="61">
        <f>I5+G5</f>
        <v>194</v>
      </c>
    </row>
    <row r="6" spans="1:13" x14ac:dyDescent="0.25">
      <c r="A6" s="241"/>
      <c r="B6" s="79" t="s">
        <v>12</v>
      </c>
      <c r="C6" s="7">
        <v>54</v>
      </c>
      <c r="D6" s="7">
        <v>338</v>
      </c>
      <c r="E6" s="11">
        <f t="shared" si="0"/>
        <v>392</v>
      </c>
      <c r="F6" s="6"/>
      <c r="G6" s="7">
        <v>78</v>
      </c>
      <c r="H6" s="8">
        <v>0</v>
      </c>
      <c r="I6" s="8">
        <v>314</v>
      </c>
      <c r="J6" s="8">
        <v>0</v>
      </c>
      <c r="K6" s="61">
        <f t="shared" ref="K6:K10" si="1">SUM(G6:J6)</f>
        <v>392</v>
      </c>
      <c r="L6" s="42"/>
      <c r="M6" s="43"/>
    </row>
    <row r="7" spans="1:13" x14ac:dyDescent="0.25">
      <c r="A7" s="241"/>
      <c r="B7" s="79" t="s">
        <v>16</v>
      </c>
      <c r="C7" s="7">
        <v>11</v>
      </c>
      <c r="D7" s="7">
        <v>43</v>
      </c>
      <c r="E7" s="11">
        <f t="shared" si="0"/>
        <v>54</v>
      </c>
      <c r="F7" s="6"/>
      <c r="G7" s="7">
        <v>16</v>
      </c>
      <c r="H7" s="8">
        <v>0</v>
      </c>
      <c r="I7" s="8">
        <v>49</v>
      </c>
      <c r="J7" s="8">
        <v>0</v>
      </c>
      <c r="K7" s="61">
        <f t="shared" si="1"/>
        <v>65</v>
      </c>
      <c r="L7" s="42"/>
      <c r="M7" s="43"/>
    </row>
    <row r="8" spans="1:13" x14ac:dyDescent="0.25">
      <c r="A8" s="241"/>
      <c r="B8" s="79" t="s">
        <v>11</v>
      </c>
      <c r="C8" s="7">
        <v>0</v>
      </c>
      <c r="D8" s="7">
        <v>50</v>
      </c>
      <c r="E8" s="11">
        <f t="shared" si="0"/>
        <v>50</v>
      </c>
      <c r="F8" s="6"/>
      <c r="G8" s="7">
        <v>9</v>
      </c>
      <c r="H8" s="8">
        <v>0</v>
      </c>
      <c r="I8" s="8">
        <v>41</v>
      </c>
      <c r="J8" s="8">
        <v>0</v>
      </c>
      <c r="K8" s="61">
        <f t="shared" si="1"/>
        <v>50</v>
      </c>
      <c r="L8" s="42"/>
      <c r="M8" s="89"/>
    </row>
    <row r="9" spans="1:13" x14ac:dyDescent="0.25">
      <c r="A9" s="241"/>
      <c r="B9" s="79" t="s">
        <v>56</v>
      </c>
      <c r="C9" s="7">
        <v>24</v>
      </c>
      <c r="D9" s="7">
        <v>256</v>
      </c>
      <c r="E9" s="11">
        <f t="shared" si="0"/>
        <v>280</v>
      </c>
      <c r="F9" s="6"/>
      <c r="G9" s="7">
        <v>50</v>
      </c>
      <c r="H9" s="8">
        <v>0</v>
      </c>
      <c r="I9" s="8">
        <v>230</v>
      </c>
      <c r="J9" s="8">
        <v>0</v>
      </c>
      <c r="K9" s="61">
        <f t="shared" si="1"/>
        <v>280</v>
      </c>
      <c r="L9" s="42"/>
      <c r="M9" s="43"/>
    </row>
    <row r="10" spans="1:13" x14ac:dyDescent="0.25">
      <c r="A10" s="241"/>
      <c r="B10" s="79" t="s">
        <v>8</v>
      </c>
      <c r="C10" s="4">
        <v>0</v>
      </c>
      <c r="D10" s="4">
        <v>48</v>
      </c>
      <c r="E10" s="5">
        <f t="shared" si="0"/>
        <v>48</v>
      </c>
      <c r="F10" s="6"/>
      <c r="G10" s="7">
        <v>0</v>
      </c>
      <c r="H10" s="8">
        <v>0</v>
      </c>
      <c r="I10" s="8">
        <v>48</v>
      </c>
      <c r="J10" s="8">
        <v>0</v>
      </c>
      <c r="K10" s="61">
        <f t="shared" si="1"/>
        <v>48</v>
      </c>
      <c r="L10" s="45"/>
      <c r="M10" s="43"/>
    </row>
    <row r="11" spans="1:13" x14ac:dyDescent="0.25">
      <c r="A11" s="241"/>
      <c r="B11" s="79" t="s">
        <v>17</v>
      </c>
      <c r="C11" s="7">
        <v>12</v>
      </c>
      <c r="D11" s="7">
        <v>150</v>
      </c>
      <c r="E11" s="11">
        <f t="shared" si="0"/>
        <v>162</v>
      </c>
      <c r="F11" s="6"/>
      <c r="G11" s="7">
        <v>45</v>
      </c>
      <c r="H11" s="8">
        <v>18</v>
      </c>
      <c r="I11" s="8">
        <v>154</v>
      </c>
      <c r="J11" s="8">
        <v>0</v>
      </c>
      <c r="K11" s="61">
        <f>SUM(G11:J11)</f>
        <v>217</v>
      </c>
      <c r="L11" s="45"/>
      <c r="M11" s="43"/>
    </row>
    <row r="12" spans="1:13" x14ac:dyDescent="0.25">
      <c r="A12" s="241"/>
      <c r="B12" s="79" t="s">
        <v>18</v>
      </c>
      <c r="C12" s="7">
        <v>16</v>
      </c>
      <c r="D12" s="7">
        <v>155</v>
      </c>
      <c r="E12" s="11">
        <f t="shared" si="0"/>
        <v>171</v>
      </c>
      <c r="F12" s="6"/>
      <c r="G12" s="7">
        <v>49</v>
      </c>
      <c r="H12" s="8">
        <v>0</v>
      </c>
      <c r="I12" s="8">
        <v>166</v>
      </c>
      <c r="J12" s="8">
        <v>0</v>
      </c>
      <c r="K12" s="61">
        <f t="shared" ref="K12:K33" si="2">SUM(G12:J12)</f>
        <v>215</v>
      </c>
      <c r="L12" s="45"/>
      <c r="M12" s="43"/>
    </row>
    <row r="13" spans="1:13" x14ac:dyDescent="0.25">
      <c r="A13" s="241"/>
      <c r="B13" s="79" t="s">
        <v>15</v>
      </c>
      <c r="C13" s="7">
        <v>13</v>
      </c>
      <c r="D13" s="7">
        <v>80</v>
      </c>
      <c r="E13" s="11">
        <f t="shared" si="0"/>
        <v>93</v>
      </c>
      <c r="F13" s="6"/>
      <c r="G13" s="7">
        <v>20</v>
      </c>
      <c r="H13" s="8">
        <v>0</v>
      </c>
      <c r="I13" s="8">
        <v>57</v>
      </c>
      <c r="J13" s="8">
        <v>0</v>
      </c>
      <c r="K13" s="61">
        <f t="shared" si="2"/>
        <v>77</v>
      </c>
      <c r="L13" s="45"/>
      <c r="M13" s="43"/>
    </row>
    <row r="14" spans="1:13" x14ac:dyDescent="0.25">
      <c r="A14" s="241"/>
      <c r="B14" s="79" t="s">
        <v>54</v>
      </c>
      <c r="C14" s="7">
        <v>16</v>
      </c>
      <c r="D14" s="7">
        <v>81</v>
      </c>
      <c r="E14" s="11">
        <f t="shared" si="0"/>
        <v>97</v>
      </c>
      <c r="F14" s="6"/>
      <c r="G14" s="7">
        <v>28</v>
      </c>
      <c r="H14" s="8">
        <v>0</v>
      </c>
      <c r="I14" s="8">
        <v>95</v>
      </c>
      <c r="J14" s="8">
        <v>0</v>
      </c>
      <c r="K14" s="61">
        <f t="shared" si="2"/>
        <v>123</v>
      </c>
      <c r="L14" s="31"/>
    </row>
    <row r="15" spans="1:13" ht="15.75" thickBot="1" x14ac:dyDescent="0.3">
      <c r="A15" s="242"/>
      <c r="B15" s="74" t="s">
        <v>57</v>
      </c>
      <c r="C15" s="65">
        <v>47</v>
      </c>
      <c r="D15" s="65">
        <v>232</v>
      </c>
      <c r="E15" s="66">
        <f t="shared" si="0"/>
        <v>279</v>
      </c>
      <c r="F15" s="67"/>
      <c r="G15" s="65">
        <v>27</v>
      </c>
      <c r="H15" s="68">
        <v>0</v>
      </c>
      <c r="I15" s="68">
        <v>272</v>
      </c>
      <c r="J15" s="68">
        <v>0</v>
      </c>
      <c r="K15" s="69">
        <f t="shared" si="2"/>
        <v>299</v>
      </c>
      <c r="L15" s="31"/>
    </row>
    <row r="16" spans="1:13" ht="15" customHeight="1" thickTop="1" x14ac:dyDescent="0.25">
      <c r="A16" s="224" t="s">
        <v>20</v>
      </c>
      <c r="B16" s="3" t="s">
        <v>31</v>
      </c>
      <c r="C16" s="4">
        <v>40</v>
      </c>
      <c r="D16" s="4">
        <v>205</v>
      </c>
      <c r="E16" s="5">
        <f t="shared" si="0"/>
        <v>245</v>
      </c>
      <c r="F16" s="39"/>
      <c r="G16" s="4">
        <v>80</v>
      </c>
      <c r="H16" s="73">
        <v>0</v>
      </c>
      <c r="I16" s="73">
        <v>256</v>
      </c>
      <c r="J16" s="73">
        <v>0</v>
      </c>
      <c r="K16" s="72">
        <f t="shared" si="2"/>
        <v>336</v>
      </c>
      <c r="L16" s="31"/>
    </row>
    <row r="17" spans="1:12" ht="15" customHeight="1" x14ac:dyDescent="0.25">
      <c r="A17" s="225"/>
      <c r="B17" s="10" t="s">
        <v>22</v>
      </c>
      <c r="C17" s="7">
        <v>0</v>
      </c>
      <c r="D17" s="7">
        <v>0</v>
      </c>
      <c r="E17" s="11">
        <f t="shared" si="0"/>
        <v>0</v>
      </c>
      <c r="F17" s="6"/>
      <c r="G17" s="7">
        <v>20</v>
      </c>
      <c r="H17" s="8">
        <v>0</v>
      </c>
      <c r="I17" s="8">
        <v>98</v>
      </c>
      <c r="J17" s="8">
        <v>0</v>
      </c>
      <c r="K17" s="61">
        <f t="shared" si="2"/>
        <v>118</v>
      </c>
      <c r="L17" s="31"/>
    </row>
    <row r="18" spans="1:12" ht="15" customHeight="1" x14ac:dyDescent="0.25">
      <c r="A18" s="225"/>
      <c r="B18" s="10" t="s">
        <v>32</v>
      </c>
      <c r="C18" s="7">
        <v>6</v>
      </c>
      <c r="D18" s="7">
        <v>165</v>
      </c>
      <c r="E18" s="11">
        <f t="shared" si="0"/>
        <v>171</v>
      </c>
      <c r="F18" s="6"/>
      <c r="G18" s="7">
        <v>35</v>
      </c>
      <c r="H18" s="8">
        <v>0</v>
      </c>
      <c r="I18" s="8">
        <v>335</v>
      </c>
      <c r="J18" s="8">
        <v>0</v>
      </c>
      <c r="K18" s="61">
        <f t="shared" si="2"/>
        <v>370</v>
      </c>
      <c r="L18" s="31"/>
    </row>
    <row r="19" spans="1:12" ht="15" customHeight="1" x14ac:dyDescent="0.25">
      <c r="A19" s="225"/>
      <c r="B19" s="15" t="s">
        <v>34</v>
      </c>
      <c r="C19" s="7">
        <v>0</v>
      </c>
      <c r="D19" s="7">
        <v>100</v>
      </c>
      <c r="E19" s="11">
        <f t="shared" si="0"/>
        <v>100</v>
      </c>
      <c r="F19" s="6"/>
      <c r="G19" s="7">
        <v>0</v>
      </c>
      <c r="H19" s="8">
        <v>0</v>
      </c>
      <c r="I19" s="8">
        <v>90</v>
      </c>
      <c r="J19" s="8">
        <v>0</v>
      </c>
      <c r="K19" s="61">
        <f t="shared" si="2"/>
        <v>90</v>
      </c>
      <c r="L19" s="31"/>
    </row>
    <row r="20" spans="1:12" ht="15" customHeight="1" x14ac:dyDescent="0.25">
      <c r="A20" s="225"/>
      <c r="B20" s="13" t="s">
        <v>27</v>
      </c>
      <c r="C20" s="7">
        <v>40</v>
      </c>
      <c r="D20" s="7">
        <v>145</v>
      </c>
      <c r="E20" s="11">
        <f t="shared" si="0"/>
        <v>185</v>
      </c>
      <c r="F20" s="6"/>
      <c r="G20" s="7">
        <v>59</v>
      </c>
      <c r="H20" s="7">
        <v>0</v>
      </c>
      <c r="I20" s="7">
        <v>188</v>
      </c>
      <c r="J20" s="7">
        <v>0</v>
      </c>
      <c r="K20" s="63">
        <f>SUM(G20:J20)</f>
        <v>247</v>
      </c>
      <c r="L20" s="31"/>
    </row>
    <row r="21" spans="1:12" ht="15" customHeight="1" x14ac:dyDescent="0.25">
      <c r="A21" s="225"/>
      <c r="B21" s="13" t="s">
        <v>24</v>
      </c>
      <c r="C21" s="7">
        <v>0</v>
      </c>
      <c r="D21" s="7">
        <v>0</v>
      </c>
      <c r="E21" s="11">
        <f t="shared" si="0"/>
        <v>0</v>
      </c>
      <c r="F21" s="6"/>
      <c r="G21" s="7">
        <v>10</v>
      </c>
      <c r="H21" s="8">
        <v>0</v>
      </c>
      <c r="I21" s="8">
        <v>75</v>
      </c>
      <c r="J21" s="8">
        <v>0</v>
      </c>
      <c r="K21" s="61">
        <f t="shared" si="2"/>
        <v>85</v>
      </c>
      <c r="L21" s="31"/>
    </row>
    <row r="22" spans="1:12" ht="22.5" customHeight="1" x14ac:dyDescent="0.25">
      <c r="A22" s="225"/>
      <c r="B22" s="13" t="s">
        <v>58</v>
      </c>
      <c r="C22" s="7">
        <v>40</v>
      </c>
      <c r="D22" s="7">
        <v>150</v>
      </c>
      <c r="E22" s="11">
        <f t="shared" si="0"/>
        <v>190</v>
      </c>
      <c r="F22" s="6"/>
      <c r="G22" s="7">
        <v>7</v>
      </c>
      <c r="H22" s="7">
        <v>0</v>
      </c>
      <c r="I22" s="7">
        <v>171</v>
      </c>
      <c r="J22" s="7">
        <v>0</v>
      </c>
      <c r="K22" s="63">
        <f t="shared" si="2"/>
        <v>178</v>
      </c>
      <c r="L22" s="31"/>
    </row>
    <row r="23" spans="1:12" ht="16.5" customHeight="1" x14ac:dyDescent="0.25">
      <c r="A23" s="225"/>
      <c r="B23" s="10" t="s">
        <v>30</v>
      </c>
      <c r="C23" s="7">
        <v>0</v>
      </c>
      <c r="D23" s="7">
        <v>0</v>
      </c>
      <c r="E23" s="11">
        <f t="shared" si="0"/>
        <v>0</v>
      </c>
      <c r="F23" s="6"/>
      <c r="G23" s="7">
        <v>40</v>
      </c>
      <c r="H23" s="7">
        <v>0</v>
      </c>
      <c r="I23" s="7">
        <v>228</v>
      </c>
      <c r="J23" s="7">
        <v>0</v>
      </c>
      <c r="K23" s="63">
        <f t="shared" si="2"/>
        <v>268</v>
      </c>
      <c r="L23" s="31"/>
    </row>
    <row r="24" spans="1:12" ht="15" customHeight="1" x14ac:dyDescent="0.25">
      <c r="A24" s="225"/>
      <c r="B24" s="13" t="s">
        <v>25</v>
      </c>
      <c r="C24" s="7">
        <v>0</v>
      </c>
      <c r="D24" s="7">
        <v>0</v>
      </c>
      <c r="E24" s="11">
        <f t="shared" si="0"/>
        <v>0</v>
      </c>
      <c r="F24" s="6"/>
      <c r="G24" s="7">
        <v>10</v>
      </c>
      <c r="H24" s="8">
        <v>0</v>
      </c>
      <c r="I24" s="8">
        <v>86</v>
      </c>
      <c r="J24" s="8">
        <v>0</v>
      </c>
      <c r="K24" s="61">
        <f t="shared" si="2"/>
        <v>96</v>
      </c>
      <c r="L24" s="31"/>
    </row>
    <row r="25" spans="1:12" ht="15" customHeight="1" x14ac:dyDescent="0.25">
      <c r="A25" s="225"/>
      <c r="B25" s="13" t="s">
        <v>59</v>
      </c>
      <c r="C25" s="34">
        <v>0</v>
      </c>
      <c r="D25" s="34">
        <v>0</v>
      </c>
      <c r="E25" s="35">
        <f t="shared" si="0"/>
        <v>0</v>
      </c>
      <c r="F25" s="6"/>
      <c r="G25" s="34">
        <v>10</v>
      </c>
      <c r="H25" s="37">
        <v>0</v>
      </c>
      <c r="I25" s="37">
        <v>45</v>
      </c>
      <c r="J25" s="37">
        <v>0</v>
      </c>
      <c r="K25" s="62">
        <f>SUM(G25:J25)</f>
        <v>55</v>
      </c>
      <c r="L25" s="31"/>
    </row>
    <row r="26" spans="1:12" ht="15" customHeight="1" x14ac:dyDescent="0.25">
      <c r="A26" s="225"/>
      <c r="B26" s="13" t="s">
        <v>28</v>
      </c>
      <c r="C26" s="7">
        <v>0</v>
      </c>
      <c r="D26" s="7">
        <v>0</v>
      </c>
      <c r="E26" s="11">
        <f t="shared" si="0"/>
        <v>0</v>
      </c>
      <c r="F26" s="6"/>
      <c r="G26" s="7">
        <v>30</v>
      </c>
      <c r="H26" s="8">
        <v>0</v>
      </c>
      <c r="I26" s="8">
        <v>156</v>
      </c>
      <c r="J26" s="8">
        <v>0</v>
      </c>
      <c r="K26" s="61">
        <f t="shared" si="2"/>
        <v>186</v>
      </c>
      <c r="L26" s="31"/>
    </row>
    <row r="27" spans="1:12" ht="15" customHeight="1" x14ac:dyDescent="0.25">
      <c r="A27" s="225"/>
      <c r="B27" s="13" t="s">
        <v>23</v>
      </c>
      <c r="C27" s="7">
        <v>0</v>
      </c>
      <c r="D27" s="7">
        <v>0</v>
      </c>
      <c r="E27" s="11">
        <f t="shared" si="0"/>
        <v>0</v>
      </c>
      <c r="F27" s="6"/>
      <c r="G27" s="7">
        <v>30</v>
      </c>
      <c r="H27" s="8">
        <v>0</v>
      </c>
      <c r="I27" s="8">
        <v>148</v>
      </c>
      <c r="J27" s="8">
        <v>0</v>
      </c>
      <c r="K27" s="61">
        <f t="shared" si="2"/>
        <v>178</v>
      </c>
      <c r="L27" s="31"/>
    </row>
    <row r="28" spans="1:12" ht="15" customHeight="1" x14ac:dyDescent="0.25">
      <c r="A28" s="225"/>
      <c r="B28" s="13" t="s">
        <v>26</v>
      </c>
      <c r="C28" s="7">
        <v>34</v>
      </c>
      <c r="D28" s="7">
        <v>194</v>
      </c>
      <c r="E28" s="11">
        <f t="shared" si="0"/>
        <v>228</v>
      </c>
      <c r="F28" s="6"/>
      <c r="G28" s="7">
        <v>51</v>
      </c>
      <c r="H28" s="8">
        <v>0</v>
      </c>
      <c r="I28" s="8">
        <v>192</v>
      </c>
      <c r="J28" s="8">
        <v>0</v>
      </c>
      <c r="K28" s="61">
        <f t="shared" si="2"/>
        <v>243</v>
      </c>
      <c r="L28" s="31"/>
    </row>
    <row r="29" spans="1:12" ht="15.75" customHeight="1" x14ac:dyDescent="0.25">
      <c r="A29" s="225"/>
      <c r="B29" s="10" t="s">
        <v>29</v>
      </c>
      <c r="C29" s="7">
        <v>20</v>
      </c>
      <c r="D29" s="7">
        <v>55</v>
      </c>
      <c r="E29" s="11">
        <f t="shared" si="0"/>
        <v>75</v>
      </c>
      <c r="F29" s="6"/>
      <c r="G29" s="7">
        <v>20</v>
      </c>
      <c r="H29" s="8">
        <v>0</v>
      </c>
      <c r="I29" s="8">
        <v>83</v>
      </c>
      <c r="J29" s="8">
        <v>0</v>
      </c>
      <c r="K29" s="61">
        <f t="shared" si="2"/>
        <v>103</v>
      </c>
      <c r="L29" s="31"/>
    </row>
    <row r="30" spans="1:12" ht="15" customHeight="1" thickBot="1" x14ac:dyDescent="0.3">
      <c r="A30" s="226"/>
      <c r="B30" s="74" t="s">
        <v>55</v>
      </c>
      <c r="C30" s="75">
        <v>24</v>
      </c>
      <c r="D30" s="75">
        <f>205-24</f>
        <v>181</v>
      </c>
      <c r="E30" s="76">
        <f t="shared" si="0"/>
        <v>205</v>
      </c>
      <c r="F30" s="6"/>
      <c r="G30" s="77">
        <v>43</v>
      </c>
      <c r="H30" s="78">
        <v>0</v>
      </c>
      <c r="I30" s="78">
        <v>161</v>
      </c>
      <c r="J30" s="78">
        <v>0</v>
      </c>
      <c r="K30" s="61">
        <f t="shared" si="2"/>
        <v>204</v>
      </c>
      <c r="L30" s="31"/>
    </row>
    <row r="31" spans="1:12" ht="15" customHeight="1" thickTop="1" x14ac:dyDescent="0.25">
      <c r="A31" s="231" t="s">
        <v>36</v>
      </c>
      <c r="B31" s="70" t="s">
        <v>35</v>
      </c>
      <c r="C31" s="4">
        <v>0</v>
      </c>
      <c r="D31" s="71">
        <v>0</v>
      </c>
      <c r="E31" s="5">
        <f t="shared" si="0"/>
        <v>0</v>
      </c>
      <c r="F31" s="6"/>
      <c r="G31" s="7">
        <v>0</v>
      </c>
      <c r="H31" s="8">
        <v>30</v>
      </c>
      <c r="I31" s="8">
        <v>0</v>
      </c>
      <c r="J31" s="8">
        <v>130</v>
      </c>
      <c r="K31" s="61">
        <f t="shared" si="2"/>
        <v>160</v>
      </c>
    </row>
    <row r="32" spans="1:12" ht="18.75" customHeight="1" x14ac:dyDescent="0.25">
      <c r="A32" s="231"/>
      <c r="B32" s="15" t="s">
        <v>51</v>
      </c>
      <c r="C32" s="7">
        <v>0</v>
      </c>
      <c r="D32" s="16">
        <v>0</v>
      </c>
      <c r="E32" s="11">
        <v>0</v>
      </c>
      <c r="F32" s="6"/>
      <c r="G32" s="7">
        <v>0</v>
      </c>
      <c r="H32" s="8">
        <v>0</v>
      </c>
      <c r="I32" s="8">
        <v>90</v>
      </c>
      <c r="J32" s="8">
        <v>0</v>
      </c>
      <c r="K32" s="61">
        <f t="shared" si="2"/>
        <v>90</v>
      </c>
    </row>
    <row r="33" spans="1:14" x14ac:dyDescent="0.25">
      <c r="A33" s="232"/>
      <c r="B33" s="15" t="s">
        <v>37</v>
      </c>
      <c r="C33" s="7">
        <v>34</v>
      </c>
      <c r="D33" s="7">
        <v>240</v>
      </c>
      <c r="E33" s="11">
        <f t="shared" ref="E33:E34" si="3">SUM(C33:D33)</f>
        <v>274</v>
      </c>
      <c r="F33" s="6"/>
      <c r="G33" s="7">
        <v>34</v>
      </c>
      <c r="H33" s="8">
        <v>0</v>
      </c>
      <c r="I33" s="8">
        <v>264</v>
      </c>
      <c r="J33" s="8">
        <v>0</v>
      </c>
      <c r="K33" s="61">
        <f t="shared" si="2"/>
        <v>298</v>
      </c>
    </row>
    <row r="34" spans="1:14" ht="18.75" x14ac:dyDescent="0.3">
      <c r="A34" s="220" t="s">
        <v>38</v>
      </c>
      <c r="B34" s="220"/>
      <c r="C34" s="82">
        <f>SUM(C5:C33)</f>
        <v>464</v>
      </c>
      <c r="D34" s="82">
        <f>SUM(D5:D33)</f>
        <v>3038</v>
      </c>
      <c r="E34" s="83">
        <f t="shared" si="3"/>
        <v>3502</v>
      </c>
      <c r="F34" s="84"/>
      <c r="G34" s="85">
        <f>SUM(G5:G33)</f>
        <v>832</v>
      </c>
      <c r="H34" s="85">
        <f>SUM(H5:H33)</f>
        <v>48</v>
      </c>
      <c r="I34" s="85">
        <f>SUM(I5:I33)</f>
        <v>4255</v>
      </c>
      <c r="J34" s="85">
        <f>SUM(J5:J33)</f>
        <v>130</v>
      </c>
      <c r="K34" s="233">
        <f>I35+G35</f>
        <v>5265</v>
      </c>
      <c r="M34" s="18"/>
      <c r="N34" s="18"/>
    </row>
    <row r="35" spans="1:14" ht="18.75" x14ac:dyDescent="0.3">
      <c r="A35" s="86" t="s">
        <v>39</v>
      </c>
      <c r="B35" s="87"/>
      <c r="C35" s="234" t="s">
        <v>60</v>
      </c>
      <c r="D35" s="235"/>
      <c r="E35" s="236"/>
      <c r="F35" s="88"/>
      <c r="G35" s="227">
        <f>G34+H34</f>
        <v>880</v>
      </c>
      <c r="H35" s="228"/>
      <c r="I35" s="227">
        <f>I34+J34</f>
        <v>4385</v>
      </c>
      <c r="J35" s="228"/>
      <c r="K35" s="233"/>
    </row>
    <row r="36" spans="1:14" ht="18.75" x14ac:dyDescent="0.3">
      <c r="A36" s="21"/>
      <c r="B36" s="20" t="s">
        <v>64</v>
      </c>
      <c r="C36" s="237" t="s">
        <v>61</v>
      </c>
      <c r="D36" s="238"/>
      <c r="E36" s="239"/>
      <c r="G36" s="229">
        <f>H34+J34</f>
        <v>178</v>
      </c>
      <c r="H36" s="229"/>
      <c r="I36" s="229"/>
      <c r="J36" s="229"/>
      <c r="K36" s="22"/>
    </row>
    <row r="37" spans="1:14" ht="18.75" x14ac:dyDescent="0.25">
      <c r="A37" s="23"/>
      <c r="C37" s="221" t="s">
        <v>62</v>
      </c>
      <c r="D37" s="222"/>
      <c r="E37" s="223"/>
      <c r="G37" s="230">
        <f>G34+I34</f>
        <v>5087</v>
      </c>
      <c r="H37" s="230"/>
      <c r="I37" s="230"/>
      <c r="J37" s="230"/>
      <c r="K37" s="24"/>
    </row>
    <row r="38" spans="1:14" x14ac:dyDescent="0.25">
      <c r="A38" s="23" t="s">
        <v>44</v>
      </c>
    </row>
    <row r="39" spans="1:14" x14ac:dyDescent="0.25">
      <c r="A39" s="23" t="s">
        <v>45</v>
      </c>
    </row>
    <row r="40" spans="1:14" x14ac:dyDescent="0.25">
      <c r="A40" s="23" t="s">
        <v>46</v>
      </c>
    </row>
    <row r="41" spans="1:14" x14ac:dyDescent="0.25">
      <c r="A41" s="23" t="s">
        <v>47</v>
      </c>
    </row>
    <row r="42" spans="1:14" x14ac:dyDescent="0.25">
      <c r="A42" s="23" t="s">
        <v>48</v>
      </c>
    </row>
    <row r="45" spans="1:14" ht="17.25" x14ac:dyDescent="0.25">
      <c r="L45" s="55"/>
    </row>
    <row r="46" spans="1:14" ht="17.25" x14ac:dyDescent="0.25">
      <c r="L46" s="55"/>
    </row>
    <row r="47" spans="1:14" ht="17.25" x14ac:dyDescent="0.25">
      <c r="L47" s="55"/>
    </row>
    <row r="48" spans="1:14" ht="17.25" x14ac:dyDescent="0.25">
      <c r="L48" s="55"/>
    </row>
    <row r="49" spans="3:13" ht="17.25" x14ac:dyDescent="0.25">
      <c r="L49" s="55"/>
    </row>
    <row r="50" spans="3:13" ht="17.25" x14ac:dyDescent="0.25">
      <c r="L50" s="55"/>
    </row>
    <row r="51" spans="3:13" ht="17.25" x14ac:dyDescent="0.25">
      <c r="L51" s="55"/>
      <c r="M51" s="55"/>
    </row>
    <row r="52" spans="3:13" ht="17.25" x14ac:dyDescent="0.25">
      <c r="C52" s="60"/>
      <c r="D52" s="55"/>
      <c r="E52" s="55"/>
      <c r="F52" s="55"/>
      <c r="G52" s="55"/>
      <c r="I52" s="55"/>
      <c r="J52" s="55"/>
      <c r="K52" s="55"/>
      <c r="L52" s="55"/>
      <c r="M52" s="55"/>
    </row>
    <row r="53" spans="3:13" ht="17.25" x14ac:dyDescent="0.25">
      <c r="C53" s="60"/>
      <c r="D53" s="55"/>
      <c r="E53" s="55"/>
      <c r="F53" s="55"/>
      <c r="G53" s="55"/>
      <c r="I53" s="55"/>
      <c r="J53" s="55"/>
      <c r="K53" s="55"/>
      <c r="L53" s="55"/>
      <c r="M53" s="55"/>
    </row>
    <row r="54" spans="3:13" ht="17.25" x14ac:dyDescent="0.25">
      <c r="C54" s="60"/>
      <c r="D54" s="55"/>
      <c r="E54" s="55"/>
      <c r="F54" s="55"/>
      <c r="G54" s="55"/>
      <c r="I54" s="55"/>
      <c r="J54" s="55"/>
      <c r="K54" s="55"/>
      <c r="L54" s="55"/>
      <c r="M54" s="55"/>
    </row>
    <row r="55" spans="3:13" ht="17.25" x14ac:dyDescent="0.25">
      <c r="C55" s="60"/>
      <c r="D55" s="55"/>
      <c r="E55" s="55"/>
      <c r="F55" s="55"/>
      <c r="G55" s="55"/>
      <c r="I55" s="55"/>
      <c r="J55" s="55"/>
      <c r="K55" s="55"/>
      <c r="L55" s="55"/>
      <c r="M55" s="55"/>
    </row>
    <row r="56" spans="3:13" ht="17.25" x14ac:dyDescent="0.25">
      <c r="C56" s="60"/>
      <c r="D56" s="55"/>
      <c r="E56" s="55"/>
      <c r="F56" s="55"/>
      <c r="G56" s="55"/>
      <c r="I56" s="55"/>
      <c r="J56" s="55"/>
      <c r="K56" s="55"/>
      <c r="L56" s="55"/>
      <c r="M56" s="55"/>
    </row>
    <row r="57" spans="3:13" ht="17.25" x14ac:dyDescent="0.25">
      <c r="C57" s="60"/>
      <c r="D57" s="55"/>
      <c r="E57" s="55"/>
      <c r="F57" s="55"/>
      <c r="G57" s="55"/>
      <c r="I57" s="55"/>
      <c r="J57" s="55"/>
      <c r="K57" s="55"/>
      <c r="L57" s="55"/>
      <c r="M57" s="55"/>
    </row>
    <row r="58" spans="3:13" ht="17.25" x14ac:dyDescent="0.25">
      <c r="C58" s="60"/>
      <c r="D58" s="55"/>
      <c r="E58" s="55"/>
      <c r="F58" s="55"/>
      <c r="G58" s="55"/>
      <c r="I58" s="55"/>
      <c r="J58" s="55"/>
      <c r="K58" s="55"/>
      <c r="L58" s="55"/>
      <c r="M58" s="55"/>
    </row>
    <row r="59" spans="3:13" ht="17.25" x14ac:dyDescent="0.25">
      <c r="C59" s="60"/>
      <c r="D59" s="55"/>
      <c r="E59" s="55"/>
      <c r="F59" s="55"/>
      <c r="G59" s="55"/>
      <c r="I59" s="55"/>
      <c r="J59" s="55"/>
      <c r="K59" s="55"/>
      <c r="L59" s="55"/>
      <c r="M59" s="55"/>
    </row>
    <row r="60" spans="3:13" ht="17.25" x14ac:dyDescent="0.25">
      <c r="C60" s="60"/>
      <c r="D60" s="55"/>
      <c r="E60" s="55"/>
      <c r="F60" s="55"/>
      <c r="G60" s="55"/>
      <c r="I60" s="55"/>
      <c r="J60" s="55"/>
      <c r="K60" s="55"/>
      <c r="L60" s="55"/>
      <c r="M60" s="55"/>
    </row>
    <row r="61" spans="3:13" ht="17.25" x14ac:dyDescent="0.25">
      <c r="C61" s="60"/>
      <c r="D61" s="55"/>
      <c r="E61" s="55"/>
      <c r="F61" s="55"/>
      <c r="G61" s="55"/>
      <c r="I61" s="55"/>
      <c r="J61" s="55"/>
      <c r="K61" s="55"/>
      <c r="L61" s="55"/>
    </row>
    <row r="62" spans="3:13" ht="17.25" x14ac:dyDescent="0.25">
      <c r="C62" s="60"/>
      <c r="D62" s="55"/>
      <c r="E62" s="55"/>
      <c r="F62" s="55"/>
      <c r="G62" s="55"/>
      <c r="I62" s="55"/>
      <c r="J62" s="55"/>
      <c r="K62" s="55"/>
      <c r="L62" s="55"/>
    </row>
    <row r="63" spans="3:13" ht="17.25" x14ac:dyDescent="0.25">
      <c r="C63" s="60"/>
      <c r="D63" s="55"/>
      <c r="E63" s="59"/>
      <c r="F63" s="59"/>
      <c r="G63" s="59"/>
      <c r="I63" s="55"/>
      <c r="J63" s="55"/>
      <c r="K63" s="55"/>
      <c r="L63" s="55"/>
    </row>
    <row r="64" spans="3:13" ht="17.25" x14ac:dyDescent="0.25">
      <c r="C64" s="30"/>
      <c r="I64" s="55"/>
      <c r="J64" s="55"/>
      <c r="K64" s="55"/>
      <c r="L64" s="55"/>
    </row>
    <row r="65" spans="9:12" ht="17.25" x14ac:dyDescent="0.25">
      <c r="I65" s="55"/>
      <c r="J65" s="55"/>
      <c r="K65" s="55"/>
      <c r="L65" s="59"/>
    </row>
    <row r="66" spans="9:12" ht="17.25" x14ac:dyDescent="0.25">
      <c r="I66" s="55"/>
      <c r="J66" s="55"/>
      <c r="K66" s="59"/>
    </row>
    <row r="84" spans="9:13" ht="17.25" x14ac:dyDescent="0.25">
      <c r="I84" s="55"/>
      <c r="J84" s="55"/>
      <c r="K84" s="55"/>
      <c r="L84" s="55"/>
      <c r="M84" s="55"/>
    </row>
    <row r="85" spans="9:13" ht="17.25" x14ac:dyDescent="0.25">
      <c r="I85" s="55"/>
      <c r="J85" s="55"/>
      <c r="K85" s="55"/>
      <c r="L85" s="55"/>
      <c r="M85" s="55"/>
    </row>
    <row r="86" spans="9:13" ht="17.25" x14ac:dyDescent="0.25">
      <c r="I86" s="55"/>
      <c r="J86" s="55"/>
      <c r="K86" s="55"/>
      <c r="L86" s="55"/>
      <c r="M86" s="55"/>
    </row>
    <row r="87" spans="9:13" ht="17.25" x14ac:dyDescent="0.25">
      <c r="I87" s="55"/>
      <c r="J87" s="55"/>
      <c r="K87" s="55"/>
      <c r="L87" s="55"/>
      <c r="M87" s="55"/>
    </row>
    <row r="88" spans="9:13" ht="17.25" x14ac:dyDescent="0.25">
      <c r="I88" s="55"/>
      <c r="J88" s="55"/>
      <c r="K88" s="55"/>
      <c r="L88" s="55"/>
      <c r="M88" s="55"/>
    </row>
    <row r="89" spans="9:13" ht="17.25" x14ac:dyDescent="0.25">
      <c r="I89" s="55"/>
      <c r="J89" s="55"/>
      <c r="K89" s="55"/>
      <c r="L89" s="55"/>
      <c r="M89" s="55"/>
    </row>
    <row r="90" spans="9:13" ht="17.25" x14ac:dyDescent="0.25">
      <c r="I90" s="55"/>
      <c r="J90" s="55"/>
      <c r="K90" s="55"/>
      <c r="L90" s="55"/>
      <c r="M90" s="55"/>
    </row>
    <row r="91" spans="9:13" ht="17.25" x14ac:dyDescent="0.25">
      <c r="I91" s="55"/>
      <c r="J91" s="55"/>
      <c r="K91" s="55"/>
      <c r="L91" s="55"/>
      <c r="M91" s="55"/>
    </row>
    <row r="92" spans="9:13" ht="17.25" x14ac:dyDescent="0.25">
      <c r="I92" s="55"/>
      <c r="J92" s="55"/>
      <c r="K92" s="55"/>
      <c r="L92" s="55"/>
      <c r="M92" s="55"/>
    </row>
    <row r="93" spans="9:13" ht="17.25" x14ac:dyDescent="0.25">
      <c r="I93" s="55"/>
      <c r="J93" s="55"/>
      <c r="K93" s="55"/>
      <c r="L93" s="55"/>
      <c r="M93" s="55"/>
    </row>
    <row r="94" spans="9:13" ht="17.25" x14ac:dyDescent="0.25">
      <c r="I94" s="55"/>
      <c r="J94" s="55"/>
      <c r="K94" s="59"/>
      <c r="L94" s="55"/>
      <c r="M94" s="55"/>
    </row>
    <row r="95" spans="9:13" ht="17.25" x14ac:dyDescent="0.25">
      <c r="L95" s="55"/>
      <c r="M95" s="55"/>
    </row>
    <row r="96" spans="9:13" ht="17.25" x14ac:dyDescent="0.25">
      <c r="L96" s="55"/>
      <c r="M96" s="55"/>
    </row>
    <row r="97" spans="12:13" ht="17.25" x14ac:dyDescent="0.25">
      <c r="L97" s="55"/>
      <c r="M97" s="55"/>
    </row>
    <row r="98" spans="12:13" ht="17.25" x14ac:dyDescent="0.25">
      <c r="L98" s="55"/>
      <c r="M98" s="55"/>
    </row>
    <row r="99" spans="12:13" ht="17.25" x14ac:dyDescent="0.25">
      <c r="L99" s="55"/>
      <c r="M99" s="55"/>
    </row>
    <row r="100" spans="12:13" ht="17.25" x14ac:dyDescent="0.25">
      <c r="L100" s="55"/>
      <c r="M100" s="55"/>
    </row>
    <row r="101" spans="12:13" ht="17.25" x14ac:dyDescent="0.25">
      <c r="L101" s="55"/>
      <c r="M101" s="59"/>
    </row>
  </sheetData>
  <mergeCells count="17">
    <mergeCell ref="A1:K1"/>
    <mergeCell ref="G3:K3"/>
    <mergeCell ref="A31:A33"/>
    <mergeCell ref="A34:B34"/>
    <mergeCell ref="K34:K35"/>
    <mergeCell ref="C35:E35"/>
    <mergeCell ref="A3:A4"/>
    <mergeCell ref="B3:B4"/>
    <mergeCell ref="C3:E3"/>
    <mergeCell ref="A5:A15"/>
    <mergeCell ref="C37:E37"/>
    <mergeCell ref="A16:A30"/>
    <mergeCell ref="G35:H35"/>
    <mergeCell ref="I35:J35"/>
    <mergeCell ref="G36:J36"/>
    <mergeCell ref="G37:J37"/>
    <mergeCell ref="C36:E36"/>
  </mergeCells>
  <pageMargins left="0.511811024" right="0.511811024" top="0.78740157499999996" bottom="0.78740157499999996" header="0.31496062000000002" footer="0.31496062000000002"/>
  <pageSetup paperSize="9" scale="68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783F-DD39-4E5E-9A94-D992DAA70443}">
  <dimension ref="A1:N37"/>
  <sheetViews>
    <sheetView topLeftCell="A34" workbookViewId="0">
      <selection activeCell="M19" sqref="M19"/>
    </sheetView>
  </sheetViews>
  <sheetFormatPr defaultRowHeight="15" x14ac:dyDescent="0.25"/>
  <cols>
    <col min="2" max="2" width="45.7109375" customWidth="1"/>
    <col min="6" max="6" width="2.7109375" customWidth="1"/>
    <col min="11" max="11" width="12.7109375" customWidth="1"/>
  </cols>
  <sheetData>
    <row r="1" spans="1:13" ht="42.75" customHeight="1" thickBot="1" x14ac:dyDescent="0.3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3" ht="15.75" thickTop="1" x14ac:dyDescent="0.25"/>
    <row r="3" spans="1:13" ht="24.95" customHeight="1" x14ac:dyDescent="0.25">
      <c r="A3" s="240"/>
      <c r="B3" s="240" t="s">
        <v>1</v>
      </c>
      <c r="C3" s="206" t="s">
        <v>2</v>
      </c>
      <c r="D3" s="207"/>
      <c r="E3" s="207"/>
      <c r="F3" s="81"/>
      <c r="G3" s="208" t="s">
        <v>67</v>
      </c>
      <c r="H3" s="208"/>
      <c r="I3" s="208"/>
      <c r="J3" s="208"/>
      <c r="K3" s="208"/>
    </row>
    <row r="4" spans="1:13" ht="65.25" customHeight="1" x14ac:dyDescent="0.25">
      <c r="A4" s="232"/>
      <c r="B4" s="232"/>
      <c r="C4" s="51" t="s">
        <v>3</v>
      </c>
      <c r="D4" s="51" t="s">
        <v>4</v>
      </c>
      <c r="E4" s="52" t="s">
        <v>5</v>
      </c>
      <c r="F4" s="80"/>
      <c r="G4" s="51" t="s">
        <v>6</v>
      </c>
      <c r="H4" s="51" t="s">
        <v>65</v>
      </c>
      <c r="I4" s="51" t="s">
        <v>4</v>
      </c>
      <c r="J4" s="51" t="s">
        <v>66</v>
      </c>
      <c r="K4" s="51" t="s">
        <v>5</v>
      </c>
    </row>
    <row r="5" spans="1:13" ht="15" customHeight="1" x14ac:dyDescent="0.25">
      <c r="A5" s="241" t="s">
        <v>7</v>
      </c>
      <c r="B5" s="79" t="s">
        <v>10</v>
      </c>
      <c r="C5" s="7">
        <v>33</v>
      </c>
      <c r="D5" s="7">
        <v>170</v>
      </c>
      <c r="E5" s="11">
        <f t="shared" ref="E5:E31" si="0">SUM(C5:D5)</f>
        <v>203</v>
      </c>
      <c r="F5" s="64"/>
      <c r="G5" s="7">
        <f>'2020'!G5+'2021'!G5+'2022(15.09.2022)'!G5</f>
        <v>31</v>
      </c>
      <c r="H5" s="8">
        <f>'2020'!H5+'2021'!H5+'2022(15.09.2022)'!H5</f>
        <v>0</v>
      </c>
      <c r="I5" s="8">
        <f>'2020'!I5+'2021'!I5+'2022(15.09.2022)'!I5</f>
        <v>259</v>
      </c>
      <c r="J5" s="8">
        <f>'2020'!J5+'2021'!J5+'2022(15.09.2022)'!J5</f>
        <v>0</v>
      </c>
      <c r="K5" s="61">
        <f>J5+I5+H5+G5</f>
        <v>290</v>
      </c>
    </row>
    <row r="6" spans="1:13" ht="15" customHeight="1" x14ac:dyDescent="0.25">
      <c r="A6" s="241"/>
      <c r="B6" s="79" t="s">
        <v>12</v>
      </c>
      <c r="C6" s="7">
        <v>54</v>
      </c>
      <c r="D6" s="7">
        <v>338</v>
      </c>
      <c r="E6" s="11">
        <f t="shared" si="0"/>
        <v>392</v>
      </c>
      <c r="F6" s="6"/>
      <c r="G6" s="7">
        <f>'2020'!G6+'2021'!G6+'2022(15.09.2022)'!G6</f>
        <v>176</v>
      </c>
      <c r="H6" s="8">
        <f>'2020'!H6+'2021'!H6+'2022(15.09.2022)'!H6</f>
        <v>10</v>
      </c>
      <c r="I6" s="8">
        <f>'2020'!I6+'2021'!I6+'2022(15.09.2022)'!I6</f>
        <v>798</v>
      </c>
      <c r="J6" s="8">
        <f>'2020'!J6+'2021'!J6+'2022(15.09.2022)'!J6</f>
        <v>0</v>
      </c>
      <c r="K6" s="61">
        <f t="shared" ref="K6:K33" si="1">J6+I6+H6+G6</f>
        <v>984</v>
      </c>
      <c r="L6" s="42"/>
      <c r="M6" s="43"/>
    </row>
    <row r="7" spans="1:13" ht="15" customHeight="1" x14ac:dyDescent="0.25">
      <c r="A7" s="241"/>
      <c r="B7" s="79" t="s">
        <v>16</v>
      </c>
      <c r="C7" s="7">
        <v>11</v>
      </c>
      <c r="D7" s="7">
        <v>43</v>
      </c>
      <c r="E7" s="11">
        <f t="shared" si="0"/>
        <v>54</v>
      </c>
      <c r="F7" s="6"/>
      <c r="G7" s="7">
        <f>'2020'!G7+'2021'!G7+'2022(15.09.2022)'!G7</f>
        <v>84</v>
      </c>
      <c r="H7" s="8">
        <f>'2020'!H7+'2021'!H7+'2022(15.09.2022)'!H7</f>
        <v>10</v>
      </c>
      <c r="I7" s="8">
        <f>'2020'!I7+'2021'!I7+'2022(15.09.2022)'!I7</f>
        <v>341</v>
      </c>
      <c r="J7" s="8">
        <f>'2020'!J7+'2021'!J7+'2022(15.09.2022)'!J7</f>
        <v>15</v>
      </c>
      <c r="K7" s="61">
        <f t="shared" si="1"/>
        <v>450</v>
      </c>
      <c r="L7" s="42"/>
      <c r="M7" s="43"/>
    </row>
    <row r="8" spans="1:13" ht="15" customHeight="1" x14ac:dyDescent="0.25">
      <c r="A8" s="241"/>
      <c r="B8" s="79" t="s">
        <v>11</v>
      </c>
      <c r="C8" s="7">
        <v>0</v>
      </c>
      <c r="D8" s="7">
        <v>50</v>
      </c>
      <c r="E8" s="11">
        <f t="shared" si="0"/>
        <v>50</v>
      </c>
      <c r="F8" s="6"/>
      <c r="G8" s="7">
        <f>'2020'!G8+'2021'!G8+'2022(15.09.2022)'!G8</f>
        <v>27</v>
      </c>
      <c r="H8" s="8">
        <f>'2020'!H8+'2021'!H8+'2022(15.09.2022)'!H8</f>
        <v>0</v>
      </c>
      <c r="I8" s="8">
        <f>'2020'!I8+'2021'!I8+'2022(15.09.2022)'!I8</f>
        <v>135</v>
      </c>
      <c r="J8" s="8">
        <f>'2020'!J8+'2021'!J8+'2022(15.09.2022)'!J8</f>
        <v>0</v>
      </c>
      <c r="K8" s="61">
        <f t="shared" si="1"/>
        <v>162</v>
      </c>
      <c r="L8" s="42"/>
      <c r="M8" s="89"/>
    </row>
    <row r="9" spans="1:13" ht="15" customHeight="1" x14ac:dyDescent="0.25">
      <c r="A9" s="241"/>
      <c r="B9" s="79" t="s">
        <v>56</v>
      </c>
      <c r="C9" s="7">
        <v>24</v>
      </c>
      <c r="D9" s="7">
        <v>256</v>
      </c>
      <c r="E9" s="11">
        <f t="shared" si="0"/>
        <v>280</v>
      </c>
      <c r="F9" s="6"/>
      <c r="G9" s="7">
        <f>'2020'!G9+'2021'!G9+'2022(15.09.2022)'!G9</f>
        <v>198</v>
      </c>
      <c r="H9" s="8">
        <f>'2020'!H9+'2021'!H9+'2022(15.09.2022)'!H9</f>
        <v>10</v>
      </c>
      <c r="I9" s="8">
        <f>'2020'!I9+'2021'!I9+'2022(15.09.2022)'!I9</f>
        <v>856</v>
      </c>
      <c r="J9" s="8">
        <f>'2020'!J9+'2021'!J9+'2022(15.09.2022)'!J9</f>
        <v>0</v>
      </c>
      <c r="K9" s="61">
        <f t="shared" si="1"/>
        <v>1064</v>
      </c>
      <c r="L9" s="42"/>
      <c r="M9" s="43"/>
    </row>
    <row r="10" spans="1:13" ht="15" customHeight="1" x14ac:dyDescent="0.25">
      <c r="A10" s="241"/>
      <c r="B10" s="79" t="s">
        <v>8</v>
      </c>
      <c r="C10" s="4">
        <v>0</v>
      </c>
      <c r="D10" s="4">
        <v>48</v>
      </c>
      <c r="E10" s="5">
        <f t="shared" si="0"/>
        <v>48</v>
      </c>
      <c r="F10" s="6"/>
      <c r="G10" s="7">
        <f>'2020'!G10+'2021'!G10+'2022(15.09.2022)'!G10</f>
        <v>134</v>
      </c>
      <c r="H10" s="8">
        <f>'2020'!H10+'2021'!H10+'2022(15.09.2022)'!H10</f>
        <v>0</v>
      </c>
      <c r="I10" s="8">
        <f>'2020'!I10+'2021'!I10+'2022(15.09.2022)'!I10</f>
        <v>513</v>
      </c>
      <c r="J10" s="8">
        <f>'2020'!J10+'2021'!J10+'2022(15.09.2022)'!J10</f>
        <v>0</v>
      </c>
      <c r="K10" s="61">
        <f t="shared" si="1"/>
        <v>647</v>
      </c>
      <c r="L10" s="45"/>
      <c r="M10" s="43"/>
    </row>
    <row r="11" spans="1:13" ht="15" customHeight="1" x14ac:dyDescent="0.25">
      <c r="A11" s="241"/>
      <c r="B11" s="79" t="s">
        <v>17</v>
      </c>
      <c r="C11" s="7">
        <v>12</v>
      </c>
      <c r="D11" s="7">
        <v>150</v>
      </c>
      <c r="E11" s="11">
        <f t="shared" si="0"/>
        <v>162</v>
      </c>
      <c r="F11" s="6"/>
      <c r="G11" s="7">
        <f>'2020'!G11+'2021'!G11+'2022(15.09.2022)'!G11</f>
        <v>77</v>
      </c>
      <c r="H11" s="8">
        <f>'2020'!H11+'2021'!H11+'2022(15.09.2022)'!H11</f>
        <v>48</v>
      </c>
      <c r="I11" s="8">
        <f>'2020'!I11+'2021'!I11+'2022(15.09.2022)'!I11</f>
        <v>262</v>
      </c>
      <c r="J11" s="8">
        <f>'2020'!J11+'2021'!J11+'2022(15.09.2022)'!J11</f>
        <v>52</v>
      </c>
      <c r="K11" s="61">
        <f t="shared" si="1"/>
        <v>439</v>
      </c>
      <c r="L11" s="45"/>
      <c r="M11" s="43"/>
    </row>
    <row r="12" spans="1:13" ht="15" customHeight="1" x14ac:dyDescent="0.25">
      <c r="A12" s="241"/>
      <c r="B12" s="79" t="s">
        <v>18</v>
      </c>
      <c r="C12" s="7">
        <v>16</v>
      </c>
      <c r="D12" s="7">
        <v>155</v>
      </c>
      <c r="E12" s="11">
        <f t="shared" si="0"/>
        <v>171</v>
      </c>
      <c r="F12" s="6"/>
      <c r="G12" s="7">
        <f>'2020'!G12+'2021'!G12+'2022(15.09.2022)'!G12</f>
        <v>69</v>
      </c>
      <c r="H12" s="8">
        <f>'2020'!H12+'2021'!H12+'2022(15.09.2022)'!H12</f>
        <v>71</v>
      </c>
      <c r="I12" s="8">
        <f>'2020'!I12+'2021'!I12+'2022(15.09.2022)'!I12</f>
        <v>238</v>
      </c>
      <c r="J12" s="8">
        <f>'2020'!J12+'2021'!J12+'2022(15.09.2022)'!J12</f>
        <v>9</v>
      </c>
      <c r="K12" s="61">
        <f t="shared" si="1"/>
        <v>387</v>
      </c>
      <c r="L12" s="45"/>
      <c r="M12" s="43"/>
    </row>
    <row r="13" spans="1:13" ht="15" customHeight="1" x14ac:dyDescent="0.25">
      <c r="A13" s="241"/>
      <c r="B13" s="79" t="s">
        <v>15</v>
      </c>
      <c r="C13" s="7">
        <v>13</v>
      </c>
      <c r="D13" s="7">
        <v>80</v>
      </c>
      <c r="E13" s="11">
        <f t="shared" si="0"/>
        <v>93</v>
      </c>
      <c r="F13" s="6"/>
      <c r="G13" s="7">
        <f>'2020'!G13+'2021'!G13+'2022(15.09.2022)'!G13</f>
        <v>42</v>
      </c>
      <c r="H13" s="8">
        <f>'2020'!H13+'2021'!H13+'2022(15.09.2022)'!H13</f>
        <v>10</v>
      </c>
      <c r="I13" s="8">
        <f>'2020'!I13+'2021'!I13+'2022(15.09.2022)'!I13</f>
        <v>146</v>
      </c>
      <c r="J13" s="8">
        <f>'2020'!J13+'2021'!J13+'2022(15.09.2022)'!J13</f>
        <v>0</v>
      </c>
      <c r="K13" s="61">
        <f t="shared" si="1"/>
        <v>198</v>
      </c>
      <c r="L13" s="45"/>
      <c r="M13" s="43"/>
    </row>
    <row r="14" spans="1:13" ht="15" customHeight="1" x14ac:dyDescent="0.25">
      <c r="A14" s="241"/>
      <c r="B14" s="79" t="s">
        <v>54</v>
      </c>
      <c r="C14" s="7">
        <v>16</v>
      </c>
      <c r="D14" s="7">
        <v>81</v>
      </c>
      <c r="E14" s="11">
        <f t="shared" si="0"/>
        <v>97</v>
      </c>
      <c r="F14" s="6"/>
      <c r="G14" s="7">
        <f>'2020'!G14+'2021'!G14+'2022(15.09.2022)'!G14</f>
        <v>68</v>
      </c>
      <c r="H14" s="8">
        <f>'2020'!H14+'2021'!H14+'2022(15.09.2022)'!H14</f>
        <v>112</v>
      </c>
      <c r="I14" s="8">
        <f>'2020'!I14+'2021'!I14+'2022(15.09.2022)'!I14</f>
        <v>263</v>
      </c>
      <c r="J14" s="8">
        <f>'2020'!J14+'2021'!J14+'2022(15.09.2022)'!J14</f>
        <v>95</v>
      </c>
      <c r="K14" s="61">
        <f t="shared" si="1"/>
        <v>538</v>
      </c>
      <c r="L14" s="31"/>
    </row>
    <row r="15" spans="1:13" ht="15" customHeight="1" thickBot="1" x14ac:dyDescent="0.3">
      <c r="A15" s="242"/>
      <c r="B15" s="74" t="s">
        <v>57</v>
      </c>
      <c r="C15" s="65">
        <v>47</v>
      </c>
      <c r="D15" s="65">
        <v>232</v>
      </c>
      <c r="E15" s="66">
        <f t="shared" si="0"/>
        <v>279</v>
      </c>
      <c r="F15" s="67"/>
      <c r="G15" s="65">
        <f>'2020'!G15+'2021'!G15+'2022(15.09.2022)'!G15</f>
        <v>77</v>
      </c>
      <c r="H15" s="68">
        <f>'2020'!H15+'2021'!H15+'2022(15.09.2022)'!H15</f>
        <v>80</v>
      </c>
      <c r="I15" s="68">
        <f>'2020'!I15+'2021'!I15+'2022(15.09.2022)'!I15</f>
        <v>485</v>
      </c>
      <c r="J15" s="68">
        <f>'2020'!J15+'2021'!J15+'2022(15.09.2022)'!J15</f>
        <v>62</v>
      </c>
      <c r="K15" s="69">
        <f t="shared" si="1"/>
        <v>704</v>
      </c>
      <c r="L15" s="31"/>
    </row>
    <row r="16" spans="1:13" ht="15" customHeight="1" thickTop="1" x14ac:dyDescent="0.25">
      <c r="A16" s="224" t="s">
        <v>20</v>
      </c>
      <c r="B16" s="3" t="s">
        <v>31</v>
      </c>
      <c r="C16" s="4">
        <v>40</v>
      </c>
      <c r="D16" s="4">
        <v>205</v>
      </c>
      <c r="E16" s="5">
        <f t="shared" si="0"/>
        <v>245</v>
      </c>
      <c r="F16" s="39"/>
      <c r="G16" s="4">
        <f>'2020'!G16+'2021'!G16+'2022(15.09.2022)'!G16</f>
        <v>152</v>
      </c>
      <c r="H16" s="73">
        <f>'2020'!H16+'2021'!H16+'2022(15.09.2022)'!H16</f>
        <v>11</v>
      </c>
      <c r="I16" s="73">
        <f>'2020'!I16+'2021'!I16+'2022(15.09.2022)'!I16</f>
        <v>581</v>
      </c>
      <c r="J16" s="73">
        <f>'2020'!J16+'2021'!J16+'2022(15.09.2022)'!J16</f>
        <v>6</v>
      </c>
      <c r="K16" s="72">
        <f t="shared" si="1"/>
        <v>750</v>
      </c>
      <c r="L16" s="31"/>
    </row>
    <row r="17" spans="1:12" ht="15" customHeight="1" x14ac:dyDescent="0.25">
      <c r="A17" s="225"/>
      <c r="B17" s="10" t="s">
        <v>22</v>
      </c>
      <c r="C17" s="7">
        <v>0</v>
      </c>
      <c r="D17" s="7">
        <v>0</v>
      </c>
      <c r="E17" s="11">
        <f t="shared" si="0"/>
        <v>0</v>
      </c>
      <c r="F17" s="6"/>
      <c r="G17" s="7">
        <f>'2020'!G17+'2021'!G17+'2022(15.09.2022)'!G17</f>
        <v>30</v>
      </c>
      <c r="H17" s="8">
        <f>'2020'!H17+'2021'!H17+'2022(15.09.2022)'!H17</f>
        <v>12</v>
      </c>
      <c r="I17" s="8">
        <f>'2020'!I17+'2021'!I17+'2022(15.09.2022)'!I17</f>
        <v>143</v>
      </c>
      <c r="J17" s="8">
        <f>'2020'!J17+'2021'!J17+'2022(15.09.2022)'!J17</f>
        <v>43</v>
      </c>
      <c r="K17" s="61">
        <f t="shared" si="1"/>
        <v>228</v>
      </c>
      <c r="L17" s="31"/>
    </row>
    <row r="18" spans="1:12" ht="15" customHeight="1" x14ac:dyDescent="0.25">
      <c r="A18" s="225"/>
      <c r="B18" s="10" t="s">
        <v>32</v>
      </c>
      <c r="C18" s="7">
        <v>6</v>
      </c>
      <c r="D18" s="7">
        <v>165</v>
      </c>
      <c r="E18" s="11">
        <f t="shared" si="0"/>
        <v>171</v>
      </c>
      <c r="F18" s="6"/>
      <c r="G18" s="7">
        <f>'2020'!G18+'2021'!G18+'2022(15.09.2022)'!G18</f>
        <v>55</v>
      </c>
      <c r="H18" s="8">
        <f>'2020'!H18+'2021'!H18+'2022(15.09.2022)'!H18</f>
        <v>50</v>
      </c>
      <c r="I18" s="8">
        <f>'2020'!I18+'2021'!I18+'2022(15.09.2022)'!I18</f>
        <v>433</v>
      </c>
      <c r="J18" s="8">
        <f>'2020'!J18+'2021'!J18+'2022(15.09.2022)'!J18</f>
        <v>68</v>
      </c>
      <c r="K18" s="61">
        <f t="shared" si="1"/>
        <v>606</v>
      </c>
      <c r="L18" s="31"/>
    </row>
    <row r="19" spans="1:12" ht="15" customHeight="1" x14ac:dyDescent="0.25">
      <c r="A19" s="225"/>
      <c r="B19" s="15" t="s">
        <v>34</v>
      </c>
      <c r="C19" s="7">
        <v>0</v>
      </c>
      <c r="D19" s="7">
        <v>100</v>
      </c>
      <c r="E19" s="11">
        <f t="shared" si="0"/>
        <v>100</v>
      </c>
      <c r="F19" s="6"/>
      <c r="G19" s="7">
        <f>'2020'!G19+'2021'!G19+'2022(15.09.2022)'!G19</f>
        <v>188</v>
      </c>
      <c r="H19" s="8">
        <f>'2020'!H19+'2021'!H19+'2022(15.09.2022)'!H19</f>
        <v>188</v>
      </c>
      <c r="I19" s="8">
        <f>'2020'!I19+'2021'!I19+'2022(15.09.2022)'!I19</f>
        <v>308</v>
      </c>
      <c r="J19" s="8">
        <f>'2020'!J19+'2021'!J19+'2022(15.09.2022)'!J19</f>
        <v>218</v>
      </c>
      <c r="K19" s="61">
        <f t="shared" si="1"/>
        <v>902</v>
      </c>
      <c r="L19" s="31"/>
    </row>
    <row r="20" spans="1:12" ht="15" customHeight="1" x14ac:dyDescent="0.25">
      <c r="A20" s="225"/>
      <c r="B20" s="13" t="s">
        <v>27</v>
      </c>
      <c r="C20" s="7">
        <v>40</v>
      </c>
      <c r="D20" s="7">
        <v>145</v>
      </c>
      <c r="E20" s="11">
        <f t="shared" si="0"/>
        <v>185</v>
      </c>
      <c r="F20" s="6"/>
      <c r="G20" s="7">
        <f>'2020'!G20+'2021'!G20+'2022(15.09.2022)'!G20</f>
        <v>69</v>
      </c>
      <c r="H20" s="8">
        <f>'2020'!H20+'2021'!H20+'2022(15.09.2022)'!H20</f>
        <v>10</v>
      </c>
      <c r="I20" s="8">
        <f>'2020'!I20+'2021'!I20+'2022(15.09.2022)'!I20</f>
        <v>258</v>
      </c>
      <c r="J20" s="8">
        <f>'2020'!J20+'2021'!J20+'2022(15.09.2022)'!J20</f>
        <v>100</v>
      </c>
      <c r="K20" s="61">
        <f t="shared" si="1"/>
        <v>437</v>
      </c>
      <c r="L20" s="31"/>
    </row>
    <row r="21" spans="1:12" ht="15" customHeight="1" x14ac:dyDescent="0.25">
      <c r="A21" s="225"/>
      <c r="B21" s="13" t="s">
        <v>24</v>
      </c>
      <c r="C21" s="7">
        <v>0</v>
      </c>
      <c r="D21" s="7">
        <v>0</v>
      </c>
      <c r="E21" s="11">
        <f t="shared" si="0"/>
        <v>0</v>
      </c>
      <c r="F21" s="6"/>
      <c r="G21" s="7">
        <f>'2020'!G21+'2021'!G21+'2022(15.09.2022)'!G21</f>
        <v>20</v>
      </c>
      <c r="H21" s="8">
        <f>'2020'!H21+'2021'!H21+'2022(15.09.2022)'!H21</f>
        <v>25</v>
      </c>
      <c r="I21" s="8">
        <f>'2020'!I21+'2021'!I21+'2022(15.09.2022)'!I21</f>
        <v>127</v>
      </c>
      <c r="J21" s="8">
        <f>'2020'!J21+'2021'!J21+'2022(15.09.2022)'!J21</f>
        <v>100</v>
      </c>
      <c r="K21" s="61">
        <f t="shared" si="1"/>
        <v>272</v>
      </c>
      <c r="L21" s="31"/>
    </row>
    <row r="22" spans="1:12" ht="15" customHeight="1" x14ac:dyDescent="0.25">
      <c r="A22" s="225"/>
      <c r="B22" s="13" t="s">
        <v>58</v>
      </c>
      <c r="C22" s="7">
        <v>40</v>
      </c>
      <c r="D22" s="7">
        <v>150</v>
      </c>
      <c r="E22" s="11">
        <f t="shared" si="0"/>
        <v>190</v>
      </c>
      <c r="F22" s="6"/>
      <c r="G22" s="7">
        <f>'2020'!G22+'2021'!G22+'2022(15.09.2022)'!G22</f>
        <v>92</v>
      </c>
      <c r="H22" s="8">
        <f>'2020'!H22+'2021'!H22+'2022(15.09.2022)'!H22</f>
        <v>60</v>
      </c>
      <c r="I22" s="8">
        <f>'2020'!I22+'2021'!I22+'2022(15.09.2022)'!I22</f>
        <v>524</v>
      </c>
      <c r="J22" s="8">
        <f>'2020'!J22+'2021'!J22+'2022(15.09.2022)'!J22</f>
        <v>33</v>
      </c>
      <c r="K22" s="61">
        <f t="shared" si="1"/>
        <v>709</v>
      </c>
      <c r="L22" s="31"/>
    </row>
    <row r="23" spans="1:12" ht="15" customHeight="1" x14ac:dyDescent="0.25">
      <c r="A23" s="225"/>
      <c r="B23" s="10" t="s">
        <v>30</v>
      </c>
      <c r="C23" s="7">
        <v>0</v>
      </c>
      <c r="D23" s="7">
        <v>0</v>
      </c>
      <c r="E23" s="11">
        <f t="shared" si="0"/>
        <v>0</v>
      </c>
      <c r="F23" s="6"/>
      <c r="G23" s="7">
        <f>'2020'!G23+'2021'!G23+'2022(15.09.2022)'!G23</f>
        <v>137</v>
      </c>
      <c r="H23" s="8">
        <f>'2020'!H23+'2021'!H23+'2022(15.09.2022)'!H23</f>
        <v>30</v>
      </c>
      <c r="I23" s="8">
        <f>'2020'!I23+'2021'!I23+'2022(15.09.2022)'!I23</f>
        <v>589</v>
      </c>
      <c r="J23" s="8">
        <f>'2020'!J23+'2021'!J23+'2022(15.09.2022)'!J23</f>
        <v>22</v>
      </c>
      <c r="K23" s="61">
        <f t="shared" si="1"/>
        <v>778</v>
      </c>
      <c r="L23" s="31"/>
    </row>
    <row r="24" spans="1:12" ht="15" customHeight="1" x14ac:dyDescent="0.25">
      <c r="A24" s="225"/>
      <c r="B24" s="13" t="s">
        <v>25</v>
      </c>
      <c r="C24" s="7">
        <v>0</v>
      </c>
      <c r="D24" s="7">
        <v>0</v>
      </c>
      <c r="E24" s="11">
        <f t="shared" si="0"/>
        <v>0</v>
      </c>
      <c r="F24" s="6"/>
      <c r="G24" s="7">
        <f>'2020'!G24+'2021'!G24+'2022(15.09.2022)'!G24</f>
        <v>10</v>
      </c>
      <c r="H24" s="8">
        <f>'2020'!H24+'2021'!H24+'2022(15.09.2022)'!H24</f>
        <v>380</v>
      </c>
      <c r="I24" s="8">
        <f>'2020'!I24+'2021'!I24+'2022(15.09.2022)'!I24</f>
        <v>86</v>
      </c>
      <c r="J24" s="8">
        <f>'2020'!J24+'2021'!J24+'2022(15.09.2022)'!J24</f>
        <v>138</v>
      </c>
      <c r="K24" s="61">
        <f t="shared" si="1"/>
        <v>614</v>
      </c>
      <c r="L24" s="31"/>
    </row>
    <row r="25" spans="1:12" ht="15" customHeight="1" x14ac:dyDescent="0.25">
      <c r="A25" s="225"/>
      <c r="B25" s="13" t="s">
        <v>59</v>
      </c>
      <c r="C25" s="34">
        <v>0</v>
      </c>
      <c r="D25" s="34">
        <v>0</v>
      </c>
      <c r="E25" s="35">
        <f t="shared" si="0"/>
        <v>0</v>
      </c>
      <c r="F25" s="6"/>
      <c r="G25" s="7">
        <f>'2020'!G25+'2021'!G25+'2022(15.09.2022)'!G25</f>
        <v>48</v>
      </c>
      <c r="H25" s="8">
        <f>'2020'!H25+'2021'!H25+'2022(15.09.2022)'!H25</f>
        <v>2</v>
      </c>
      <c r="I25" s="8">
        <f>'2020'!I25+'2021'!I25+'2022(15.09.2022)'!I25</f>
        <v>208</v>
      </c>
      <c r="J25" s="8">
        <f>'2020'!J25+'2021'!J25+'2022(15.09.2022)'!J25</f>
        <v>3</v>
      </c>
      <c r="K25" s="61">
        <f t="shared" si="1"/>
        <v>261</v>
      </c>
      <c r="L25" s="31"/>
    </row>
    <row r="26" spans="1:12" ht="15" customHeight="1" x14ac:dyDescent="0.25">
      <c r="A26" s="225"/>
      <c r="B26" s="13" t="s">
        <v>28</v>
      </c>
      <c r="C26" s="7">
        <v>0</v>
      </c>
      <c r="D26" s="7">
        <v>0</v>
      </c>
      <c r="E26" s="11">
        <f t="shared" si="0"/>
        <v>0</v>
      </c>
      <c r="F26" s="6"/>
      <c r="G26" s="7">
        <f>'2020'!G26+'2021'!G26+'2022(15.09.2022)'!G26</f>
        <v>71</v>
      </c>
      <c r="H26" s="8">
        <f>'2020'!H26+'2021'!H26+'2022(15.09.2022)'!H26</f>
        <v>169</v>
      </c>
      <c r="I26" s="8">
        <f>'2020'!I26+'2021'!I26+'2022(15.09.2022)'!I26</f>
        <v>375</v>
      </c>
      <c r="J26" s="8">
        <f>'2020'!J26+'2021'!J26+'2022(15.09.2022)'!J26</f>
        <v>79</v>
      </c>
      <c r="K26" s="61">
        <f t="shared" si="1"/>
        <v>694</v>
      </c>
      <c r="L26" s="31"/>
    </row>
    <row r="27" spans="1:12" ht="15" customHeight="1" x14ac:dyDescent="0.25">
      <c r="A27" s="225"/>
      <c r="B27" s="13" t="s">
        <v>23</v>
      </c>
      <c r="C27" s="7">
        <v>0</v>
      </c>
      <c r="D27" s="7">
        <v>0</v>
      </c>
      <c r="E27" s="11">
        <f t="shared" si="0"/>
        <v>0</v>
      </c>
      <c r="F27" s="6"/>
      <c r="G27" s="7">
        <f>'2020'!G27+'2021'!G27+'2022(15.09.2022)'!G27</f>
        <v>120</v>
      </c>
      <c r="H27" s="8">
        <f>'2020'!H27+'2021'!H27+'2022(15.09.2022)'!H27</f>
        <v>180</v>
      </c>
      <c r="I27" s="8">
        <f>'2020'!I27+'2021'!I27+'2022(15.09.2022)'!I27</f>
        <v>452</v>
      </c>
      <c r="J27" s="8">
        <f>'2020'!J27+'2021'!J27+'2022(15.09.2022)'!J27</f>
        <v>80</v>
      </c>
      <c r="K27" s="61">
        <f t="shared" si="1"/>
        <v>832</v>
      </c>
      <c r="L27" s="31"/>
    </row>
    <row r="28" spans="1:12" ht="15" customHeight="1" x14ac:dyDescent="0.25">
      <c r="A28" s="225"/>
      <c r="B28" s="13" t="s">
        <v>26</v>
      </c>
      <c r="C28" s="7">
        <v>34</v>
      </c>
      <c r="D28" s="7">
        <v>194</v>
      </c>
      <c r="E28" s="11">
        <f t="shared" si="0"/>
        <v>228</v>
      </c>
      <c r="F28" s="6"/>
      <c r="G28" s="7">
        <f>'2020'!G28+'2021'!G28+'2022(15.09.2022)'!G28</f>
        <v>93</v>
      </c>
      <c r="H28" s="8">
        <f>'2020'!H28+'2021'!H28+'2022(15.09.2022)'!H28</f>
        <v>14</v>
      </c>
      <c r="I28" s="8">
        <f>'2020'!I28+'2021'!I28+'2022(15.09.2022)'!I28</f>
        <v>537</v>
      </c>
      <c r="J28" s="8">
        <f>'2020'!J28+'2021'!J28+'2022(15.09.2022)'!J28</f>
        <v>6</v>
      </c>
      <c r="K28" s="61">
        <f t="shared" si="1"/>
        <v>650</v>
      </c>
      <c r="L28" s="31"/>
    </row>
    <row r="29" spans="1:12" ht="15" customHeight="1" x14ac:dyDescent="0.25">
      <c r="A29" s="225"/>
      <c r="B29" s="10" t="s">
        <v>29</v>
      </c>
      <c r="C29" s="7">
        <v>20</v>
      </c>
      <c r="D29" s="7">
        <v>55</v>
      </c>
      <c r="E29" s="11">
        <f t="shared" si="0"/>
        <v>75</v>
      </c>
      <c r="F29" s="6"/>
      <c r="G29" s="7">
        <f>'2020'!G29+'2021'!G29+'2022(15.09.2022)'!G29</f>
        <v>73</v>
      </c>
      <c r="H29" s="8">
        <f>'2020'!H29+'2021'!H29+'2022(15.09.2022)'!H29</f>
        <v>30</v>
      </c>
      <c r="I29" s="8">
        <f>'2020'!I29+'2021'!I29+'2022(15.09.2022)'!I29</f>
        <v>377</v>
      </c>
      <c r="J29" s="8">
        <f>'2020'!J29+'2021'!J29+'2022(15.09.2022)'!J29</f>
        <v>48</v>
      </c>
      <c r="K29" s="61">
        <f t="shared" si="1"/>
        <v>528</v>
      </c>
      <c r="L29" s="31"/>
    </row>
    <row r="30" spans="1:12" ht="15" customHeight="1" thickBot="1" x14ac:dyDescent="0.3">
      <c r="A30" s="226"/>
      <c r="B30" s="74" t="s">
        <v>55</v>
      </c>
      <c r="C30" s="75">
        <v>24</v>
      </c>
      <c r="D30" s="75">
        <f>205-24</f>
        <v>181</v>
      </c>
      <c r="E30" s="76">
        <f t="shared" si="0"/>
        <v>205</v>
      </c>
      <c r="F30" s="6"/>
      <c r="G30" s="7">
        <f>'2020'!G30+'2021'!G30+'2022(15.09.2022)'!G30</f>
        <v>43</v>
      </c>
      <c r="H30" s="8">
        <f>'2020'!H30+'2021'!H30+'2022(15.09.2022)'!H30</f>
        <v>0</v>
      </c>
      <c r="I30" s="8">
        <f>'2020'!I30+'2021'!I30+'2022(15.09.2022)'!I30</f>
        <v>247</v>
      </c>
      <c r="J30" s="8">
        <f>'2020'!J30+'2021'!J30+'2022(15.09.2022)'!J30</f>
        <v>80</v>
      </c>
      <c r="K30" s="61">
        <f t="shared" si="1"/>
        <v>370</v>
      </c>
      <c r="L30" s="31"/>
    </row>
    <row r="31" spans="1:12" ht="15" customHeight="1" thickTop="1" x14ac:dyDescent="0.25">
      <c r="A31" s="231" t="s">
        <v>36</v>
      </c>
      <c r="B31" s="70" t="s">
        <v>35</v>
      </c>
      <c r="C31" s="4">
        <v>0</v>
      </c>
      <c r="D31" s="71">
        <v>0</v>
      </c>
      <c r="E31" s="5">
        <f t="shared" si="0"/>
        <v>0</v>
      </c>
      <c r="F31" s="6"/>
      <c r="G31" s="7">
        <f>'2020'!G31+'2021'!G31+'2022(15.09.2022)'!G31</f>
        <v>0</v>
      </c>
      <c r="H31" s="8">
        <f>'2020'!H31+'2021'!H31+'2022(15.09.2022)'!H31</f>
        <v>90</v>
      </c>
      <c r="I31" s="8">
        <f>'2020'!I31+'2021'!I31+'2022(15.09.2022)'!I31</f>
        <v>0</v>
      </c>
      <c r="J31" s="8">
        <f>'2020'!J31+'2021'!J31+'2022(15.09.2022)'!J31</f>
        <v>490</v>
      </c>
      <c r="K31" s="61">
        <f t="shared" si="1"/>
        <v>580</v>
      </c>
    </row>
    <row r="32" spans="1:12" ht="15" customHeight="1" x14ac:dyDescent="0.25">
      <c r="A32" s="231"/>
      <c r="B32" s="15" t="s">
        <v>51</v>
      </c>
      <c r="C32" s="7">
        <v>0</v>
      </c>
      <c r="D32" s="16">
        <v>0</v>
      </c>
      <c r="E32" s="11">
        <v>0</v>
      </c>
      <c r="F32" s="6"/>
      <c r="G32" s="7">
        <f>'2020'!G32+'2021'!G32+'2022(15.09.2022)'!G32</f>
        <v>32</v>
      </c>
      <c r="H32" s="8">
        <f>'2020'!H32+'2021'!H32+'2022(15.09.2022)'!H32</f>
        <v>30</v>
      </c>
      <c r="I32" s="8">
        <f>'2020'!I32+'2021'!I32+'2022(15.09.2022)'!I32</f>
        <v>382</v>
      </c>
      <c r="J32" s="8">
        <f>'2020'!J32+'2021'!J32+'2022(15.09.2022)'!J32</f>
        <v>20</v>
      </c>
      <c r="K32" s="61">
        <f t="shared" si="1"/>
        <v>464</v>
      </c>
    </row>
    <row r="33" spans="1:14" ht="15" customHeight="1" x14ac:dyDescent="0.25">
      <c r="A33" s="232"/>
      <c r="B33" s="15" t="s">
        <v>37</v>
      </c>
      <c r="C33" s="7">
        <v>34</v>
      </c>
      <c r="D33" s="7">
        <v>240</v>
      </c>
      <c r="E33" s="11">
        <f t="shared" ref="E33:E34" si="2">SUM(C33:D33)</f>
        <v>274</v>
      </c>
      <c r="F33" s="6"/>
      <c r="G33" s="7">
        <f>'2020'!G33+'2021'!G33+'2022(15.09.2022)'!G33</f>
        <v>56</v>
      </c>
      <c r="H33" s="8">
        <f>'2020'!H33+'2021'!H33+'2022(15.09.2022)'!H33</f>
        <v>50</v>
      </c>
      <c r="I33" s="8">
        <f>'2020'!I33+'2021'!I33+'2022(15.09.2022)'!I33</f>
        <v>466</v>
      </c>
      <c r="J33" s="8">
        <f>'2020'!J33+'2021'!J33+'2022(15.09.2022)'!J33</f>
        <v>60</v>
      </c>
      <c r="K33" s="61">
        <f t="shared" si="1"/>
        <v>632</v>
      </c>
    </row>
    <row r="34" spans="1:14" ht="15" customHeight="1" x14ac:dyDescent="0.3">
      <c r="A34" s="220" t="s">
        <v>38</v>
      </c>
      <c r="B34" s="220"/>
      <c r="C34" s="157">
        <f>SUM(C5:C33)</f>
        <v>464</v>
      </c>
      <c r="D34" s="157">
        <f>SUM(D5:D33)</f>
        <v>3038</v>
      </c>
      <c r="E34" s="158">
        <f t="shared" si="2"/>
        <v>3502</v>
      </c>
      <c r="F34" s="84"/>
      <c r="G34" s="155">
        <f>SUM(G5:G33)</f>
        <v>2272</v>
      </c>
      <c r="H34" s="156">
        <f>SUM(H5:H33)</f>
        <v>1682</v>
      </c>
      <c r="I34" s="156">
        <f>SUM(I5:I33)</f>
        <v>10389</v>
      </c>
      <c r="J34" s="156">
        <f>SUM(J5:J33)</f>
        <v>1827</v>
      </c>
      <c r="K34" s="256">
        <f>I35+G35</f>
        <v>16170</v>
      </c>
      <c r="M34" s="18"/>
      <c r="N34" s="18"/>
    </row>
    <row r="35" spans="1:14" ht="15" customHeight="1" x14ac:dyDescent="0.25">
      <c r="A35" s="86" t="s">
        <v>39</v>
      </c>
      <c r="B35" s="87"/>
      <c r="C35" s="253" t="s">
        <v>60</v>
      </c>
      <c r="D35" s="254"/>
      <c r="E35" s="255"/>
      <c r="F35" s="88"/>
      <c r="G35" s="243">
        <f>G34+H34</f>
        <v>3954</v>
      </c>
      <c r="H35" s="244"/>
      <c r="I35" s="243">
        <f>I34+J34</f>
        <v>12216</v>
      </c>
      <c r="J35" s="244"/>
      <c r="K35" s="256"/>
    </row>
    <row r="36" spans="1:14" ht="15" customHeight="1" x14ac:dyDescent="0.25">
      <c r="A36" s="21"/>
      <c r="B36" s="20" t="s">
        <v>64</v>
      </c>
      <c r="C36" s="245" t="s">
        <v>61</v>
      </c>
      <c r="D36" s="246"/>
      <c r="E36" s="247"/>
      <c r="G36" s="248">
        <f>H34+J34</f>
        <v>3509</v>
      </c>
      <c r="H36" s="248"/>
      <c r="I36" s="248"/>
      <c r="J36" s="248"/>
      <c r="K36" s="153"/>
    </row>
    <row r="37" spans="1:14" ht="15" customHeight="1" x14ac:dyDescent="0.25">
      <c r="A37" s="23"/>
      <c r="C37" s="249" t="s">
        <v>62</v>
      </c>
      <c r="D37" s="250"/>
      <c r="E37" s="251"/>
      <c r="G37" s="252">
        <f>G34+I34</f>
        <v>12661</v>
      </c>
      <c r="H37" s="252"/>
      <c r="I37" s="252"/>
      <c r="J37" s="252"/>
      <c r="K37" s="154"/>
    </row>
  </sheetData>
  <mergeCells count="17">
    <mergeCell ref="K34:K35"/>
    <mergeCell ref="A5:A15"/>
    <mergeCell ref="C35:E35"/>
    <mergeCell ref="A16:A30"/>
    <mergeCell ref="A31:A33"/>
    <mergeCell ref="A34:B34"/>
    <mergeCell ref="A3:A4"/>
    <mergeCell ref="B3:B4"/>
    <mergeCell ref="A1:K1"/>
    <mergeCell ref="C3:E3"/>
    <mergeCell ref="G3:K3"/>
    <mergeCell ref="G35:H35"/>
    <mergeCell ref="I35:J35"/>
    <mergeCell ref="C36:E36"/>
    <mergeCell ref="G36:J36"/>
    <mergeCell ref="C37:E37"/>
    <mergeCell ref="G37:J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2020</vt:lpstr>
      <vt:lpstr>2021</vt:lpstr>
      <vt:lpstr>2022(15.09.2022)</vt:lpstr>
      <vt:lpstr>consolidado 2020 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Alves Cardoso</dc:creator>
  <cp:lastModifiedBy>Marilia Romao Capinzaiki</cp:lastModifiedBy>
  <cp:lastPrinted>2022-05-17T17:48:49Z</cp:lastPrinted>
  <dcterms:created xsi:type="dcterms:W3CDTF">2021-09-02T15:52:40Z</dcterms:created>
  <dcterms:modified xsi:type="dcterms:W3CDTF">2022-09-29T15:09:19Z</dcterms:modified>
</cp:coreProperties>
</file>