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60" windowHeight="11265" firstSheet="1" activeTab="1"/>
  </bookViews>
  <sheets>
    <sheet name="RESUMO" sheetId="2" r:id="rId1"/>
    <sheet name="QUANTITATIVO FINANCEIRO" sheetId="1" r:id="rId2"/>
  </sheets>
  <calcPr calcId="145621"/>
</workbook>
</file>

<file path=xl/calcChain.xml><?xml version="1.0" encoding="utf-8"?>
<calcChain xmlns="http://schemas.openxmlformats.org/spreadsheetml/2006/main">
  <c r="BR63" i="1" l="1"/>
  <c r="BR64" i="1"/>
  <c r="BR65" i="1"/>
  <c r="BR66" i="1"/>
  <c r="BR67" i="1"/>
  <c r="BR62" i="1"/>
  <c r="BN63" i="1"/>
  <c r="BN64" i="1"/>
  <c r="BN65" i="1"/>
  <c r="BN66" i="1"/>
  <c r="BN67" i="1"/>
  <c r="BN62" i="1"/>
  <c r="BJ63" i="1"/>
  <c r="BJ64" i="1"/>
  <c r="BJ65" i="1"/>
  <c r="BJ66" i="1"/>
  <c r="BJ67" i="1"/>
  <c r="BJ62" i="1"/>
  <c r="BF63" i="1"/>
  <c r="BF64" i="1"/>
  <c r="BF65" i="1"/>
  <c r="BF66" i="1"/>
  <c r="BF67" i="1"/>
  <c r="BF62" i="1"/>
  <c r="BB63" i="1"/>
  <c r="BB64" i="1"/>
  <c r="BB65" i="1"/>
  <c r="BB66" i="1"/>
  <c r="BB67" i="1"/>
  <c r="BB62" i="1"/>
  <c r="AX63" i="1"/>
  <c r="AX64" i="1"/>
  <c r="AX65" i="1"/>
  <c r="AX66" i="1"/>
  <c r="AX67" i="1"/>
  <c r="AX62" i="1"/>
  <c r="AT63" i="1"/>
  <c r="AT64" i="1"/>
  <c r="AT65" i="1"/>
  <c r="AT66" i="1"/>
  <c r="AT67" i="1"/>
  <c r="AT62" i="1"/>
  <c r="AP63" i="1"/>
  <c r="AP64" i="1"/>
  <c r="AP65" i="1"/>
  <c r="AP66" i="1"/>
  <c r="AP67" i="1"/>
  <c r="AP62" i="1"/>
  <c r="AL63" i="1"/>
  <c r="AL64" i="1"/>
  <c r="AL65" i="1"/>
  <c r="AL66" i="1"/>
  <c r="AL67" i="1"/>
  <c r="AL62" i="1"/>
  <c r="AH63" i="1"/>
  <c r="AH64" i="1"/>
  <c r="AH65" i="1"/>
  <c r="AH66" i="1"/>
  <c r="AH67" i="1"/>
  <c r="AH62" i="1"/>
  <c r="AD63" i="1"/>
  <c r="AD64" i="1"/>
  <c r="AD65" i="1"/>
  <c r="AD66" i="1"/>
  <c r="AD67" i="1"/>
  <c r="AD62" i="1"/>
  <c r="Z63" i="1"/>
  <c r="Z64" i="1"/>
  <c r="Z65" i="1"/>
  <c r="Z66" i="1"/>
  <c r="Z67" i="1"/>
  <c r="Z62" i="1"/>
  <c r="V63" i="1"/>
  <c r="V64" i="1"/>
  <c r="V65" i="1"/>
  <c r="V66" i="1"/>
  <c r="V67" i="1"/>
  <c r="V62" i="1"/>
  <c r="R63" i="1"/>
  <c r="R64" i="1"/>
  <c r="R65" i="1"/>
  <c r="R66" i="1"/>
  <c r="R67" i="1"/>
  <c r="R62" i="1"/>
  <c r="N63" i="1"/>
  <c r="N64" i="1"/>
  <c r="N65" i="1"/>
  <c r="N66" i="1"/>
  <c r="N67" i="1"/>
  <c r="N62" i="1"/>
  <c r="J63" i="1"/>
  <c r="J64" i="1"/>
  <c r="J65" i="1"/>
  <c r="J66" i="1"/>
  <c r="J67" i="1"/>
  <c r="J62" i="1"/>
  <c r="BR31" i="1"/>
  <c r="BR32" i="1"/>
  <c r="BR33" i="1"/>
  <c r="BR34" i="1"/>
  <c r="BR35" i="1"/>
  <c r="BR30" i="1"/>
  <c r="BR22" i="1"/>
  <c r="BR23" i="1"/>
  <c r="BR24" i="1"/>
  <c r="BR25" i="1"/>
  <c r="BR26" i="1"/>
  <c r="BR27" i="1"/>
  <c r="BR28" i="1"/>
  <c r="BR21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7" i="1"/>
  <c r="BN31" i="1"/>
  <c r="BN32" i="1"/>
  <c r="BN33" i="1"/>
  <c r="BN34" i="1"/>
  <c r="BN35" i="1"/>
  <c r="BN30" i="1"/>
  <c r="BN22" i="1"/>
  <c r="BN23" i="1"/>
  <c r="BN24" i="1"/>
  <c r="BN25" i="1"/>
  <c r="BN26" i="1"/>
  <c r="BN27" i="1"/>
  <c r="BN21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7" i="1"/>
  <c r="BN28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7" i="1"/>
  <c r="BF31" i="1"/>
  <c r="BF32" i="1"/>
  <c r="BF33" i="1"/>
  <c r="BF34" i="1"/>
  <c r="BF35" i="1"/>
  <c r="BF30" i="1"/>
  <c r="BF22" i="1"/>
  <c r="BF23" i="1"/>
  <c r="BF24" i="1"/>
  <c r="BF25" i="1"/>
  <c r="BF26" i="1"/>
  <c r="BF27" i="1"/>
  <c r="BF28" i="1"/>
  <c r="BF21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7" i="1"/>
  <c r="BB31" i="1"/>
  <c r="BB32" i="1"/>
  <c r="BB33" i="1"/>
  <c r="BB34" i="1"/>
  <c r="BB35" i="1"/>
  <c r="BB30" i="1"/>
  <c r="BB22" i="1"/>
  <c r="BB23" i="1"/>
  <c r="BB24" i="1"/>
  <c r="BB25" i="1"/>
  <c r="BB26" i="1"/>
  <c r="BB27" i="1"/>
  <c r="BB28" i="1"/>
  <c r="BB21" i="1"/>
  <c r="AX35" i="1"/>
  <c r="AX34" i="1"/>
  <c r="AX33" i="1"/>
  <c r="AX32" i="1"/>
  <c r="AX31" i="1"/>
  <c r="AX30" i="1"/>
  <c r="AX22" i="1"/>
  <c r="AX23" i="1"/>
  <c r="AX24" i="1"/>
  <c r="AX25" i="1"/>
  <c r="AX26" i="1"/>
  <c r="AX27" i="1"/>
  <c r="AX28" i="1"/>
  <c r="AX21" i="1"/>
  <c r="AT30" i="1"/>
  <c r="AT22" i="1"/>
  <c r="AT23" i="1"/>
  <c r="AT24" i="1"/>
  <c r="AT25" i="1"/>
  <c r="AT26" i="1"/>
  <c r="AT27" i="1"/>
  <c r="AT28" i="1"/>
  <c r="AT21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7" i="1"/>
  <c r="AT19" i="1"/>
  <c r="AT18" i="1"/>
  <c r="AP30" i="1"/>
  <c r="AP22" i="1"/>
  <c r="AP23" i="1"/>
  <c r="AP24" i="1"/>
  <c r="AP25" i="1"/>
  <c r="AP26" i="1"/>
  <c r="AP27" i="1"/>
  <c r="AP28" i="1"/>
  <c r="AP21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7" i="1"/>
  <c r="AL22" i="1"/>
  <c r="AL23" i="1"/>
  <c r="AL24" i="1"/>
  <c r="AL25" i="1"/>
  <c r="AL26" i="1"/>
  <c r="AL27" i="1"/>
  <c r="AL28" i="1"/>
  <c r="AL21" i="1"/>
  <c r="AL31" i="1"/>
  <c r="AL32" i="1"/>
  <c r="AL33" i="1"/>
  <c r="AL34" i="1"/>
  <c r="AL35" i="1"/>
  <c r="AL30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7" i="1"/>
  <c r="AH31" i="1"/>
  <c r="AH32" i="1"/>
  <c r="AH33" i="1"/>
  <c r="AH34" i="1"/>
  <c r="AH35" i="1"/>
  <c r="AH30" i="1"/>
  <c r="AH22" i="1"/>
  <c r="AH23" i="1"/>
  <c r="AH24" i="1"/>
  <c r="AH25" i="1"/>
  <c r="AH26" i="1"/>
  <c r="AH27" i="1"/>
  <c r="AH28" i="1"/>
  <c r="AH2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7" i="1"/>
  <c r="AD31" i="1"/>
  <c r="AD32" i="1"/>
  <c r="AD33" i="1"/>
  <c r="AD34" i="1"/>
  <c r="AD35" i="1"/>
  <c r="AD30" i="1"/>
  <c r="AD22" i="1"/>
  <c r="AD23" i="1"/>
  <c r="AD24" i="1"/>
  <c r="AD25" i="1"/>
  <c r="AD26" i="1"/>
  <c r="AD27" i="1"/>
  <c r="AD28" i="1"/>
  <c r="AD2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7" i="1"/>
  <c r="Z31" i="1"/>
  <c r="Z32" i="1"/>
  <c r="Z33" i="1"/>
  <c r="Z34" i="1"/>
  <c r="Z35" i="1"/>
  <c r="Z30" i="1"/>
  <c r="Z22" i="1"/>
  <c r="Z23" i="1"/>
  <c r="Z24" i="1"/>
  <c r="Z25" i="1"/>
  <c r="Z26" i="1"/>
  <c r="Z27" i="1"/>
  <c r="Z28" i="1"/>
  <c r="Z21" i="1"/>
  <c r="Z8" i="1"/>
  <c r="Z9" i="1"/>
  <c r="Z10" i="1"/>
  <c r="Z11" i="1"/>
  <c r="Z12" i="1"/>
  <c r="Z13" i="1"/>
  <c r="Z14" i="1"/>
  <c r="Z15" i="1"/>
  <c r="Z16" i="1"/>
  <c r="Z17" i="1"/>
  <c r="Z18" i="1"/>
  <c r="Z19" i="1"/>
  <c r="Z7" i="1"/>
  <c r="V31" i="1"/>
  <c r="V32" i="1"/>
  <c r="V33" i="1"/>
  <c r="V34" i="1"/>
  <c r="V35" i="1"/>
  <c r="V30" i="1"/>
  <c r="R31" i="1"/>
  <c r="R32" i="1"/>
  <c r="R33" i="1"/>
  <c r="R34" i="1"/>
  <c r="R35" i="1"/>
  <c r="R30" i="1"/>
  <c r="N31" i="1"/>
  <c r="N32" i="1"/>
  <c r="N33" i="1"/>
  <c r="N34" i="1"/>
  <c r="N35" i="1"/>
  <c r="N30" i="1"/>
  <c r="J31" i="1"/>
  <c r="J32" i="1"/>
  <c r="J33" i="1"/>
  <c r="J34" i="1"/>
  <c r="J35" i="1"/>
  <c r="J30" i="1"/>
  <c r="V22" i="1"/>
  <c r="V23" i="1"/>
  <c r="V24" i="1"/>
  <c r="V25" i="1"/>
  <c r="V26" i="1"/>
  <c r="V27" i="1"/>
  <c r="V28" i="1"/>
  <c r="V21" i="1"/>
  <c r="R22" i="1"/>
  <c r="R23" i="1"/>
  <c r="R24" i="1"/>
  <c r="R25" i="1"/>
  <c r="R26" i="1"/>
  <c r="R27" i="1"/>
  <c r="R28" i="1"/>
  <c r="R21" i="1"/>
  <c r="J22" i="1"/>
  <c r="J23" i="1"/>
  <c r="J24" i="1"/>
  <c r="J25" i="1"/>
  <c r="J26" i="1"/>
  <c r="J27" i="1"/>
  <c r="J28" i="1"/>
  <c r="J21" i="1"/>
  <c r="N22" i="1"/>
  <c r="N23" i="1"/>
  <c r="N24" i="1"/>
  <c r="N25" i="1"/>
  <c r="N26" i="1"/>
  <c r="N27" i="1"/>
  <c r="N28" i="1"/>
  <c r="N21" i="1"/>
  <c r="V19" i="1"/>
  <c r="V8" i="1"/>
  <c r="V9" i="1"/>
  <c r="V10" i="1"/>
  <c r="V11" i="1"/>
  <c r="V12" i="1"/>
  <c r="V13" i="1"/>
  <c r="V14" i="1"/>
  <c r="V15" i="1"/>
  <c r="V16" i="1"/>
  <c r="V17" i="1"/>
  <c r="V18" i="1"/>
  <c r="V7" i="1"/>
  <c r="R8" i="1"/>
  <c r="R9" i="1"/>
  <c r="R10" i="1"/>
  <c r="R11" i="1"/>
  <c r="R12" i="1"/>
  <c r="R13" i="1"/>
  <c r="R14" i="1"/>
  <c r="R15" i="1"/>
  <c r="R16" i="1"/>
  <c r="R17" i="1"/>
  <c r="R18" i="1"/>
  <c r="R19" i="1"/>
  <c r="R7" i="1"/>
  <c r="N8" i="1"/>
  <c r="N9" i="1"/>
  <c r="N10" i="1"/>
  <c r="N11" i="1"/>
  <c r="N12" i="1"/>
  <c r="N13" i="1"/>
  <c r="N14" i="1"/>
  <c r="N15" i="1"/>
  <c r="N16" i="1"/>
  <c r="N17" i="1"/>
  <c r="N18" i="1"/>
  <c r="N19" i="1"/>
  <c r="N7" i="1"/>
  <c r="J8" i="1"/>
  <c r="J9" i="1"/>
  <c r="J10" i="1"/>
  <c r="J11" i="1"/>
  <c r="J12" i="1"/>
  <c r="J13" i="1"/>
  <c r="J14" i="1"/>
  <c r="J15" i="1"/>
  <c r="J16" i="1"/>
  <c r="J17" i="1"/>
  <c r="J18" i="1"/>
  <c r="J19" i="1"/>
  <c r="J7" i="1"/>
  <c r="H36" i="1" l="1"/>
  <c r="P36" i="1"/>
  <c r="BD36" i="1"/>
  <c r="BL68" i="1"/>
  <c r="BP36" i="1"/>
  <c r="BL36" i="1"/>
  <c r="AT7" i="1"/>
  <c r="AT31" i="1" l="1"/>
  <c r="AT32" i="1"/>
  <c r="AT33" i="1"/>
  <c r="AT34" i="1"/>
  <c r="AT35" i="1"/>
  <c r="AT17" i="1"/>
  <c r="AT16" i="1"/>
  <c r="AT15" i="1"/>
  <c r="AT14" i="1"/>
  <c r="AT8" i="1"/>
  <c r="AT9" i="1"/>
  <c r="AT10" i="1"/>
  <c r="AT11" i="1"/>
  <c r="AT12" i="1"/>
  <c r="AT13" i="1"/>
  <c r="G22" i="2" l="1"/>
  <c r="G21" i="2" s="1"/>
  <c r="BJ21" i="1"/>
  <c r="BJ22" i="1"/>
  <c r="BJ23" i="1"/>
  <c r="BJ24" i="1"/>
  <c r="BJ25" i="1"/>
  <c r="BJ26" i="1"/>
  <c r="BJ27" i="1"/>
  <c r="BJ28" i="1"/>
  <c r="BJ30" i="1"/>
  <c r="BJ31" i="1"/>
  <c r="BJ32" i="1"/>
  <c r="BJ33" i="1"/>
  <c r="BJ34" i="1"/>
  <c r="BJ35" i="1"/>
  <c r="AP31" i="1"/>
  <c r="AP32" i="1"/>
  <c r="AP33" i="1"/>
  <c r="AP34" i="1"/>
  <c r="AP35" i="1"/>
  <c r="BP68" i="1" l="1"/>
  <c r="AJ36" i="1"/>
  <c r="AB36" i="1"/>
  <c r="AV36" i="1"/>
  <c r="X36" i="1"/>
  <c r="T36" i="1"/>
  <c r="BH36" i="1"/>
  <c r="L36" i="1"/>
  <c r="AR36" i="1"/>
  <c r="AN36" i="1"/>
  <c r="AZ36" i="1"/>
  <c r="AF36" i="1"/>
  <c r="L68" i="1"/>
  <c r="AJ68" i="1"/>
  <c r="AN68" i="1"/>
  <c r="AF68" i="1"/>
  <c r="X68" i="1"/>
  <c r="AZ68" i="1"/>
  <c r="AV68" i="1"/>
  <c r="AB68" i="1"/>
  <c r="AR68" i="1"/>
  <c r="BH68" i="1"/>
  <c r="P68" i="1"/>
  <c r="H68" i="1"/>
  <c r="T68" i="1"/>
  <c r="BD68" i="1"/>
</calcChain>
</file>

<file path=xl/sharedStrings.xml><?xml version="1.0" encoding="utf-8"?>
<sst xmlns="http://schemas.openxmlformats.org/spreadsheetml/2006/main" count="606" uniqueCount="191">
  <si>
    <t>MOOCA</t>
  </si>
  <si>
    <t>PENHA</t>
  </si>
  <si>
    <t>SANTO AMARO</t>
  </si>
  <si>
    <t>LAPA</t>
  </si>
  <si>
    <t>ITAQUERA</t>
  </si>
  <si>
    <t xml:space="preserve">UN /MEDIDA </t>
  </si>
  <si>
    <t>PROJETO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</si>
  <si>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</si>
  <si>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</si>
  <si>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</si>
  <si>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</si>
  <si>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</si>
  <si>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</si>
  <si>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</si>
  <si>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</si>
  <si>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</si>
  <si>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</si>
  <si>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</si>
  <si>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</si>
  <si>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Simulador de caminhada</t>
  </si>
  <si>
    <t>SÉ</t>
  </si>
  <si>
    <t>m²</t>
  </si>
  <si>
    <t>M'BOI MIRIM</t>
  </si>
  <si>
    <t>VALOR UNITÁRIO</t>
  </si>
  <si>
    <t>TOTAL INVESTIDO</t>
  </si>
  <si>
    <t>Segurança 24H</t>
  </si>
  <si>
    <t>Monitoria (9h - 21h)</t>
  </si>
  <si>
    <t>Limpeza diária</t>
  </si>
  <si>
    <t>H/H</t>
  </si>
  <si>
    <t>Nº PROFISSIONAIS</t>
  </si>
  <si>
    <t>DIÁRIAS</t>
  </si>
  <si>
    <t>TOTAL</t>
  </si>
  <si>
    <t>TOTAL DE INVESTIMENTO PÚBLICO</t>
  </si>
  <si>
    <t>TOTAL INVESTIMENTO OPERACIONAL</t>
  </si>
  <si>
    <t>Cadeira de Praia</t>
  </si>
  <si>
    <t>unid.</t>
  </si>
  <si>
    <t xml:space="preserve">   MEDIÇÃO - PLANILHA  QUANTITATIVA  </t>
  </si>
  <si>
    <t>ITEM</t>
  </si>
  <si>
    <t>PRODUTOS</t>
  </si>
  <si>
    <r>
      <rPr>
        <sz val="10"/>
        <rFont val="Arial"/>
        <family val="2"/>
      </rPr>
      <t>m²</t>
    </r>
  </si>
  <si>
    <r>
      <rPr>
        <sz val="10"/>
        <rFont val="Arial"/>
        <family val="2"/>
      </rPr>
      <t>unid.</t>
    </r>
  </si>
  <si>
    <r>
      <rPr>
        <sz val="10"/>
        <rFont val="Arial"/>
        <family val="2"/>
      </rPr>
      <t>Mesa de ping pong</t>
    </r>
  </si>
  <si>
    <r>
      <rPr>
        <sz val="10"/>
        <rFont val="Arial"/>
        <family val="2"/>
      </rPr>
      <t>Banco de concreto</t>
    </r>
  </si>
  <si>
    <r>
      <rPr>
        <sz val="10"/>
        <rFont val="Arial"/>
        <family val="2"/>
      </rPr>
      <t>Banco curvo de madeira</t>
    </r>
  </si>
  <si>
    <r>
      <rPr>
        <sz val="10"/>
        <rFont val="Arial"/>
        <family val="2"/>
      </rPr>
      <t>Pintura lúdica</t>
    </r>
  </si>
  <si>
    <r>
      <rPr>
        <sz val="10"/>
        <rFont val="Arial"/>
        <family val="2"/>
      </rPr>
      <t>Banco de madeira com encosto</t>
    </r>
  </si>
  <si>
    <r>
      <rPr>
        <sz val="10"/>
        <rFont val="Arial"/>
        <family val="2"/>
      </rPr>
      <t>Mesa de Piquenique (mesa+bancos madeira)</t>
    </r>
  </si>
  <si>
    <r>
      <rPr>
        <sz val="10"/>
        <rFont val="Arial"/>
        <family val="2"/>
      </rPr>
      <t>Mesa de concreto com xadrez</t>
    </r>
  </si>
  <si>
    <r>
      <rPr>
        <sz val="10"/>
        <rFont val="Arial"/>
        <family val="2"/>
      </rPr>
      <t>Amarelinha</t>
    </r>
  </si>
  <si>
    <r>
      <rPr>
        <sz val="10"/>
        <rFont val="Arial"/>
        <family val="2"/>
      </rPr>
      <t>Caracol</t>
    </r>
  </si>
  <si>
    <r>
      <rPr>
        <sz val="10"/>
        <rFont val="Arial"/>
        <family val="2"/>
      </rPr>
      <t>Balanço</t>
    </r>
  </si>
  <si>
    <r>
      <rPr>
        <sz val="10"/>
        <rFont val="Arial"/>
        <family val="2"/>
      </rPr>
      <t>Gangorra</t>
    </r>
  </si>
  <si>
    <r>
      <rPr>
        <sz val="10"/>
        <rFont val="Arial"/>
        <family val="2"/>
      </rPr>
      <t>Escada em arco</t>
    </r>
  </si>
  <si>
    <r>
      <rPr>
        <sz val="10"/>
        <rFont val="Arial"/>
        <family val="2"/>
      </rPr>
      <t>Escorregador</t>
    </r>
  </si>
  <si>
    <r>
      <rPr>
        <sz val="10"/>
        <rFont val="Arial"/>
        <family val="2"/>
      </rPr>
      <t>Balanço acessível</t>
    </r>
  </si>
  <si>
    <r>
      <rPr>
        <sz val="10"/>
        <rFont val="Arial"/>
        <family val="2"/>
      </rPr>
      <t>Brinquedo de madeira - "casa do tarzan"</t>
    </r>
  </si>
  <si>
    <r>
      <rPr>
        <sz val="10"/>
        <rFont val="Arial"/>
        <family val="2"/>
      </rPr>
      <t>Pontos de equilibrio</t>
    </r>
  </si>
  <si>
    <r>
      <rPr>
        <sz val="10"/>
        <rFont val="Arial"/>
        <family val="2"/>
      </rPr>
      <t>"S" de equilibrio</t>
    </r>
  </si>
  <si>
    <r>
      <rPr>
        <sz val="10"/>
        <rFont val="Arial"/>
        <family val="2"/>
      </rPr>
      <t>Placa orientativa de exercícios</t>
    </r>
  </si>
  <si>
    <r>
      <rPr>
        <sz val="10"/>
        <rFont val="Arial"/>
        <family val="2"/>
      </rPr>
      <t>Rotação diagonal dupla</t>
    </r>
  </si>
  <si>
    <r>
      <rPr>
        <sz val="10"/>
        <rFont val="Arial"/>
        <family val="2"/>
      </rPr>
      <t>Surf duplo</t>
    </r>
  </si>
  <si>
    <r>
      <rPr>
        <sz val="10"/>
        <rFont val="Arial"/>
        <family val="2"/>
      </rPr>
      <t>Alongador três alturas</t>
    </r>
  </si>
  <si>
    <r>
      <rPr>
        <sz val="10"/>
        <rFont val="Arial"/>
        <family val="2"/>
      </rPr>
      <t>Jogo de barras</t>
    </r>
  </si>
  <si>
    <t>CENTROS ABERTOS - 2021</t>
  </si>
  <si>
    <t>UNIDADE</t>
  </si>
  <si>
    <t>SUB</t>
  </si>
  <si>
    <t>STATUS</t>
  </si>
  <si>
    <t>DATA DE EXECUÇÃO</t>
  </si>
  <si>
    <t>PAGO 2021</t>
  </si>
  <si>
    <t>OPERAÇÃO</t>
  </si>
  <si>
    <t>ATIVAÇÃO</t>
  </si>
  <si>
    <t>PROJETO IMPLANTAÇÃO</t>
  </si>
  <si>
    <t>TERMO DE COOPERAÇÃO - OBS</t>
  </si>
  <si>
    <t>Largo de São Francisco e Praça Ouvidor Pacheco e Silva</t>
  </si>
  <si>
    <t>Sé</t>
  </si>
  <si>
    <t>Implantado</t>
  </si>
  <si>
    <t>ENCERRADA</t>
  </si>
  <si>
    <t>sim</t>
  </si>
  <si>
    <t>Vistoria SP Urbanismo 2022, sem relatório de medição</t>
  </si>
  <si>
    <t>Largo do Paissandu e Avenida São João</t>
  </si>
  <si>
    <t>Largo São Bento</t>
  </si>
  <si>
    <t>Vistoria SP Urbanismo 2022 (incompleta), sem relatório de medição</t>
  </si>
  <si>
    <t>Rua Galvão Bueno</t>
  </si>
  <si>
    <t xml:space="preserve">não vai ter termo de cooperação </t>
  </si>
  <si>
    <t>Largo General Osório</t>
  </si>
  <si>
    <t>Praça Padre Bento</t>
  </si>
  <si>
    <t>Mooca</t>
  </si>
  <si>
    <t>Executado</t>
  </si>
  <si>
    <t>INEXISTENTE</t>
  </si>
  <si>
    <t>Vistoria SP Urbanismo 2022 (sem container)</t>
  </si>
  <si>
    <t>Praça Oito de Setembro</t>
  </si>
  <si>
    <t>Penha</t>
  </si>
  <si>
    <t>Vistoria SP Urbanismo 2022</t>
  </si>
  <si>
    <t>Largo Cine Clipper</t>
  </si>
  <si>
    <t>Freguesia - Brasilândia</t>
  </si>
  <si>
    <t>Rua Gregório Ramalho</t>
  </si>
  <si>
    <t>Itaquera</t>
  </si>
  <si>
    <t>Praça Ministro Costa Manso</t>
  </si>
  <si>
    <t>Terminal Amaral Gurgel</t>
  </si>
  <si>
    <t>Praça Marechal Deodoro</t>
  </si>
  <si>
    <t>Dr. Antônio Maria Laet</t>
  </si>
  <si>
    <t>Santana - Tucuruvi</t>
  </si>
  <si>
    <t>Praça Maria Bechara</t>
  </si>
  <si>
    <t>Santo Amaro</t>
  </si>
  <si>
    <t>Praça Prof. José Azevedo Antunes</t>
  </si>
  <si>
    <t>Lapa</t>
  </si>
  <si>
    <t>Praça Manoel Lopes</t>
  </si>
  <si>
    <t>M’Boi Mirim</t>
  </si>
  <si>
    <t>Aguardando OS</t>
  </si>
  <si>
    <t>apenas projeto (não construído)</t>
  </si>
  <si>
    <t>Praça Benedito Ramos Rodrigues</t>
  </si>
  <si>
    <t>Ermelino Matarazzo</t>
  </si>
  <si>
    <t>decidir projeto a ser implantado (não construído)</t>
  </si>
  <si>
    <t>pago 2020</t>
  </si>
  <si>
    <t>pago 2021</t>
  </si>
  <si>
    <t>a pagar 2022</t>
  </si>
  <si>
    <t>TOTAL CONTRATO</t>
  </si>
  <si>
    <t>PROCESSOS RELACIONADOS</t>
  </si>
  <si>
    <t>PROCESSO SEI</t>
  </si>
  <si>
    <t>Implantação 12 CA - DMI</t>
  </si>
  <si>
    <t>6066.2020/0001405-8</t>
  </si>
  <si>
    <t>Gerenciamento Implantação - SP Urbanismo</t>
  </si>
  <si>
    <t>6066.2020/0002842-3</t>
  </si>
  <si>
    <t>Ofício SUB-SE Solicitação de retirada CAs</t>
  </si>
  <si>
    <t>6056.2022/0001288-7</t>
  </si>
  <si>
    <t>TR</t>
  </si>
  <si>
    <t>7810.2020/0000885-2</t>
  </si>
  <si>
    <t>Deck</t>
  </si>
  <si>
    <t>Banco de madeira com encosto - modelo 1</t>
  </si>
  <si>
    <t>Banco de madeira com encosto - modelo 2</t>
  </si>
  <si>
    <t>2.1</t>
  </si>
  <si>
    <t>2.2</t>
  </si>
  <si>
    <t>2.3</t>
  </si>
  <si>
    <t>2.4</t>
  </si>
  <si>
    <t>2.5</t>
  </si>
  <si>
    <t>2.6</t>
  </si>
  <si>
    <t>2.7</t>
  </si>
  <si>
    <t>Mesa metálica dobrável</t>
  </si>
  <si>
    <t>Cadeira metálica dobrável</t>
  </si>
  <si>
    <t>Xadrez gigante</t>
  </si>
  <si>
    <t>3.1</t>
  </si>
  <si>
    <t>3.2</t>
  </si>
  <si>
    <t>3.3</t>
  </si>
  <si>
    <t>3.4</t>
  </si>
  <si>
    <t>3.5</t>
  </si>
  <si>
    <t>3.6</t>
  </si>
  <si>
    <t>Tenda desmontável tipo gazebo</t>
  </si>
  <si>
    <t>Aparelho projetor de alta resolução</t>
  </si>
  <si>
    <t>Tela para projeção</t>
  </si>
  <si>
    <t>Caixa de som multiuso</t>
  </si>
  <si>
    <t>Pedestal para microfone</t>
  </si>
  <si>
    <t>Microondas</t>
  </si>
  <si>
    <t>Frigobar</t>
  </si>
  <si>
    <t>Microfone com fio</t>
  </si>
  <si>
    <r>
      <rPr>
        <b/>
        <sz val="10"/>
        <rFont val="Arial"/>
        <family val="2"/>
      </rPr>
      <t>Largo de São Francisco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</si>
  <si>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Largo do Paissandu</t>
    </r>
    <r>
      <rPr>
        <sz val="10"/>
        <rFont val="Arial"/>
        <family val="2"/>
      </rPr>
      <t xml:space="preserve">
</t>
    </r>
  </si>
  <si>
    <t xml:space="preserve">Largo São Bento
</t>
  </si>
  <si>
    <r>
      <rPr>
        <b/>
        <sz val="10"/>
        <rFont val="Arial"/>
        <family val="2"/>
      </rPr>
      <t>Largo General Osório</t>
    </r>
    <r>
      <rPr>
        <sz val="10"/>
        <rFont val="Arial"/>
        <family val="2"/>
      </rPr>
      <t xml:space="preserve">
</t>
    </r>
  </si>
  <si>
    <t>Praça Nossa Senhora dos Prazeres</t>
  </si>
  <si>
    <t>SANTANA-TUCURUVI</t>
  </si>
  <si>
    <t xml:space="preserve">FREGUESIA-BRASILÂNDIA </t>
  </si>
  <si>
    <t xml:space="preserve">SÉ </t>
  </si>
  <si>
    <t xml:space="preserve"> Praça Benedicto Ramos Rodrigues</t>
  </si>
  <si>
    <t>A - itens existentes</t>
  </si>
  <si>
    <t>B - itens a cargo do cooperante</t>
  </si>
  <si>
    <t>C- operação</t>
  </si>
  <si>
    <t xml:space="preserve">1. MOBILIÁRIO URBANO </t>
  </si>
  <si>
    <t>1.12</t>
  </si>
  <si>
    <t>1.13</t>
  </si>
  <si>
    <t>2. EQUIPAMENTOS DE LAZER</t>
  </si>
  <si>
    <t>3. EQUIPAMENTOS DE GINÁSTICA</t>
  </si>
  <si>
    <t>2.8</t>
  </si>
  <si>
    <t>Ombrelone</t>
  </si>
  <si>
    <t>Quiosque de apoio (container)</t>
  </si>
  <si>
    <t>Raquete de tênis de mesa</t>
  </si>
  <si>
    <t>Bolinha de tênis de mesa</t>
  </si>
  <si>
    <t>Piso em EVA</t>
  </si>
  <si>
    <t>Tapete para yoga em EVA</t>
  </si>
  <si>
    <t>4.1</t>
  </si>
  <si>
    <t>4.2</t>
  </si>
  <si>
    <t>Nº PRO.</t>
  </si>
  <si>
    <t>3. ITENS DE MOBILIÁRIO URBANO UTILITÁRIO DE SUPORTE A EVENTOS (quantidade definida sob demanda)</t>
  </si>
  <si>
    <t>2. ITENS SUGERIDOS (quantidade definida sob demanda)</t>
  </si>
  <si>
    <t>1. ITENS OBRIGATÓRIOS (quantidade mínima sugerida)</t>
  </si>
  <si>
    <t>4. ITENS DE MOBILIÁRIO URBANO UTILITÁRIO DE APOIO  (quantidade mínima sugerida)</t>
  </si>
  <si>
    <t xml:space="preserve">ERMELINO MATARAZZO </t>
  </si>
  <si>
    <t>Manutenção Equipamentos*</t>
  </si>
  <si>
    <t>Reforma*</t>
  </si>
  <si>
    <t>Programação Cultural*</t>
  </si>
  <si>
    <t>Totem Informativo</t>
  </si>
  <si>
    <r>
      <t xml:space="preserve">INVESTIMENTO A CARGO DO COOPERANTE                          </t>
    </r>
    <r>
      <rPr>
        <sz val="10"/>
        <rFont val="Arial"/>
        <family val="2"/>
      </rPr>
      <t>(*Valores a serem estimados pelo COOPERANTE)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</si>
</sst>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/>
      <sz val="10"/>
      <color theme="0"/>
      <name val="Arial"/>
      <family val="2"/>
    </font>
    <font>
      <b/>
      <u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left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2" fontId="9" fillId="5" borderId="6" xfId="0" applyNumberFormat="1" applyFont="1" applyFill="1" applyBorder="1" applyAlignment="1">
      <alignment horizontal="center" vertical="center" wrapText="1" shrinkToFit="1"/>
    </xf>
    <xf numFmtId="164" fontId="9" fillId="0" borderId="29" xfId="0" applyNumberFormat="1" applyFont="1" applyFill="1" applyBorder="1" applyAlignment="1">
      <alignment horizontal="center" vertical="center" wrapText="1" shrinkToFit="1"/>
    </xf>
    <xf numFmtId="164" fontId="9" fillId="5" borderId="29" xfId="0" applyNumberFormat="1" applyFont="1" applyFill="1" applyBorder="1" applyAlignment="1">
      <alignment horizontal="center" vertical="center" wrapText="1" shrinkToFit="1"/>
    </xf>
    <xf numFmtId="164" fontId="10" fillId="0" borderId="29" xfId="0" applyNumberFormat="1" applyFont="1" applyFill="1" applyBorder="1" applyAlignment="1">
      <alignment horizontal="center" vertical="center" wrapText="1" shrinkToFit="1"/>
    </xf>
    <xf numFmtId="2" fontId="9" fillId="0" borderId="30" xfId="0" applyNumberFormat="1" applyFont="1" applyFill="1" applyBorder="1" applyAlignment="1">
      <alignment horizontal="center" vertical="center" wrapText="1" shrinkToFit="1"/>
    </xf>
    <xf numFmtId="164" fontId="9" fillId="0" borderId="30" xfId="0" applyNumberFormat="1" applyFont="1" applyFill="1" applyBorder="1" applyAlignment="1">
      <alignment horizontal="center" vertical="center" wrapText="1" shrinkToFit="1"/>
    </xf>
    <xf numFmtId="2" fontId="9" fillId="5" borderId="18" xfId="0" applyNumberFormat="1" applyFont="1" applyFill="1" applyBorder="1" applyAlignment="1">
      <alignment horizontal="center" vertical="center" wrapText="1" shrinkToFit="1"/>
    </xf>
    <xf numFmtId="2" fontId="9" fillId="5" borderId="14" xfId="0" applyNumberFormat="1" applyFont="1" applyFill="1" applyBorder="1" applyAlignment="1">
      <alignment horizontal="center" vertical="center" wrapText="1" shrinkToFit="1"/>
    </xf>
    <xf numFmtId="164" fontId="10" fillId="0" borderId="30" xfId="0" applyNumberFormat="1" applyFont="1" applyFill="1" applyBorder="1" applyAlignment="1">
      <alignment horizontal="center" vertical="center" wrapText="1" shrinkToFit="1"/>
    </xf>
    <xf numFmtId="164" fontId="9" fillId="5" borderId="30" xfId="0" applyNumberFormat="1" applyFont="1" applyFill="1" applyBorder="1" applyAlignment="1">
      <alignment horizontal="center" vertical="center" wrapText="1" shrinkToFit="1"/>
    </xf>
    <xf numFmtId="164" fontId="10" fillId="0" borderId="14" xfId="0" applyNumberFormat="1" applyFont="1" applyFill="1" applyBorder="1" applyAlignment="1">
      <alignment horizontal="center" vertical="center" wrapText="1" shrinkToFit="1"/>
    </xf>
    <xf numFmtId="2" fontId="9" fillId="0" borderId="14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left" vertical="center" wrapText="1" shrinkToFit="1"/>
    </xf>
    <xf numFmtId="2" fontId="9" fillId="5" borderId="19" xfId="0" applyNumberFormat="1" applyFont="1" applyFill="1" applyBorder="1" applyAlignment="1">
      <alignment horizontal="center" vertical="center" wrapText="1" shrinkToFit="1"/>
    </xf>
    <xf numFmtId="2" fontId="9" fillId="5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/>
    </xf>
    <xf numFmtId="164" fontId="9" fillId="0" borderId="16" xfId="0" applyNumberFormat="1" applyFont="1" applyFill="1" applyBorder="1" applyAlignment="1">
      <alignment horizontal="center" vertical="center" wrapText="1" shrinkToFit="1"/>
    </xf>
    <xf numFmtId="164" fontId="10" fillId="5" borderId="29" xfId="0" applyNumberFormat="1" applyFont="1" applyFill="1" applyBorder="1" applyAlignment="1">
      <alignment horizontal="center" vertical="center" wrapText="1" shrinkToFit="1"/>
    </xf>
    <xf numFmtId="2" fontId="9" fillId="0" borderId="7" xfId="0" applyNumberFormat="1" applyFont="1" applyFill="1" applyBorder="1" applyAlignment="1">
      <alignment horizontal="center" vertical="center" wrapText="1" shrinkToFit="1"/>
    </xf>
    <xf numFmtId="2" fontId="9" fillId="0" borderId="7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/>
    </xf>
    <xf numFmtId="17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3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64" fontId="16" fillId="0" borderId="30" xfId="0" applyNumberFormat="1" applyFont="1" applyFill="1" applyBorder="1" applyAlignment="1">
      <alignment horizontal="center" vertical="center" wrapText="1" shrinkToFit="1"/>
    </xf>
    <xf numFmtId="164" fontId="16" fillId="0" borderId="29" xfId="0" applyNumberFormat="1" applyFont="1" applyFill="1" applyBorder="1" applyAlignment="1">
      <alignment horizontal="center" vertical="center" wrapText="1" shrinkToFit="1"/>
    </xf>
    <xf numFmtId="164" fontId="9" fillId="0" borderId="29" xfId="1" applyNumberFormat="1" applyFont="1" applyFill="1" applyBorder="1" applyAlignment="1">
      <alignment horizontal="center" vertical="center" wrapText="1" shrinkToFit="1"/>
    </xf>
    <xf numFmtId="164" fontId="9" fillId="0" borderId="30" xfId="1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6" xfId="0" applyNumberFormat="1" applyFont="1" applyFill="1" applyBorder="1" applyAlignment="1">
      <alignment horizontal="center" vertical="center" wrapText="1" shrinkToFit="1"/>
    </xf>
    <xf numFmtId="2" fontId="9" fillId="0" borderId="18" xfId="0" applyNumberFormat="1" applyFont="1" applyFill="1" applyBorder="1" applyAlignment="1">
      <alignment horizontal="center" vertical="center" wrapText="1" shrinkToFit="1"/>
    </xf>
    <xf numFmtId="2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32" xfId="0" applyNumberFormat="1" applyFont="1" applyFill="1" applyBorder="1" applyAlignment="1">
      <alignment horizontal="center" vertical="center" wrapText="1" shrinkToFit="1"/>
    </xf>
    <xf numFmtId="0" fontId="10" fillId="0" borderId="30" xfId="0" applyNumberFormat="1" applyFont="1" applyFill="1" applyBorder="1" applyAlignment="1">
      <alignment horizontal="center" vertical="center" wrapText="1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16" fillId="0" borderId="19" xfId="0" applyNumberFormat="1" applyFont="1" applyFill="1" applyBorder="1" applyAlignment="1">
      <alignment horizontal="center" vertical="center" wrapText="1" shrinkToFit="1"/>
    </xf>
    <xf numFmtId="0" fontId="16" fillId="0" borderId="15" xfId="0" applyNumberFormat="1" applyFont="1" applyFill="1" applyBorder="1" applyAlignment="1">
      <alignment horizontal="center" vertical="center" wrapText="1" shrinkToFit="1"/>
    </xf>
    <xf numFmtId="2" fontId="9" fillId="0" borderId="38" xfId="0" applyNumberFormat="1" applyFont="1" applyFill="1" applyBorder="1" applyAlignment="1">
      <alignment horizontal="left" vertical="center" wrapText="1" shrinkToFit="1"/>
    </xf>
    <xf numFmtId="0" fontId="16" fillId="0" borderId="18" xfId="0" applyNumberFormat="1" applyFont="1" applyFill="1" applyBorder="1" applyAlignment="1">
      <alignment horizontal="center" vertical="center" wrapText="1" shrinkToFit="1"/>
    </xf>
    <xf numFmtId="0" fontId="16" fillId="0" borderId="14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164" fontId="9" fillId="6" borderId="3" xfId="0" applyNumberFormat="1" applyFont="1" applyFill="1" applyBorder="1" applyAlignment="1">
      <alignment horizontal="right" vertical="center" wrapText="1" shrinkToFit="1"/>
    </xf>
    <xf numFmtId="164" fontId="10" fillId="0" borderId="29" xfId="1" applyNumberFormat="1" applyFont="1" applyFill="1" applyBorder="1" applyAlignment="1">
      <alignment horizontal="center" vertical="center" wrapText="1" shrinkToFit="1"/>
    </xf>
    <xf numFmtId="164" fontId="4" fillId="0" borderId="29" xfId="0" applyNumberFormat="1" applyFont="1" applyFill="1" applyBorder="1" applyAlignment="1">
      <alignment horizontal="center" vertical="center" wrapText="1" shrinkToFit="1"/>
    </xf>
    <xf numFmtId="164" fontId="4" fillId="0" borderId="30" xfId="0" applyNumberFormat="1" applyFont="1" applyFill="1" applyBorder="1" applyAlignment="1">
      <alignment horizontal="center" vertical="center" wrapText="1" shrinkToFi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 shrinkToFit="1"/>
    </xf>
    <xf numFmtId="1" fontId="9" fillId="0" borderId="29" xfId="0" applyNumberFormat="1" applyFont="1" applyFill="1" applyBorder="1" applyAlignment="1">
      <alignment horizontal="center" vertical="center" wrapText="1" shrinkToFit="1"/>
    </xf>
    <xf numFmtId="1" fontId="10" fillId="0" borderId="30" xfId="0" applyNumberFormat="1" applyFont="1" applyFill="1" applyBorder="1" applyAlignment="1">
      <alignment horizontal="center" vertical="center" wrapText="1" shrinkToFi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2" fontId="21" fillId="0" borderId="0" xfId="0" applyNumberFormat="1" applyFont="1" applyFill="1" applyBorder="1" applyAlignment="1">
      <alignment vertical="center" wrapText="1" shrinkToFit="1"/>
    </xf>
    <xf numFmtId="0" fontId="22" fillId="5" borderId="0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 vertical="top" wrapText="1"/>
    </xf>
    <xf numFmtId="2" fontId="9" fillId="5" borderId="26" xfId="0" applyNumberFormat="1" applyFont="1" applyFill="1" applyBorder="1" applyAlignment="1">
      <alignment horizontal="center" vertical="center" wrapText="1" shrinkToFit="1"/>
    </xf>
    <xf numFmtId="164" fontId="9" fillId="6" borderId="0" xfId="0" applyNumberFormat="1" applyFont="1" applyFill="1" applyBorder="1" applyAlignment="1">
      <alignment horizontal="right" vertical="center" wrapText="1" shrinkToFit="1"/>
    </xf>
    <xf numFmtId="2" fontId="21" fillId="0" borderId="16" xfId="0" applyNumberFormat="1" applyFont="1" applyFill="1" applyBorder="1" applyAlignment="1">
      <alignment horizontal="center" vertical="center" wrapText="1" shrinkToFit="1"/>
    </xf>
    <xf numFmtId="2" fontId="21" fillId="0" borderId="16" xfId="0" applyNumberFormat="1" applyFont="1" applyFill="1" applyBorder="1" applyAlignment="1">
      <alignment vertical="center" wrapText="1" shrinkToFit="1"/>
    </xf>
    <xf numFmtId="2" fontId="21" fillId="0" borderId="30" xfId="0" applyNumberFormat="1" applyFont="1" applyFill="1" applyBorder="1" applyAlignment="1">
      <alignment vertical="center" wrapText="1" shrinkToFit="1"/>
    </xf>
    <xf numFmtId="2" fontId="21" fillId="0" borderId="14" xfId="0" applyNumberFormat="1" applyFont="1" applyFill="1" applyBorder="1" applyAlignment="1">
      <alignment vertical="center" wrapText="1" shrinkToFit="1"/>
    </xf>
    <xf numFmtId="2" fontId="21" fillId="0" borderId="25" xfId="0" applyNumberFormat="1" applyFont="1" applyFill="1" applyBorder="1" applyAlignment="1">
      <alignment vertical="center" wrapText="1" shrinkToFit="1"/>
    </xf>
    <xf numFmtId="2" fontId="9" fillId="0" borderId="40" xfId="0" applyNumberFormat="1" applyFont="1" applyFill="1" applyBorder="1" applyAlignment="1">
      <alignment horizontal="center" vertical="center" wrapText="1" shrinkToFit="1"/>
    </xf>
    <xf numFmtId="2" fontId="9" fillId="0" borderId="40" xfId="0" applyNumberFormat="1" applyFont="1" applyFill="1" applyBorder="1" applyAlignment="1">
      <alignment horizontal="left" vertical="center" wrapText="1" shrinkToFit="1"/>
    </xf>
    <xf numFmtId="164" fontId="9" fillId="0" borderId="39" xfId="0" applyNumberFormat="1" applyFont="1" applyFill="1" applyBorder="1" applyAlignment="1">
      <alignment horizontal="center" vertical="center" wrapText="1" shrinkToFit="1"/>
    </xf>
    <xf numFmtId="164" fontId="10" fillId="0" borderId="39" xfId="0" applyNumberFormat="1" applyFont="1" applyFill="1" applyBorder="1" applyAlignment="1">
      <alignment horizontal="center" vertical="center" wrapText="1" shrinkToFit="1"/>
    </xf>
    <xf numFmtId="2" fontId="11" fillId="0" borderId="18" xfId="0" applyNumberFormat="1" applyFont="1" applyFill="1" applyBorder="1" applyAlignment="1">
      <alignment horizontal="center" vertical="center" wrapText="1" shrinkToFit="1"/>
    </xf>
    <xf numFmtId="2" fontId="11" fillId="0" borderId="14" xfId="0" applyNumberFormat="1" applyFont="1" applyFill="1" applyBorder="1" applyAlignment="1">
      <alignment horizontal="center" vertical="center" wrapText="1" shrinkToFit="1"/>
    </xf>
    <xf numFmtId="0" fontId="6" fillId="4" borderId="2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35" xfId="0" applyNumberFormat="1" applyFont="1" applyFill="1" applyBorder="1" applyAlignment="1">
      <alignment horizontal="center" vertical="center" wrapText="1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0" fillId="0" borderId="23" xfId="0" applyNumberFormat="1" applyFont="1" applyFill="1" applyBorder="1" applyAlignment="1">
      <alignment horizontal="center" vertical="center" wrapText="1" shrinkToFit="1"/>
    </xf>
    <xf numFmtId="0" fontId="10" fillId="0" borderId="27" xfId="0" applyNumberFormat="1" applyFont="1" applyFill="1" applyBorder="1" applyAlignment="1">
      <alignment horizontal="center" vertical="center" wrapText="1" shrinkToFit="1"/>
    </xf>
    <xf numFmtId="0" fontId="10" fillId="0" borderId="35" xfId="0" applyNumberFormat="1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 shrinkToFit="1"/>
    </xf>
    <xf numFmtId="2" fontId="10" fillId="0" borderId="32" xfId="0" applyNumberFormat="1" applyFont="1" applyFill="1" applyBorder="1" applyAlignment="1">
      <alignment horizontal="center" vertical="center" wrapText="1" shrinkToFit="1"/>
    </xf>
    <xf numFmtId="2" fontId="10" fillId="0" borderId="9" xfId="0" applyNumberFormat="1" applyFont="1" applyFill="1" applyBorder="1" applyAlignment="1">
      <alignment horizontal="center" vertical="center" wrapText="1" shrinkToFit="1"/>
    </xf>
    <xf numFmtId="2" fontId="10" fillId="0" borderId="23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1" fontId="4" fillId="0" borderId="23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23" xfId="0" applyNumberFormat="1" applyFont="1" applyFill="1" applyBorder="1" applyAlignment="1">
      <alignment horizontal="center" vertical="center" wrapText="1" shrinkToFit="1"/>
    </xf>
    <xf numFmtId="2" fontId="4" fillId="0" borderId="9" xfId="0" applyNumberFormat="1" applyFont="1" applyFill="1" applyBorder="1" applyAlignment="1">
      <alignment horizontal="center" vertical="center" wrapText="1" shrinkToFit="1"/>
    </xf>
    <xf numFmtId="2" fontId="4" fillId="0" borderId="23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32" xfId="0" applyNumberFormat="1" applyFont="1" applyFill="1" applyBorder="1" applyAlignment="1">
      <alignment horizontal="center" vertical="center" wrapText="1" shrinkToFit="1"/>
    </xf>
    <xf numFmtId="1" fontId="9" fillId="0" borderId="9" xfId="0" applyNumberFormat="1" applyFont="1" applyFill="1" applyBorder="1" applyAlignment="1">
      <alignment horizontal="center" vertical="center" wrapText="1" shrinkToFit="1"/>
    </xf>
    <xf numFmtId="1" fontId="9" fillId="0" borderId="23" xfId="0" applyNumberFormat="1" applyFont="1" applyFill="1" applyBorder="1" applyAlignment="1">
      <alignment horizontal="center" vertical="center" wrapText="1" shrinkToFit="1"/>
    </xf>
    <xf numFmtId="1" fontId="9" fillId="0" borderId="27" xfId="0" applyNumberFormat="1" applyFont="1" applyFill="1" applyBorder="1" applyAlignment="1">
      <alignment horizontal="center" vertical="center" wrapText="1" shrinkToFit="1"/>
    </xf>
    <xf numFmtId="1" fontId="9" fillId="0" borderId="35" xfId="0" applyNumberFormat="1" applyFont="1" applyFill="1" applyBorder="1" applyAlignment="1">
      <alignment horizontal="center" vertical="center" wrapText="1" shrinkToFit="1"/>
    </xf>
    <xf numFmtId="2" fontId="9" fillId="0" borderId="9" xfId="0" applyNumberFormat="1" applyFont="1" applyFill="1" applyBorder="1" applyAlignment="1">
      <alignment horizontal="center" vertical="center" wrapText="1" shrinkToFit="1"/>
    </xf>
    <xf numFmtId="2" fontId="9" fillId="0" borderId="23" xfId="0" applyNumberFormat="1" applyFont="1" applyFill="1" applyBorder="1" applyAlignment="1">
      <alignment horizontal="center" vertical="center" wrapText="1" shrinkToFit="1"/>
    </xf>
    <xf numFmtId="2" fontId="9" fillId="0" borderId="16" xfId="0" applyNumberFormat="1" applyFont="1" applyFill="1" applyBorder="1" applyAlignment="1">
      <alignment horizontal="center" vertical="center" wrapText="1" shrinkToFit="1"/>
    </xf>
    <xf numFmtId="2" fontId="9" fillId="0" borderId="32" xfId="0" applyNumberFormat="1" applyFont="1" applyFill="1" applyBorder="1" applyAlignment="1">
      <alignment horizontal="center" vertical="center" wrapText="1" shrinkToFit="1"/>
    </xf>
    <xf numFmtId="1" fontId="9" fillId="0" borderId="16" xfId="0" applyNumberFormat="1" applyFont="1" applyFill="1" applyBorder="1" applyAlignment="1">
      <alignment horizontal="center" vertical="center" wrapText="1" shrinkToFit="1"/>
    </xf>
    <xf numFmtId="1" fontId="9" fillId="0" borderId="32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32" xfId="0" applyNumberFormat="1" applyFont="1" applyFill="1" applyBorder="1" applyAlignment="1">
      <alignment horizontal="center" vertical="center" wrapText="1" shrinkToFit="1"/>
    </xf>
    <xf numFmtId="0" fontId="16" fillId="0" borderId="16" xfId="0" applyNumberFormat="1" applyFont="1" applyFill="1" applyBorder="1" applyAlignment="1">
      <alignment horizontal="center" vertical="center" wrapText="1" shrinkToFit="1"/>
    </xf>
    <xf numFmtId="0" fontId="16" fillId="0" borderId="32" xfId="0" applyNumberFormat="1" applyFont="1" applyFill="1" applyBorder="1" applyAlignment="1">
      <alignment horizontal="center" vertical="center" wrapText="1" shrinkToFit="1"/>
    </xf>
    <xf numFmtId="0" fontId="16" fillId="0" borderId="9" xfId="0" applyNumberFormat="1" applyFont="1" applyFill="1" applyBorder="1" applyAlignment="1">
      <alignment horizontal="center" vertical="center" wrapText="1" shrinkToFit="1"/>
    </xf>
    <xf numFmtId="0" fontId="16" fillId="0" borderId="23" xfId="0" applyNumberFormat="1" applyFont="1" applyFill="1" applyBorder="1" applyAlignment="1">
      <alignment horizontal="center" vertical="center" wrapText="1" shrinkToFit="1"/>
    </xf>
    <xf numFmtId="0" fontId="16" fillId="0" borderId="27" xfId="0" applyNumberFormat="1" applyFont="1" applyFill="1" applyBorder="1" applyAlignment="1">
      <alignment horizontal="center" vertical="center" wrapText="1" shrinkToFit="1"/>
    </xf>
    <xf numFmtId="0" fontId="16" fillId="0" borderId="35" xfId="0" applyNumberFormat="1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 shrinkToFit="1"/>
    </xf>
    <xf numFmtId="2" fontId="16" fillId="0" borderId="32" xfId="0" applyNumberFormat="1" applyFont="1" applyFill="1" applyBorder="1" applyAlignment="1">
      <alignment horizontal="center" vertical="center" wrapText="1" shrinkToFit="1"/>
    </xf>
    <xf numFmtId="1" fontId="16" fillId="0" borderId="9" xfId="0" applyNumberFormat="1" applyFont="1" applyFill="1" applyBorder="1" applyAlignment="1">
      <alignment horizontal="center" vertical="center" wrapText="1" shrinkToFit="1"/>
    </xf>
    <xf numFmtId="1" fontId="16" fillId="0" borderId="23" xfId="0" applyNumberFormat="1" applyFont="1" applyFill="1" applyBorder="1" applyAlignment="1">
      <alignment horizontal="center" vertical="center" wrapText="1" shrinkToFit="1"/>
    </xf>
    <xf numFmtId="2" fontId="9" fillId="5" borderId="16" xfId="0" applyNumberFormat="1" applyFont="1" applyFill="1" applyBorder="1" applyAlignment="1">
      <alignment horizontal="center" vertical="center" wrapText="1" shrinkToFit="1"/>
    </xf>
    <xf numFmtId="2" fontId="9" fillId="5" borderId="32" xfId="0" applyNumberFormat="1" applyFont="1" applyFill="1" applyBorder="1" applyAlignment="1">
      <alignment horizontal="center" vertical="center" wrapText="1" shrinkToFit="1"/>
    </xf>
    <xf numFmtId="2" fontId="10" fillId="5" borderId="9" xfId="0" applyNumberFormat="1" applyFont="1" applyFill="1" applyBorder="1" applyAlignment="1">
      <alignment horizontal="center" vertical="center" wrapText="1" shrinkToFit="1"/>
    </xf>
    <xf numFmtId="2" fontId="10" fillId="5" borderId="23" xfId="0" applyNumberFormat="1" applyFont="1" applyFill="1" applyBorder="1" applyAlignment="1">
      <alignment horizontal="center" vertical="center" wrapText="1" shrinkToFit="1"/>
    </xf>
    <xf numFmtId="1" fontId="10" fillId="5" borderId="9" xfId="0" applyNumberFormat="1" applyFont="1" applyFill="1" applyBorder="1" applyAlignment="1">
      <alignment horizontal="center" vertical="center" wrapText="1" shrinkToFit="1"/>
    </xf>
    <xf numFmtId="1" fontId="10" fillId="5" borderId="23" xfId="0" applyNumberFormat="1" applyFont="1" applyFill="1" applyBorder="1" applyAlignment="1">
      <alignment horizontal="center" vertical="center" wrapText="1" shrinkToFit="1"/>
    </xf>
    <xf numFmtId="1" fontId="9" fillId="5" borderId="9" xfId="0" applyNumberFormat="1" applyFont="1" applyFill="1" applyBorder="1" applyAlignment="1">
      <alignment horizontal="center" vertical="center" wrapText="1" shrinkToFit="1"/>
    </xf>
    <xf numFmtId="1" fontId="9" fillId="5" borderId="23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23" xfId="0" applyNumberFormat="1" applyFont="1" applyFill="1" applyBorder="1" applyAlignment="1">
      <alignment horizontal="center" vertical="center" wrapText="1" shrinkToFit="1"/>
    </xf>
    <xf numFmtId="2" fontId="9" fillId="5" borderId="9" xfId="0" applyNumberFormat="1" applyFont="1" applyFill="1" applyBorder="1" applyAlignment="1">
      <alignment horizontal="center" vertical="center" wrapText="1" shrinkToFit="1"/>
    </xf>
    <xf numFmtId="2" fontId="9" fillId="5" borderId="23" xfId="0" applyNumberFormat="1" applyFont="1" applyFill="1" applyBorder="1" applyAlignment="1">
      <alignment horizontal="center" vertical="center" wrapText="1" shrinkToFit="1"/>
    </xf>
    <xf numFmtId="0" fontId="10" fillId="5" borderId="16" xfId="0" applyNumberFormat="1" applyFont="1" applyFill="1" applyBorder="1" applyAlignment="1">
      <alignment horizontal="center" vertical="center" wrapText="1" shrinkToFit="1"/>
    </xf>
    <xf numFmtId="0" fontId="10" fillId="5" borderId="32" xfId="0" applyNumberFormat="1" applyFont="1" applyFill="1" applyBorder="1" applyAlignment="1">
      <alignment horizontal="center" vertical="center" wrapText="1" shrinkToFit="1"/>
    </xf>
    <xf numFmtId="0" fontId="10" fillId="5" borderId="9" xfId="0" applyNumberFormat="1" applyFont="1" applyFill="1" applyBorder="1" applyAlignment="1">
      <alignment horizontal="center" vertical="center" wrapText="1" shrinkToFit="1"/>
    </xf>
    <xf numFmtId="0" fontId="10" fillId="5" borderId="23" xfId="0" applyNumberFormat="1" applyFont="1" applyFill="1" applyBorder="1" applyAlignment="1">
      <alignment horizontal="center" vertical="center" wrapText="1" shrinkToFit="1"/>
    </xf>
    <xf numFmtId="2" fontId="8" fillId="7" borderId="2" xfId="0" applyNumberFormat="1" applyFont="1" applyFill="1" applyBorder="1" applyAlignment="1">
      <alignment horizontal="center" vertical="center" wrapText="1" shrinkToFit="1"/>
    </xf>
    <xf numFmtId="2" fontId="8" fillId="7" borderId="3" xfId="0" applyNumberFormat="1" applyFont="1" applyFill="1" applyBorder="1" applyAlignment="1">
      <alignment horizontal="center" vertical="center" wrapText="1" shrinkToFit="1"/>
    </xf>
    <xf numFmtId="0" fontId="10" fillId="5" borderId="27" xfId="0" applyNumberFormat="1" applyFont="1" applyFill="1" applyBorder="1" applyAlignment="1">
      <alignment horizontal="center" vertical="center" wrapText="1" shrinkToFit="1"/>
    </xf>
    <xf numFmtId="0" fontId="10" fillId="5" borderId="35" xfId="0" applyNumberFormat="1" applyFont="1" applyFill="1" applyBorder="1" applyAlignment="1">
      <alignment horizontal="center" vertical="center" wrapText="1" shrinkToFit="1"/>
    </xf>
    <xf numFmtId="0" fontId="16" fillId="0" borderId="28" xfId="0" applyNumberFormat="1" applyFont="1" applyFill="1" applyBorder="1" applyAlignment="1">
      <alignment horizontal="center" vertical="center" wrapText="1" shrinkToFit="1"/>
    </xf>
    <xf numFmtId="0" fontId="9" fillId="0" borderId="36" xfId="0" applyNumberFormat="1" applyFont="1" applyFill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37" xfId="0" applyNumberFormat="1" applyFont="1" applyFill="1" applyBorder="1" applyAlignment="1">
      <alignment horizontal="center" vertical="center" wrapText="1" shrinkToFit="1"/>
    </xf>
    <xf numFmtId="0" fontId="9" fillId="0" borderId="28" xfId="0" applyNumberFormat="1" applyFont="1" applyFill="1" applyBorder="1" applyAlignment="1">
      <alignment horizontal="center" vertical="center" wrapText="1" shrinkToFit="1"/>
    </xf>
    <xf numFmtId="2" fontId="9" fillId="0" borderId="36" xfId="0" applyNumberFormat="1" applyFont="1" applyFill="1" applyBorder="1" applyAlignment="1">
      <alignment horizontal="center" vertical="center" wrapText="1" shrinkToFit="1"/>
    </xf>
    <xf numFmtId="2" fontId="9" fillId="0" borderId="37" xfId="0" applyNumberFormat="1" applyFont="1" applyFill="1" applyBorder="1" applyAlignment="1">
      <alignment horizontal="center" vertical="center" wrapText="1" shrinkToFit="1"/>
    </xf>
    <xf numFmtId="0" fontId="19" fillId="4" borderId="13" xfId="0" applyFont="1" applyFill="1" applyBorder="1" applyAlignment="1">
      <alignment horizontal="center" vertical="center" textRotation="90" wrapText="1"/>
    </xf>
    <xf numFmtId="0" fontId="19" fillId="4" borderId="14" xfId="0" applyFont="1" applyFill="1" applyBorder="1" applyAlignment="1">
      <alignment horizontal="center" vertical="center" textRotation="90" wrapText="1"/>
    </xf>
    <xf numFmtId="2" fontId="12" fillId="6" borderId="27" xfId="0" applyNumberFormat="1" applyFont="1" applyFill="1" applyBorder="1" applyAlignment="1">
      <alignment horizontal="left" vertical="center" wrapText="1" shrinkToFit="1"/>
    </xf>
    <xf numFmtId="2" fontId="12" fillId="6" borderId="28" xfId="0" applyNumberFormat="1" applyFont="1" applyFill="1" applyBorder="1" applyAlignment="1">
      <alignment horizontal="left" vertical="center" wrapText="1" shrinkToFit="1"/>
    </xf>
    <xf numFmtId="2" fontId="12" fillId="6" borderId="35" xfId="0" applyNumberFormat="1" applyFont="1" applyFill="1" applyBorder="1" applyAlignment="1">
      <alignment horizontal="left" vertical="center" wrapText="1" shrinkToFit="1"/>
    </xf>
    <xf numFmtId="2" fontId="9" fillId="0" borderId="27" xfId="0" applyNumberFormat="1" applyFont="1" applyFill="1" applyBorder="1" applyAlignment="1">
      <alignment horizontal="center" vertical="center" wrapText="1" shrinkToFit="1"/>
    </xf>
    <xf numFmtId="2" fontId="9" fillId="0" borderId="35" xfId="0" applyNumberFormat="1" applyFont="1" applyFill="1" applyBorder="1" applyAlignment="1">
      <alignment horizontal="center" vertical="center" wrapText="1" shrinkToFit="1"/>
    </xf>
    <xf numFmtId="2" fontId="9" fillId="0" borderId="25" xfId="0" applyNumberFormat="1" applyFont="1" applyFill="1" applyBorder="1" applyAlignment="1">
      <alignment horizontal="center" vertical="center" wrapText="1" shrinkToFit="1"/>
    </xf>
    <xf numFmtId="2" fontId="9" fillId="0" borderId="26" xfId="0" applyNumberFormat="1" applyFont="1" applyFill="1" applyBorder="1" applyAlignment="1">
      <alignment horizontal="center" vertical="center" wrapText="1" shrinkToFit="1"/>
    </xf>
    <xf numFmtId="2" fontId="20" fillId="5" borderId="16" xfId="0" applyNumberFormat="1" applyFont="1" applyFill="1" applyBorder="1" applyAlignment="1">
      <alignment horizontal="center" vertical="center" wrapText="1" shrinkToFit="1"/>
    </xf>
    <xf numFmtId="2" fontId="20" fillId="5" borderId="12" xfId="0" applyNumberFormat="1" applyFont="1" applyFill="1" applyBorder="1" applyAlignment="1">
      <alignment horizontal="center" vertical="center" wrapText="1" shrinkToFit="1"/>
    </xf>
    <xf numFmtId="2" fontId="20" fillId="5" borderId="32" xfId="0" applyNumberFormat="1" applyFont="1" applyFill="1" applyBorder="1" applyAlignment="1">
      <alignment horizontal="center" vertical="center" wrapText="1" shrinkToFit="1"/>
    </xf>
    <xf numFmtId="2" fontId="7" fillId="7" borderId="2" xfId="0" applyNumberFormat="1" applyFont="1" applyFill="1" applyBorder="1" applyAlignment="1">
      <alignment horizontal="left" vertical="center" wrapText="1" shrinkToFit="1"/>
    </xf>
    <xf numFmtId="2" fontId="7" fillId="7" borderId="3" xfId="0" applyNumberFormat="1" applyFont="1" applyFill="1" applyBorder="1" applyAlignment="1">
      <alignment horizontal="left" vertical="center" wrapText="1" shrinkToFit="1"/>
    </xf>
    <xf numFmtId="2" fontId="7" fillId="7" borderId="4" xfId="0" applyNumberFormat="1" applyFont="1" applyFill="1" applyBorder="1" applyAlignment="1">
      <alignment horizontal="left" vertical="center" wrapText="1" shrinkToFit="1"/>
    </xf>
    <xf numFmtId="0" fontId="16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2" fontId="8" fillId="7" borderId="20" xfId="0" applyNumberFormat="1" applyFont="1" applyFill="1" applyBorder="1" applyAlignment="1">
      <alignment horizontal="center" vertical="center" wrapText="1" shrinkToFit="1"/>
    </xf>
    <xf numFmtId="2" fontId="23" fillId="7" borderId="2" xfId="0" applyNumberFormat="1" applyFont="1" applyFill="1" applyBorder="1" applyAlignment="1">
      <alignment horizontal="center" vertical="center" wrapText="1" shrinkToFit="1"/>
    </xf>
    <xf numFmtId="2" fontId="23" fillId="7" borderId="3" xfId="0" applyNumberFormat="1" applyFont="1" applyFill="1" applyBorder="1" applyAlignment="1">
      <alignment horizontal="center" vertical="center" wrapText="1" shrinkToFit="1"/>
    </xf>
    <xf numFmtId="2" fontId="23" fillId="7" borderId="20" xfId="0" applyNumberFormat="1" applyFont="1" applyFill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>
      <alignment horizontal="center" vertical="center" wrapText="1" shrinkToFit="1"/>
    </xf>
    <xf numFmtId="0" fontId="18" fillId="2" borderId="2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textRotation="90" wrapText="1"/>
    </xf>
    <xf numFmtId="0" fontId="4" fillId="4" borderId="26" xfId="0" applyFont="1" applyFill="1" applyBorder="1" applyAlignment="1">
      <alignment horizontal="center" vertical="center" textRotation="90" wrapText="1"/>
    </xf>
    <xf numFmtId="0" fontId="4" fillId="4" borderId="31" xfId="0" applyFont="1" applyFill="1" applyBorder="1" applyAlignment="1">
      <alignment horizontal="center" vertical="center" textRotation="90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19" fillId="4" borderId="15" xfId="0" applyFont="1" applyFill="1" applyBorder="1" applyAlignment="1">
      <alignment horizontal="center" vertical="center" textRotation="90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26" xfId="0" applyFont="1" applyFill="1" applyBorder="1" applyAlignment="1">
      <alignment horizontal="center" vertical="center" textRotation="90" wrapText="1"/>
    </xf>
    <xf numFmtId="164" fontId="9" fillId="6" borderId="31" xfId="0" applyNumberFormat="1" applyFont="1" applyFill="1" applyBorder="1" applyAlignment="1">
      <alignment horizontal="right" vertical="center" wrapText="1" shrinkToFit="1"/>
    </xf>
    <xf numFmtId="164" fontId="9" fillId="6" borderId="20" xfId="0" applyNumberFormat="1" applyFont="1" applyFill="1" applyBorder="1" applyAlignment="1">
      <alignment horizontal="right" vertical="center" wrapText="1" shrinkToFit="1"/>
    </xf>
    <xf numFmtId="164" fontId="9" fillId="6" borderId="34" xfId="0" applyNumberFormat="1" applyFont="1" applyFill="1" applyBorder="1" applyAlignment="1">
      <alignment horizontal="right" vertical="center" wrapText="1" shrinkToFit="1"/>
    </xf>
    <xf numFmtId="164" fontId="9" fillId="6" borderId="27" xfId="0" applyNumberFormat="1" applyFont="1" applyFill="1" applyBorder="1" applyAlignment="1">
      <alignment horizontal="right" vertical="center" wrapText="1" shrinkToFit="1"/>
    </xf>
    <xf numFmtId="164" fontId="9" fillId="6" borderId="28" xfId="0" applyNumberFormat="1" applyFont="1" applyFill="1" applyBorder="1" applyAlignment="1">
      <alignment horizontal="right" vertical="center" wrapText="1" shrinkToFit="1"/>
    </xf>
    <xf numFmtId="164" fontId="9" fillId="6" borderId="35" xfId="0" applyNumberFormat="1" applyFont="1" applyFill="1" applyBorder="1" applyAlignment="1">
      <alignment horizontal="right" vertical="center" wrapText="1" shrinkToFi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2" fontId="24" fillId="6" borderId="31" xfId="0" applyNumberFormat="1" applyFont="1" applyFill="1" applyBorder="1" applyAlignment="1">
      <alignment horizontal="left" vertical="center" wrapText="1" shrinkToFit="1"/>
    </xf>
    <xf numFmtId="2" fontId="24" fillId="6" borderId="20" xfId="0" applyNumberFormat="1" applyFont="1" applyFill="1" applyBorder="1" applyAlignment="1">
      <alignment horizontal="left" vertical="center" wrapText="1" shrinkToFit="1"/>
    </xf>
    <xf numFmtId="2" fontId="24" fillId="6" borderId="34" xfId="0" applyNumberFormat="1" applyFont="1" applyFill="1" applyBorder="1" applyAlignment="1">
      <alignment horizontal="left" vertical="center" wrapText="1" shrinkToFit="1"/>
    </xf>
    <xf numFmtId="2" fontId="6" fillId="3" borderId="2" xfId="0" applyNumberFormat="1" applyFont="1" applyFill="1" applyBorder="1" applyAlignment="1">
      <alignment horizontal="left" vertical="center" wrapText="1" shrinkToFit="1"/>
    </xf>
    <xf numFmtId="2" fontId="6" fillId="3" borderId="3" xfId="0" applyNumberFormat="1" applyFont="1" applyFill="1" applyBorder="1" applyAlignment="1">
      <alignment horizontal="left" vertical="center" wrapText="1" shrinkToFit="1"/>
    </xf>
    <xf numFmtId="2" fontId="6" fillId="3" borderId="4" xfId="0" applyNumberFormat="1" applyFont="1" applyFill="1" applyBorder="1" applyAlignment="1">
      <alignment horizontal="left" vertical="center" wrapText="1" shrinkToFit="1"/>
    </xf>
    <xf numFmtId="2" fontId="9" fillId="3" borderId="2" xfId="0" applyNumberFormat="1" applyFont="1" applyFill="1" applyBorder="1" applyAlignment="1">
      <alignment horizontal="center" vertical="center" wrapText="1" shrinkToFit="1"/>
    </xf>
    <xf numFmtId="2" fontId="9" fillId="3" borderId="3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 shrinkToFit="1"/>
    </xf>
    <xf numFmtId="164" fontId="5" fillId="6" borderId="3" xfId="0" applyNumberFormat="1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 shrinkToFit="1"/>
    </xf>
    <xf numFmtId="2" fontId="6" fillId="6" borderId="3" xfId="0" applyNumberFormat="1" applyFont="1" applyFill="1" applyBorder="1" applyAlignment="1">
      <alignment horizontal="center" vertical="center" wrapText="1" shrinkToFit="1"/>
    </xf>
    <xf numFmtId="2" fontId="6" fillId="6" borderId="4" xfId="0" applyNumberFormat="1" applyFont="1" applyFill="1" applyBorder="1" applyAlignment="1">
      <alignment horizontal="center" vertical="center" wrapText="1" shrinkToFi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2" sqref="B2:K20"/>
    </sheetView>
  </sheetViews>
  <sheetFormatPr defaultRowHeight="12.75" x14ac:dyDescent="0.2"/>
  <cols>
    <col min="1" max="1" width="14.33203125" style="58" customWidth="1"/>
    <col min="2" max="2" width="9" style="58" customWidth="1"/>
    <col min="3" max="3" width="55.5" style="58" bestFit="1" customWidth="1"/>
    <col min="4" max="4" width="23.1640625" style="58" bestFit="1" customWidth="1"/>
    <col min="5" max="7" width="21.83203125" style="58" customWidth="1"/>
    <col min="8" max="9" width="18.33203125" style="58" customWidth="1"/>
    <col min="10" max="10" width="27.83203125" style="58" customWidth="1"/>
    <col min="11" max="11" width="73.6640625" style="58" customWidth="1"/>
    <col min="12" max="12" width="10.6640625" style="58" customWidth="1"/>
    <col min="13" max="16384" width="9.33203125" style="58"/>
  </cols>
  <sheetData>
    <row r="1" spans="1:11" ht="13.5" thickBot="1" x14ac:dyDescent="0.25"/>
    <row r="2" spans="1:11" ht="15.75" thickBot="1" x14ac:dyDescent="0.25">
      <c r="A2" s="59"/>
      <c r="B2" s="125" t="s">
        <v>63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1:11" ht="30.75" thickBot="1" x14ac:dyDescent="0.25">
      <c r="B3" s="125" t="s">
        <v>64</v>
      </c>
      <c r="C3" s="127"/>
      <c r="D3" s="32" t="s">
        <v>65</v>
      </c>
      <c r="E3" s="33" t="s">
        <v>66</v>
      </c>
      <c r="F3" s="34" t="s">
        <v>67</v>
      </c>
      <c r="G3" s="33" t="s">
        <v>68</v>
      </c>
      <c r="H3" s="32" t="s">
        <v>69</v>
      </c>
      <c r="I3" s="35" t="s">
        <v>70</v>
      </c>
      <c r="J3" s="36" t="s">
        <v>71</v>
      </c>
      <c r="K3" s="37" t="s">
        <v>72</v>
      </c>
    </row>
    <row r="4" spans="1:11" ht="20.100000000000001" customHeight="1" x14ac:dyDescent="0.2">
      <c r="B4" s="60">
        <v>1</v>
      </c>
      <c r="C4" s="61" t="s">
        <v>73</v>
      </c>
      <c r="D4" s="44" t="s">
        <v>74</v>
      </c>
      <c r="E4" s="45" t="s">
        <v>75</v>
      </c>
      <c r="F4" s="46">
        <v>2014</v>
      </c>
      <c r="G4" s="46" t="s">
        <v>7</v>
      </c>
      <c r="H4" s="38" t="s">
        <v>76</v>
      </c>
      <c r="I4" s="38" t="s">
        <v>76</v>
      </c>
      <c r="J4" s="46" t="s">
        <v>77</v>
      </c>
      <c r="K4" s="62" t="s">
        <v>78</v>
      </c>
    </row>
    <row r="5" spans="1:11" ht="20.100000000000001" customHeight="1" x14ac:dyDescent="0.2">
      <c r="B5" s="63">
        <v>2</v>
      </c>
      <c r="C5" s="64" t="s">
        <v>79</v>
      </c>
      <c r="D5" s="40" t="s">
        <v>74</v>
      </c>
      <c r="E5" s="47" t="s">
        <v>75</v>
      </c>
      <c r="F5" s="47">
        <v>2014</v>
      </c>
      <c r="G5" s="47" t="s">
        <v>7</v>
      </c>
      <c r="H5" s="39" t="s">
        <v>76</v>
      </c>
      <c r="I5" s="39" t="s">
        <v>76</v>
      </c>
      <c r="J5" s="47" t="s">
        <v>77</v>
      </c>
      <c r="K5" s="62" t="s">
        <v>78</v>
      </c>
    </row>
    <row r="6" spans="1:11" ht="20.100000000000001" customHeight="1" x14ac:dyDescent="0.2">
      <c r="B6" s="63">
        <v>3</v>
      </c>
      <c r="C6" s="64" t="s">
        <v>80</v>
      </c>
      <c r="D6" s="40" t="s">
        <v>74</v>
      </c>
      <c r="E6" s="47" t="s">
        <v>75</v>
      </c>
      <c r="F6" s="47">
        <v>2016</v>
      </c>
      <c r="G6" s="47" t="s">
        <v>7</v>
      </c>
      <c r="H6" s="39" t="s">
        <v>76</v>
      </c>
      <c r="I6" s="39" t="s">
        <v>76</v>
      </c>
      <c r="J6" s="47" t="s">
        <v>77</v>
      </c>
      <c r="K6" s="62" t="s">
        <v>81</v>
      </c>
    </row>
    <row r="7" spans="1:11" ht="20.100000000000001" customHeight="1" x14ac:dyDescent="0.2">
      <c r="B7" s="63">
        <v>4</v>
      </c>
      <c r="C7" s="64" t="s">
        <v>82</v>
      </c>
      <c r="D7" s="40" t="s">
        <v>74</v>
      </c>
      <c r="E7" s="47" t="s">
        <v>75</v>
      </c>
      <c r="F7" s="47">
        <v>2016</v>
      </c>
      <c r="G7" s="47" t="s">
        <v>7</v>
      </c>
      <c r="H7" s="39" t="s">
        <v>76</v>
      </c>
      <c r="I7" s="39" t="s">
        <v>76</v>
      </c>
      <c r="J7" s="47" t="s">
        <v>77</v>
      </c>
      <c r="K7" s="62" t="s">
        <v>83</v>
      </c>
    </row>
    <row r="8" spans="1:11" ht="20.100000000000001" customHeight="1" x14ac:dyDescent="0.2">
      <c r="B8" s="63">
        <v>5</v>
      </c>
      <c r="C8" s="64" t="s">
        <v>84</v>
      </c>
      <c r="D8" s="40" t="s">
        <v>74</v>
      </c>
      <c r="E8" s="47" t="s">
        <v>75</v>
      </c>
      <c r="F8" s="47">
        <v>2016</v>
      </c>
      <c r="G8" s="47" t="s">
        <v>7</v>
      </c>
      <c r="H8" s="39" t="s">
        <v>76</v>
      </c>
      <c r="I8" s="39" t="s">
        <v>76</v>
      </c>
      <c r="J8" s="47" t="s">
        <v>77</v>
      </c>
      <c r="K8" s="62" t="s">
        <v>81</v>
      </c>
    </row>
    <row r="9" spans="1:11" ht="20.100000000000001" customHeight="1" x14ac:dyDescent="0.2">
      <c r="B9" s="63">
        <v>6</v>
      </c>
      <c r="C9" s="48" t="s">
        <v>85</v>
      </c>
      <c r="D9" s="40" t="s">
        <v>86</v>
      </c>
      <c r="E9" s="47" t="s">
        <v>87</v>
      </c>
      <c r="F9" s="49">
        <v>44075</v>
      </c>
      <c r="G9" s="50">
        <v>2020</v>
      </c>
      <c r="H9" s="40" t="s">
        <v>88</v>
      </c>
      <c r="I9" s="40" t="s">
        <v>88</v>
      </c>
      <c r="J9" s="47" t="s">
        <v>77</v>
      </c>
      <c r="K9" s="62" t="s">
        <v>89</v>
      </c>
    </row>
    <row r="10" spans="1:11" ht="20.100000000000001" customHeight="1" x14ac:dyDescent="0.2">
      <c r="B10" s="63">
        <v>7</v>
      </c>
      <c r="C10" s="48" t="s">
        <v>90</v>
      </c>
      <c r="D10" s="40" t="s">
        <v>91</v>
      </c>
      <c r="E10" s="47" t="s">
        <v>87</v>
      </c>
      <c r="F10" s="49">
        <v>44075</v>
      </c>
      <c r="G10" s="50">
        <v>2020</v>
      </c>
      <c r="H10" s="40" t="s">
        <v>88</v>
      </c>
      <c r="I10" s="40" t="s">
        <v>88</v>
      </c>
      <c r="J10" s="47" t="s">
        <v>77</v>
      </c>
      <c r="K10" s="62" t="s">
        <v>92</v>
      </c>
    </row>
    <row r="11" spans="1:11" ht="20.100000000000001" customHeight="1" x14ac:dyDescent="0.2">
      <c r="B11" s="63">
        <v>8</v>
      </c>
      <c r="C11" s="48" t="s">
        <v>93</v>
      </c>
      <c r="D11" s="40" t="s">
        <v>94</v>
      </c>
      <c r="E11" s="47" t="s">
        <v>87</v>
      </c>
      <c r="F11" s="49">
        <v>44075</v>
      </c>
      <c r="G11" s="51">
        <v>2092581.69</v>
      </c>
      <c r="H11" s="40" t="s">
        <v>88</v>
      </c>
      <c r="I11" s="40" t="s">
        <v>88</v>
      </c>
      <c r="J11" s="47" t="s">
        <v>77</v>
      </c>
      <c r="K11" s="62" t="s">
        <v>92</v>
      </c>
    </row>
    <row r="12" spans="1:11" ht="20.100000000000001" customHeight="1" x14ac:dyDescent="0.2">
      <c r="B12" s="63">
        <v>9</v>
      </c>
      <c r="C12" s="48" t="s">
        <v>95</v>
      </c>
      <c r="D12" s="40" t="s">
        <v>96</v>
      </c>
      <c r="E12" s="47" t="s">
        <v>87</v>
      </c>
      <c r="F12" s="49">
        <v>44501</v>
      </c>
      <c r="G12" s="51">
        <v>45408.32</v>
      </c>
      <c r="H12" s="40" t="s">
        <v>88</v>
      </c>
      <c r="I12" s="40" t="s">
        <v>88</v>
      </c>
      <c r="J12" s="47" t="s">
        <v>77</v>
      </c>
      <c r="K12" s="62" t="s">
        <v>92</v>
      </c>
    </row>
    <row r="13" spans="1:11" ht="20.100000000000001" customHeight="1" x14ac:dyDescent="0.2">
      <c r="B13" s="63">
        <v>10</v>
      </c>
      <c r="C13" s="48" t="s">
        <v>97</v>
      </c>
      <c r="D13" s="40" t="s">
        <v>74</v>
      </c>
      <c r="E13" s="47" t="s">
        <v>87</v>
      </c>
      <c r="F13" s="49">
        <v>44105</v>
      </c>
      <c r="G13" s="50">
        <v>2020</v>
      </c>
      <c r="H13" s="40" t="s">
        <v>88</v>
      </c>
      <c r="I13" s="40" t="s">
        <v>88</v>
      </c>
      <c r="J13" s="47" t="s">
        <v>77</v>
      </c>
      <c r="K13" s="62" t="s">
        <v>92</v>
      </c>
    </row>
    <row r="14" spans="1:11" ht="20.100000000000001" customHeight="1" x14ac:dyDescent="0.2">
      <c r="B14" s="63">
        <v>11</v>
      </c>
      <c r="C14" s="48" t="s">
        <v>98</v>
      </c>
      <c r="D14" s="40" t="s">
        <v>74</v>
      </c>
      <c r="E14" s="47" t="s">
        <v>87</v>
      </c>
      <c r="F14" s="49">
        <v>44201</v>
      </c>
      <c r="G14" s="51">
        <v>241987.28</v>
      </c>
      <c r="H14" s="40" t="s">
        <v>88</v>
      </c>
      <c r="I14" s="40" t="s">
        <v>88</v>
      </c>
      <c r="J14" s="47" t="s">
        <v>77</v>
      </c>
      <c r="K14" s="62" t="s">
        <v>92</v>
      </c>
    </row>
    <row r="15" spans="1:11" ht="20.100000000000001" customHeight="1" x14ac:dyDescent="0.2">
      <c r="B15" s="63">
        <v>12</v>
      </c>
      <c r="C15" s="48" t="s">
        <v>99</v>
      </c>
      <c r="D15" s="40" t="s">
        <v>74</v>
      </c>
      <c r="E15" s="47" t="s">
        <v>87</v>
      </c>
      <c r="F15" s="49">
        <v>44075</v>
      </c>
      <c r="G15" s="51">
        <v>591474.18999999994</v>
      </c>
      <c r="H15" s="40" t="s">
        <v>88</v>
      </c>
      <c r="I15" s="40" t="s">
        <v>88</v>
      </c>
      <c r="J15" s="47" t="s">
        <v>77</v>
      </c>
      <c r="K15" s="62" t="s">
        <v>92</v>
      </c>
    </row>
    <row r="16" spans="1:11" ht="20.100000000000001" customHeight="1" x14ac:dyDescent="0.2">
      <c r="B16" s="63">
        <v>13</v>
      </c>
      <c r="C16" s="48" t="s">
        <v>100</v>
      </c>
      <c r="D16" s="40" t="s">
        <v>101</v>
      </c>
      <c r="E16" s="47" t="s">
        <v>87</v>
      </c>
      <c r="F16" s="49">
        <v>44425</v>
      </c>
      <c r="G16" s="51">
        <v>1257467.3400000001</v>
      </c>
      <c r="H16" s="40" t="s">
        <v>88</v>
      </c>
      <c r="I16" s="40" t="s">
        <v>88</v>
      </c>
      <c r="J16" s="47" t="s">
        <v>77</v>
      </c>
      <c r="K16" s="62" t="s">
        <v>92</v>
      </c>
    </row>
    <row r="17" spans="1:11" ht="20.100000000000001" customHeight="1" x14ac:dyDescent="0.2">
      <c r="B17" s="63">
        <v>14</v>
      </c>
      <c r="C17" s="48" t="s">
        <v>102</v>
      </c>
      <c r="D17" s="40" t="s">
        <v>103</v>
      </c>
      <c r="E17" s="47" t="s">
        <v>87</v>
      </c>
      <c r="F17" s="49">
        <v>44165</v>
      </c>
      <c r="G17" s="51">
        <v>750538.81</v>
      </c>
      <c r="H17" s="40" t="s">
        <v>88</v>
      </c>
      <c r="I17" s="40" t="s">
        <v>88</v>
      </c>
      <c r="J17" s="47" t="s">
        <v>77</v>
      </c>
      <c r="K17" s="62" t="s">
        <v>92</v>
      </c>
    </row>
    <row r="18" spans="1:11" ht="20.100000000000001" customHeight="1" x14ac:dyDescent="0.2">
      <c r="B18" s="63">
        <v>15</v>
      </c>
      <c r="C18" s="48" t="s">
        <v>104</v>
      </c>
      <c r="D18" s="40" t="s">
        <v>105</v>
      </c>
      <c r="E18" s="47" t="s">
        <v>87</v>
      </c>
      <c r="F18" s="49">
        <v>44165</v>
      </c>
      <c r="G18" s="51">
        <v>625462.68000000005</v>
      </c>
      <c r="H18" s="40" t="s">
        <v>88</v>
      </c>
      <c r="I18" s="40" t="s">
        <v>88</v>
      </c>
      <c r="J18" s="47" t="s">
        <v>77</v>
      </c>
      <c r="K18" s="62" t="s">
        <v>89</v>
      </c>
    </row>
    <row r="19" spans="1:11" ht="20.100000000000001" customHeight="1" x14ac:dyDescent="0.2">
      <c r="B19" s="63">
        <v>16</v>
      </c>
      <c r="C19" s="48" t="s">
        <v>106</v>
      </c>
      <c r="D19" s="40" t="s">
        <v>107</v>
      </c>
      <c r="E19" s="47" t="s">
        <v>108</v>
      </c>
      <c r="F19" s="47" t="s">
        <v>7</v>
      </c>
      <c r="G19" s="51" t="s">
        <v>7</v>
      </c>
      <c r="H19" s="47" t="s">
        <v>7</v>
      </c>
      <c r="I19" s="41" t="s">
        <v>7</v>
      </c>
      <c r="J19" s="47" t="s">
        <v>77</v>
      </c>
      <c r="K19" s="62" t="s">
        <v>109</v>
      </c>
    </row>
    <row r="20" spans="1:11" ht="20.100000000000001" customHeight="1" thickBot="1" x14ac:dyDescent="0.25">
      <c r="B20" s="65">
        <v>17</v>
      </c>
      <c r="C20" s="66" t="s">
        <v>110</v>
      </c>
      <c r="D20" s="52" t="s">
        <v>111</v>
      </c>
      <c r="E20" s="53" t="s">
        <v>108</v>
      </c>
      <c r="F20" s="53" t="s">
        <v>7</v>
      </c>
      <c r="G20" s="54" t="s">
        <v>7</v>
      </c>
      <c r="H20" s="53" t="s">
        <v>7</v>
      </c>
      <c r="I20" s="53" t="s">
        <v>7</v>
      </c>
      <c r="J20" s="55" t="s">
        <v>77</v>
      </c>
      <c r="K20" s="67" t="s">
        <v>112</v>
      </c>
    </row>
    <row r="21" spans="1:11" ht="20.100000000000001" customHeight="1" x14ac:dyDescent="0.2">
      <c r="A21" s="59"/>
      <c r="F21" s="58" t="s">
        <v>113</v>
      </c>
      <c r="G21" s="68">
        <f>G24-G23-G22</f>
        <v>2656626.62</v>
      </c>
    </row>
    <row r="22" spans="1:11" ht="20.100000000000001" customHeight="1" x14ac:dyDescent="0.2">
      <c r="F22" s="58" t="s">
        <v>114</v>
      </c>
      <c r="G22" s="68">
        <f>SUM(G18,G17,G16,G15,G14,G12,G11)</f>
        <v>5604920.3099999996</v>
      </c>
    </row>
    <row r="23" spans="1:11" ht="20.100000000000001" customHeight="1" x14ac:dyDescent="0.2">
      <c r="F23" s="58" t="s">
        <v>115</v>
      </c>
      <c r="G23" s="68">
        <v>1200000</v>
      </c>
    </row>
    <row r="24" spans="1:11" ht="20.100000000000001" customHeight="1" x14ac:dyDescent="0.2">
      <c r="F24" s="58" t="s">
        <v>116</v>
      </c>
      <c r="G24" s="68">
        <v>9461546.9299999997</v>
      </c>
    </row>
    <row r="25" spans="1:11" ht="20.100000000000001" customHeight="1" thickBot="1" x14ac:dyDescent="0.25"/>
    <row r="26" spans="1:11" ht="20.100000000000001" customHeight="1" thickBot="1" x14ac:dyDescent="0.25">
      <c r="C26" s="42" t="s">
        <v>117</v>
      </c>
      <c r="D26" s="43" t="s">
        <v>118</v>
      </c>
    </row>
    <row r="27" spans="1:11" ht="20.100000000000001" customHeight="1" x14ac:dyDescent="0.2">
      <c r="C27" s="56" t="s">
        <v>119</v>
      </c>
      <c r="D27" s="57" t="s">
        <v>120</v>
      </c>
    </row>
    <row r="28" spans="1:11" ht="20.100000000000001" customHeight="1" x14ac:dyDescent="0.2">
      <c r="C28" s="69" t="s">
        <v>121</v>
      </c>
      <c r="D28" s="70" t="s">
        <v>122</v>
      </c>
    </row>
    <row r="29" spans="1:11" ht="20.100000000000001" customHeight="1" x14ac:dyDescent="0.2">
      <c r="C29" s="69" t="s">
        <v>123</v>
      </c>
      <c r="D29" s="70" t="s">
        <v>124</v>
      </c>
    </row>
    <row r="30" spans="1:11" ht="20.100000000000001" customHeight="1" x14ac:dyDescent="0.2">
      <c r="C30" s="71" t="s">
        <v>125</v>
      </c>
      <c r="D30" s="72" t="s">
        <v>126</v>
      </c>
    </row>
  </sheetData>
  <mergeCells count="2">
    <mergeCell ref="B2:K2"/>
    <mergeCell ref="B3:C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8"/>
  <sheetViews>
    <sheetView tabSelected="1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0" sqref="H30:I30"/>
    </sheetView>
  </sheetViews>
  <sheetFormatPr defaultRowHeight="12.75" outlineLevelRow="3" outlineLevelCol="1" x14ac:dyDescent="0.2"/>
  <cols>
    <col min="1" max="1" width="2" style="1" customWidth="1"/>
    <col min="2" max="2" width="6.5" style="1" customWidth="1"/>
    <col min="3" max="3" width="7.83203125" style="1" customWidth="1"/>
    <col min="4" max="4" width="43.6640625" style="1" customWidth="1"/>
    <col min="5" max="5" width="5.6640625" style="31" customWidth="1"/>
    <col min="6" max="6" width="15.1640625" style="31" customWidth="1"/>
    <col min="7" max="7" width="1.83203125" style="31" customWidth="1"/>
    <col min="8" max="9" width="7.83203125" style="1" customWidth="1" outlineLevel="1"/>
    <col min="10" max="10" width="18.83203125" style="1" customWidth="1" outlineLevel="1"/>
    <col min="11" max="11" width="1.83203125" style="1" customWidth="1"/>
    <col min="12" max="13" width="7.83203125" style="1" customWidth="1" outlineLevel="1"/>
    <col min="14" max="14" width="18.83203125" style="1" customWidth="1" outlineLevel="1"/>
    <col min="15" max="15" width="1.83203125" style="1" customWidth="1"/>
    <col min="16" max="17" width="7.83203125" style="1" customWidth="1" outlineLevel="1"/>
    <col min="18" max="18" width="18.83203125" style="1" customWidth="1" outlineLevel="1"/>
    <col min="19" max="19" width="1.83203125" style="1" customWidth="1"/>
    <col min="20" max="21" width="7.83203125" style="1" customWidth="1" outlineLevel="1"/>
    <col min="22" max="22" width="18.83203125" style="1" customWidth="1" outlineLevel="1"/>
    <col min="23" max="23" width="1.83203125" style="1" customWidth="1"/>
    <col min="24" max="25" width="7.83203125" style="1" customWidth="1" outlineLevel="1"/>
    <col min="26" max="26" width="18.83203125" style="1" customWidth="1" outlineLevel="1"/>
    <col min="27" max="27" width="1.83203125" style="1" customWidth="1"/>
    <col min="28" max="29" width="7.83203125" style="1" customWidth="1" outlineLevel="1"/>
    <col min="30" max="30" width="18.83203125" style="1" customWidth="1" outlineLevel="1"/>
    <col min="31" max="31" width="1.83203125" style="1" customWidth="1"/>
    <col min="32" max="33" width="7.83203125" style="1" customWidth="1" outlineLevel="1"/>
    <col min="34" max="34" width="18.83203125" style="1" customWidth="1" outlineLevel="1"/>
    <col min="35" max="35" width="1.83203125" style="1" customWidth="1"/>
    <col min="36" max="37" width="7.83203125" style="1" customWidth="1" outlineLevel="1"/>
    <col min="38" max="38" width="18.83203125" style="1" customWidth="1" outlineLevel="1"/>
    <col min="39" max="39" width="1.83203125" style="1" customWidth="1"/>
    <col min="40" max="41" width="7.83203125" style="1" customWidth="1" outlineLevel="1"/>
    <col min="42" max="42" width="18.83203125" style="1" customWidth="1" outlineLevel="1"/>
    <col min="43" max="43" width="1.83203125" style="1" customWidth="1"/>
    <col min="44" max="45" width="7.83203125" style="1" customWidth="1" outlineLevel="1"/>
    <col min="46" max="46" width="18.83203125" style="1" customWidth="1" outlineLevel="1"/>
    <col min="47" max="47" width="1.83203125" style="1" customWidth="1"/>
    <col min="48" max="49" width="7.83203125" style="1" customWidth="1" outlineLevel="1"/>
    <col min="50" max="50" width="18.83203125" style="1" customWidth="1" outlineLevel="1"/>
    <col min="51" max="51" width="1.83203125" style="1" customWidth="1"/>
    <col min="52" max="53" width="7.83203125" style="1" customWidth="1" outlineLevel="1"/>
    <col min="54" max="54" width="18.83203125" style="1" customWidth="1" outlineLevel="1"/>
    <col min="55" max="55" width="1.83203125" style="1" customWidth="1"/>
    <col min="56" max="57" width="7.83203125" style="1" customWidth="1" outlineLevel="1"/>
    <col min="58" max="58" width="18.83203125" style="1" customWidth="1" outlineLevel="1"/>
    <col min="59" max="59" width="1.83203125" style="1" customWidth="1"/>
    <col min="60" max="61" width="7.83203125" style="1" customWidth="1" outlineLevel="1"/>
    <col min="62" max="62" width="18.83203125" style="1" customWidth="1" outlineLevel="1"/>
    <col min="63" max="63" width="1.83203125" style="1" customWidth="1"/>
    <col min="64" max="65" width="7.83203125" style="1" customWidth="1" outlineLevel="1"/>
    <col min="66" max="66" width="18.83203125" style="1" customWidth="1" outlineLevel="1"/>
    <col min="67" max="67" width="1.83203125" style="1" customWidth="1"/>
    <col min="68" max="69" width="7.83203125" style="1" customWidth="1" outlineLevel="1"/>
    <col min="70" max="70" width="18.83203125" style="1" customWidth="1" outlineLevel="1"/>
    <col min="71" max="16384" width="9.33203125" style="1"/>
  </cols>
  <sheetData>
    <row r="1" spans="2:70" ht="20.25" customHeight="1" thickBot="1" x14ac:dyDescent="0.25">
      <c r="B1" s="224" t="s">
        <v>36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</row>
    <row r="2" spans="2:70" s="4" customFormat="1" ht="18.75" customHeight="1" thickBot="1" x14ac:dyDescent="0.25">
      <c r="B2" s="225" t="s">
        <v>37</v>
      </c>
      <c r="C2" s="226"/>
      <c r="D2" s="232" t="s">
        <v>38</v>
      </c>
      <c r="E2" s="235" t="s">
        <v>5</v>
      </c>
      <c r="F2" s="239" t="s">
        <v>23</v>
      </c>
      <c r="G2" s="242"/>
      <c r="H2" s="136">
        <v>1</v>
      </c>
      <c r="I2" s="137"/>
      <c r="J2" s="238"/>
      <c r="K2" s="100"/>
      <c r="L2" s="136">
        <v>2</v>
      </c>
      <c r="M2" s="137"/>
      <c r="N2" s="238"/>
      <c r="O2" s="100"/>
      <c r="P2" s="136">
        <v>3</v>
      </c>
      <c r="Q2" s="137"/>
      <c r="R2" s="238"/>
      <c r="S2" s="100"/>
      <c r="T2" s="136">
        <v>4</v>
      </c>
      <c r="U2" s="137"/>
      <c r="V2" s="238"/>
      <c r="W2" s="100"/>
      <c r="X2" s="136">
        <v>5</v>
      </c>
      <c r="Y2" s="137"/>
      <c r="Z2" s="238"/>
      <c r="AA2" s="100"/>
      <c r="AB2" s="136">
        <v>6</v>
      </c>
      <c r="AC2" s="137"/>
      <c r="AD2" s="238"/>
      <c r="AE2" s="100"/>
      <c r="AF2" s="136">
        <v>7</v>
      </c>
      <c r="AG2" s="137"/>
      <c r="AH2" s="238"/>
      <c r="AI2" s="100"/>
      <c r="AJ2" s="136">
        <v>8</v>
      </c>
      <c r="AK2" s="137"/>
      <c r="AL2" s="238"/>
      <c r="AM2" s="100"/>
      <c r="AN2" s="136">
        <v>9</v>
      </c>
      <c r="AO2" s="137"/>
      <c r="AP2" s="238"/>
      <c r="AQ2" s="100"/>
      <c r="AR2" s="136">
        <v>10</v>
      </c>
      <c r="AS2" s="137"/>
      <c r="AT2" s="238"/>
      <c r="AU2" s="101"/>
      <c r="AV2" s="136">
        <v>11</v>
      </c>
      <c r="AW2" s="137"/>
      <c r="AX2" s="238"/>
      <c r="AY2" s="100"/>
      <c r="AZ2" s="136">
        <v>12</v>
      </c>
      <c r="BA2" s="137"/>
      <c r="BB2" s="238"/>
      <c r="BC2" s="100"/>
      <c r="BD2" s="136">
        <v>13</v>
      </c>
      <c r="BE2" s="137"/>
      <c r="BF2" s="238"/>
      <c r="BG2" s="100"/>
      <c r="BH2" s="136">
        <v>14</v>
      </c>
      <c r="BI2" s="137"/>
      <c r="BJ2" s="238"/>
      <c r="BK2" s="100"/>
      <c r="BL2" s="136">
        <v>15</v>
      </c>
      <c r="BM2" s="137"/>
      <c r="BN2" s="238"/>
      <c r="BO2" s="100"/>
      <c r="BP2" s="136">
        <v>16</v>
      </c>
      <c r="BQ2" s="137"/>
      <c r="BR2" s="238"/>
    </row>
    <row r="3" spans="2:70" s="4" customFormat="1" ht="18.75" customHeight="1" thickBot="1" x14ac:dyDescent="0.25">
      <c r="B3" s="227"/>
      <c r="C3" s="228"/>
      <c r="D3" s="233"/>
      <c r="E3" s="236"/>
      <c r="F3" s="240"/>
      <c r="G3" s="243"/>
      <c r="H3" s="251" t="s">
        <v>20</v>
      </c>
      <c r="I3" s="252"/>
      <c r="J3" s="253"/>
      <c r="K3" s="2"/>
      <c r="L3" s="251" t="s">
        <v>20</v>
      </c>
      <c r="M3" s="252"/>
      <c r="N3" s="253"/>
      <c r="O3" s="2"/>
      <c r="P3" s="251" t="s">
        <v>20</v>
      </c>
      <c r="Q3" s="252"/>
      <c r="R3" s="253"/>
      <c r="S3" s="2"/>
      <c r="T3" s="251" t="s">
        <v>20</v>
      </c>
      <c r="U3" s="252"/>
      <c r="V3" s="253"/>
      <c r="W3" s="2"/>
      <c r="X3" s="251" t="s">
        <v>159</v>
      </c>
      <c r="Y3" s="252"/>
      <c r="Z3" s="253"/>
      <c r="AA3" s="2"/>
      <c r="AB3" s="251" t="s">
        <v>160</v>
      </c>
      <c r="AC3" s="252"/>
      <c r="AD3" s="253"/>
      <c r="AE3" s="2"/>
      <c r="AF3" s="251" t="s">
        <v>161</v>
      </c>
      <c r="AG3" s="252"/>
      <c r="AH3" s="253"/>
      <c r="AI3" s="2"/>
      <c r="AJ3" s="251" t="s">
        <v>0</v>
      </c>
      <c r="AK3" s="252"/>
      <c r="AL3" s="253"/>
      <c r="AM3" s="2"/>
      <c r="AN3" s="251" t="s">
        <v>1</v>
      </c>
      <c r="AO3" s="252"/>
      <c r="AP3" s="253"/>
      <c r="AQ3" s="2"/>
      <c r="AR3" s="273" t="s">
        <v>22</v>
      </c>
      <c r="AS3" s="274"/>
      <c r="AT3" s="275"/>
      <c r="AU3" s="3"/>
      <c r="AV3" s="273" t="s">
        <v>185</v>
      </c>
      <c r="AW3" s="274"/>
      <c r="AX3" s="275"/>
      <c r="AY3" s="2"/>
      <c r="AZ3" s="136" t="s">
        <v>2</v>
      </c>
      <c r="BA3" s="137"/>
      <c r="BB3" s="238"/>
      <c r="BC3" s="2"/>
      <c r="BD3" s="251" t="s">
        <v>3</v>
      </c>
      <c r="BE3" s="252"/>
      <c r="BF3" s="253"/>
      <c r="BG3" s="2"/>
      <c r="BH3" s="136" t="s">
        <v>4</v>
      </c>
      <c r="BI3" s="137"/>
      <c r="BJ3" s="238"/>
      <c r="BK3" s="2"/>
      <c r="BL3" s="136" t="s">
        <v>20</v>
      </c>
      <c r="BM3" s="137"/>
      <c r="BN3" s="238"/>
      <c r="BO3" s="2"/>
      <c r="BP3" s="136" t="s">
        <v>20</v>
      </c>
      <c r="BQ3" s="137"/>
      <c r="BR3" s="238"/>
    </row>
    <row r="4" spans="2:70" s="4" customFormat="1" ht="63" customHeight="1" thickBot="1" x14ac:dyDescent="0.25">
      <c r="B4" s="227"/>
      <c r="C4" s="228"/>
      <c r="D4" s="233"/>
      <c r="E4" s="236"/>
      <c r="F4" s="240"/>
      <c r="G4" s="243"/>
      <c r="H4" s="136" t="s">
        <v>154</v>
      </c>
      <c r="I4" s="137"/>
      <c r="J4" s="238"/>
      <c r="K4" s="2"/>
      <c r="L4" s="136" t="s">
        <v>155</v>
      </c>
      <c r="M4" s="137"/>
      <c r="N4" s="238"/>
      <c r="O4" s="2"/>
      <c r="P4" s="267" t="s">
        <v>156</v>
      </c>
      <c r="Q4" s="137"/>
      <c r="R4" s="238"/>
      <c r="S4" s="2"/>
      <c r="T4" s="136" t="s">
        <v>157</v>
      </c>
      <c r="U4" s="137"/>
      <c r="V4" s="238"/>
      <c r="W4" s="2"/>
      <c r="X4" s="267" t="s">
        <v>158</v>
      </c>
      <c r="Y4" s="137"/>
      <c r="Z4" s="238"/>
      <c r="AA4" s="2"/>
      <c r="AB4" s="267" t="s">
        <v>93</v>
      </c>
      <c r="AC4" s="137"/>
      <c r="AD4" s="238"/>
      <c r="AE4" s="2"/>
      <c r="AF4" s="267" t="s">
        <v>97</v>
      </c>
      <c r="AG4" s="137"/>
      <c r="AH4" s="238"/>
      <c r="AI4" s="2"/>
      <c r="AJ4" s="267" t="s">
        <v>85</v>
      </c>
      <c r="AK4" s="137"/>
      <c r="AL4" s="238"/>
      <c r="AM4" s="2"/>
      <c r="AN4" s="267" t="s">
        <v>90</v>
      </c>
      <c r="AO4" s="137"/>
      <c r="AP4" s="238"/>
      <c r="AQ4" s="2"/>
      <c r="AR4" s="254" t="s">
        <v>106</v>
      </c>
      <c r="AS4" s="255"/>
      <c r="AT4" s="256"/>
      <c r="AU4" s="3"/>
      <c r="AV4" s="254" t="s">
        <v>162</v>
      </c>
      <c r="AW4" s="278"/>
      <c r="AX4" s="169"/>
      <c r="AY4" s="2"/>
      <c r="AZ4" s="270" t="s">
        <v>102</v>
      </c>
      <c r="BA4" s="265"/>
      <c r="BB4" s="266"/>
      <c r="BC4" s="2"/>
      <c r="BD4" s="267" t="s">
        <v>104</v>
      </c>
      <c r="BE4" s="268"/>
      <c r="BF4" s="269"/>
      <c r="BG4" s="2"/>
      <c r="BH4" s="270" t="s">
        <v>95</v>
      </c>
      <c r="BI4" s="271"/>
      <c r="BJ4" s="272"/>
      <c r="BK4" s="2"/>
      <c r="BL4" s="270" t="s">
        <v>98</v>
      </c>
      <c r="BM4" s="271"/>
      <c r="BN4" s="272"/>
      <c r="BO4" s="279"/>
      <c r="BP4" s="270" t="s">
        <v>99</v>
      </c>
      <c r="BQ4" s="271"/>
      <c r="BR4" s="272"/>
    </row>
    <row r="5" spans="2:70" s="4" customFormat="1" ht="26.25" thickBot="1" x14ac:dyDescent="0.25">
      <c r="B5" s="229"/>
      <c r="C5" s="230"/>
      <c r="D5" s="234"/>
      <c r="E5" s="237"/>
      <c r="F5" s="241"/>
      <c r="G5" s="243"/>
      <c r="H5" s="136" t="s">
        <v>6</v>
      </c>
      <c r="I5" s="137"/>
      <c r="J5" s="122" t="s">
        <v>24</v>
      </c>
      <c r="K5" s="5"/>
      <c r="L5" s="136" t="s">
        <v>6</v>
      </c>
      <c r="M5" s="137"/>
      <c r="N5" s="122" t="s">
        <v>24</v>
      </c>
      <c r="O5" s="5"/>
      <c r="P5" s="136" t="s">
        <v>6</v>
      </c>
      <c r="Q5" s="137"/>
      <c r="R5" s="122" t="s">
        <v>24</v>
      </c>
      <c r="S5" s="5"/>
      <c r="T5" s="136" t="s">
        <v>6</v>
      </c>
      <c r="U5" s="238"/>
      <c r="V5" s="124" t="s">
        <v>24</v>
      </c>
      <c r="W5" s="5"/>
      <c r="X5" s="136" t="s">
        <v>6</v>
      </c>
      <c r="Y5" s="238"/>
      <c r="Z5" s="124" t="s">
        <v>24</v>
      </c>
      <c r="AA5" s="5"/>
      <c r="AB5" s="136" t="s">
        <v>6</v>
      </c>
      <c r="AC5" s="137"/>
      <c r="AD5" s="122" t="s">
        <v>24</v>
      </c>
      <c r="AE5" s="5"/>
      <c r="AF5" s="136" t="s">
        <v>6</v>
      </c>
      <c r="AG5" s="238"/>
      <c r="AH5" s="124" t="s">
        <v>24</v>
      </c>
      <c r="AI5" s="5"/>
      <c r="AJ5" s="136" t="s">
        <v>6</v>
      </c>
      <c r="AK5" s="137"/>
      <c r="AL5" s="122" t="s">
        <v>24</v>
      </c>
      <c r="AM5" s="5"/>
      <c r="AN5" s="136" t="s">
        <v>6</v>
      </c>
      <c r="AO5" s="137"/>
      <c r="AP5" s="122" t="s">
        <v>24</v>
      </c>
      <c r="AQ5" s="5"/>
      <c r="AR5" s="168" t="s">
        <v>6</v>
      </c>
      <c r="AS5" s="169"/>
      <c r="AT5" s="123" t="s">
        <v>24</v>
      </c>
      <c r="AU5" s="6"/>
      <c r="AV5" s="168" t="s">
        <v>6</v>
      </c>
      <c r="AW5" s="169"/>
      <c r="AX5" s="123" t="s">
        <v>24</v>
      </c>
      <c r="AY5" s="5"/>
      <c r="AZ5" s="136" t="s">
        <v>6</v>
      </c>
      <c r="BA5" s="137"/>
      <c r="BB5" s="122" t="s">
        <v>24</v>
      </c>
      <c r="BC5" s="5"/>
      <c r="BD5" s="136" t="s">
        <v>6</v>
      </c>
      <c r="BE5" s="238"/>
      <c r="BF5" s="122" t="s">
        <v>24</v>
      </c>
      <c r="BG5" s="5"/>
      <c r="BH5" s="136" t="s">
        <v>6</v>
      </c>
      <c r="BI5" s="137"/>
      <c r="BJ5" s="122" t="s">
        <v>24</v>
      </c>
      <c r="BK5" s="5"/>
      <c r="BL5" s="136" t="s">
        <v>6</v>
      </c>
      <c r="BM5" s="137"/>
      <c r="BN5" s="122" t="s">
        <v>24</v>
      </c>
      <c r="BO5" s="5"/>
      <c r="BP5" s="136" t="s">
        <v>6</v>
      </c>
      <c r="BQ5" s="137"/>
      <c r="BR5" s="122" t="s">
        <v>24</v>
      </c>
    </row>
    <row r="6" spans="2:70" ht="30" customHeight="1" thickBot="1" x14ac:dyDescent="0.25">
      <c r="B6" s="201" t="s">
        <v>163</v>
      </c>
      <c r="C6" s="213" t="s">
        <v>166</v>
      </c>
      <c r="D6" s="214"/>
      <c r="E6" s="214"/>
      <c r="F6" s="215"/>
      <c r="G6" s="243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</row>
    <row r="7" spans="2:70" ht="20.100000000000001" customHeight="1" outlineLevel="1" x14ac:dyDescent="0.2">
      <c r="B7" s="202"/>
      <c r="C7" s="7" t="s">
        <v>8</v>
      </c>
      <c r="D7" s="8" t="s">
        <v>127</v>
      </c>
      <c r="E7" s="9" t="s">
        <v>21</v>
      </c>
      <c r="F7" s="10">
        <v>2912.99</v>
      </c>
      <c r="G7" s="243"/>
      <c r="H7" s="174">
        <v>396</v>
      </c>
      <c r="I7" s="175"/>
      <c r="J7" s="16">
        <f>F7*H7</f>
        <v>1153544.0399999998</v>
      </c>
      <c r="K7" s="17"/>
      <c r="L7" s="156">
        <v>85</v>
      </c>
      <c r="M7" s="157"/>
      <c r="N7" s="77">
        <f>F7*L7</f>
        <v>247604.15</v>
      </c>
      <c r="O7" s="18"/>
      <c r="P7" s="174">
        <v>516</v>
      </c>
      <c r="Q7" s="175"/>
      <c r="R7" s="16">
        <f>F7*P7</f>
        <v>1503102.8399999999</v>
      </c>
      <c r="S7" s="17"/>
      <c r="T7" s="174">
        <v>45</v>
      </c>
      <c r="U7" s="175"/>
      <c r="V7" s="16">
        <f>F7*T7</f>
        <v>131084.54999999999</v>
      </c>
      <c r="W7" s="17"/>
      <c r="X7" s="156">
        <v>369.32</v>
      </c>
      <c r="Y7" s="157"/>
      <c r="Z7" s="16">
        <f>F7*X7</f>
        <v>1075825.4667999998</v>
      </c>
      <c r="AA7" s="17"/>
      <c r="AB7" s="156">
        <v>167.84</v>
      </c>
      <c r="AC7" s="157"/>
      <c r="AD7" s="16">
        <f>F7*AB7</f>
        <v>488916.24159999995</v>
      </c>
      <c r="AE7" s="17"/>
      <c r="AF7" s="138">
        <v>0</v>
      </c>
      <c r="AG7" s="139"/>
      <c r="AH7" s="19">
        <f>F7*AF7</f>
        <v>0</v>
      </c>
      <c r="AI7" s="17"/>
      <c r="AJ7" s="174">
        <v>228.35</v>
      </c>
      <c r="AK7" s="175"/>
      <c r="AL7" s="20">
        <f>F7*AJ7</f>
        <v>665181.26649999991</v>
      </c>
      <c r="AM7" s="17"/>
      <c r="AN7" s="156">
        <v>94.59</v>
      </c>
      <c r="AO7" s="157"/>
      <c r="AP7" s="16">
        <f>F7*AN7</f>
        <v>275539.72409999999</v>
      </c>
      <c r="AQ7" s="17"/>
      <c r="AR7" s="170">
        <v>92.85</v>
      </c>
      <c r="AS7" s="171"/>
      <c r="AT7" s="74">
        <f t="shared" ref="AT7:AT14" si="0">F7*AR7</f>
        <v>270471.12149999995</v>
      </c>
      <c r="AU7" s="17"/>
      <c r="AV7" s="156">
        <v>158.12</v>
      </c>
      <c r="AW7" s="157"/>
      <c r="AX7" s="74">
        <f>F7*AV7</f>
        <v>460601.97879999998</v>
      </c>
      <c r="AY7" s="17"/>
      <c r="AZ7" s="156">
        <v>218.67</v>
      </c>
      <c r="BA7" s="157"/>
      <c r="BB7" s="16">
        <f>F7*AZ7</f>
        <v>636983.52329999988</v>
      </c>
      <c r="BC7" s="17"/>
      <c r="BD7" s="156">
        <v>134.97999999999999</v>
      </c>
      <c r="BE7" s="157"/>
      <c r="BF7" s="16">
        <f>F7*BD7</f>
        <v>393195.39019999997</v>
      </c>
      <c r="BG7" s="17"/>
      <c r="BH7" s="156">
        <v>364.39</v>
      </c>
      <c r="BI7" s="157"/>
      <c r="BJ7" s="16">
        <f>F7*BH7</f>
        <v>1061464.4260999998</v>
      </c>
      <c r="BK7" s="17"/>
      <c r="BL7" s="138">
        <v>0</v>
      </c>
      <c r="BM7" s="139"/>
      <c r="BN7" s="19">
        <f>F7*BL7</f>
        <v>0</v>
      </c>
      <c r="BO7" s="17"/>
      <c r="BP7" s="138">
        <v>0</v>
      </c>
      <c r="BQ7" s="139"/>
      <c r="BR7" s="19">
        <f>F7*BP7</f>
        <v>0</v>
      </c>
    </row>
    <row r="8" spans="2:70" ht="20.100000000000001" customHeight="1" outlineLevel="1" x14ac:dyDescent="0.2">
      <c r="B8" s="202"/>
      <c r="C8" s="7" t="s">
        <v>9</v>
      </c>
      <c r="D8" s="23" t="s">
        <v>128</v>
      </c>
      <c r="E8" s="7" t="s">
        <v>39</v>
      </c>
      <c r="F8" s="10">
        <v>1903.91</v>
      </c>
      <c r="G8" s="243"/>
      <c r="H8" s="184">
        <v>19</v>
      </c>
      <c r="I8" s="185">
        <v>13</v>
      </c>
      <c r="J8" s="12">
        <f t="shared" ref="J8:J19" si="1">F8*H8</f>
        <v>36174.29</v>
      </c>
      <c r="K8" s="17"/>
      <c r="L8" s="154">
        <v>57</v>
      </c>
      <c r="M8" s="155">
        <v>12</v>
      </c>
      <c r="N8" s="76">
        <f t="shared" ref="N8:N19" si="2">F8*L8</f>
        <v>108522.87000000001</v>
      </c>
      <c r="O8" s="18"/>
      <c r="P8" s="176">
        <v>0</v>
      </c>
      <c r="Q8" s="177">
        <v>0</v>
      </c>
      <c r="R8" s="14">
        <f t="shared" ref="R8:R19" si="3">F8*P8</f>
        <v>0</v>
      </c>
      <c r="S8" s="17"/>
      <c r="T8" s="184">
        <v>57</v>
      </c>
      <c r="U8" s="185">
        <v>17</v>
      </c>
      <c r="V8" s="12">
        <f t="shared" ref="V8:V18" si="4">F8*T8</f>
        <v>108522.87000000001</v>
      </c>
      <c r="W8" s="17"/>
      <c r="X8" s="140">
        <v>0</v>
      </c>
      <c r="Y8" s="141">
        <v>0</v>
      </c>
      <c r="Z8" s="14">
        <f t="shared" ref="Z8:Z19" si="5">F8*X8</f>
        <v>0</v>
      </c>
      <c r="AA8" s="17"/>
      <c r="AB8" s="140">
        <v>0</v>
      </c>
      <c r="AC8" s="141">
        <v>0</v>
      </c>
      <c r="AD8" s="14">
        <f t="shared" ref="AD8:AD19" si="6">F8*AB8</f>
        <v>0</v>
      </c>
      <c r="AE8" s="17"/>
      <c r="AF8" s="140">
        <v>0</v>
      </c>
      <c r="AG8" s="141">
        <v>0</v>
      </c>
      <c r="AH8" s="14">
        <f t="shared" ref="AH8:AH19" si="7">F8*AF8</f>
        <v>0</v>
      </c>
      <c r="AI8" s="17"/>
      <c r="AJ8" s="176">
        <v>0</v>
      </c>
      <c r="AK8" s="177">
        <v>0</v>
      </c>
      <c r="AL8" s="28">
        <f t="shared" ref="AL8:AL19" si="8">F8*AJ8</f>
        <v>0</v>
      </c>
      <c r="AM8" s="17"/>
      <c r="AN8" s="154">
        <v>27.81</v>
      </c>
      <c r="AO8" s="155">
        <v>27.81</v>
      </c>
      <c r="AP8" s="12">
        <f t="shared" ref="AP8:AP19" si="9">F8*AN8</f>
        <v>52947.737099999998</v>
      </c>
      <c r="AQ8" s="17"/>
      <c r="AR8" s="140">
        <v>0</v>
      </c>
      <c r="AS8" s="141">
        <v>0</v>
      </c>
      <c r="AT8" s="19">
        <f t="shared" si="0"/>
        <v>0</v>
      </c>
      <c r="AU8" s="17"/>
      <c r="AV8" s="144">
        <v>0</v>
      </c>
      <c r="AW8" s="145">
        <v>0</v>
      </c>
      <c r="AX8" s="14">
        <f t="shared" ref="AX8:AX19" si="10">F8*AV8</f>
        <v>0</v>
      </c>
      <c r="AY8" s="17"/>
      <c r="AZ8" s="140">
        <v>0</v>
      </c>
      <c r="BA8" s="141">
        <v>0</v>
      </c>
      <c r="BB8" s="14">
        <f t="shared" ref="BB8:BB19" si="11">F8*AZ8</f>
        <v>0</v>
      </c>
      <c r="BC8" s="17"/>
      <c r="BD8" s="140">
        <v>0</v>
      </c>
      <c r="BE8" s="141">
        <v>0</v>
      </c>
      <c r="BF8" s="14">
        <f t="shared" ref="BF8:BF19" si="12">F8*BD8</f>
        <v>0</v>
      </c>
      <c r="BG8" s="17"/>
      <c r="BH8" s="140">
        <v>0</v>
      </c>
      <c r="BI8" s="141">
        <v>0</v>
      </c>
      <c r="BJ8" s="14">
        <f t="shared" ref="BJ8:BJ19" si="13">F8*BH8</f>
        <v>0</v>
      </c>
      <c r="BK8" s="17"/>
      <c r="BL8" s="140">
        <v>0</v>
      </c>
      <c r="BM8" s="141">
        <v>0</v>
      </c>
      <c r="BN8" s="14">
        <f t="shared" ref="BN8:BN19" si="14">F8*BL8</f>
        <v>0</v>
      </c>
      <c r="BO8" s="17"/>
      <c r="BP8" s="140">
        <v>0</v>
      </c>
      <c r="BQ8" s="141">
        <v>0</v>
      </c>
      <c r="BR8" s="14">
        <f t="shared" ref="BR8:BR19" si="15">F8*BP8</f>
        <v>0</v>
      </c>
    </row>
    <row r="9" spans="2:70" ht="20.100000000000001" customHeight="1" outlineLevel="1" x14ac:dyDescent="0.2">
      <c r="B9" s="202"/>
      <c r="C9" s="7" t="s">
        <v>10</v>
      </c>
      <c r="D9" s="23" t="s">
        <v>129</v>
      </c>
      <c r="E9" s="7" t="s">
        <v>39</v>
      </c>
      <c r="F9" s="10">
        <v>1903.91</v>
      </c>
      <c r="G9" s="243"/>
      <c r="H9" s="178">
        <v>0</v>
      </c>
      <c r="I9" s="179">
        <v>0</v>
      </c>
      <c r="J9" s="14">
        <f t="shared" si="1"/>
        <v>0</v>
      </c>
      <c r="K9" s="17"/>
      <c r="L9" s="144">
        <v>0</v>
      </c>
      <c r="M9" s="145">
        <v>0</v>
      </c>
      <c r="N9" s="97">
        <f t="shared" si="2"/>
        <v>0</v>
      </c>
      <c r="O9" s="18"/>
      <c r="P9" s="176">
        <v>0</v>
      </c>
      <c r="Q9" s="177">
        <v>0</v>
      </c>
      <c r="R9" s="14">
        <f t="shared" si="3"/>
        <v>0</v>
      </c>
      <c r="S9" s="17"/>
      <c r="T9" s="176">
        <v>0</v>
      </c>
      <c r="U9" s="177">
        <v>0</v>
      </c>
      <c r="V9" s="14">
        <f t="shared" si="4"/>
        <v>0</v>
      </c>
      <c r="W9" s="17"/>
      <c r="X9" s="140">
        <v>0</v>
      </c>
      <c r="Y9" s="141">
        <v>0</v>
      </c>
      <c r="Z9" s="14">
        <f t="shared" si="5"/>
        <v>0</v>
      </c>
      <c r="AA9" s="17"/>
      <c r="AB9" s="140">
        <v>0</v>
      </c>
      <c r="AC9" s="141">
        <v>0</v>
      </c>
      <c r="AD9" s="14">
        <f t="shared" si="6"/>
        <v>0</v>
      </c>
      <c r="AE9" s="17"/>
      <c r="AF9" s="140">
        <v>0</v>
      </c>
      <c r="AG9" s="141">
        <v>0</v>
      </c>
      <c r="AH9" s="14">
        <f t="shared" si="7"/>
        <v>0</v>
      </c>
      <c r="AI9" s="17"/>
      <c r="AJ9" s="176">
        <v>0</v>
      </c>
      <c r="AK9" s="177">
        <v>0</v>
      </c>
      <c r="AL9" s="28">
        <f t="shared" si="8"/>
        <v>0</v>
      </c>
      <c r="AM9" s="17"/>
      <c r="AN9" s="154">
        <v>32.42</v>
      </c>
      <c r="AO9" s="155">
        <v>32.42</v>
      </c>
      <c r="AP9" s="12">
        <f t="shared" si="9"/>
        <v>61724.762200000005</v>
      </c>
      <c r="AQ9" s="17"/>
      <c r="AR9" s="140">
        <v>0</v>
      </c>
      <c r="AS9" s="141">
        <v>0</v>
      </c>
      <c r="AT9" s="19">
        <f t="shared" si="0"/>
        <v>0</v>
      </c>
      <c r="AU9" s="17"/>
      <c r="AV9" s="144">
        <v>0</v>
      </c>
      <c r="AW9" s="145">
        <v>0</v>
      </c>
      <c r="AX9" s="14">
        <f t="shared" si="10"/>
        <v>0</v>
      </c>
      <c r="AY9" s="17"/>
      <c r="AZ9" s="140">
        <v>0</v>
      </c>
      <c r="BA9" s="141">
        <v>0</v>
      </c>
      <c r="BB9" s="14">
        <f t="shared" si="11"/>
        <v>0</v>
      </c>
      <c r="BC9" s="17"/>
      <c r="BD9" s="140">
        <v>0</v>
      </c>
      <c r="BE9" s="141">
        <v>0</v>
      </c>
      <c r="BF9" s="14">
        <f t="shared" si="12"/>
        <v>0</v>
      </c>
      <c r="BG9" s="17"/>
      <c r="BH9" s="140">
        <v>0</v>
      </c>
      <c r="BI9" s="141">
        <v>0</v>
      </c>
      <c r="BJ9" s="14">
        <f t="shared" si="13"/>
        <v>0</v>
      </c>
      <c r="BK9" s="17"/>
      <c r="BL9" s="140">
        <v>0</v>
      </c>
      <c r="BM9" s="141">
        <v>0</v>
      </c>
      <c r="BN9" s="14">
        <f t="shared" si="14"/>
        <v>0</v>
      </c>
      <c r="BO9" s="17"/>
      <c r="BP9" s="140">
        <v>0</v>
      </c>
      <c r="BQ9" s="141">
        <v>0</v>
      </c>
      <c r="BR9" s="14">
        <f t="shared" si="15"/>
        <v>0</v>
      </c>
    </row>
    <row r="10" spans="2:70" ht="20.100000000000001" customHeight="1" outlineLevel="1" x14ac:dyDescent="0.2">
      <c r="B10" s="202"/>
      <c r="C10" s="7" t="s">
        <v>11</v>
      </c>
      <c r="D10" s="23" t="s">
        <v>173</v>
      </c>
      <c r="E10" s="7" t="s">
        <v>40</v>
      </c>
      <c r="F10" s="10">
        <v>71872.710000000006</v>
      </c>
      <c r="G10" s="243"/>
      <c r="H10" s="180">
        <v>1</v>
      </c>
      <c r="I10" s="181">
        <v>1</v>
      </c>
      <c r="J10" s="12">
        <f t="shared" si="1"/>
        <v>71872.710000000006</v>
      </c>
      <c r="K10" s="17"/>
      <c r="L10" s="150">
        <v>1</v>
      </c>
      <c r="M10" s="151">
        <v>1</v>
      </c>
      <c r="N10" s="76">
        <f t="shared" si="2"/>
        <v>71872.710000000006</v>
      </c>
      <c r="O10" s="18"/>
      <c r="P10" s="180">
        <v>1</v>
      </c>
      <c r="Q10" s="181">
        <v>1</v>
      </c>
      <c r="R10" s="12">
        <f t="shared" si="3"/>
        <v>71872.710000000006</v>
      </c>
      <c r="S10" s="17"/>
      <c r="T10" s="180">
        <v>1</v>
      </c>
      <c r="U10" s="181">
        <v>1</v>
      </c>
      <c r="V10" s="12">
        <f t="shared" si="4"/>
        <v>71872.710000000006</v>
      </c>
      <c r="W10" s="17"/>
      <c r="X10" s="150">
        <v>1</v>
      </c>
      <c r="Y10" s="151">
        <v>1</v>
      </c>
      <c r="Z10" s="12">
        <f t="shared" si="5"/>
        <v>71872.710000000006</v>
      </c>
      <c r="AA10" s="17"/>
      <c r="AB10" s="150">
        <v>1</v>
      </c>
      <c r="AC10" s="151">
        <v>1</v>
      </c>
      <c r="AD10" s="12">
        <f t="shared" si="6"/>
        <v>71872.710000000006</v>
      </c>
      <c r="AE10" s="17"/>
      <c r="AF10" s="142">
        <v>1</v>
      </c>
      <c r="AG10" s="143">
        <v>1</v>
      </c>
      <c r="AH10" s="98">
        <f t="shared" si="7"/>
        <v>71872.710000000006</v>
      </c>
      <c r="AI10" s="17"/>
      <c r="AJ10" s="180">
        <v>1</v>
      </c>
      <c r="AK10" s="181">
        <v>1</v>
      </c>
      <c r="AL10" s="13">
        <f t="shared" si="8"/>
        <v>71872.710000000006</v>
      </c>
      <c r="AM10" s="17"/>
      <c r="AN10" s="150">
        <v>1</v>
      </c>
      <c r="AO10" s="151">
        <v>1</v>
      </c>
      <c r="AP10" s="12">
        <f t="shared" si="9"/>
        <v>71872.710000000006</v>
      </c>
      <c r="AQ10" s="17"/>
      <c r="AR10" s="172">
        <v>1</v>
      </c>
      <c r="AS10" s="173">
        <v>1</v>
      </c>
      <c r="AT10" s="74">
        <f t="shared" si="0"/>
        <v>71872.710000000006</v>
      </c>
      <c r="AU10" s="17"/>
      <c r="AV10" s="150">
        <v>1</v>
      </c>
      <c r="AW10" s="151">
        <v>0</v>
      </c>
      <c r="AX10" s="74">
        <f t="shared" si="10"/>
        <v>71872.710000000006</v>
      </c>
      <c r="AY10" s="17"/>
      <c r="AZ10" s="150">
        <v>1</v>
      </c>
      <c r="BA10" s="151">
        <v>1</v>
      </c>
      <c r="BB10" s="12">
        <f t="shared" si="11"/>
        <v>71872.710000000006</v>
      </c>
      <c r="BC10" s="17"/>
      <c r="BD10" s="150">
        <v>1</v>
      </c>
      <c r="BE10" s="151">
        <v>1</v>
      </c>
      <c r="BF10" s="12">
        <f t="shared" si="12"/>
        <v>71872.710000000006</v>
      </c>
      <c r="BG10" s="17"/>
      <c r="BH10" s="150">
        <v>1</v>
      </c>
      <c r="BI10" s="151">
        <v>1</v>
      </c>
      <c r="BJ10" s="12">
        <f t="shared" si="13"/>
        <v>71872.710000000006</v>
      </c>
      <c r="BK10" s="17"/>
      <c r="BL10" s="150">
        <v>1</v>
      </c>
      <c r="BM10" s="151">
        <v>1</v>
      </c>
      <c r="BN10" s="12">
        <f t="shared" si="14"/>
        <v>71872.710000000006</v>
      </c>
      <c r="BO10" s="17"/>
      <c r="BP10" s="142">
        <v>1</v>
      </c>
      <c r="BQ10" s="143">
        <v>1</v>
      </c>
      <c r="BR10" s="98">
        <f t="shared" si="15"/>
        <v>71872.710000000006</v>
      </c>
    </row>
    <row r="11" spans="2:70" ht="20.100000000000001" customHeight="1" outlineLevel="1" x14ac:dyDescent="0.2">
      <c r="B11" s="202"/>
      <c r="C11" s="7" t="s">
        <v>12</v>
      </c>
      <c r="D11" s="8" t="s">
        <v>41</v>
      </c>
      <c r="E11" s="7" t="s">
        <v>40</v>
      </c>
      <c r="F11" s="10">
        <v>3141.46</v>
      </c>
      <c r="G11" s="243"/>
      <c r="H11" s="180">
        <v>1</v>
      </c>
      <c r="I11" s="181">
        <v>1</v>
      </c>
      <c r="J11" s="12">
        <f t="shared" si="1"/>
        <v>3141.46</v>
      </c>
      <c r="K11" s="17"/>
      <c r="L11" s="150">
        <v>1</v>
      </c>
      <c r="M11" s="151">
        <v>1</v>
      </c>
      <c r="N11" s="76">
        <f t="shared" si="2"/>
        <v>3141.46</v>
      </c>
      <c r="O11" s="18"/>
      <c r="P11" s="180">
        <v>1</v>
      </c>
      <c r="Q11" s="181">
        <v>1</v>
      </c>
      <c r="R11" s="12">
        <f t="shared" si="3"/>
        <v>3141.46</v>
      </c>
      <c r="S11" s="17"/>
      <c r="T11" s="180">
        <v>1</v>
      </c>
      <c r="U11" s="181">
        <v>1</v>
      </c>
      <c r="V11" s="12">
        <f t="shared" si="4"/>
        <v>3141.46</v>
      </c>
      <c r="W11" s="17"/>
      <c r="X11" s="144">
        <v>0</v>
      </c>
      <c r="Y11" s="145">
        <v>0</v>
      </c>
      <c r="Z11" s="14">
        <f t="shared" si="5"/>
        <v>0</v>
      </c>
      <c r="AA11" s="17"/>
      <c r="AB11" s="144">
        <v>0</v>
      </c>
      <c r="AC11" s="145">
        <v>0</v>
      </c>
      <c r="AD11" s="14">
        <f t="shared" si="6"/>
        <v>0</v>
      </c>
      <c r="AE11" s="17"/>
      <c r="AF11" s="142">
        <v>1</v>
      </c>
      <c r="AG11" s="143">
        <v>1</v>
      </c>
      <c r="AH11" s="98">
        <f t="shared" si="7"/>
        <v>3141.46</v>
      </c>
      <c r="AI11" s="17"/>
      <c r="AJ11" s="180">
        <v>1</v>
      </c>
      <c r="AK11" s="181">
        <v>1</v>
      </c>
      <c r="AL11" s="13">
        <f t="shared" si="8"/>
        <v>3141.46</v>
      </c>
      <c r="AM11" s="17"/>
      <c r="AN11" s="150">
        <v>1</v>
      </c>
      <c r="AO11" s="151">
        <v>1</v>
      </c>
      <c r="AP11" s="12">
        <f t="shared" si="9"/>
        <v>3141.46</v>
      </c>
      <c r="AQ11" s="17"/>
      <c r="AR11" s="144">
        <v>0</v>
      </c>
      <c r="AS11" s="145">
        <v>0</v>
      </c>
      <c r="AT11" s="19">
        <f t="shared" si="0"/>
        <v>0</v>
      </c>
      <c r="AU11" s="17"/>
      <c r="AV11" s="142">
        <v>1</v>
      </c>
      <c r="AW11" s="143">
        <v>0</v>
      </c>
      <c r="AX11" s="98">
        <f t="shared" si="10"/>
        <v>3141.46</v>
      </c>
      <c r="AY11" s="17"/>
      <c r="AZ11" s="144">
        <v>0</v>
      </c>
      <c r="BA11" s="145">
        <v>0</v>
      </c>
      <c r="BB11" s="14">
        <f t="shared" si="11"/>
        <v>0</v>
      </c>
      <c r="BC11" s="17"/>
      <c r="BD11" s="150">
        <v>1</v>
      </c>
      <c r="BE11" s="151">
        <v>1</v>
      </c>
      <c r="BF11" s="12">
        <f t="shared" si="12"/>
        <v>3141.46</v>
      </c>
      <c r="BG11" s="17"/>
      <c r="BH11" s="150">
        <v>2</v>
      </c>
      <c r="BI11" s="151">
        <v>2</v>
      </c>
      <c r="BJ11" s="12">
        <f t="shared" si="13"/>
        <v>6282.92</v>
      </c>
      <c r="BK11" s="17"/>
      <c r="BL11" s="150">
        <v>1</v>
      </c>
      <c r="BM11" s="151">
        <v>1</v>
      </c>
      <c r="BN11" s="12">
        <f t="shared" si="14"/>
        <v>3141.46</v>
      </c>
      <c r="BO11" s="17"/>
      <c r="BP11" s="142">
        <v>1</v>
      </c>
      <c r="BQ11" s="143">
        <v>1</v>
      </c>
      <c r="BR11" s="98">
        <f t="shared" si="15"/>
        <v>3141.46</v>
      </c>
    </row>
    <row r="12" spans="2:70" ht="20.100000000000001" customHeight="1" outlineLevel="1" x14ac:dyDescent="0.2">
      <c r="B12" s="202"/>
      <c r="C12" s="7" t="s">
        <v>13</v>
      </c>
      <c r="D12" s="8" t="s">
        <v>42</v>
      </c>
      <c r="E12" s="7" t="s">
        <v>40</v>
      </c>
      <c r="F12" s="10">
        <v>5806.93</v>
      </c>
      <c r="G12" s="243"/>
      <c r="H12" s="178">
        <v>0</v>
      </c>
      <c r="I12" s="179">
        <v>0</v>
      </c>
      <c r="J12" s="14">
        <f t="shared" si="1"/>
        <v>0</v>
      </c>
      <c r="K12" s="17"/>
      <c r="L12" s="144">
        <v>0</v>
      </c>
      <c r="M12" s="145">
        <v>0</v>
      </c>
      <c r="N12" s="97">
        <f t="shared" si="2"/>
        <v>0</v>
      </c>
      <c r="O12" s="18"/>
      <c r="P12" s="178">
        <v>0</v>
      </c>
      <c r="Q12" s="179">
        <v>0</v>
      </c>
      <c r="R12" s="14">
        <f t="shared" si="3"/>
        <v>0</v>
      </c>
      <c r="S12" s="17"/>
      <c r="T12" s="178">
        <v>0</v>
      </c>
      <c r="U12" s="179">
        <v>0</v>
      </c>
      <c r="V12" s="14">
        <f t="shared" si="4"/>
        <v>0</v>
      </c>
      <c r="W12" s="17"/>
      <c r="X12" s="150">
        <v>2</v>
      </c>
      <c r="Y12" s="151">
        <v>2</v>
      </c>
      <c r="Z12" s="12">
        <f t="shared" si="5"/>
        <v>11613.86</v>
      </c>
      <c r="AA12" s="17"/>
      <c r="AB12" s="144">
        <v>0</v>
      </c>
      <c r="AC12" s="145">
        <v>0</v>
      </c>
      <c r="AD12" s="14">
        <f t="shared" si="6"/>
        <v>0</v>
      </c>
      <c r="AE12" s="17"/>
      <c r="AF12" s="142">
        <v>7</v>
      </c>
      <c r="AG12" s="143">
        <v>7</v>
      </c>
      <c r="AH12" s="98">
        <f t="shared" si="7"/>
        <v>40648.51</v>
      </c>
      <c r="AI12" s="17"/>
      <c r="AJ12" s="178">
        <v>0</v>
      </c>
      <c r="AK12" s="179">
        <v>0</v>
      </c>
      <c r="AL12" s="28">
        <f t="shared" si="8"/>
        <v>0</v>
      </c>
      <c r="AM12" s="17"/>
      <c r="AN12" s="144">
        <v>0</v>
      </c>
      <c r="AO12" s="145">
        <v>0</v>
      </c>
      <c r="AP12" s="14">
        <f t="shared" si="9"/>
        <v>0</v>
      </c>
      <c r="AQ12" s="17"/>
      <c r="AR12" s="144">
        <v>0</v>
      </c>
      <c r="AS12" s="145">
        <v>0</v>
      </c>
      <c r="AT12" s="19">
        <f t="shared" si="0"/>
        <v>0</v>
      </c>
      <c r="AU12" s="17"/>
      <c r="AV12" s="144">
        <v>0</v>
      </c>
      <c r="AW12" s="145">
        <v>0</v>
      </c>
      <c r="AX12" s="14">
        <f t="shared" si="10"/>
        <v>0</v>
      </c>
      <c r="AY12" s="17"/>
      <c r="AZ12" s="144">
        <v>0</v>
      </c>
      <c r="BA12" s="145">
        <v>0</v>
      </c>
      <c r="BB12" s="14">
        <f t="shared" si="11"/>
        <v>0</v>
      </c>
      <c r="BC12" s="17"/>
      <c r="BD12" s="144">
        <v>0</v>
      </c>
      <c r="BE12" s="145">
        <v>0</v>
      </c>
      <c r="BF12" s="14">
        <f t="shared" si="12"/>
        <v>0</v>
      </c>
      <c r="BG12" s="17"/>
      <c r="BH12" s="144">
        <v>0</v>
      </c>
      <c r="BI12" s="145">
        <v>0</v>
      </c>
      <c r="BJ12" s="14">
        <f t="shared" si="13"/>
        <v>0</v>
      </c>
      <c r="BK12" s="17"/>
      <c r="BL12" s="144">
        <v>0</v>
      </c>
      <c r="BM12" s="145">
        <v>0</v>
      </c>
      <c r="BN12" s="14">
        <f t="shared" si="14"/>
        <v>0</v>
      </c>
      <c r="BO12" s="17"/>
      <c r="BP12" s="144">
        <v>0</v>
      </c>
      <c r="BQ12" s="145">
        <v>0</v>
      </c>
      <c r="BR12" s="14">
        <f t="shared" si="15"/>
        <v>0</v>
      </c>
    </row>
    <row r="13" spans="2:70" ht="20.100000000000001" customHeight="1" outlineLevel="1" x14ac:dyDescent="0.2">
      <c r="B13" s="202"/>
      <c r="C13" s="7" t="s">
        <v>14</v>
      </c>
      <c r="D13" s="8" t="s">
        <v>43</v>
      </c>
      <c r="E13" s="7" t="s">
        <v>40</v>
      </c>
      <c r="F13" s="10">
        <v>7377.66</v>
      </c>
      <c r="G13" s="243"/>
      <c r="H13" s="178">
        <v>0</v>
      </c>
      <c r="I13" s="179">
        <v>0</v>
      </c>
      <c r="J13" s="14">
        <f t="shared" si="1"/>
        <v>0</v>
      </c>
      <c r="K13" s="17"/>
      <c r="L13" s="144">
        <v>0</v>
      </c>
      <c r="M13" s="145">
        <v>0</v>
      </c>
      <c r="N13" s="97">
        <f t="shared" si="2"/>
        <v>0</v>
      </c>
      <c r="O13" s="18"/>
      <c r="P13" s="178">
        <v>0</v>
      </c>
      <c r="Q13" s="179">
        <v>0</v>
      </c>
      <c r="R13" s="14">
        <f t="shared" si="3"/>
        <v>0</v>
      </c>
      <c r="S13" s="17"/>
      <c r="T13" s="178">
        <v>0</v>
      </c>
      <c r="U13" s="179">
        <v>2</v>
      </c>
      <c r="V13" s="14">
        <f t="shared" si="4"/>
        <v>0</v>
      </c>
      <c r="W13" s="17"/>
      <c r="X13" s="150">
        <v>1</v>
      </c>
      <c r="Y13" s="151">
        <v>1</v>
      </c>
      <c r="Z13" s="12">
        <f t="shared" si="5"/>
        <v>7377.66</v>
      </c>
      <c r="AA13" s="17"/>
      <c r="AB13" s="144">
        <v>0</v>
      </c>
      <c r="AC13" s="145">
        <v>0</v>
      </c>
      <c r="AD13" s="14">
        <f t="shared" si="6"/>
        <v>0</v>
      </c>
      <c r="AE13" s="17"/>
      <c r="AF13" s="142">
        <v>2</v>
      </c>
      <c r="AG13" s="143">
        <v>2</v>
      </c>
      <c r="AH13" s="98">
        <f t="shared" si="7"/>
        <v>14755.32</v>
      </c>
      <c r="AI13" s="17"/>
      <c r="AJ13" s="178">
        <v>0</v>
      </c>
      <c r="AK13" s="179">
        <v>0</v>
      </c>
      <c r="AL13" s="28">
        <f t="shared" si="8"/>
        <v>0</v>
      </c>
      <c r="AM13" s="17"/>
      <c r="AN13" s="150">
        <v>2</v>
      </c>
      <c r="AO13" s="151">
        <v>2</v>
      </c>
      <c r="AP13" s="12">
        <f t="shared" si="9"/>
        <v>14755.32</v>
      </c>
      <c r="AQ13" s="17"/>
      <c r="AR13" s="144">
        <v>0</v>
      </c>
      <c r="AS13" s="145">
        <v>0</v>
      </c>
      <c r="AT13" s="19">
        <f t="shared" si="0"/>
        <v>0</v>
      </c>
      <c r="AU13" s="17"/>
      <c r="AV13" s="142">
        <v>1</v>
      </c>
      <c r="AW13" s="143">
        <v>0</v>
      </c>
      <c r="AX13" s="98">
        <f t="shared" si="10"/>
        <v>7377.66</v>
      </c>
      <c r="AY13" s="17"/>
      <c r="AZ13" s="144">
        <v>0</v>
      </c>
      <c r="BA13" s="145">
        <v>0</v>
      </c>
      <c r="BB13" s="14">
        <f t="shared" si="11"/>
        <v>0</v>
      </c>
      <c r="BC13" s="17"/>
      <c r="BD13" s="144">
        <v>0</v>
      </c>
      <c r="BE13" s="145">
        <v>0</v>
      </c>
      <c r="BF13" s="14">
        <f t="shared" si="12"/>
        <v>0</v>
      </c>
      <c r="BG13" s="17"/>
      <c r="BH13" s="144">
        <v>0</v>
      </c>
      <c r="BI13" s="145">
        <v>0</v>
      </c>
      <c r="BJ13" s="14">
        <f t="shared" si="13"/>
        <v>0</v>
      </c>
      <c r="BK13" s="17"/>
      <c r="BL13" s="144">
        <v>0</v>
      </c>
      <c r="BM13" s="145">
        <v>0</v>
      </c>
      <c r="BN13" s="14">
        <f t="shared" si="14"/>
        <v>0</v>
      </c>
      <c r="BO13" s="17"/>
      <c r="BP13" s="142">
        <v>2</v>
      </c>
      <c r="BQ13" s="143">
        <v>2</v>
      </c>
      <c r="BR13" s="98">
        <f t="shared" si="15"/>
        <v>14755.32</v>
      </c>
    </row>
    <row r="14" spans="2:70" ht="20.100000000000001" customHeight="1" outlineLevel="1" x14ac:dyDescent="0.2">
      <c r="B14" s="202"/>
      <c r="C14" s="7" t="s">
        <v>15</v>
      </c>
      <c r="D14" s="8" t="s">
        <v>44</v>
      </c>
      <c r="E14" s="7" t="s">
        <v>39</v>
      </c>
      <c r="F14" s="10">
        <v>199.91</v>
      </c>
      <c r="G14" s="243"/>
      <c r="H14" s="178">
        <v>0</v>
      </c>
      <c r="I14" s="179">
        <v>0</v>
      </c>
      <c r="J14" s="14">
        <f t="shared" si="1"/>
        <v>0</v>
      </c>
      <c r="K14" s="17"/>
      <c r="L14" s="144">
        <v>0</v>
      </c>
      <c r="M14" s="145">
        <v>0</v>
      </c>
      <c r="N14" s="97">
        <f t="shared" si="2"/>
        <v>0</v>
      </c>
      <c r="O14" s="18"/>
      <c r="P14" s="176">
        <v>0</v>
      </c>
      <c r="Q14" s="177">
        <v>0</v>
      </c>
      <c r="R14" s="14">
        <f t="shared" si="3"/>
        <v>0</v>
      </c>
      <c r="S14" s="18"/>
      <c r="T14" s="178">
        <v>0</v>
      </c>
      <c r="U14" s="179">
        <v>0</v>
      </c>
      <c r="V14" s="14">
        <f t="shared" si="4"/>
        <v>0</v>
      </c>
      <c r="W14" s="17"/>
      <c r="X14" s="140">
        <v>0</v>
      </c>
      <c r="Y14" s="141">
        <v>0</v>
      </c>
      <c r="Z14" s="14">
        <f t="shared" si="5"/>
        <v>0</v>
      </c>
      <c r="AA14" s="18"/>
      <c r="AB14" s="144">
        <v>0</v>
      </c>
      <c r="AC14" s="145">
        <v>0</v>
      </c>
      <c r="AD14" s="14">
        <f t="shared" si="6"/>
        <v>0</v>
      </c>
      <c r="AE14" s="18"/>
      <c r="AF14" s="140">
        <v>0</v>
      </c>
      <c r="AG14" s="141">
        <v>0</v>
      </c>
      <c r="AH14" s="14">
        <f t="shared" si="7"/>
        <v>0</v>
      </c>
      <c r="AI14" s="18"/>
      <c r="AJ14" s="176">
        <v>0</v>
      </c>
      <c r="AK14" s="177">
        <v>0</v>
      </c>
      <c r="AL14" s="28">
        <f t="shared" si="8"/>
        <v>0</v>
      </c>
      <c r="AM14" s="18"/>
      <c r="AN14" s="140">
        <v>0</v>
      </c>
      <c r="AO14" s="141">
        <v>0</v>
      </c>
      <c r="AP14" s="14">
        <f t="shared" si="9"/>
        <v>0</v>
      </c>
      <c r="AQ14" s="11"/>
      <c r="AR14" s="140">
        <v>0</v>
      </c>
      <c r="AS14" s="141">
        <v>0</v>
      </c>
      <c r="AT14" s="19">
        <f t="shared" si="0"/>
        <v>0</v>
      </c>
      <c r="AU14" s="109"/>
      <c r="AV14" s="144">
        <v>0</v>
      </c>
      <c r="AW14" s="145"/>
      <c r="AX14" s="14">
        <f t="shared" si="10"/>
        <v>0</v>
      </c>
      <c r="AY14" s="18"/>
      <c r="AZ14" s="140">
        <v>0</v>
      </c>
      <c r="BA14" s="141">
        <v>0</v>
      </c>
      <c r="BB14" s="14">
        <f t="shared" si="11"/>
        <v>0</v>
      </c>
      <c r="BC14" s="18"/>
      <c r="BD14" s="154">
        <v>224.54</v>
      </c>
      <c r="BE14" s="155">
        <v>224.54</v>
      </c>
      <c r="BF14" s="12">
        <f t="shared" si="12"/>
        <v>44887.791399999995</v>
      </c>
      <c r="BG14" s="18"/>
      <c r="BH14" s="140">
        <v>0</v>
      </c>
      <c r="BI14" s="141">
        <v>0</v>
      </c>
      <c r="BJ14" s="14">
        <f t="shared" si="13"/>
        <v>0</v>
      </c>
      <c r="BK14" s="18"/>
      <c r="BL14" s="154">
        <v>209.91</v>
      </c>
      <c r="BM14" s="155">
        <v>209.91</v>
      </c>
      <c r="BN14" s="12">
        <f t="shared" si="14"/>
        <v>41963.108099999998</v>
      </c>
      <c r="BO14" s="17"/>
      <c r="BP14" s="146">
        <v>278.08999999999997</v>
      </c>
      <c r="BQ14" s="147">
        <v>278.08999999999997</v>
      </c>
      <c r="BR14" s="98">
        <f t="shared" si="15"/>
        <v>55592.971899999997</v>
      </c>
    </row>
    <row r="15" spans="2:70" ht="20.100000000000001" customHeight="1" outlineLevel="1" x14ac:dyDescent="0.2">
      <c r="B15" s="202"/>
      <c r="C15" s="7" t="s">
        <v>16</v>
      </c>
      <c r="D15" s="8" t="s">
        <v>45</v>
      </c>
      <c r="E15" s="7" t="s">
        <v>40</v>
      </c>
      <c r="F15" s="10">
        <v>3983.94</v>
      </c>
      <c r="G15" s="243"/>
      <c r="H15" s="184">
        <v>13</v>
      </c>
      <c r="I15" s="185">
        <v>0</v>
      </c>
      <c r="J15" s="12">
        <f t="shared" si="1"/>
        <v>51791.22</v>
      </c>
      <c r="K15" s="17"/>
      <c r="L15" s="150">
        <v>2</v>
      </c>
      <c r="M15" s="151">
        <v>0</v>
      </c>
      <c r="N15" s="76">
        <f t="shared" si="2"/>
        <v>7967.88</v>
      </c>
      <c r="O15" s="18"/>
      <c r="P15" s="180">
        <v>13</v>
      </c>
      <c r="Q15" s="181">
        <v>6</v>
      </c>
      <c r="R15" s="12">
        <f t="shared" si="3"/>
        <v>51791.22</v>
      </c>
      <c r="S15" s="17"/>
      <c r="T15" s="180">
        <v>11</v>
      </c>
      <c r="U15" s="181">
        <v>0</v>
      </c>
      <c r="V15" s="12">
        <f t="shared" si="4"/>
        <v>43823.340000000004</v>
      </c>
      <c r="W15" s="17"/>
      <c r="X15" s="150">
        <v>10</v>
      </c>
      <c r="Y15" s="151">
        <v>10</v>
      </c>
      <c r="Z15" s="12">
        <f t="shared" si="5"/>
        <v>39839.4</v>
      </c>
      <c r="AA15" s="17"/>
      <c r="AB15" s="150">
        <v>1</v>
      </c>
      <c r="AC15" s="151">
        <v>1</v>
      </c>
      <c r="AD15" s="12">
        <f t="shared" si="6"/>
        <v>3983.94</v>
      </c>
      <c r="AE15" s="17"/>
      <c r="AF15" s="144">
        <v>0</v>
      </c>
      <c r="AG15" s="145">
        <v>0</v>
      </c>
      <c r="AH15" s="14">
        <f t="shared" si="7"/>
        <v>0</v>
      </c>
      <c r="AI15" s="17"/>
      <c r="AJ15" s="180">
        <v>11</v>
      </c>
      <c r="AK15" s="181">
        <v>11</v>
      </c>
      <c r="AL15" s="13">
        <f t="shared" si="8"/>
        <v>43823.340000000004</v>
      </c>
      <c r="AM15" s="17"/>
      <c r="AN15" s="150">
        <v>4</v>
      </c>
      <c r="AO15" s="151">
        <v>4</v>
      </c>
      <c r="AP15" s="12">
        <f t="shared" si="9"/>
        <v>15935.76</v>
      </c>
      <c r="AQ15" s="17"/>
      <c r="AR15" s="172">
        <v>6</v>
      </c>
      <c r="AS15" s="173">
        <v>4</v>
      </c>
      <c r="AT15" s="74">
        <f t="shared" ref="AT15:AT19" si="16">F15*AR15</f>
        <v>23903.64</v>
      </c>
      <c r="AU15" s="17"/>
      <c r="AV15" s="150">
        <v>6</v>
      </c>
      <c r="AW15" s="151">
        <v>0</v>
      </c>
      <c r="AX15" s="74">
        <f t="shared" si="10"/>
        <v>23903.64</v>
      </c>
      <c r="AY15" s="17"/>
      <c r="AZ15" s="150">
        <v>8</v>
      </c>
      <c r="BA15" s="151">
        <v>8</v>
      </c>
      <c r="BB15" s="12">
        <f t="shared" si="11"/>
        <v>31871.52</v>
      </c>
      <c r="BC15" s="17"/>
      <c r="BD15" s="150">
        <v>8</v>
      </c>
      <c r="BE15" s="151">
        <v>8</v>
      </c>
      <c r="BF15" s="12">
        <f t="shared" si="12"/>
        <v>31871.52</v>
      </c>
      <c r="BG15" s="17"/>
      <c r="BH15" s="150">
        <v>27</v>
      </c>
      <c r="BI15" s="151">
        <v>27</v>
      </c>
      <c r="BJ15" s="12">
        <f t="shared" si="13"/>
        <v>107566.38</v>
      </c>
      <c r="BK15" s="17"/>
      <c r="BL15" s="150">
        <v>15</v>
      </c>
      <c r="BM15" s="151">
        <v>15</v>
      </c>
      <c r="BN15" s="12">
        <f t="shared" si="14"/>
        <v>59759.1</v>
      </c>
      <c r="BO15" s="17"/>
      <c r="BP15" s="142">
        <v>22</v>
      </c>
      <c r="BQ15" s="143">
        <v>22</v>
      </c>
      <c r="BR15" s="98">
        <f t="shared" si="15"/>
        <v>87646.680000000008</v>
      </c>
    </row>
    <row r="16" spans="2:70" ht="30" customHeight="1" outlineLevel="1" x14ac:dyDescent="0.2">
      <c r="B16" s="202"/>
      <c r="C16" s="7" t="s">
        <v>17</v>
      </c>
      <c r="D16" s="8" t="s">
        <v>46</v>
      </c>
      <c r="E16" s="7" t="s">
        <v>40</v>
      </c>
      <c r="F16" s="10">
        <v>7139.67</v>
      </c>
      <c r="G16" s="243"/>
      <c r="H16" s="178">
        <v>0</v>
      </c>
      <c r="I16" s="179">
        <v>0</v>
      </c>
      <c r="J16" s="14">
        <f t="shared" si="1"/>
        <v>0</v>
      </c>
      <c r="K16" s="17"/>
      <c r="L16" s="144">
        <v>0</v>
      </c>
      <c r="M16" s="145">
        <v>0</v>
      </c>
      <c r="N16" s="97">
        <f t="shared" si="2"/>
        <v>0</v>
      </c>
      <c r="O16" s="18"/>
      <c r="P16" s="178">
        <v>0</v>
      </c>
      <c r="Q16" s="179">
        <v>0</v>
      </c>
      <c r="R16" s="14">
        <f t="shared" si="3"/>
        <v>0</v>
      </c>
      <c r="S16" s="17"/>
      <c r="T16" s="180">
        <v>3</v>
      </c>
      <c r="U16" s="181">
        <v>3</v>
      </c>
      <c r="V16" s="12">
        <f t="shared" si="4"/>
        <v>21419.010000000002</v>
      </c>
      <c r="W16" s="17"/>
      <c r="X16" s="150">
        <v>4</v>
      </c>
      <c r="Y16" s="151">
        <v>4</v>
      </c>
      <c r="Z16" s="12">
        <f t="shared" si="5"/>
        <v>28558.68</v>
      </c>
      <c r="AA16" s="17"/>
      <c r="AB16" s="150">
        <v>2</v>
      </c>
      <c r="AC16" s="151">
        <v>2</v>
      </c>
      <c r="AD16" s="12">
        <f t="shared" si="6"/>
        <v>14279.34</v>
      </c>
      <c r="AE16" s="17"/>
      <c r="AF16" s="142">
        <v>2</v>
      </c>
      <c r="AG16" s="143">
        <v>2</v>
      </c>
      <c r="AH16" s="98">
        <f t="shared" si="7"/>
        <v>14279.34</v>
      </c>
      <c r="AI16" s="17"/>
      <c r="AJ16" s="180">
        <v>7</v>
      </c>
      <c r="AK16" s="181">
        <v>7</v>
      </c>
      <c r="AL16" s="13">
        <f t="shared" si="8"/>
        <v>49977.69</v>
      </c>
      <c r="AM16" s="17"/>
      <c r="AN16" s="144">
        <v>0</v>
      </c>
      <c r="AO16" s="145">
        <v>0</v>
      </c>
      <c r="AP16" s="14">
        <f t="shared" si="9"/>
        <v>0</v>
      </c>
      <c r="AQ16" s="17"/>
      <c r="AR16" s="172">
        <v>1</v>
      </c>
      <c r="AS16" s="173">
        <v>1</v>
      </c>
      <c r="AT16" s="74">
        <f t="shared" si="16"/>
        <v>7139.67</v>
      </c>
      <c r="AU16" s="17"/>
      <c r="AV16" s="150">
        <v>2</v>
      </c>
      <c r="AW16" s="151">
        <v>2</v>
      </c>
      <c r="AX16" s="74">
        <f t="shared" si="10"/>
        <v>14279.34</v>
      </c>
      <c r="AY16" s="17"/>
      <c r="AZ16" s="144">
        <v>0</v>
      </c>
      <c r="BA16" s="145">
        <v>0</v>
      </c>
      <c r="BB16" s="14">
        <f t="shared" si="11"/>
        <v>0</v>
      </c>
      <c r="BC16" s="17"/>
      <c r="BD16" s="150">
        <v>2</v>
      </c>
      <c r="BE16" s="151">
        <v>2</v>
      </c>
      <c r="BF16" s="12">
        <f t="shared" si="12"/>
        <v>14279.34</v>
      </c>
      <c r="BG16" s="17"/>
      <c r="BH16" s="150">
        <v>5</v>
      </c>
      <c r="BI16" s="151">
        <v>5</v>
      </c>
      <c r="BJ16" s="12">
        <f t="shared" si="13"/>
        <v>35698.35</v>
      </c>
      <c r="BK16" s="17"/>
      <c r="BL16" s="150">
        <v>2</v>
      </c>
      <c r="BM16" s="151">
        <v>2</v>
      </c>
      <c r="BN16" s="12">
        <f t="shared" si="14"/>
        <v>14279.34</v>
      </c>
      <c r="BO16" s="17"/>
      <c r="BP16" s="142">
        <v>4</v>
      </c>
      <c r="BQ16" s="143">
        <v>4</v>
      </c>
      <c r="BR16" s="98">
        <f t="shared" si="15"/>
        <v>28558.68</v>
      </c>
    </row>
    <row r="17" spans="2:70" ht="20.100000000000001" customHeight="1" outlineLevel="1" x14ac:dyDescent="0.2">
      <c r="B17" s="202"/>
      <c r="C17" s="7" t="s">
        <v>18</v>
      </c>
      <c r="D17" s="8" t="s">
        <v>47</v>
      </c>
      <c r="E17" s="7" t="s">
        <v>40</v>
      </c>
      <c r="F17" s="10">
        <v>1551.69</v>
      </c>
      <c r="G17" s="243"/>
      <c r="H17" s="178">
        <v>0</v>
      </c>
      <c r="I17" s="179">
        <v>0</v>
      </c>
      <c r="J17" s="14">
        <f t="shared" si="1"/>
        <v>0</v>
      </c>
      <c r="K17" s="17"/>
      <c r="L17" s="144">
        <v>0</v>
      </c>
      <c r="M17" s="145">
        <v>0</v>
      </c>
      <c r="N17" s="97">
        <f t="shared" si="2"/>
        <v>0</v>
      </c>
      <c r="O17" s="18"/>
      <c r="P17" s="178">
        <v>0</v>
      </c>
      <c r="Q17" s="179">
        <v>0</v>
      </c>
      <c r="R17" s="14">
        <f t="shared" si="3"/>
        <v>0</v>
      </c>
      <c r="S17" s="17"/>
      <c r="T17" s="178">
        <v>0</v>
      </c>
      <c r="U17" s="179">
        <v>0</v>
      </c>
      <c r="V17" s="14">
        <f t="shared" si="4"/>
        <v>0</v>
      </c>
      <c r="W17" s="17"/>
      <c r="X17" s="144">
        <v>0</v>
      </c>
      <c r="Y17" s="145">
        <v>0</v>
      </c>
      <c r="Z17" s="14">
        <f t="shared" si="5"/>
        <v>0</v>
      </c>
      <c r="AA17" s="17"/>
      <c r="AB17" s="144">
        <v>0</v>
      </c>
      <c r="AC17" s="145">
        <v>0</v>
      </c>
      <c r="AD17" s="14">
        <f t="shared" si="6"/>
        <v>0</v>
      </c>
      <c r="AE17" s="17"/>
      <c r="AF17" s="144">
        <v>0</v>
      </c>
      <c r="AG17" s="145">
        <v>0</v>
      </c>
      <c r="AH17" s="14">
        <f t="shared" si="7"/>
        <v>0</v>
      </c>
      <c r="AI17" s="17"/>
      <c r="AJ17" s="180">
        <v>8</v>
      </c>
      <c r="AK17" s="181">
        <v>8</v>
      </c>
      <c r="AL17" s="13">
        <f t="shared" si="8"/>
        <v>12413.52</v>
      </c>
      <c r="AM17" s="17"/>
      <c r="AN17" s="144">
        <v>0</v>
      </c>
      <c r="AO17" s="145">
        <v>0</v>
      </c>
      <c r="AP17" s="14">
        <f t="shared" si="9"/>
        <v>0</v>
      </c>
      <c r="AQ17" s="17"/>
      <c r="AR17" s="172">
        <v>2</v>
      </c>
      <c r="AS17" s="173">
        <v>2</v>
      </c>
      <c r="AT17" s="74">
        <f t="shared" si="16"/>
        <v>3103.38</v>
      </c>
      <c r="AU17" s="17"/>
      <c r="AV17" s="150">
        <v>2</v>
      </c>
      <c r="AW17" s="151">
        <v>2</v>
      </c>
      <c r="AX17" s="74">
        <f t="shared" si="10"/>
        <v>3103.38</v>
      </c>
      <c r="AY17" s="17"/>
      <c r="AZ17" s="144">
        <v>0</v>
      </c>
      <c r="BA17" s="145">
        <v>0</v>
      </c>
      <c r="BB17" s="14">
        <f t="shared" si="11"/>
        <v>0</v>
      </c>
      <c r="BC17" s="17"/>
      <c r="BD17" s="144">
        <v>0</v>
      </c>
      <c r="BE17" s="145">
        <v>0</v>
      </c>
      <c r="BF17" s="14">
        <f t="shared" si="12"/>
        <v>0</v>
      </c>
      <c r="BG17" s="17"/>
      <c r="BH17" s="150">
        <v>4</v>
      </c>
      <c r="BI17" s="151">
        <v>4</v>
      </c>
      <c r="BJ17" s="12">
        <f t="shared" si="13"/>
        <v>6206.76</v>
      </c>
      <c r="BK17" s="17"/>
      <c r="BL17" s="144">
        <v>0</v>
      </c>
      <c r="BM17" s="145">
        <v>0</v>
      </c>
      <c r="BN17" s="14">
        <f t="shared" si="14"/>
        <v>0</v>
      </c>
      <c r="BO17" s="17"/>
      <c r="BP17" s="144">
        <v>0</v>
      </c>
      <c r="BQ17" s="145">
        <v>0</v>
      </c>
      <c r="BR17" s="14">
        <f t="shared" si="15"/>
        <v>0</v>
      </c>
    </row>
    <row r="18" spans="2:70" ht="20.100000000000001" customHeight="1" outlineLevel="1" x14ac:dyDescent="0.2">
      <c r="B18" s="202"/>
      <c r="C18" s="7" t="s">
        <v>167</v>
      </c>
      <c r="D18" s="8" t="s">
        <v>48</v>
      </c>
      <c r="E18" s="7" t="s">
        <v>40</v>
      </c>
      <c r="F18" s="10">
        <v>1128.07</v>
      </c>
      <c r="G18" s="243"/>
      <c r="H18" s="178">
        <v>0</v>
      </c>
      <c r="I18" s="179">
        <v>0</v>
      </c>
      <c r="J18" s="14">
        <f t="shared" si="1"/>
        <v>0</v>
      </c>
      <c r="K18" s="17"/>
      <c r="L18" s="144">
        <v>0</v>
      </c>
      <c r="M18" s="145">
        <v>0</v>
      </c>
      <c r="N18" s="97">
        <f t="shared" si="2"/>
        <v>0</v>
      </c>
      <c r="O18" s="18"/>
      <c r="P18" s="178">
        <v>0</v>
      </c>
      <c r="Q18" s="179">
        <v>0</v>
      </c>
      <c r="R18" s="14">
        <f t="shared" si="3"/>
        <v>0</v>
      </c>
      <c r="S18" s="17"/>
      <c r="T18" s="178">
        <v>0</v>
      </c>
      <c r="U18" s="179">
        <v>0</v>
      </c>
      <c r="V18" s="14">
        <f t="shared" si="4"/>
        <v>0</v>
      </c>
      <c r="W18" s="17"/>
      <c r="X18" s="144">
        <v>0</v>
      </c>
      <c r="Y18" s="145">
        <v>0</v>
      </c>
      <c r="Z18" s="14">
        <f t="shared" si="5"/>
        <v>0</v>
      </c>
      <c r="AA18" s="17"/>
      <c r="AB18" s="144">
        <v>0</v>
      </c>
      <c r="AC18" s="145">
        <v>0</v>
      </c>
      <c r="AD18" s="14">
        <f t="shared" si="6"/>
        <v>0</v>
      </c>
      <c r="AE18" s="17"/>
      <c r="AF18" s="142">
        <v>1</v>
      </c>
      <c r="AG18" s="143">
        <v>1</v>
      </c>
      <c r="AH18" s="98">
        <f t="shared" si="7"/>
        <v>1128.07</v>
      </c>
      <c r="AI18" s="17"/>
      <c r="AJ18" s="180">
        <v>1</v>
      </c>
      <c r="AK18" s="181">
        <v>1</v>
      </c>
      <c r="AL18" s="13">
        <f t="shared" si="8"/>
        <v>1128.07</v>
      </c>
      <c r="AM18" s="17"/>
      <c r="AN18" s="144">
        <v>0</v>
      </c>
      <c r="AO18" s="145">
        <v>0</v>
      </c>
      <c r="AP18" s="14">
        <f t="shared" si="9"/>
        <v>0</v>
      </c>
      <c r="AQ18" s="17"/>
      <c r="AR18" s="144">
        <v>0</v>
      </c>
      <c r="AS18" s="145">
        <v>0</v>
      </c>
      <c r="AT18" s="19">
        <f t="shared" si="16"/>
        <v>0</v>
      </c>
      <c r="AU18" s="17"/>
      <c r="AV18" s="144">
        <v>0</v>
      </c>
      <c r="AW18" s="145">
        <v>0</v>
      </c>
      <c r="AX18" s="14">
        <f t="shared" si="10"/>
        <v>0</v>
      </c>
      <c r="AY18" s="17"/>
      <c r="AZ18" s="144">
        <v>0</v>
      </c>
      <c r="BA18" s="145">
        <v>0</v>
      </c>
      <c r="BB18" s="14">
        <f t="shared" si="11"/>
        <v>0</v>
      </c>
      <c r="BC18" s="17"/>
      <c r="BD18" s="144">
        <v>0</v>
      </c>
      <c r="BE18" s="145">
        <v>0</v>
      </c>
      <c r="BF18" s="14">
        <f t="shared" si="12"/>
        <v>0</v>
      </c>
      <c r="BG18" s="17"/>
      <c r="BH18" s="150">
        <v>2</v>
      </c>
      <c r="BI18" s="151">
        <v>2</v>
      </c>
      <c r="BJ18" s="12">
        <f t="shared" si="13"/>
        <v>2256.14</v>
      </c>
      <c r="BK18" s="17"/>
      <c r="BL18" s="150">
        <v>1</v>
      </c>
      <c r="BM18" s="151">
        <v>1</v>
      </c>
      <c r="BN18" s="12">
        <f t="shared" si="14"/>
        <v>1128.07</v>
      </c>
      <c r="BO18" s="17"/>
      <c r="BP18" s="142">
        <v>1</v>
      </c>
      <c r="BQ18" s="143">
        <v>1</v>
      </c>
      <c r="BR18" s="98">
        <f t="shared" si="15"/>
        <v>1128.07</v>
      </c>
    </row>
    <row r="19" spans="2:70" ht="20.100000000000001" customHeight="1" outlineLevel="1" thickBot="1" x14ac:dyDescent="0.25">
      <c r="B19" s="202"/>
      <c r="C19" s="7" t="s">
        <v>168</v>
      </c>
      <c r="D19" s="8" t="s">
        <v>49</v>
      </c>
      <c r="E19" s="7" t="s">
        <v>40</v>
      </c>
      <c r="F19" s="10">
        <v>1128.07</v>
      </c>
      <c r="G19" s="243"/>
      <c r="H19" s="178">
        <v>0</v>
      </c>
      <c r="I19" s="179">
        <v>0</v>
      </c>
      <c r="J19" s="14">
        <f t="shared" si="1"/>
        <v>0</v>
      </c>
      <c r="K19" s="17"/>
      <c r="L19" s="144">
        <v>0</v>
      </c>
      <c r="M19" s="145">
        <v>0</v>
      </c>
      <c r="N19" s="97">
        <f t="shared" si="2"/>
        <v>0</v>
      </c>
      <c r="O19" s="18"/>
      <c r="P19" s="178">
        <v>0</v>
      </c>
      <c r="Q19" s="179">
        <v>0</v>
      </c>
      <c r="R19" s="14">
        <f t="shared" si="3"/>
        <v>0</v>
      </c>
      <c r="S19" s="17"/>
      <c r="T19" s="178">
        <v>0</v>
      </c>
      <c r="U19" s="179">
        <v>0</v>
      </c>
      <c r="V19" s="14">
        <f>F19*T19</f>
        <v>0</v>
      </c>
      <c r="W19" s="17"/>
      <c r="X19" s="144">
        <v>0</v>
      </c>
      <c r="Y19" s="145">
        <v>0</v>
      </c>
      <c r="Z19" s="14">
        <f t="shared" si="5"/>
        <v>0</v>
      </c>
      <c r="AA19" s="17"/>
      <c r="AB19" s="144">
        <v>0</v>
      </c>
      <c r="AC19" s="145">
        <v>0</v>
      </c>
      <c r="AD19" s="14">
        <f t="shared" si="6"/>
        <v>0</v>
      </c>
      <c r="AE19" s="17"/>
      <c r="AF19" s="142">
        <v>1</v>
      </c>
      <c r="AG19" s="143">
        <v>1</v>
      </c>
      <c r="AH19" s="98">
        <f t="shared" si="7"/>
        <v>1128.07</v>
      </c>
      <c r="AI19" s="17"/>
      <c r="AJ19" s="180">
        <v>1</v>
      </c>
      <c r="AK19" s="181">
        <v>1</v>
      </c>
      <c r="AL19" s="13">
        <f t="shared" si="8"/>
        <v>1128.07</v>
      </c>
      <c r="AM19" s="17"/>
      <c r="AN19" s="144">
        <v>0</v>
      </c>
      <c r="AO19" s="145">
        <v>0</v>
      </c>
      <c r="AP19" s="14">
        <f t="shared" si="9"/>
        <v>0</v>
      </c>
      <c r="AQ19" s="17"/>
      <c r="AR19" s="144">
        <v>0</v>
      </c>
      <c r="AS19" s="145">
        <v>0</v>
      </c>
      <c r="AT19" s="21">
        <f t="shared" si="16"/>
        <v>0</v>
      </c>
      <c r="AU19" s="17"/>
      <c r="AV19" s="144">
        <v>0</v>
      </c>
      <c r="AW19" s="145">
        <v>0</v>
      </c>
      <c r="AX19" s="14">
        <f t="shared" si="10"/>
        <v>0</v>
      </c>
      <c r="AY19" s="17"/>
      <c r="AZ19" s="144">
        <v>0</v>
      </c>
      <c r="BA19" s="145">
        <v>0</v>
      </c>
      <c r="BB19" s="14">
        <f t="shared" si="11"/>
        <v>0</v>
      </c>
      <c r="BC19" s="17"/>
      <c r="BD19" s="144">
        <v>0</v>
      </c>
      <c r="BE19" s="145">
        <v>0</v>
      </c>
      <c r="BF19" s="14">
        <f t="shared" si="12"/>
        <v>0</v>
      </c>
      <c r="BG19" s="17"/>
      <c r="BH19" s="150">
        <v>1</v>
      </c>
      <c r="BI19" s="151">
        <v>1</v>
      </c>
      <c r="BJ19" s="12">
        <f t="shared" si="13"/>
        <v>1128.07</v>
      </c>
      <c r="BK19" s="17"/>
      <c r="BL19" s="150">
        <v>1</v>
      </c>
      <c r="BM19" s="151">
        <v>1</v>
      </c>
      <c r="BN19" s="12">
        <f t="shared" si="14"/>
        <v>1128.07</v>
      </c>
      <c r="BO19" s="17"/>
      <c r="BP19" s="142">
        <v>1</v>
      </c>
      <c r="BQ19" s="143">
        <v>1</v>
      </c>
      <c r="BR19" s="98">
        <f t="shared" si="15"/>
        <v>1128.07</v>
      </c>
    </row>
    <row r="20" spans="2:70" ht="30" customHeight="1" thickBot="1" x14ac:dyDescent="0.25">
      <c r="B20" s="202"/>
      <c r="C20" s="213" t="s">
        <v>169</v>
      </c>
      <c r="D20" s="214"/>
      <c r="E20" s="214"/>
      <c r="F20" s="215"/>
      <c r="G20" s="243"/>
      <c r="H20" s="190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</row>
    <row r="21" spans="2:70" ht="20.100000000000001" customHeight="1" outlineLevel="1" x14ac:dyDescent="0.2">
      <c r="B21" s="202"/>
      <c r="C21" s="7" t="s">
        <v>130</v>
      </c>
      <c r="D21" s="8" t="s">
        <v>50</v>
      </c>
      <c r="E21" s="7" t="s">
        <v>40</v>
      </c>
      <c r="F21" s="10">
        <v>6568.5</v>
      </c>
      <c r="G21" s="243"/>
      <c r="H21" s="160">
        <v>0</v>
      </c>
      <c r="I21" s="161"/>
      <c r="J21" s="19">
        <f>F21*H21</f>
        <v>0</v>
      </c>
      <c r="K21" s="80"/>
      <c r="L21" s="148">
        <v>1</v>
      </c>
      <c r="M21" s="149"/>
      <c r="N21" s="16">
        <f>F21*L21</f>
        <v>6568.5</v>
      </c>
      <c r="O21" s="22"/>
      <c r="P21" s="160">
        <v>0</v>
      </c>
      <c r="Q21" s="161"/>
      <c r="R21" s="19">
        <f>F21*P21</f>
        <v>0</v>
      </c>
      <c r="S21" s="80"/>
      <c r="T21" s="148">
        <v>1</v>
      </c>
      <c r="U21" s="149"/>
      <c r="V21" s="16">
        <f>F21*T21</f>
        <v>6568.5</v>
      </c>
      <c r="W21" s="80"/>
      <c r="X21" s="160">
        <v>0</v>
      </c>
      <c r="Y21" s="161"/>
      <c r="Z21" s="19">
        <f>F21*X21</f>
        <v>0</v>
      </c>
      <c r="AA21" s="80"/>
      <c r="AB21" s="160">
        <v>0</v>
      </c>
      <c r="AC21" s="161"/>
      <c r="AD21" s="19">
        <f>F21*AB21</f>
        <v>0</v>
      </c>
      <c r="AE21" s="80"/>
      <c r="AF21" s="148">
        <v>1</v>
      </c>
      <c r="AG21" s="149"/>
      <c r="AH21" s="16">
        <f>F21*AF21</f>
        <v>6568.5</v>
      </c>
      <c r="AI21" s="80"/>
      <c r="AJ21" s="148">
        <v>1</v>
      </c>
      <c r="AK21" s="149"/>
      <c r="AL21" s="16">
        <f>F21*AJ21</f>
        <v>6568.5</v>
      </c>
      <c r="AM21" s="80"/>
      <c r="AN21" s="160">
        <v>0</v>
      </c>
      <c r="AO21" s="161"/>
      <c r="AP21" s="19">
        <f>F21*AN21</f>
        <v>0</v>
      </c>
      <c r="AQ21" s="80"/>
      <c r="AR21" s="160">
        <v>0</v>
      </c>
      <c r="AS21" s="161"/>
      <c r="AT21" s="19">
        <f>F21*AR21</f>
        <v>0</v>
      </c>
      <c r="AU21" s="80"/>
      <c r="AV21" s="148">
        <v>1</v>
      </c>
      <c r="AW21" s="149"/>
      <c r="AX21" s="74">
        <f>F21*AV21</f>
        <v>6568.5</v>
      </c>
      <c r="AY21" s="80"/>
      <c r="AZ21" s="160">
        <v>0</v>
      </c>
      <c r="BA21" s="161"/>
      <c r="BB21" s="19">
        <f>F21*AZ21</f>
        <v>0</v>
      </c>
      <c r="BC21" s="80"/>
      <c r="BD21" s="148">
        <v>1</v>
      </c>
      <c r="BE21" s="149"/>
      <c r="BF21" s="16">
        <f>F21*BD21</f>
        <v>6568.5</v>
      </c>
      <c r="BG21" s="80"/>
      <c r="BH21" s="158">
        <v>1</v>
      </c>
      <c r="BI21" s="159"/>
      <c r="BJ21" s="16">
        <f t="shared" ref="BJ21:BJ28" si="17">F21*BI21</f>
        <v>0</v>
      </c>
      <c r="BK21" s="80"/>
      <c r="BL21" s="148">
        <v>1</v>
      </c>
      <c r="BM21" s="149"/>
      <c r="BN21" s="16">
        <f>F21*BL21</f>
        <v>6568.5</v>
      </c>
      <c r="BO21" s="80"/>
      <c r="BP21" s="148">
        <v>1</v>
      </c>
      <c r="BQ21" s="149"/>
      <c r="BR21" s="16">
        <f>F21*BP21</f>
        <v>6568.5</v>
      </c>
    </row>
    <row r="22" spans="2:70" ht="20.100000000000001" customHeight="1" outlineLevel="1" x14ac:dyDescent="0.2">
      <c r="B22" s="202"/>
      <c r="C22" s="7" t="s">
        <v>131</v>
      </c>
      <c r="D22" s="8" t="s">
        <v>51</v>
      </c>
      <c r="E22" s="7" t="s">
        <v>40</v>
      </c>
      <c r="F22" s="10">
        <v>6568.5</v>
      </c>
      <c r="G22" s="243"/>
      <c r="H22" s="132">
        <v>0</v>
      </c>
      <c r="I22" s="133"/>
      <c r="J22" s="19">
        <f t="shared" ref="J22:J28" si="18">F22*H22</f>
        <v>0</v>
      </c>
      <c r="K22" s="80"/>
      <c r="L22" s="132">
        <v>0</v>
      </c>
      <c r="M22" s="133">
        <v>0</v>
      </c>
      <c r="N22" s="19">
        <f t="shared" ref="N22:N28" si="19">F22*L22</f>
        <v>0</v>
      </c>
      <c r="O22" s="22"/>
      <c r="P22" s="132">
        <v>0</v>
      </c>
      <c r="Q22" s="133">
        <v>0</v>
      </c>
      <c r="R22" s="19">
        <f t="shared" ref="R22:R28" si="20">F22*P22</f>
        <v>0</v>
      </c>
      <c r="S22" s="80"/>
      <c r="T22" s="128">
        <v>1</v>
      </c>
      <c r="U22" s="129">
        <v>2</v>
      </c>
      <c r="V22" s="16">
        <f t="shared" ref="V22:V28" si="21">F22*T22</f>
        <v>6568.5</v>
      </c>
      <c r="W22" s="80"/>
      <c r="X22" s="132">
        <v>0</v>
      </c>
      <c r="Y22" s="133">
        <v>0</v>
      </c>
      <c r="Z22" s="19">
        <f t="shared" ref="Z22:Z28" si="22">F22*X22</f>
        <v>0</v>
      </c>
      <c r="AA22" s="80"/>
      <c r="AB22" s="132">
        <v>0</v>
      </c>
      <c r="AC22" s="133">
        <v>0</v>
      </c>
      <c r="AD22" s="19">
        <f t="shared" ref="AD22:AD28" si="23">F22*AB22</f>
        <v>0</v>
      </c>
      <c r="AE22" s="80"/>
      <c r="AF22" s="128">
        <v>1</v>
      </c>
      <c r="AG22" s="129">
        <v>1</v>
      </c>
      <c r="AH22" s="16">
        <f t="shared" ref="AH22:AH28" si="24">F22*AF22</f>
        <v>6568.5</v>
      </c>
      <c r="AI22" s="80"/>
      <c r="AJ22" s="128">
        <v>1</v>
      </c>
      <c r="AK22" s="129">
        <v>1</v>
      </c>
      <c r="AL22" s="16">
        <f t="shared" ref="AL22:AL28" si="25">F22*AJ22</f>
        <v>6568.5</v>
      </c>
      <c r="AM22" s="80"/>
      <c r="AN22" s="132">
        <v>0</v>
      </c>
      <c r="AO22" s="133">
        <v>0</v>
      </c>
      <c r="AP22" s="19">
        <f t="shared" ref="AP22:AP28" si="26">F22*AN22</f>
        <v>0</v>
      </c>
      <c r="AQ22" s="80"/>
      <c r="AR22" s="132">
        <v>0</v>
      </c>
      <c r="AS22" s="133">
        <v>0</v>
      </c>
      <c r="AT22" s="19">
        <f t="shared" ref="AT22:AT28" si="27">F22*AR22</f>
        <v>0</v>
      </c>
      <c r="AU22" s="80"/>
      <c r="AV22" s="128">
        <v>1</v>
      </c>
      <c r="AW22" s="129">
        <v>1</v>
      </c>
      <c r="AX22" s="74">
        <f t="shared" ref="AX22:AX28" si="28">F22*AV22</f>
        <v>6568.5</v>
      </c>
      <c r="AY22" s="80"/>
      <c r="AZ22" s="132">
        <v>0</v>
      </c>
      <c r="BA22" s="133">
        <v>0</v>
      </c>
      <c r="BB22" s="19">
        <f t="shared" ref="BB22:BB28" si="29">F22*AZ22</f>
        <v>0</v>
      </c>
      <c r="BC22" s="80"/>
      <c r="BD22" s="132">
        <v>0</v>
      </c>
      <c r="BE22" s="133">
        <v>0</v>
      </c>
      <c r="BF22" s="19">
        <f t="shared" ref="BF22:BF28" si="30">F22*BD22</f>
        <v>0</v>
      </c>
      <c r="BG22" s="80"/>
      <c r="BH22" s="150">
        <v>1</v>
      </c>
      <c r="BI22" s="151">
        <v>1</v>
      </c>
      <c r="BJ22" s="16">
        <f t="shared" si="17"/>
        <v>6568.5</v>
      </c>
      <c r="BK22" s="80"/>
      <c r="BL22" s="128">
        <v>1</v>
      </c>
      <c r="BM22" s="129">
        <v>1</v>
      </c>
      <c r="BN22" s="16">
        <f t="shared" ref="BN22:BN27" si="31">F22*BL22</f>
        <v>6568.5</v>
      </c>
      <c r="BO22" s="80"/>
      <c r="BP22" s="128">
        <v>1</v>
      </c>
      <c r="BQ22" s="129">
        <v>1</v>
      </c>
      <c r="BR22" s="16">
        <f t="shared" ref="BR22:BR28" si="32">F22*BP22</f>
        <v>6568.5</v>
      </c>
    </row>
    <row r="23" spans="2:70" ht="20.100000000000001" customHeight="1" outlineLevel="1" x14ac:dyDescent="0.2">
      <c r="B23" s="202"/>
      <c r="C23" s="7" t="s">
        <v>132</v>
      </c>
      <c r="D23" s="8" t="s">
        <v>52</v>
      </c>
      <c r="E23" s="7" t="s">
        <v>40</v>
      </c>
      <c r="F23" s="10">
        <v>6568.5</v>
      </c>
      <c r="G23" s="243"/>
      <c r="H23" s="132">
        <v>0</v>
      </c>
      <c r="I23" s="133">
        <v>0</v>
      </c>
      <c r="J23" s="19">
        <f t="shared" si="18"/>
        <v>0</v>
      </c>
      <c r="K23" s="80"/>
      <c r="L23" s="132">
        <v>0</v>
      </c>
      <c r="M23" s="133">
        <v>0</v>
      </c>
      <c r="N23" s="19">
        <f t="shared" si="19"/>
        <v>0</v>
      </c>
      <c r="O23" s="22"/>
      <c r="P23" s="132">
        <v>0</v>
      </c>
      <c r="Q23" s="133">
        <v>0</v>
      </c>
      <c r="R23" s="19">
        <f t="shared" si="20"/>
        <v>0</v>
      </c>
      <c r="S23" s="80"/>
      <c r="T23" s="128">
        <v>1</v>
      </c>
      <c r="U23" s="129">
        <v>0</v>
      </c>
      <c r="V23" s="16">
        <f t="shared" si="21"/>
        <v>6568.5</v>
      </c>
      <c r="W23" s="80"/>
      <c r="X23" s="182">
        <v>1</v>
      </c>
      <c r="Y23" s="183">
        <v>1</v>
      </c>
      <c r="Z23" s="99">
        <f t="shared" si="22"/>
        <v>6568.5</v>
      </c>
      <c r="AA23" s="80"/>
      <c r="AB23" s="132">
        <v>0</v>
      </c>
      <c r="AC23" s="133">
        <v>0</v>
      </c>
      <c r="AD23" s="19">
        <f t="shared" si="23"/>
        <v>0</v>
      </c>
      <c r="AE23" s="80"/>
      <c r="AF23" s="128">
        <v>1</v>
      </c>
      <c r="AG23" s="129">
        <v>1</v>
      </c>
      <c r="AH23" s="16">
        <f t="shared" si="24"/>
        <v>6568.5</v>
      </c>
      <c r="AI23" s="80"/>
      <c r="AJ23" s="128">
        <v>1</v>
      </c>
      <c r="AK23" s="129">
        <v>1</v>
      </c>
      <c r="AL23" s="16">
        <f t="shared" si="25"/>
        <v>6568.5</v>
      </c>
      <c r="AM23" s="80"/>
      <c r="AN23" s="132">
        <v>0</v>
      </c>
      <c r="AO23" s="133">
        <v>0</v>
      </c>
      <c r="AP23" s="19">
        <f t="shared" si="26"/>
        <v>0</v>
      </c>
      <c r="AQ23" s="80"/>
      <c r="AR23" s="132">
        <v>0</v>
      </c>
      <c r="AS23" s="133">
        <v>0</v>
      </c>
      <c r="AT23" s="19">
        <f t="shared" si="27"/>
        <v>0</v>
      </c>
      <c r="AU23" s="80"/>
      <c r="AV23" s="182">
        <v>1</v>
      </c>
      <c r="AW23" s="183">
        <v>0</v>
      </c>
      <c r="AX23" s="99">
        <f t="shared" si="28"/>
        <v>6568.5</v>
      </c>
      <c r="AY23" s="80"/>
      <c r="AZ23" s="132">
        <v>0</v>
      </c>
      <c r="BA23" s="133">
        <v>0</v>
      </c>
      <c r="BB23" s="19">
        <f t="shared" si="29"/>
        <v>0</v>
      </c>
      <c r="BC23" s="80"/>
      <c r="BD23" s="128">
        <v>1</v>
      </c>
      <c r="BE23" s="129">
        <v>1</v>
      </c>
      <c r="BF23" s="16">
        <f t="shared" si="30"/>
        <v>6568.5</v>
      </c>
      <c r="BG23" s="80"/>
      <c r="BH23" s="150">
        <v>1</v>
      </c>
      <c r="BI23" s="151">
        <v>1</v>
      </c>
      <c r="BJ23" s="16">
        <f t="shared" si="17"/>
        <v>6568.5</v>
      </c>
      <c r="BK23" s="80"/>
      <c r="BL23" s="132">
        <v>0</v>
      </c>
      <c r="BM23" s="133">
        <v>0</v>
      </c>
      <c r="BN23" s="19">
        <f t="shared" si="31"/>
        <v>0</v>
      </c>
      <c r="BO23" s="80"/>
      <c r="BP23" s="128">
        <v>1</v>
      </c>
      <c r="BQ23" s="129">
        <v>1</v>
      </c>
      <c r="BR23" s="16">
        <f t="shared" si="32"/>
        <v>6568.5</v>
      </c>
    </row>
    <row r="24" spans="2:70" ht="20.100000000000001" customHeight="1" outlineLevel="1" x14ac:dyDescent="0.2">
      <c r="B24" s="202"/>
      <c r="C24" s="7" t="s">
        <v>133</v>
      </c>
      <c r="D24" s="8" t="s">
        <v>53</v>
      </c>
      <c r="E24" s="7" t="s">
        <v>40</v>
      </c>
      <c r="F24" s="10">
        <v>6378.11</v>
      </c>
      <c r="G24" s="243"/>
      <c r="H24" s="132">
        <v>0</v>
      </c>
      <c r="I24" s="133">
        <v>0</v>
      </c>
      <c r="J24" s="19">
        <f t="shared" si="18"/>
        <v>0</v>
      </c>
      <c r="K24" s="80"/>
      <c r="L24" s="128">
        <v>1</v>
      </c>
      <c r="M24" s="129">
        <v>0</v>
      </c>
      <c r="N24" s="16">
        <f t="shared" si="19"/>
        <v>6378.11</v>
      </c>
      <c r="O24" s="22"/>
      <c r="P24" s="132">
        <v>0</v>
      </c>
      <c r="Q24" s="133">
        <v>0</v>
      </c>
      <c r="R24" s="19">
        <f t="shared" si="20"/>
        <v>0</v>
      </c>
      <c r="S24" s="80"/>
      <c r="T24" s="128">
        <v>1</v>
      </c>
      <c r="U24" s="129">
        <v>0</v>
      </c>
      <c r="V24" s="16">
        <f t="shared" si="21"/>
        <v>6378.11</v>
      </c>
      <c r="W24" s="80"/>
      <c r="X24" s="132">
        <v>0</v>
      </c>
      <c r="Y24" s="133">
        <v>0</v>
      </c>
      <c r="Z24" s="19">
        <f t="shared" si="22"/>
        <v>0</v>
      </c>
      <c r="AA24" s="80"/>
      <c r="AB24" s="132">
        <v>0</v>
      </c>
      <c r="AC24" s="133">
        <v>0</v>
      </c>
      <c r="AD24" s="19">
        <f t="shared" si="23"/>
        <v>0</v>
      </c>
      <c r="AE24" s="80"/>
      <c r="AF24" s="132">
        <v>0</v>
      </c>
      <c r="AG24" s="133">
        <v>0</v>
      </c>
      <c r="AH24" s="19">
        <f t="shared" si="24"/>
        <v>0</v>
      </c>
      <c r="AI24" s="80"/>
      <c r="AJ24" s="132">
        <v>0</v>
      </c>
      <c r="AK24" s="133">
        <v>0</v>
      </c>
      <c r="AL24" s="19">
        <f t="shared" si="25"/>
        <v>0</v>
      </c>
      <c r="AM24" s="80"/>
      <c r="AN24" s="132">
        <v>0</v>
      </c>
      <c r="AO24" s="133">
        <v>0</v>
      </c>
      <c r="AP24" s="19">
        <f t="shared" si="26"/>
        <v>0</v>
      </c>
      <c r="AQ24" s="80"/>
      <c r="AR24" s="132">
        <v>0</v>
      </c>
      <c r="AS24" s="133">
        <v>0</v>
      </c>
      <c r="AT24" s="19">
        <f t="shared" si="27"/>
        <v>0</v>
      </c>
      <c r="AU24" s="80"/>
      <c r="AV24" s="182">
        <v>1</v>
      </c>
      <c r="AW24" s="183">
        <v>0</v>
      </c>
      <c r="AX24" s="99">
        <f t="shared" si="28"/>
        <v>6378.11</v>
      </c>
      <c r="AY24" s="80"/>
      <c r="AZ24" s="132">
        <v>0</v>
      </c>
      <c r="BA24" s="133">
        <v>0</v>
      </c>
      <c r="BB24" s="19">
        <f t="shared" si="29"/>
        <v>0</v>
      </c>
      <c r="BC24" s="80"/>
      <c r="BD24" s="132">
        <v>0</v>
      </c>
      <c r="BE24" s="133">
        <v>0</v>
      </c>
      <c r="BF24" s="19">
        <f t="shared" si="30"/>
        <v>0</v>
      </c>
      <c r="BG24" s="80"/>
      <c r="BH24" s="150">
        <v>1</v>
      </c>
      <c r="BI24" s="151">
        <v>1</v>
      </c>
      <c r="BJ24" s="16">
        <f t="shared" si="17"/>
        <v>6378.11</v>
      </c>
      <c r="BK24" s="80"/>
      <c r="BL24" s="132">
        <v>0</v>
      </c>
      <c r="BM24" s="133">
        <v>0</v>
      </c>
      <c r="BN24" s="19">
        <f t="shared" si="31"/>
        <v>0</v>
      </c>
      <c r="BO24" s="80"/>
      <c r="BP24" s="128">
        <v>1</v>
      </c>
      <c r="BQ24" s="129">
        <v>1</v>
      </c>
      <c r="BR24" s="16">
        <f t="shared" si="32"/>
        <v>6378.11</v>
      </c>
    </row>
    <row r="25" spans="2:70" ht="20.100000000000001" customHeight="1" outlineLevel="1" x14ac:dyDescent="0.2">
      <c r="B25" s="202"/>
      <c r="C25" s="7" t="s">
        <v>134</v>
      </c>
      <c r="D25" s="8" t="s">
        <v>54</v>
      </c>
      <c r="E25" s="7" t="s">
        <v>40</v>
      </c>
      <c r="F25" s="10">
        <v>18943.93</v>
      </c>
      <c r="G25" s="243"/>
      <c r="H25" s="132">
        <v>0</v>
      </c>
      <c r="I25" s="133"/>
      <c r="J25" s="19">
        <f t="shared" si="18"/>
        <v>0</v>
      </c>
      <c r="K25" s="80"/>
      <c r="L25" s="132">
        <v>0</v>
      </c>
      <c r="M25" s="133">
        <v>0</v>
      </c>
      <c r="N25" s="19">
        <f t="shared" si="19"/>
        <v>0</v>
      </c>
      <c r="O25" s="22"/>
      <c r="P25" s="132">
        <v>0</v>
      </c>
      <c r="Q25" s="133">
        <v>0</v>
      </c>
      <c r="R25" s="19">
        <f t="shared" si="20"/>
        <v>0</v>
      </c>
      <c r="S25" s="80"/>
      <c r="T25" s="132">
        <v>0</v>
      </c>
      <c r="U25" s="133">
        <v>0</v>
      </c>
      <c r="V25" s="19">
        <f t="shared" si="21"/>
        <v>0</v>
      </c>
      <c r="W25" s="80"/>
      <c r="X25" s="132">
        <v>0</v>
      </c>
      <c r="Y25" s="133">
        <v>0</v>
      </c>
      <c r="Z25" s="19">
        <f t="shared" si="22"/>
        <v>0</v>
      </c>
      <c r="AA25" s="80"/>
      <c r="AB25" s="132">
        <v>0</v>
      </c>
      <c r="AC25" s="133">
        <v>0</v>
      </c>
      <c r="AD25" s="19">
        <f t="shared" si="23"/>
        <v>0</v>
      </c>
      <c r="AE25" s="80"/>
      <c r="AF25" s="132">
        <v>0</v>
      </c>
      <c r="AG25" s="133">
        <v>0</v>
      </c>
      <c r="AH25" s="19">
        <f t="shared" si="24"/>
        <v>0</v>
      </c>
      <c r="AI25" s="80"/>
      <c r="AJ25" s="128">
        <v>1</v>
      </c>
      <c r="AK25" s="129">
        <v>1</v>
      </c>
      <c r="AL25" s="16">
        <f t="shared" si="25"/>
        <v>18943.93</v>
      </c>
      <c r="AM25" s="80"/>
      <c r="AN25" s="132">
        <v>0</v>
      </c>
      <c r="AO25" s="133">
        <v>0</v>
      </c>
      <c r="AP25" s="19">
        <f t="shared" si="26"/>
        <v>0</v>
      </c>
      <c r="AQ25" s="80"/>
      <c r="AR25" s="132">
        <v>0</v>
      </c>
      <c r="AS25" s="133">
        <v>0</v>
      </c>
      <c r="AT25" s="19">
        <f t="shared" si="27"/>
        <v>0</v>
      </c>
      <c r="AU25" s="80"/>
      <c r="AV25" s="128">
        <v>1</v>
      </c>
      <c r="AW25" s="129">
        <v>1</v>
      </c>
      <c r="AX25" s="74">
        <f t="shared" si="28"/>
        <v>18943.93</v>
      </c>
      <c r="AY25" s="80"/>
      <c r="AZ25" s="132">
        <v>0</v>
      </c>
      <c r="BA25" s="133">
        <v>0</v>
      </c>
      <c r="BB25" s="19">
        <f t="shared" si="29"/>
        <v>0</v>
      </c>
      <c r="BC25" s="80"/>
      <c r="BD25" s="128">
        <v>1</v>
      </c>
      <c r="BE25" s="129">
        <v>1</v>
      </c>
      <c r="BF25" s="16">
        <f t="shared" si="30"/>
        <v>18943.93</v>
      </c>
      <c r="BG25" s="80"/>
      <c r="BH25" s="150">
        <v>1</v>
      </c>
      <c r="BI25" s="151">
        <v>1</v>
      </c>
      <c r="BJ25" s="16">
        <f t="shared" si="17"/>
        <v>18943.93</v>
      </c>
      <c r="BK25" s="80"/>
      <c r="BL25" s="128">
        <v>1</v>
      </c>
      <c r="BM25" s="129">
        <v>1</v>
      </c>
      <c r="BN25" s="16">
        <f t="shared" si="31"/>
        <v>18943.93</v>
      </c>
      <c r="BO25" s="80"/>
      <c r="BP25" s="128">
        <v>1</v>
      </c>
      <c r="BQ25" s="129">
        <v>1</v>
      </c>
      <c r="BR25" s="16">
        <f t="shared" si="32"/>
        <v>18943.93</v>
      </c>
    </row>
    <row r="26" spans="2:70" ht="20.100000000000001" customHeight="1" outlineLevel="1" x14ac:dyDescent="0.2">
      <c r="B26" s="202"/>
      <c r="C26" s="7" t="s">
        <v>135</v>
      </c>
      <c r="D26" s="8" t="s">
        <v>55</v>
      </c>
      <c r="E26" s="7" t="s">
        <v>40</v>
      </c>
      <c r="F26" s="10">
        <v>22704.16</v>
      </c>
      <c r="G26" s="243"/>
      <c r="H26" s="132">
        <v>0</v>
      </c>
      <c r="I26" s="133"/>
      <c r="J26" s="19">
        <f t="shared" si="18"/>
        <v>0</v>
      </c>
      <c r="K26" s="80"/>
      <c r="L26" s="132">
        <v>0</v>
      </c>
      <c r="M26" s="133">
        <v>0</v>
      </c>
      <c r="N26" s="19">
        <f t="shared" si="19"/>
        <v>0</v>
      </c>
      <c r="O26" s="22"/>
      <c r="P26" s="132">
        <v>0</v>
      </c>
      <c r="Q26" s="133">
        <v>0</v>
      </c>
      <c r="R26" s="19">
        <f t="shared" si="20"/>
        <v>0</v>
      </c>
      <c r="S26" s="80"/>
      <c r="T26" s="132">
        <v>0</v>
      </c>
      <c r="U26" s="133">
        <v>0</v>
      </c>
      <c r="V26" s="19">
        <f t="shared" si="21"/>
        <v>0</v>
      </c>
      <c r="W26" s="80"/>
      <c r="X26" s="132">
        <v>0</v>
      </c>
      <c r="Y26" s="133">
        <v>0</v>
      </c>
      <c r="Z26" s="19">
        <f t="shared" si="22"/>
        <v>0</v>
      </c>
      <c r="AA26" s="80"/>
      <c r="AB26" s="132">
        <v>0</v>
      </c>
      <c r="AC26" s="133">
        <v>0</v>
      </c>
      <c r="AD26" s="19">
        <f t="shared" si="23"/>
        <v>0</v>
      </c>
      <c r="AE26" s="80"/>
      <c r="AF26" s="128">
        <v>1</v>
      </c>
      <c r="AG26" s="129">
        <v>1</v>
      </c>
      <c r="AH26" s="16">
        <f t="shared" si="24"/>
        <v>22704.16</v>
      </c>
      <c r="AI26" s="80"/>
      <c r="AJ26" s="132">
        <v>0</v>
      </c>
      <c r="AK26" s="133">
        <v>0</v>
      </c>
      <c r="AL26" s="19">
        <f t="shared" si="25"/>
        <v>0</v>
      </c>
      <c r="AM26" s="80"/>
      <c r="AN26" s="132">
        <v>0</v>
      </c>
      <c r="AO26" s="133">
        <v>0</v>
      </c>
      <c r="AP26" s="19">
        <f t="shared" si="26"/>
        <v>0</v>
      </c>
      <c r="AQ26" s="80"/>
      <c r="AR26" s="132">
        <v>0</v>
      </c>
      <c r="AS26" s="133">
        <v>0</v>
      </c>
      <c r="AT26" s="19">
        <f t="shared" si="27"/>
        <v>0</v>
      </c>
      <c r="AU26" s="80"/>
      <c r="AV26" s="132">
        <v>0</v>
      </c>
      <c r="AW26" s="133">
        <v>0</v>
      </c>
      <c r="AX26" s="19">
        <f t="shared" si="28"/>
        <v>0</v>
      </c>
      <c r="AY26" s="80"/>
      <c r="AZ26" s="132">
        <v>0</v>
      </c>
      <c r="BA26" s="133">
        <v>0</v>
      </c>
      <c r="BB26" s="19">
        <f t="shared" si="29"/>
        <v>0</v>
      </c>
      <c r="BC26" s="80"/>
      <c r="BD26" s="132">
        <v>0</v>
      </c>
      <c r="BE26" s="133">
        <v>0</v>
      </c>
      <c r="BF26" s="19">
        <f t="shared" si="30"/>
        <v>0</v>
      </c>
      <c r="BG26" s="80"/>
      <c r="BH26" s="150">
        <v>1</v>
      </c>
      <c r="BI26" s="151">
        <v>1</v>
      </c>
      <c r="BJ26" s="16">
        <f t="shared" si="17"/>
        <v>22704.16</v>
      </c>
      <c r="BK26" s="80"/>
      <c r="BL26" s="132">
        <v>0</v>
      </c>
      <c r="BM26" s="133">
        <v>0</v>
      </c>
      <c r="BN26" s="19">
        <f t="shared" si="31"/>
        <v>0</v>
      </c>
      <c r="BO26" s="80"/>
      <c r="BP26" s="132">
        <v>0</v>
      </c>
      <c r="BQ26" s="133">
        <v>0</v>
      </c>
      <c r="BR26" s="19">
        <f t="shared" si="32"/>
        <v>0</v>
      </c>
    </row>
    <row r="27" spans="2:70" ht="20.100000000000001" customHeight="1" outlineLevel="1" x14ac:dyDescent="0.2">
      <c r="B27" s="202"/>
      <c r="C27" s="7" t="s">
        <v>136</v>
      </c>
      <c r="D27" s="8" t="s">
        <v>56</v>
      </c>
      <c r="E27" s="7" t="s">
        <v>40</v>
      </c>
      <c r="F27" s="10">
        <v>6568.51</v>
      </c>
      <c r="G27" s="243"/>
      <c r="H27" s="132">
        <v>0</v>
      </c>
      <c r="I27" s="133"/>
      <c r="J27" s="19">
        <f t="shared" si="18"/>
        <v>0</v>
      </c>
      <c r="K27" s="80"/>
      <c r="L27" s="128">
        <v>1</v>
      </c>
      <c r="M27" s="129">
        <v>1</v>
      </c>
      <c r="N27" s="16">
        <f t="shared" si="19"/>
        <v>6568.51</v>
      </c>
      <c r="O27" s="22"/>
      <c r="P27" s="132">
        <v>0</v>
      </c>
      <c r="Q27" s="133">
        <v>0</v>
      </c>
      <c r="R27" s="19">
        <f t="shared" si="20"/>
        <v>0</v>
      </c>
      <c r="S27" s="80"/>
      <c r="T27" s="132">
        <v>0</v>
      </c>
      <c r="U27" s="133">
        <v>0</v>
      </c>
      <c r="V27" s="19">
        <f t="shared" si="21"/>
        <v>0</v>
      </c>
      <c r="W27" s="80"/>
      <c r="X27" s="132">
        <v>0</v>
      </c>
      <c r="Y27" s="133">
        <v>0</v>
      </c>
      <c r="Z27" s="19">
        <f t="shared" si="22"/>
        <v>0</v>
      </c>
      <c r="AA27" s="80"/>
      <c r="AB27" s="132">
        <v>0</v>
      </c>
      <c r="AC27" s="133">
        <v>0</v>
      </c>
      <c r="AD27" s="19">
        <f t="shared" si="23"/>
        <v>0</v>
      </c>
      <c r="AE27" s="80"/>
      <c r="AF27" s="128">
        <v>1</v>
      </c>
      <c r="AG27" s="129">
        <v>1</v>
      </c>
      <c r="AH27" s="16">
        <f t="shared" si="24"/>
        <v>6568.51</v>
      </c>
      <c r="AI27" s="80"/>
      <c r="AJ27" s="128">
        <v>1</v>
      </c>
      <c r="AK27" s="129">
        <v>1</v>
      </c>
      <c r="AL27" s="16">
        <f t="shared" si="25"/>
        <v>6568.51</v>
      </c>
      <c r="AM27" s="80"/>
      <c r="AN27" s="132">
        <v>0</v>
      </c>
      <c r="AO27" s="133">
        <v>0</v>
      </c>
      <c r="AP27" s="19">
        <f t="shared" si="26"/>
        <v>0</v>
      </c>
      <c r="AQ27" s="80"/>
      <c r="AR27" s="132">
        <v>0</v>
      </c>
      <c r="AS27" s="133">
        <v>0</v>
      </c>
      <c r="AT27" s="19">
        <f t="shared" si="27"/>
        <v>0</v>
      </c>
      <c r="AU27" s="80"/>
      <c r="AV27" s="128">
        <v>1</v>
      </c>
      <c r="AW27" s="129">
        <v>1</v>
      </c>
      <c r="AX27" s="74">
        <f t="shared" si="28"/>
        <v>6568.51</v>
      </c>
      <c r="AY27" s="80"/>
      <c r="AZ27" s="132">
        <v>1</v>
      </c>
      <c r="BA27" s="133">
        <v>1</v>
      </c>
      <c r="BB27" s="12">
        <f t="shared" si="29"/>
        <v>6568.51</v>
      </c>
      <c r="BC27" s="80"/>
      <c r="BD27" s="132">
        <v>0</v>
      </c>
      <c r="BE27" s="133">
        <v>0</v>
      </c>
      <c r="BF27" s="19">
        <f t="shared" si="30"/>
        <v>0</v>
      </c>
      <c r="BG27" s="80"/>
      <c r="BH27" s="150">
        <v>1</v>
      </c>
      <c r="BI27" s="151">
        <v>1</v>
      </c>
      <c r="BJ27" s="16">
        <f t="shared" si="17"/>
        <v>6568.51</v>
      </c>
      <c r="BK27" s="80"/>
      <c r="BL27" s="132">
        <v>0</v>
      </c>
      <c r="BM27" s="133">
        <v>0</v>
      </c>
      <c r="BN27" s="19">
        <f t="shared" si="31"/>
        <v>0</v>
      </c>
      <c r="BO27" s="80"/>
      <c r="BP27" s="132">
        <v>0</v>
      </c>
      <c r="BQ27" s="133">
        <v>0</v>
      </c>
      <c r="BR27" s="19">
        <f t="shared" si="32"/>
        <v>0</v>
      </c>
    </row>
    <row r="28" spans="2:70" ht="20.100000000000001" customHeight="1" outlineLevel="1" thickBot="1" x14ac:dyDescent="0.25">
      <c r="B28" s="202"/>
      <c r="C28" s="7" t="s">
        <v>171</v>
      </c>
      <c r="D28" s="8" t="s">
        <v>57</v>
      </c>
      <c r="E28" s="7" t="s">
        <v>40</v>
      </c>
      <c r="F28" s="10">
        <v>5806.93</v>
      </c>
      <c r="G28" s="243"/>
      <c r="H28" s="134">
        <v>0</v>
      </c>
      <c r="I28" s="135"/>
      <c r="J28" s="19">
        <f t="shared" si="18"/>
        <v>0</v>
      </c>
      <c r="K28" s="81"/>
      <c r="L28" s="128">
        <v>1</v>
      </c>
      <c r="M28" s="129">
        <v>1</v>
      </c>
      <c r="N28" s="16">
        <f t="shared" si="19"/>
        <v>5806.93</v>
      </c>
      <c r="O28" s="15"/>
      <c r="P28" s="132">
        <v>0</v>
      </c>
      <c r="Q28" s="133">
        <v>0</v>
      </c>
      <c r="R28" s="19">
        <f t="shared" si="20"/>
        <v>0</v>
      </c>
      <c r="S28" s="81"/>
      <c r="T28" s="132">
        <v>0</v>
      </c>
      <c r="U28" s="133">
        <v>0</v>
      </c>
      <c r="V28" s="19">
        <f t="shared" si="21"/>
        <v>0</v>
      </c>
      <c r="W28" s="81"/>
      <c r="X28" s="132">
        <v>0</v>
      </c>
      <c r="Y28" s="133">
        <v>0</v>
      </c>
      <c r="Z28" s="19">
        <f t="shared" si="22"/>
        <v>0</v>
      </c>
      <c r="AA28" s="81"/>
      <c r="AB28" s="132">
        <v>0</v>
      </c>
      <c r="AC28" s="133">
        <v>0</v>
      </c>
      <c r="AD28" s="19">
        <f t="shared" si="23"/>
        <v>0</v>
      </c>
      <c r="AE28" s="81"/>
      <c r="AF28" s="128">
        <v>1</v>
      </c>
      <c r="AG28" s="129">
        <v>1</v>
      </c>
      <c r="AH28" s="16">
        <f t="shared" si="24"/>
        <v>5806.93</v>
      </c>
      <c r="AI28" s="81"/>
      <c r="AJ28" s="128">
        <v>1</v>
      </c>
      <c r="AK28" s="129">
        <v>1</v>
      </c>
      <c r="AL28" s="16">
        <f t="shared" si="25"/>
        <v>5806.93</v>
      </c>
      <c r="AM28" s="81"/>
      <c r="AN28" s="132">
        <v>0</v>
      </c>
      <c r="AO28" s="133">
        <v>0</v>
      </c>
      <c r="AP28" s="19">
        <f t="shared" si="26"/>
        <v>0</v>
      </c>
      <c r="AQ28" s="81"/>
      <c r="AR28" s="132">
        <v>0</v>
      </c>
      <c r="AS28" s="133">
        <v>0</v>
      </c>
      <c r="AT28" s="19">
        <f t="shared" si="27"/>
        <v>0</v>
      </c>
      <c r="AU28" s="81"/>
      <c r="AV28" s="128">
        <v>1</v>
      </c>
      <c r="AW28" s="129">
        <v>1</v>
      </c>
      <c r="AX28" s="74">
        <f t="shared" si="28"/>
        <v>5806.93</v>
      </c>
      <c r="AY28" s="81"/>
      <c r="AZ28" s="132">
        <v>1</v>
      </c>
      <c r="BA28" s="133">
        <v>1</v>
      </c>
      <c r="BB28" s="12">
        <f t="shared" si="29"/>
        <v>5806.93</v>
      </c>
      <c r="BC28" s="81"/>
      <c r="BD28" s="132">
        <v>0</v>
      </c>
      <c r="BE28" s="133">
        <v>0</v>
      </c>
      <c r="BF28" s="19">
        <f t="shared" si="30"/>
        <v>0</v>
      </c>
      <c r="BG28" s="81"/>
      <c r="BH28" s="150">
        <v>1</v>
      </c>
      <c r="BI28" s="151">
        <v>1</v>
      </c>
      <c r="BJ28" s="16">
        <f t="shared" si="17"/>
        <v>5806.93</v>
      </c>
      <c r="BK28" s="81"/>
      <c r="BL28" s="132">
        <v>0</v>
      </c>
      <c r="BM28" s="133">
        <v>0</v>
      </c>
      <c r="BN28" s="19">
        <f t="shared" ref="BN28" si="33">B28*BM28</f>
        <v>0</v>
      </c>
      <c r="BO28" s="81"/>
      <c r="BP28" s="132">
        <v>0</v>
      </c>
      <c r="BQ28" s="133">
        <v>0</v>
      </c>
      <c r="BR28" s="19">
        <f t="shared" si="32"/>
        <v>0</v>
      </c>
    </row>
    <row r="29" spans="2:70" ht="30" customHeight="1" thickBot="1" x14ac:dyDescent="0.25">
      <c r="B29" s="202"/>
      <c r="C29" s="213" t="s">
        <v>170</v>
      </c>
      <c r="D29" s="214"/>
      <c r="E29" s="214"/>
      <c r="F29" s="215"/>
      <c r="G29" s="243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</row>
    <row r="30" spans="2:70" ht="20.100000000000001" customHeight="1" outlineLevel="1" x14ac:dyDescent="0.2">
      <c r="B30" s="202"/>
      <c r="C30" s="7" t="s">
        <v>140</v>
      </c>
      <c r="D30" s="8" t="s">
        <v>58</v>
      </c>
      <c r="E30" s="7" t="s">
        <v>40</v>
      </c>
      <c r="F30" s="10">
        <v>4931.13</v>
      </c>
      <c r="G30" s="243"/>
      <c r="H30" s="186">
        <v>0</v>
      </c>
      <c r="I30" s="187"/>
      <c r="J30" s="19">
        <f>F30*H30</f>
        <v>0</v>
      </c>
      <c r="K30" s="120"/>
      <c r="L30" s="160">
        <v>0</v>
      </c>
      <c r="M30" s="161"/>
      <c r="N30" s="19">
        <f>F30*L30</f>
        <v>0</v>
      </c>
      <c r="O30" s="121"/>
      <c r="P30" s="160">
        <v>0</v>
      </c>
      <c r="Q30" s="161"/>
      <c r="R30" s="19">
        <f>F30*P30</f>
        <v>0</v>
      </c>
      <c r="S30" s="120"/>
      <c r="T30" s="182">
        <v>1</v>
      </c>
      <c r="U30" s="183"/>
      <c r="V30" s="98">
        <f>F30*T30</f>
        <v>4931.13</v>
      </c>
      <c r="W30" s="120"/>
      <c r="X30" s="160">
        <v>0</v>
      </c>
      <c r="Y30" s="161"/>
      <c r="Z30" s="19">
        <f>F30*X30</f>
        <v>0</v>
      </c>
      <c r="AA30" s="120"/>
      <c r="AB30" s="148">
        <v>1</v>
      </c>
      <c r="AC30" s="149"/>
      <c r="AD30" s="16">
        <f>F30*AB30</f>
        <v>4931.13</v>
      </c>
      <c r="AE30" s="120"/>
      <c r="AF30" s="148">
        <v>1</v>
      </c>
      <c r="AG30" s="149"/>
      <c r="AH30" s="16">
        <f>F30*AF30</f>
        <v>4931.13</v>
      </c>
      <c r="AI30" s="120"/>
      <c r="AJ30" s="148">
        <v>1</v>
      </c>
      <c r="AK30" s="149"/>
      <c r="AL30" s="16">
        <f>F30*AJ30</f>
        <v>4931.13</v>
      </c>
      <c r="AM30" s="120"/>
      <c r="AN30" s="160">
        <v>0</v>
      </c>
      <c r="AO30" s="161"/>
      <c r="AP30" s="19">
        <f>F30*AN30</f>
        <v>0</v>
      </c>
      <c r="AQ30" s="120"/>
      <c r="AR30" s="162">
        <v>1</v>
      </c>
      <c r="AS30" s="163"/>
      <c r="AT30" s="74">
        <f>F30*AR30</f>
        <v>4931.13</v>
      </c>
      <c r="AU30" s="120"/>
      <c r="AV30" s="128">
        <v>1</v>
      </c>
      <c r="AW30" s="129"/>
      <c r="AX30" s="74">
        <f t="shared" ref="AX30:AX35" si="34">F30*AV30</f>
        <v>4931.13</v>
      </c>
      <c r="AY30" s="120"/>
      <c r="AZ30" s="160">
        <v>0</v>
      </c>
      <c r="BA30" s="161"/>
      <c r="BB30" s="19">
        <f>F30*AZ30</f>
        <v>0</v>
      </c>
      <c r="BC30" s="120"/>
      <c r="BD30" s="148">
        <v>1</v>
      </c>
      <c r="BE30" s="149"/>
      <c r="BF30" s="16">
        <f>F30*BD30</f>
        <v>4931.13</v>
      </c>
      <c r="BG30" s="120"/>
      <c r="BH30" s="158">
        <v>1</v>
      </c>
      <c r="BI30" s="159"/>
      <c r="BJ30" s="16">
        <f t="shared" ref="BJ30:BJ35" si="35">F30*BI30</f>
        <v>0</v>
      </c>
      <c r="BK30" s="120"/>
      <c r="BL30" s="148">
        <v>1</v>
      </c>
      <c r="BM30" s="149"/>
      <c r="BN30" s="16">
        <f>F30*BL30</f>
        <v>4931.13</v>
      </c>
      <c r="BO30" s="120"/>
      <c r="BP30" s="148">
        <v>1</v>
      </c>
      <c r="BQ30" s="149"/>
      <c r="BR30" s="16">
        <f>F30*BP30</f>
        <v>4931.13</v>
      </c>
    </row>
    <row r="31" spans="2:70" ht="20.100000000000001" customHeight="1" outlineLevel="1" x14ac:dyDescent="0.2">
      <c r="B31" s="202"/>
      <c r="C31" s="7" t="s">
        <v>141</v>
      </c>
      <c r="D31" s="8" t="s">
        <v>59</v>
      </c>
      <c r="E31" s="7" t="s">
        <v>40</v>
      </c>
      <c r="F31" s="10">
        <v>5235.76</v>
      </c>
      <c r="G31" s="243"/>
      <c r="H31" s="188">
        <v>0</v>
      </c>
      <c r="I31" s="189">
        <v>0</v>
      </c>
      <c r="J31" s="14">
        <f t="shared" ref="J31:J35" si="36">F31*H31</f>
        <v>0</v>
      </c>
      <c r="K31" s="80"/>
      <c r="L31" s="132">
        <v>0</v>
      </c>
      <c r="M31" s="133">
        <v>0</v>
      </c>
      <c r="N31" s="14">
        <f t="shared" ref="N31:N35" si="37">F31*L31</f>
        <v>0</v>
      </c>
      <c r="O31" s="22"/>
      <c r="P31" s="132">
        <v>0</v>
      </c>
      <c r="Q31" s="133">
        <v>0</v>
      </c>
      <c r="R31" s="14">
        <f t="shared" ref="R31:R35" si="38">F31*P31</f>
        <v>0</v>
      </c>
      <c r="S31" s="80"/>
      <c r="T31" s="182">
        <v>1</v>
      </c>
      <c r="U31" s="183">
        <v>1</v>
      </c>
      <c r="V31" s="98">
        <f t="shared" ref="V31:V35" si="39">F31*T31</f>
        <v>5235.76</v>
      </c>
      <c r="W31" s="80"/>
      <c r="X31" s="132">
        <v>0</v>
      </c>
      <c r="Y31" s="133">
        <v>0</v>
      </c>
      <c r="Z31" s="14">
        <f t="shared" ref="Z31:Z35" si="40">F31*X31</f>
        <v>0</v>
      </c>
      <c r="AA31" s="80"/>
      <c r="AB31" s="128">
        <v>1</v>
      </c>
      <c r="AC31" s="129">
        <v>1</v>
      </c>
      <c r="AD31" s="12">
        <f t="shared" ref="AD31:AD35" si="41">F31*AB31</f>
        <v>5235.76</v>
      </c>
      <c r="AE31" s="80"/>
      <c r="AF31" s="128">
        <v>1</v>
      </c>
      <c r="AG31" s="129">
        <v>1</v>
      </c>
      <c r="AH31" s="12">
        <f t="shared" ref="AH31:AH35" si="42">F31*AF31</f>
        <v>5235.76</v>
      </c>
      <c r="AI31" s="80"/>
      <c r="AJ31" s="132">
        <v>0</v>
      </c>
      <c r="AK31" s="133">
        <v>0</v>
      </c>
      <c r="AL31" s="14">
        <f t="shared" ref="AL31:AL35" si="43">F31*AJ31</f>
        <v>0</v>
      </c>
      <c r="AM31" s="80"/>
      <c r="AN31" s="132">
        <v>0</v>
      </c>
      <c r="AO31" s="133">
        <v>0</v>
      </c>
      <c r="AP31" s="19">
        <f t="shared" ref="AP31:AP35" si="44">F31*AO31</f>
        <v>0</v>
      </c>
      <c r="AQ31" s="80"/>
      <c r="AR31" s="164">
        <v>1</v>
      </c>
      <c r="AS31" s="165">
        <v>1</v>
      </c>
      <c r="AT31" s="75">
        <f t="shared" ref="AT31:AT35" si="45">F31*AR31</f>
        <v>5235.76</v>
      </c>
      <c r="AU31" s="80"/>
      <c r="AV31" s="128">
        <v>1</v>
      </c>
      <c r="AW31" s="129">
        <v>1</v>
      </c>
      <c r="AX31" s="74">
        <f t="shared" si="34"/>
        <v>5235.76</v>
      </c>
      <c r="AY31" s="80"/>
      <c r="AZ31" s="132">
        <v>0</v>
      </c>
      <c r="BA31" s="133">
        <v>0</v>
      </c>
      <c r="BB31" s="14">
        <f t="shared" ref="BB31:BB35" si="46">F31*AZ31</f>
        <v>0</v>
      </c>
      <c r="BC31" s="80"/>
      <c r="BD31" s="132">
        <v>0</v>
      </c>
      <c r="BE31" s="133">
        <v>0</v>
      </c>
      <c r="BF31" s="14">
        <f t="shared" ref="BF31:BF35" si="47">F31*BD31</f>
        <v>0</v>
      </c>
      <c r="BG31" s="80"/>
      <c r="BH31" s="150">
        <v>1</v>
      </c>
      <c r="BI31" s="151">
        <v>1</v>
      </c>
      <c r="BJ31" s="16">
        <f t="shared" si="35"/>
        <v>5235.76</v>
      </c>
      <c r="BK31" s="80"/>
      <c r="BL31" s="128">
        <v>1</v>
      </c>
      <c r="BM31" s="129">
        <v>1</v>
      </c>
      <c r="BN31" s="12">
        <f t="shared" ref="BN31:BN35" si="48">F31*BL31</f>
        <v>5235.76</v>
      </c>
      <c r="BO31" s="80"/>
      <c r="BP31" s="128">
        <v>1</v>
      </c>
      <c r="BQ31" s="129">
        <v>1</v>
      </c>
      <c r="BR31" s="12">
        <f t="shared" ref="BR31:BR35" si="49">F31*BP31</f>
        <v>5235.76</v>
      </c>
    </row>
    <row r="32" spans="2:70" ht="20.100000000000001" customHeight="1" outlineLevel="1" x14ac:dyDescent="0.2">
      <c r="B32" s="202"/>
      <c r="C32" s="7" t="s">
        <v>142</v>
      </c>
      <c r="D32" s="8" t="s">
        <v>60</v>
      </c>
      <c r="E32" s="7" t="s">
        <v>40</v>
      </c>
      <c r="F32" s="10">
        <v>4398.04</v>
      </c>
      <c r="G32" s="243"/>
      <c r="H32" s="188">
        <v>0</v>
      </c>
      <c r="I32" s="189">
        <v>0</v>
      </c>
      <c r="J32" s="14">
        <f t="shared" si="36"/>
        <v>0</v>
      </c>
      <c r="K32" s="80"/>
      <c r="L32" s="132">
        <v>0</v>
      </c>
      <c r="M32" s="133">
        <v>0</v>
      </c>
      <c r="N32" s="14">
        <f t="shared" si="37"/>
        <v>0</v>
      </c>
      <c r="O32" s="22"/>
      <c r="P32" s="132">
        <v>0</v>
      </c>
      <c r="Q32" s="133">
        <v>0</v>
      </c>
      <c r="R32" s="14">
        <f t="shared" si="38"/>
        <v>0</v>
      </c>
      <c r="S32" s="80"/>
      <c r="T32" s="182">
        <v>2</v>
      </c>
      <c r="U32" s="183">
        <v>1</v>
      </c>
      <c r="V32" s="98">
        <f t="shared" si="39"/>
        <v>8796.08</v>
      </c>
      <c r="W32" s="80"/>
      <c r="X32" s="132">
        <v>0</v>
      </c>
      <c r="Y32" s="133">
        <v>0</v>
      </c>
      <c r="Z32" s="14">
        <f t="shared" si="40"/>
        <v>0</v>
      </c>
      <c r="AA32" s="80"/>
      <c r="AB32" s="128">
        <v>1</v>
      </c>
      <c r="AC32" s="129">
        <v>1</v>
      </c>
      <c r="AD32" s="12">
        <f t="shared" si="41"/>
        <v>4398.04</v>
      </c>
      <c r="AE32" s="80"/>
      <c r="AF32" s="128">
        <v>1</v>
      </c>
      <c r="AG32" s="129">
        <v>1</v>
      </c>
      <c r="AH32" s="12">
        <f t="shared" si="42"/>
        <v>4398.04</v>
      </c>
      <c r="AI32" s="80"/>
      <c r="AJ32" s="128">
        <v>1</v>
      </c>
      <c r="AK32" s="129">
        <v>1</v>
      </c>
      <c r="AL32" s="12">
        <f t="shared" si="43"/>
        <v>4398.04</v>
      </c>
      <c r="AM32" s="80"/>
      <c r="AN32" s="132">
        <v>0</v>
      </c>
      <c r="AO32" s="133">
        <v>0</v>
      </c>
      <c r="AP32" s="19">
        <f t="shared" si="44"/>
        <v>0</v>
      </c>
      <c r="AQ32" s="80"/>
      <c r="AR32" s="164">
        <v>1</v>
      </c>
      <c r="AS32" s="165">
        <v>1</v>
      </c>
      <c r="AT32" s="75">
        <f t="shared" si="45"/>
        <v>4398.04</v>
      </c>
      <c r="AU32" s="80"/>
      <c r="AV32" s="128">
        <v>1</v>
      </c>
      <c r="AW32" s="129">
        <v>1</v>
      </c>
      <c r="AX32" s="74">
        <f t="shared" si="34"/>
        <v>4398.04</v>
      </c>
      <c r="AY32" s="80"/>
      <c r="AZ32" s="132">
        <v>0</v>
      </c>
      <c r="BA32" s="133">
        <v>0</v>
      </c>
      <c r="BB32" s="14">
        <f t="shared" si="46"/>
        <v>0</v>
      </c>
      <c r="BC32" s="80"/>
      <c r="BD32" s="128">
        <v>1</v>
      </c>
      <c r="BE32" s="129">
        <v>1</v>
      </c>
      <c r="BF32" s="12">
        <f t="shared" si="47"/>
        <v>4398.04</v>
      </c>
      <c r="BG32" s="80"/>
      <c r="BH32" s="150">
        <v>1</v>
      </c>
      <c r="BI32" s="151">
        <v>1</v>
      </c>
      <c r="BJ32" s="16">
        <f t="shared" si="35"/>
        <v>4398.04</v>
      </c>
      <c r="BK32" s="80"/>
      <c r="BL32" s="128">
        <v>1</v>
      </c>
      <c r="BM32" s="129">
        <v>1</v>
      </c>
      <c r="BN32" s="12">
        <f t="shared" si="48"/>
        <v>4398.04</v>
      </c>
      <c r="BO32" s="80"/>
      <c r="BP32" s="128">
        <v>1</v>
      </c>
      <c r="BQ32" s="129">
        <v>1</v>
      </c>
      <c r="BR32" s="12">
        <f t="shared" si="49"/>
        <v>4398.04</v>
      </c>
    </row>
    <row r="33" spans="2:71" ht="20.100000000000001" customHeight="1" outlineLevel="1" x14ac:dyDescent="0.2">
      <c r="B33" s="202"/>
      <c r="C33" s="7" t="s">
        <v>143</v>
      </c>
      <c r="D33" s="23" t="s">
        <v>19</v>
      </c>
      <c r="E33" s="7" t="s">
        <v>40</v>
      </c>
      <c r="F33" s="10">
        <v>5150.08</v>
      </c>
      <c r="G33" s="243"/>
      <c r="H33" s="188">
        <v>0</v>
      </c>
      <c r="I33" s="189">
        <v>0</v>
      </c>
      <c r="J33" s="14">
        <f t="shared" si="36"/>
        <v>0</v>
      </c>
      <c r="K33" s="80"/>
      <c r="L33" s="132">
        <v>0</v>
      </c>
      <c r="M33" s="133">
        <v>0</v>
      </c>
      <c r="N33" s="14">
        <f t="shared" si="37"/>
        <v>0</v>
      </c>
      <c r="O33" s="22"/>
      <c r="P33" s="132">
        <v>0</v>
      </c>
      <c r="Q33" s="133">
        <v>0</v>
      </c>
      <c r="R33" s="14">
        <f t="shared" si="38"/>
        <v>0</v>
      </c>
      <c r="S33" s="80"/>
      <c r="T33" s="182">
        <v>1</v>
      </c>
      <c r="U33" s="183">
        <v>1</v>
      </c>
      <c r="V33" s="98">
        <f t="shared" si="39"/>
        <v>5150.08</v>
      </c>
      <c r="W33" s="80"/>
      <c r="X33" s="132">
        <v>0</v>
      </c>
      <c r="Y33" s="133">
        <v>0</v>
      </c>
      <c r="Z33" s="14">
        <f t="shared" si="40"/>
        <v>0</v>
      </c>
      <c r="AA33" s="80"/>
      <c r="AB33" s="128">
        <v>2</v>
      </c>
      <c r="AC33" s="129">
        <v>2</v>
      </c>
      <c r="AD33" s="12">
        <f t="shared" si="41"/>
        <v>10300.16</v>
      </c>
      <c r="AE33" s="80"/>
      <c r="AF33" s="128">
        <v>2</v>
      </c>
      <c r="AG33" s="129">
        <v>2</v>
      </c>
      <c r="AH33" s="12">
        <f t="shared" si="42"/>
        <v>10300.16</v>
      </c>
      <c r="AI33" s="80"/>
      <c r="AJ33" s="128">
        <v>2</v>
      </c>
      <c r="AK33" s="129">
        <v>2</v>
      </c>
      <c r="AL33" s="12">
        <f t="shared" si="43"/>
        <v>10300.16</v>
      </c>
      <c r="AM33" s="80"/>
      <c r="AN33" s="132">
        <v>0</v>
      </c>
      <c r="AO33" s="133">
        <v>0</v>
      </c>
      <c r="AP33" s="19">
        <f t="shared" si="44"/>
        <v>0</v>
      </c>
      <c r="AQ33" s="80"/>
      <c r="AR33" s="164">
        <v>1</v>
      </c>
      <c r="AS33" s="165">
        <v>1</v>
      </c>
      <c r="AT33" s="75">
        <f t="shared" si="45"/>
        <v>5150.08</v>
      </c>
      <c r="AU33" s="80"/>
      <c r="AV33" s="128">
        <v>1</v>
      </c>
      <c r="AW33" s="129">
        <v>1</v>
      </c>
      <c r="AX33" s="74">
        <f t="shared" si="34"/>
        <v>5150.08</v>
      </c>
      <c r="AY33" s="80"/>
      <c r="AZ33" s="132">
        <v>0</v>
      </c>
      <c r="BA33" s="133">
        <v>0</v>
      </c>
      <c r="BB33" s="14">
        <f t="shared" si="46"/>
        <v>0</v>
      </c>
      <c r="BC33" s="80"/>
      <c r="BD33" s="128">
        <v>2</v>
      </c>
      <c r="BE33" s="129">
        <v>2</v>
      </c>
      <c r="BF33" s="12">
        <f t="shared" si="47"/>
        <v>10300.16</v>
      </c>
      <c r="BG33" s="80"/>
      <c r="BH33" s="150">
        <v>2</v>
      </c>
      <c r="BI33" s="151">
        <v>2</v>
      </c>
      <c r="BJ33" s="16">
        <f t="shared" si="35"/>
        <v>10300.16</v>
      </c>
      <c r="BK33" s="80"/>
      <c r="BL33" s="128">
        <v>2</v>
      </c>
      <c r="BM33" s="129">
        <v>2</v>
      </c>
      <c r="BN33" s="12">
        <f t="shared" si="48"/>
        <v>10300.16</v>
      </c>
      <c r="BO33" s="80"/>
      <c r="BP33" s="128">
        <v>1</v>
      </c>
      <c r="BQ33" s="129">
        <v>1</v>
      </c>
      <c r="BR33" s="12">
        <f t="shared" si="49"/>
        <v>5150.08</v>
      </c>
    </row>
    <row r="34" spans="2:71" ht="20.100000000000001" customHeight="1" outlineLevel="1" thickBot="1" x14ac:dyDescent="0.25">
      <c r="B34" s="202"/>
      <c r="C34" s="7" t="s">
        <v>144</v>
      </c>
      <c r="D34" s="8" t="s">
        <v>61</v>
      </c>
      <c r="E34" s="7" t="s">
        <v>40</v>
      </c>
      <c r="F34" s="10">
        <v>4693.1499999999996</v>
      </c>
      <c r="G34" s="243"/>
      <c r="H34" s="188">
        <v>0</v>
      </c>
      <c r="I34" s="189">
        <v>0</v>
      </c>
      <c r="J34" s="14">
        <f t="shared" si="36"/>
        <v>0</v>
      </c>
      <c r="K34" s="80"/>
      <c r="L34" s="132">
        <v>0</v>
      </c>
      <c r="M34" s="133">
        <v>0</v>
      </c>
      <c r="N34" s="14">
        <f t="shared" si="37"/>
        <v>0</v>
      </c>
      <c r="O34" s="22"/>
      <c r="P34" s="132">
        <v>0</v>
      </c>
      <c r="Q34" s="133">
        <v>0</v>
      </c>
      <c r="R34" s="14">
        <f t="shared" si="38"/>
        <v>0</v>
      </c>
      <c r="S34" s="80"/>
      <c r="T34" s="182">
        <v>1</v>
      </c>
      <c r="U34" s="183">
        <v>1</v>
      </c>
      <c r="V34" s="98">
        <f t="shared" si="39"/>
        <v>4693.1499999999996</v>
      </c>
      <c r="W34" s="80"/>
      <c r="X34" s="132">
        <v>0</v>
      </c>
      <c r="Y34" s="133">
        <v>0</v>
      </c>
      <c r="Z34" s="14">
        <f t="shared" si="40"/>
        <v>0</v>
      </c>
      <c r="AA34" s="80"/>
      <c r="AB34" s="132">
        <v>0</v>
      </c>
      <c r="AC34" s="133">
        <v>0</v>
      </c>
      <c r="AD34" s="14">
        <f t="shared" si="41"/>
        <v>0</v>
      </c>
      <c r="AE34" s="80"/>
      <c r="AF34" s="132">
        <v>0</v>
      </c>
      <c r="AG34" s="133">
        <v>0</v>
      </c>
      <c r="AH34" s="14">
        <f t="shared" si="42"/>
        <v>0</v>
      </c>
      <c r="AI34" s="80"/>
      <c r="AJ34" s="128">
        <v>1</v>
      </c>
      <c r="AK34" s="129">
        <v>1</v>
      </c>
      <c r="AL34" s="12">
        <f t="shared" si="43"/>
        <v>4693.1499999999996</v>
      </c>
      <c r="AM34" s="80"/>
      <c r="AN34" s="132">
        <v>0</v>
      </c>
      <c r="AO34" s="133">
        <v>0</v>
      </c>
      <c r="AP34" s="19">
        <f t="shared" si="44"/>
        <v>0</v>
      </c>
      <c r="AQ34" s="80"/>
      <c r="AR34" s="134">
        <v>0</v>
      </c>
      <c r="AS34" s="135">
        <v>1</v>
      </c>
      <c r="AT34" s="119">
        <f t="shared" si="45"/>
        <v>0</v>
      </c>
      <c r="AU34" s="80"/>
      <c r="AV34" s="132">
        <v>0</v>
      </c>
      <c r="AW34" s="133">
        <v>0</v>
      </c>
      <c r="AX34" s="19">
        <f t="shared" si="34"/>
        <v>0</v>
      </c>
      <c r="AY34" s="80"/>
      <c r="AZ34" s="132">
        <v>0</v>
      </c>
      <c r="BA34" s="133">
        <v>0</v>
      </c>
      <c r="BB34" s="14">
        <f t="shared" si="46"/>
        <v>0</v>
      </c>
      <c r="BC34" s="80"/>
      <c r="BD34" s="128">
        <v>1</v>
      </c>
      <c r="BE34" s="129">
        <v>1</v>
      </c>
      <c r="BF34" s="12">
        <f t="shared" si="47"/>
        <v>4693.1499999999996</v>
      </c>
      <c r="BG34" s="80"/>
      <c r="BH34" s="150">
        <v>1</v>
      </c>
      <c r="BI34" s="151">
        <v>1</v>
      </c>
      <c r="BJ34" s="16">
        <f t="shared" si="35"/>
        <v>4693.1499999999996</v>
      </c>
      <c r="BK34" s="80"/>
      <c r="BL34" s="128">
        <v>1</v>
      </c>
      <c r="BM34" s="129">
        <v>1</v>
      </c>
      <c r="BN34" s="12">
        <f t="shared" si="48"/>
        <v>4693.1499999999996</v>
      </c>
      <c r="BO34" s="22"/>
      <c r="BP34" s="128">
        <v>1</v>
      </c>
      <c r="BQ34" s="129">
        <v>1</v>
      </c>
      <c r="BR34" s="12">
        <f t="shared" si="49"/>
        <v>4693.1499999999996</v>
      </c>
    </row>
    <row r="35" spans="2:71" ht="20.100000000000001" customHeight="1" outlineLevel="1" thickBot="1" x14ac:dyDescent="0.25">
      <c r="B35" s="202"/>
      <c r="C35" s="116" t="s">
        <v>145</v>
      </c>
      <c r="D35" s="117" t="s">
        <v>62</v>
      </c>
      <c r="E35" s="116" t="s">
        <v>40</v>
      </c>
      <c r="F35" s="118">
        <v>6416.19</v>
      </c>
      <c r="G35" s="243"/>
      <c r="H35" s="192">
        <v>0</v>
      </c>
      <c r="I35" s="193">
        <v>0</v>
      </c>
      <c r="J35" s="119">
        <f t="shared" si="36"/>
        <v>0</v>
      </c>
      <c r="K35" s="22"/>
      <c r="L35" s="134">
        <v>0</v>
      </c>
      <c r="M35" s="135">
        <v>0</v>
      </c>
      <c r="N35" s="119">
        <f t="shared" si="37"/>
        <v>0</v>
      </c>
      <c r="O35" s="22"/>
      <c r="P35" s="134">
        <v>0</v>
      </c>
      <c r="Q35" s="135">
        <v>0</v>
      </c>
      <c r="R35" s="119">
        <f t="shared" si="38"/>
        <v>0</v>
      </c>
      <c r="S35" s="80"/>
      <c r="T35" s="182">
        <v>1</v>
      </c>
      <c r="U35" s="183">
        <v>0</v>
      </c>
      <c r="V35" s="98">
        <f t="shared" si="39"/>
        <v>6416.19</v>
      </c>
      <c r="W35" s="22"/>
      <c r="X35" s="134">
        <v>0</v>
      </c>
      <c r="Y35" s="135">
        <v>0</v>
      </c>
      <c r="Z35" s="119">
        <f t="shared" si="40"/>
        <v>0</v>
      </c>
      <c r="AA35" s="80"/>
      <c r="AB35" s="134">
        <v>0</v>
      </c>
      <c r="AC35" s="135">
        <v>0</v>
      </c>
      <c r="AD35" s="119">
        <f t="shared" si="41"/>
        <v>0</v>
      </c>
      <c r="AE35" s="80"/>
      <c r="AF35" s="130">
        <v>1</v>
      </c>
      <c r="AG35" s="131">
        <v>1</v>
      </c>
      <c r="AH35" s="118">
        <f t="shared" si="42"/>
        <v>6416.19</v>
      </c>
      <c r="AI35" s="22"/>
      <c r="AJ35" s="130">
        <v>1</v>
      </c>
      <c r="AK35" s="131">
        <v>1</v>
      </c>
      <c r="AL35" s="118">
        <f t="shared" si="43"/>
        <v>6416.19</v>
      </c>
      <c r="AM35" s="22"/>
      <c r="AN35" s="134">
        <v>0</v>
      </c>
      <c r="AO35" s="135">
        <v>0</v>
      </c>
      <c r="AP35" s="119">
        <f t="shared" si="44"/>
        <v>0</v>
      </c>
      <c r="AQ35" s="22"/>
      <c r="AR35" s="134">
        <v>0</v>
      </c>
      <c r="AS35" s="135">
        <v>1</v>
      </c>
      <c r="AT35" s="119">
        <f t="shared" si="45"/>
        <v>0</v>
      </c>
      <c r="AU35" s="22"/>
      <c r="AV35" s="128">
        <v>1</v>
      </c>
      <c r="AW35" s="129">
        <v>0</v>
      </c>
      <c r="AX35" s="74">
        <f t="shared" si="34"/>
        <v>6416.19</v>
      </c>
      <c r="AY35" s="22"/>
      <c r="AZ35" s="134">
        <v>0</v>
      </c>
      <c r="BA35" s="135">
        <v>0</v>
      </c>
      <c r="BB35" s="119">
        <f t="shared" si="46"/>
        <v>0</v>
      </c>
      <c r="BC35" s="22"/>
      <c r="BD35" s="134">
        <v>0</v>
      </c>
      <c r="BE35" s="135">
        <v>0</v>
      </c>
      <c r="BF35" s="119">
        <f t="shared" si="47"/>
        <v>0</v>
      </c>
      <c r="BG35" s="80"/>
      <c r="BH35" s="152">
        <v>1</v>
      </c>
      <c r="BI35" s="153">
        <v>1</v>
      </c>
      <c r="BJ35" s="118">
        <f t="shared" si="35"/>
        <v>6416.19</v>
      </c>
      <c r="BK35" s="22"/>
      <c r="BL35" s="134">
        <v>0</v>
      </c>
      <c r="BM35" s="135">
        <v>0</v>
      </c>
      <c r="BN35" s="119">
        <f t="shared" si="48"/>
        <v>0</v>
      </c>
      <c r="BO35" s="80"/>
      <c r="BP35" s="130">
        <v>1</v>
      </c>
      <c r="BQ35" s="131">
        <v>1</v>
      </c>
      <c r="BR35" s="118">
        <f t="shared" si="49"/>
        <v>6416.19</v>
      </c>
    </row>
    <row r="36" spans="2:71" ht="30" customHeight="1" thickBot="1" x14ac:dyDescent="0.25">
      <c r="B36" s="231"/>
      <c r="C36" s="257" t="s">
        <v>32</v>
      </c>
      <c r="D36" s="258"/>
      <c r="E36" s="258"/>
      <c r="F36" s="259"/>
      <c r="G36" s="243"/>
      <c r="H36" s="245">
        <f>SUM(J7:J19,J15:J19,J21:J28,J30:J35)</f>
        <v>1368314.9399999997</v>
      </c>
      <c r="I36" s="246"/>
      <c r="J36" s="247"/>
      <c r="K36" s="24"/>
      <c r="L36" s="245">
        <f>SUM(N7:N14,N15:N19,N21:N28,N30:N35)</f>
        <v>464431.12000000005</v>
      </c>
      <c r="M36" s="246"/>
      <c r="N36" s="247"/>
      <c r="O36" s="25"/>
      <c r="P36" s="245">
        <f>SUM(R7:R19,R15:R19,R21:R28,R30:R35)</f>
        <v>1681699.4499999997</v>
      </c>
      <c r="Q36" s="246"/>
      <c r="R36" s="247"/>
      <c r="S36" s="25"/>
      <c r="T36" s="245">
        <f>SUM(V7:V14,V15:V19,V21:V28,V30:V35)</f>
        <v>441169.94000000012</v>
      </c>
      <c r="U36" s="246"/>
      <c r="V36" s="247"/>
      <c r="W36" s="24"/>
      <c r="X36" s="245">
        <f>SUM(Z7:Z14,Z15:Z19,Z21:Z28,Z30:Z35)</f>
        <v>1241656.2767999996</v>
      </c>
      <c r="Y36" s="246"/>
      <c r="Z36" s="247"/>
      <c r="AA36" s="25"/>
      <c r="AB36" s="245">
        <f>SUM(AD7:AD14,AD15:AD19,AD21:AD28,AD30:AD35)</f>
        <v>603917.32159999991</v>
      </c>
      <c r="AC36" s="246"/>
      <c r="AD36" s="247"/>
      <c r="AE36" s="25"/>
      <c r="AF36" s="245">
        <f>SUM(AH7:AH14,AH15:AH19,AH21:AH28,AH30:AH35)</f>
        <v>233019.86000000007</v>
      </c>
      <c r="AG36" s="246"/>
      <c r="AH36" s="247"/>
      <c r="AI36" s="24"/>
      <c r="AJ36" s="245">
        <f>SUM(AL7:AL14,AL15:AL19,AL21:AL28,AL30:AL35)</f>
        <v>930429.66649999993</v>
      </c>
      <c r="AK36" s="246"/>
      <c r="AL36" s="247"/>
      <c r="AM36" s="24"/>
      <c r="AN36" s="245">
        <f>SUM(AP7:AP14,AP15:AP19,AP21:AP28,AP30:AP35)</f>
        <v>495917.47340000008</v>
      </c>
      <c r="AO36" s="246"/>
      <c r="AP36" s="247"/>
      <c r="AQ36" s="24"/>
      <c r="AR36" s="245">
        <f>SUM(AT7:AT14,AT15:AT19,AT21:AT28,AT30:AT35)</f>
        <v>396205.53149999998</v>
      </c>
      <c r="AS36" s="246"/>
      <c r="AT36" s="247"/>
      <c r="AU36" s="24"/>
      <c r="AV36" s="245">
        <f>SUM(AX7:AX14,AX15:AX19,AX21:AX28,AX30:AX35)</f>
        <v>667814.34880000004</v>
      </c>
      <c r="AW36" s="246"/>
      <c r="AX36" s="247"/>
      <c r="AY36" s="24"/>
      <c r="AZ36" s="245">
        <f>SUM(BB7:BB14,BB15:BB19,BB21:BB28,BB30:BB35)</f>
        <v>753103.19329999993</v>
      </c>
      <c r="BA36" s="246"/>
      <c r="BB36" s="247"/>
      <c r="BC36" s="24"/>
      <c r="BD36" s="245">
        <f>SUM(BF7:BF14,BF15:BF19,BF21:BF28,BF30:BF35)</f>
        <v>615651.62160000007</v>
      </c>
      <c r="BE36" s="246"/>
      <c r="BF36" s="247"/>
      <c r="BG36" s="25"/>
      <c r="BH36" s="245">
        <f>SUM(BJ7:BJ14,BJ15:BJ19,BJ21:BJ28,BJ30:BJ35)</f>
        <v>1397057.6960999994</v>
      </c>
      <c r="BI36" s="246"/>
      <c r="BJ36" s="247"/>
      <c r="BK36" s="24"/>
      <c r="BL36" s="245">
        <f>SUM(BN7:BN14,BN15:BN19,BN21:BN28,BN30:BN35)</f>
        <v>254911.02810000003</v>
      </c>
      <c r="BM36" s="246"/>
      <c r="BN36" s="247"/>
      <c r="BO36" s="25"/>
      <c r="BP36" s="245">
        <f>SUM(BR7:BR14,BR15:BR19,BR21:BR28,BR30:BR35)</f>
        <v>339675.85190000007</v>
      </c>
      <c r="BQ36" s="246"/>
      <c r="BR36" s="247"/>
    </row>
    <row r="37" spans="2:71" ht="39.950000000000003" customHeight="1" thickBot="1" x14ac:dyDescent="0.25">
      <c r="B37" s="201" t="s">
        <v>164</v>
      </c>
      <c r="C37" s="213" t="s">
        <v>183</v>
      </c>
      <c r="D37" s="214"/>
      <c r="E37" s="214"/>
      <c r="F37" s="215"/>
      <c r="G37" s="243"/>
      <c r="H37" s="190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 t="s">
        <v>29</v>
      </c>
      <c r="Y37" s="191" t="s">
        <v>30</v>
      </c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26"/>
    </row>
    <row r="38" spans="2:71" ht="20.100000000000001" customHeight="1" outlineLevel="3" x14ac:dyDescent="0.2">
      <c r="B38" s="202"/>
      <c r="C38" s="7" t="s">
        <v>8</v>
      </c>
      <c r="D38" s="8" t="s">
        <v>189</v>
      </c>
      <c r="E38" s="208" t="s">
        <v>35</v>
      </c>
      <c r="F38" s="209"/>
      <c r="G38" s="243"/>
      <c r="H38" s="148">
        <v>1</v>
      </c>
      <c r="I38" s="218"/>
      <c r="J38" s="149"/>
      <c r="K38" s="86"/>
      <c r="L38" s="148">
        <v>1</v>
      </c>
      <c r="M38" s="218"/>
      <c r="N38" s="149"/>
      <c r="O38" s="87"/>
      <c r="P38" s="148">
        <v>1</v>
      </c>
      <c r="Q38" s="218"/>
      <c r="R38" s="149"/>
      <c r="S38" s="86"/>
      <c r="T38" s="148">
        <v>1</v>
      </c>
      <c r="U38" s="218"/>
      <c r="V38" s="149"/>
      <c r="W38" s="86"/>
      <c r="X38" s="148">
        <v>1</v>
      </c>
      <c r="Y38" s="218"/>
      <c r="Z38" s="149"/>
      <c r="AA38" s="87"/>
      <c r="AB38" s="148">
        <v>1</v>
      </c>
      <c r="AC38" s="218"/>
      <c r="AD38" s="149"/>
      <c r="AE38" s="86"/>
      <c r="AF38" s="148">
        <v>1</v>
      </c>
      <c r="AG38" s="218"/>
      <c r="AH38" s="149"/>
      <c r="AI38" s="87"/>
      <c r="AJ38" s="148">
        <v>1</v>
      </c>
      <c r="AK38" s="218"/>
      <c r="AL38" s="149"/>
      <c r="AM38" s="86"/>
      <c r="AN38" s="148">
        <v>1</v>
      </c>
      <c r="AO38" s="218"/>
      <c r="AP38" s="149"/>
      <c r="AQ38" s="87"/>
      <c r="AR38" s="148">
        <v>1</v>
      </c>
      <c r="AS38" s="218"/>
      <c r="AT38" s="149"/>
      <c r="AU38" s="86"/>
      <c r="AV38" s="148">
        <v>1</v>
      </c>
      <c r="AW38" s="218"/>
      <c r="AX38" s="149"/>
      <c r="AY38" s="87"/>
      <c r="AZ38" s="148">
        <v>1</v>
      </c>
      <c r="BA38" s="218"/>
      <c r="BB38" s="149"/>
      <c r="BC38" s="86"/>
      <c r="BD38" s="148">
        <v>1</v>
      </c>
      <c r="BE38" s="218"/>
      <c r="BF38" s="149"/>
      <c r="BG38" s="87"/>
      <c r="BH38" s="148">
        <v>1</v>
      </c>
      <c r="BI38" s="218"/>
      <c r="BJ38" s="149"/>
      <c r="BK38" s="86"/>
      <c r="BL38" s="148">
        <v>1</v>
      </c>
      <c r="BM38" s="218"/>
      <c r="BN38" s="149"/>
      <c r="BO38" s="87"/>
      <c r="BP38" s="148">
        <v>1</v>
      </c>
      <c r="BQ38" s="218"/>
      <c r="BR38" s="149"/>
    </row>
    <row r="39" spans="2:71" ht="20.100000000000001" customHeight="1" outlineLevel="3" x14ac:dyDescent="0.2">
      <c r="B39" s="202"/>
      <c r="C39" s="7" t="s">
        <v>9</v>
      </c>
      <c r="D39" s="8" t="s">
        <v>34</v>
      </c>
      <c r="E39" s="208" t="s">
        <v>35</v>
      </c>
      <c r="F39" s="209"/>
      <c r="G39" s="243"/>
      <c r="H39" s="148">
        <v>40</v>
      </c>
      <c r="I39" s="218"/>
      <c r="J39" s="149"/>
      <c r="K39" s="86"/>
      <c r="L39" s="148">
        <v>32</v>
      </c>
      <c r="M39" s="218"/>
      <c r="N39" s="149"/>
      <c r="O39" s="87"/>
      <c r="P39" s="148">
        <v>40</v>
      </c>
      <c r="Q39" s="218"/>
      <c r="R39" s="149"/>
      <c r="S39" s="86"/>
      <c r="T39" s="148">
        <v>26</v>
      </c>
      <c r="U39" s="218"/>
      <c r="V39" s="149"/>
      <c r="W39" s="86"/>
      <c r="X39" s="148">
        <v>32</v>
      </c>
      <c r="Y39" s="218"/>
      <c r="Z39" s="149"/>
      <c r="AA39" s="87"/>
      <c r="AB39" s="148">
        <v>20</v>
      </c>
      <c r="AC39" s="218"/>
      <c r="AD39" s="149"/>
      <c r="AE39" s="86"/>
      <c r="AF39" s="148">
        <v>20</v>
      </c>
      <c r="AG39" s="218"/>
      <c r="AH39" s="149"/>
      <c r="AI39" s="87"/>
      <c r="AJ39" s="148">
        <v>24</v>
      </c>
      <c r="AK39" s="218"/>
      <c r="AL39" s="149"/>
      <c r="AM39" s="86"/>
      <c r="AN39" s="148">
        <v>20</v>
      </c>
      <c r="AO39" s="218"/>
      <c r="AP39" s="149"/>
      <c r="AQ39" s="87"/>
      <c r="AR39" s="148">
        <v>20</v>
      </c>
      <c r="AS39" s="218"/>
      <c r="AT39" s="149"/>
      <c r="AU39" s="86"/>
      <c r="AV39" s="148">
        <v>40</v>
      </c>
      <c r="AW39" s="218"/>
      <c r="AX39" s="149"/>
      <c r="AY39" s="87"/>
      <c r="AZ39" s="148">
        <v>24</v>
      </c>
      <c r="BA39" s="218"/>
      <c r="BB39" s="149"/>
      <c r="BC39" s="86"/>
      <c r="BD39" s="148">
        <v>20</v>
      </c>
      <c r="BE39" s="218"/>
      <c r="BF39" s="149"/>
      <c r="BG39" s="87"/>
      <c r="BH39" s="148">
        <v>20</v>
      </c>
      <c r="BI39" s="218"/>
      <c r="BJ39" s="149"/>
      <c r="BK39" s="86"/>
      <c r="BL39" s="148">
        <v>20</v>
      </c>
      <c r="BM39" s="218"/>
      <c r="BN39" s="149"/>
      <c r="BO39" s="87"/>
      <c r="BP39" s="148">
        <v>28</v>
      </c>
      <c r="BQ39" s="218"/>
      <c r="BR39" s="149"/>
    </row>
    <row r="40" spans="2:71" ht="20.100000000000001" customHeight="1" outlineLevel="3" x14ac:dyDescent="0.2">
      <c r="B40" s="202"/>
      <c r="C40" s="7" t="s">
        <v>10</v>
      </c>
      <c r="D40" s="8" t="s">
        <v>172</v>
      </c>
      <c r="E40" s="199" t="s">
        <v>35</v>
      </c>
      <c r="F40" s="200"/>
      <c r="G40" s="243"/>
      <c r="H40" s="128">
        <v>10</v>
      </c>
      <c r="I40" s="217"/>
      <c r="J40" s="129"/>
      <c r="K40" s="86"/>
      <c r="L40" s="128">
        <v>8</v>
      </c>
      <c r="M40" s="217"/>
      <c r="N40" s="129"/>
      <c r="O40" s="87"/>
      <c r="P40" s="128">
        <v>10</v>
      </c>
      <c r="Q40" s="217"/>
      <c r="R40" s="129"/>
      <c r="S40" s="86"/>
      <c r="T40" s="128">
        <v>6</v>
      </c>
      <c r="U40" s="217"/>
      <c r="V40" s="129"/>
      <c r="W40" s="86"/>
      <c r="X40" s="128">
        <v>8</v>
      </c>
      <c r="Y40" s="217"/>
      <c r="Z40" s="129"/>
      <c r="AA40" s="87"/>
      <c r="AB40" s="128">
        <v>4</v>
      </c>
      <c r="AC40" s="217"/>
      <c r="AD40" s="129"/>
      <c r="AE40" s="86"/>
      <c r="AF40" s="128">
        <v>4</v>
      </c>
      <c r="AG40" s="217"/>
      <c r="AH40" s="129"/>
      <c r="AI40" s="87"/>
      <c r="AJ40" s="128">
        <v>6</v>
      </c>
      <c r="AK40" s="217"/>
      <c r="AL40" s="129"/>
      <c r="AM40" s="86"/>
      <c r="AN40" s="128">
        <v>4</v>
      </c>
      <c r="AO40" s="217"/>
      <c r="AP40" s="129"/>
      <c r="AQ40" s="87"/>
      <c r="AR40" s="128">
        <v>4</v>
      </c>
      <c r="AS40" s="217"/>
      <c r="AT40" s="129"/>
      <c r="AU40" s="86"/>
      <c r="AV40" s="128">
        <v>10</v>
      </c>
      <c r="AW40" s="217"/>
      <c r="AX40" s="129"/>
      <c r="AY40" s="87"/>
      <c r="AZ40" s="128">
        <v>6</v>
      </c>
      <c r="BA40" s="217"/>
      <c r="BB40" s="129"/>
      <c r="BC40" s="86"/>
      <c r="BD40" s="128">
        <v>4</v>
      </c>
      <c r="BE40" s="217"/>
      <c r="BF40" s="129"/>
      <c r="BG40" s="87"/>
      <c r="BH40" s="128">
        <v>5</v>
      </c>
      <c r="BI40" s="217"/>
      <c r="BJ40" s="129"/>
      <c r="BK40" s="86"/>
      <c r="BL40" s="128">
        <v>5</v>
      </c>
      <c r="BM40" s="217"/>
      <c r="BN40" s="129"/>
      <c r="BO40" s="87"/>
      <c r="BP40" s="128">
        <v>7</v>
      </c>
      <c r="BQ40" s="217"/>
      <c r="BR40" s="129"/>
    </row>
    <row r="41" spans="2:71" ht="20.100000000000001" customHeight="1" outlineLevel="3" x14ac:dyDescent="0.2">
      <c r="B41" s="202"/>
      <c r="C41" s="7" t="s">
        <v>11</v>
      </c>
      <c r="D41" s="8" t="s">
        <v>174</v>
      </c>
      <c r="E41" s="199" t="s">
        <v>35</v>
      </c>
      <c r="F41" s="200"/>
      <c r="G41" s="243"/>
      <c r="H41" s="128">
        <v>2</v>
      </c>
      <c r="I41" s="217"/>
      <c r="J41" s="129"/>
      <c r="K41" s="86"/>
      <c r="L41" s="128">
        <v>2</v>
      </c>
      <c r="M41" s="217"/>
      <c r="N41" s="129"/>
      <c r="O41" s="87"/>
      <c r="P41" s="128">
        <v>2</v>
      </c>
      <c r="Q41" s="217"/>
      <c r="R41" s="129"/>
      <c r="S41" s="86"/>
      <c r="T41" s="128">
        <v>2</v>
      </c>
      <c r="U41" s="217"/>
      <c r="V41" s="129"/>
      <c r="W41" s="86"/>
      <c r="X41" s="128" t="s">
        <v>7</v>
      </c>
      <c r="Y41" s="217"/>
      <c r="Z41" s="129"/>
      <c r="AA41" s="87"/>
      <c r="AB41" s="128" t="s">
        <v>7</v>
      </c>
      <c r="AC41" s="217"/>
      <c r="AD41" s="129"/>
      <c r="AE41" s="86"/>
      <c r="AF41" s="128">
        <v>2</v>
      </c>
      <c r="AG41" s="217"/>
      <c r="AH41" s="129"/>
      <c r="AI41" s="87"/>
      <c r="AJ41" s="128">
        <v>2</v>
      </c>
      <c r="AK41" s="217"/>
      <c r="AL41" s="129"/>
      <c r="AM41" s="86"/>
      <c r="AN41" s="128">
        <v>2</v>
      </c>
      <c r="AO41" s="217"/>
      <c r="AP41" s="129"/>
      <c r="AQ41" s="87"/>
      <c r="AR41" s="128" t="s">
        <v>7</v>
      </c>
      <c r="AS41" s="217"/>
      <c r="AT41" s="129"/>
      <c r="AU41" s="86"/>
      <c r="AV41" s="128">
        <v>2</v>
      </c>
      <c r="AW41" s="217"/>
      <c r="AX41" s="129"/>
      <c r="AY41" s="87"/>
      <c r="AZ41" s="128" t="s">
        <v>7</v>
      </c>
      <c r="BA41" s="217"/>
      <c r="BB41" s="129"/>
      <c r="BC41" s="86"/>
      <c r="BD41" s="128">
        <v>2</v>
      </c>
      <c r="BE41" s="217"/>
      <c r="BF41" s="129"/>
      <c r="BG41" s="87"/>
      <c r="BH41" s="128">
        <v>4</v>
      </c>
      <c r="BI41" s="217"/>
      <c r="BJ41" s="129"/>
      <c r="BK41" s="86"/>
      <c r="BL41" s="128">
        <v>2</v>
      </c>
      <c r="BM41" s="217"/>
      <c r="BN41" s="129"/>
      <c r="BO41" s="87"/>
      <c r="BP41" s="128">
        <v>2</v>
      </c>
      <c r="BQ41" s="217"/>
      <c r="BR41" s="129"/>
    </row>
    <row r="42" spans="2:71" ht="20.100000000000001" customHeight="1" outlineLevel="3" x14ac:dyDescent="0.2">
      <c r="B42" s="202"/>
      <c r="C42" s="7" t="s">
        <v>12</v>
      </c>
      <c r="D42" s="8" t="s">
        <v>175</v>
      </c>
      <c r="E42" s="199" t="s">
        <v>35</v>
      </c>
      <c r="F42" s="200"/>
      <c r="G42" s="243"/>
      <c r="H42" s="128">
        <v>4</v>
      </c>
      <c r="I42" s="217"/>
      <c r="J42" s="129"/>
      <c r="K42" s="86"/>
      <c r="L42" s="128">
        <v>4</v>
      </c>
      <c r="M42" s="217"/>
      <c r="N42" s="129"/>
      <c r="O42" s="87"/>
      <c r="P42" s="128">
        <v>4</v>
      </c>
      <c r="Q42" s="217"/>
      <c r="R42" s="129"/>
      <c r="S42" s="86"/>
      <c r="T42" s="128">
        <v>4</v>
      </c>
      <c r="U42" s="217"/>
      <c r="V42" s="129"/>
      <c r="W42" s="86"/>
      <c r="X42" s="128" t="s">
        <v>7</v>
      </c>
      <c r="Y42" s="217"/>
      <c r="Z42" s="129"/>
      <c r="AA42" s="87"/>
      <c r="AB42" s="128" t="s">
        <v>7</v>
      </c>
      <c r="AC42" s="217"/>
      <c r="AD42" s="129"/>
      <c r="AE42" s="86"/>
      <c r="AF42" s="128">
        <v>4</v>
      </c>
      <c r="AG42" s="217"/>
      <c r="AH42" s="129"/>
      <c r="AI42" s="87"/>
      <c r="AJ42" s="128">
        <v>4</v>
      </c>
      <c r="AK42" s="217"/>
      <c r="AL42" s="129"/>
      <c r="AM42" s="86"/>
      <c r="AN42" s="128">
        <v>4</v>
      </c>
      <c r="AO42" s="217"/>
      <c r="AP42" s="129"/>
      <c r="AQ42" s="87"/>
      <c r="AR42" s="128" t="s">
        <v>7</v>
      </c>
      <c r="AS42" s="217"/>
      <c r="AT42" s="129"/>
      <c r="AU42" s="86"/>
      <c r="AV42" s="128">
        <v>4</v>
      </c>
      <c r="AW42" s="217"/>
      <c r="AX42" s="129"/>
      <c r="AY42" s="87"/>
      <c r="AZ42" s="128" t="s">
        <v>7</v>
      </c>
      <c r="BA42" s="217"/>
      <c r="BB42" s="129"/>
      <c r="BC42" s="86"/>
      <c r="BD42" s="128">
        <v>4</v>
      </c>
      <c r="BE42" s="217"/>
      <c r="BF42" s="129"/>
      <c r="BG42" s="87"/>
      <c r="BH42" s="128">
        <v>8</v>
      </c>
      <c r="BI42" s="217"/>
      <c r="BJ42" s="129"/>
      <c r="BK42" s="86"/>
      <c r="BL42" s="128">
        <v>4</v>
      </c>
      <c r="BM42" s="217"/>
      <c r="BN42" s="129"/>
      <c r="BO42" s="87"/>
      <c r="BP42" s="128">
        <v>4</v>
      </c>
      <c r="BQ42" s="217"/>
      <c r="BR42" s="129"/>
    </row>
    <row r="43" spans="2:71" ht="20.100000000000001" customHeight="1" outlineLevel="3" thickBot="1" x14ac:dyDescent="0.25">
      <c r="B43" s="202"/>
      <c r="C43" s="7" t="s">
        <v>13</v>
      </c>
      <c r="D43" s="30" t="s">
        <v>139</v>
      </c>
      <c r="E43" s="199" t="s">
        <v>35</v>
      </c>
      <c r="F43" s="200"/>
      <c r="G43" s="243"/>
      <c r="H43" s="130">
        <v>1</v>
      </c>
      <c r="I43" s="198"/>
      <c r="J43" s="131"/>
      <c r="K43" s="88"/>
      <c r="L43" s="128">
        <v>1</v>
      </c>
      <c r="M43" s="217"/>
      <c r="N43" s="129"/>
      <c r="O43" s="89"/>
      <c r="P43" s="128">
        <v>1</v>
      </c>
      <c r="Q43" s="217"/>
      <c r="R43" s="129"/>
      <c r="S43" s="88"/>
      <c r="T43" s="166">
        <v>1</v>
      </c>
      <c r="U43" s="194"/>
      <c r="V43" s="167"/>
      <c r="W43" s="90"/>
      <c r="X43" s="166">
        <v>1</v>
      </c>
      <c r="Y43" s="194"/>
      <c r="Z43" s="167"/>
      <c r="AA43" s="90"/>
      <c r="AB43" s="166">
        <v>1</v>
      </c>
      <c r="AC43" s="194"/>
      <c r="AD43" s="167"/>
      <c r="AE43" s="90"/>
      <c r="AF43" s="166">
        <v>1</v>
      </c>
      <c r="AG43" s="194"/>
      <c r="AH43" s="167"/>
      <c r="AI43" s="90"/>
      <c r="AJ43" s="166">
        <v>1</v>
      </c>
      <c r="AK43" s="194"/>
      <c r="AL43" s="167"/>
      <c r="AM43" s="90">
        <v>1</v>
      </c>
      <c r="AN43" s="166">
        <v>1</v>
      </c>
      <c r="AO43" s="194"/>
      <c r="AP43" s="167"/>
      <c r="AQ43" s="90"/>
      <c r="AR43" s="166">
        <v>1</v>
      </c>
      <c r="AS43" s="194"/>
      <c r="AT43" s="167"/>
      <c r="AU43" s="90"/>
      <c r="AV43" s="166">
        <v>1</v>
      </c>
      <c r="AW43" s="194"/>
      <c r="AX43" s="167"/>
      <c r="AY43" s="90"/>
      <c r="AZ43" s="128">
        <v>1</v>
      </c>
      <c r="BA43" s="217"/>
      <c r="BB43" s="129"/>
      <c r="BC43" s="90"/>
      <c r="BD43" s="164">
        <v>1</v>
      </c>
      <c r="BE43" s="223"/>
      <c r="BF43" s="165"/>
      <c r="BG43" s="90"/>
      <c r="BH43" s="166">
        <v>1</v>
      </c>
      <c r="BI43" s="194"/>
      <c r="BJ43" s="167"/>
      <c r="BK43" s="90"/>
      <c r="BL43" s="166">
        <v>1</v>
      </c>
      <c r="BM43" s="194"/>
      <c r="BN43" s="167"/>
      <c r="BO43" s="91"/>
      <c r="BP43" s="164">
        <v>1</v>
      </c>
      <c r="BQ43" s="223"/>
      <c r="BR43" s="165"/>
    </row>
    <row r="44" spans="2:71" ht="39.950000000000003" customHeight="1" thickBot="1" x14ac:dyDescent="0.25">
      <c r="B44" s="202"/>
      <c r="C44" s="213" t="s">
        <v>182</v>
      </c>
      <c r="D44" s="214"/>
      <c r="E44" s="214"/>
      <c r="F44" s="215"/>
      <c r="G44" s="243"/>
      <c r="H44" s="190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 t="s">
        <v>29</v>
      </c>
      <c r="Y44" s="191" t="s">
        <v>30</v>
      </c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219"/>
      <c r="BE44" s="219"/>
      <c r="BF44" s="219"/>
      <c r="BG44" s="191"/>
      <c r="BH44" s="191"/>
      <c r="BI44" s="191"/>
      <c r="BJ44" s="191"/>
      <c r="BK44" s="191"/>
      <c r="BL44" s="219"/>
      <c r="BM44" s="219"/>
      <c r="BN44" s="219"/>
      <c r="BO44" s="191"/>
      <c r="BP44" s="191"/>
      <c r="BQ44" s="191"/>
      <c r="BR44" s="191"/>
      <c r="BS44" s="26"/>
    </row>
    <row r="45" spans="2:71" ht="20.100000000000001" customHeight="1" outlineLevel="3" x14ac:dyDescent="0.2">
      <c r="B45" s="202"/>
      <c r="C45" s="7" t="s">
        <v>130</v>
      </c>
      <c r="D45" s="8" t="s">
        <v>137</v>
      </c>
      <c r="E45" s="208" t="s">
        <v>35</v>
      </c>
      <c r="F45" s="209"/>
      <c r="G45" s="243"/>
      <c r="H45" s="148" t="s">
        <v>7</v>
      </c>
      <c r="I45" s="218"/>
      <c r="J45" s="149"/>
      <c r="K45" s="86"/>
      <c r="L45" s="148" t="s">
        <v>7</v>
      </c>
      <c r="M45" s="218"/>
      <c r="N45" s="149"/>
      <c r="O45" s="87"/>
      <c r="P45" s="148" t="s">
        <v>7</v>
      </c>
      <c r="Q45" s="218"/>
      <c r="R45" s="149"/>
      <c r="S45" s="86"/>
      <c r="T45" s="148" t="s">
        <v>7</v>
      </c>
      <c r="U45" s="218"/>
      <c r="V45" s="149"/>
      <c r="W45" s="86"/>
      <c r="X45" s="148" t="s">
        <v>7</v>
      </c>
      <c r="Y45" s="218"/>
      <c r="Z45" s="149"/>
      <c r="AA45" s="87"/>
      <c r="AB45" s="148" t="s">
        <v>7</v>
      </c>
      <c r="AC45" s="218"/>
      <c r="AD45" s="149"/>
      <c r="AE45" s="86"/>
      <c r="AF45" s="148" t="s">
        <v>7</v>
      </c>
      <c r="AG45" s="218"/>
      <c r="AH45" s="149"/>
      <c r="AI45" s="87"/>
      <c r="AJ45" s="148" t="s">
        <v>7</v>
      </c>
      <c r="AK45" s="218"/>
      <c r="AL45" s="149"/>
      <c r="AM45" s="86"/>
      <c r="AN45" s="148" t="s">
        <v>7</v>
      </c>
      <c r="AO45" s="218"/>
      <c r="AP45" s="149"/>
      <c r="AQ45" s="87"/>
      <c r="AR45" s="148" t="s">
        <v>7</v>
      </c>
      <c r="AS45" s="218"/>
      <c r="AT45" s="149"/>
      <c r="AU45" s="86"/>
      <c r="AV45" s="148" t="s">
        <v>7</v>
      </c>
      <c r="AW45" s="218"/>
      <c r="AX45" s="149"/>
      <c r="AY45" s="87"/>
      <c r="AZ45" s="148" t="s">
        <v>7</v>
      </c>
      <c r="BA45" s="218"/>
      <c r="BB45" s="149"/>
      <c r="BC45" s="86"/>
      <c r="BD45" s="148" t="s">
        <v>7</v>
      </c>
      <c r="BE45" s="218"/>
      <c r="BF45" s="149"/>
      <c r="BG45" s="87"/>
      <c r="BH45" s="148" t="s">
        <v>7</v>
      </c>
      <c r="BI45" s="218"/>
      <c r="BJ45" s="149"/>
      <c r="BK45" s="86"/>
      <c r="BL45" s="148" t="s">
        <v>7</v>
      </c>
      <c r="BM45" s="218"/>
      <c r="BN45" s="149"/>
      <c r="BO45" s="87"/>
      <c r="BP45" s="148" t="s">
        <v>7</v>
      </c>
      <c r="BQ45" s="218"/>
      <c r="BR45" s="149"/>
    </row>
    <row r="46" spans="2:71" ht="20.100000000000001" customHeight="1" outlineLevel="3" x14ac:dyDescent="0.2">
      <c r="B46" s="202"/>
      <c r="C46" s="7" t="s">
        <v>131</v>
      </c>
      <c r="D46" s="92" t="s">
        <v>138</v>
      </c>
      <c r="E46" s="199" t="s">
        <v>35</v>
      </c>
      <c r="F46" s="200"/>
      <c r="G46" s="244"/>
      <c r="H46" s="128" t="s">
        <v>7</v>
      </c>
      <c r="I46" s="217"/>
      <c r="J46" s="129"/>
      <c r="K46" s="86"/>
      <c r="L46" s="128" t="s">
        <v>7</v>
      </c>
      <c r="M46" s="217"/>
      <c r="N46" s="129"/>
      <c r="O46" s="87"/>
      <c r="P46" s="128" t="s">
        <v>7</v>
      </c>
      <c r="Q46" s="217"/>
      <c r="R46" s="129"/>
      <c r="S46" s="86"/>
      <c r="T46" s="128" t="s">
        <v>7</v>
      </c>
      <c r="U46" s="217"/>
      <c r="V46" s="129"/>
      <c r="W46" s="86"/>
      <c r="X46" s="128" t="s">
        <v>7</v>
      </c>
      <c r="Y46" s="217"/>
      <c r="Z46" s="129"/>
      <c r="AA46" s="87"/>
      <c r="AB46" s="128" t="s">
        <v>7</v>
      </c>
      <c r="AC46" s="217"/>
      <c r="AD46" s="129"/>
      <c r="AE46" s="86"/>
      <c r="AF46" s="128" t="s">
        <v>7</v>
      </c>
      <c r="AG46" s="217"/>
      <c r="AH46" s="129"/>
      <c r="AI46" s="87"/>
      <c r="AJ46" s="128" t="s">
        <v>7</v>
      </c>
      <c r="AK46" s="217"/>
      <c r="AL46" s="129"/>
      <c r="AM46" s="86"/>
      <c r="AN46" s="128" t="s">
        <v>7</v>
      </c>
      <c r="AO46" s="217"/>
      <c r="AP46" s="129"/>
      <c r="AQ46" s="87"/>
      <c r="AR46" s="128" t="s">
        <v>7</v>
      </c>
      <c r="AS46" s="217"/>
      <c r="AT46" s="129"/>
      <c r="AU46" s="86"/>
      <c r="AV46" s="128" t="s">
        <v>7</v>
      </c>
      <c r="AW46" s="217"/>
      <c r="AX46" s="129"/>
      <c r="AY46" s="87"/>
      <c r="AZ46" s="128" t="s">
        <v>7</v>
      </c>
      <c r="BA46" s="217"/>
      <c r="BB46" s="129"/>
      <c r="BC46" s="86"/>
      <c r="BD46" s="128" t="s">
        <v>7</v>
      </c>
      <c r="BE46" s="217"/>
      <c r="BF46" s="129"/>
      <c r="BG46" s="87"/>
      <c r="BH46" s="128" t="s">
        <v>7</v>
      </c>
      <c r="BI46" s="217"/>
      <c r="BJ46" s="129"/>
      <c r="BK46" s="86"/>
      <c r="BL46" s="128" t="s">
        <v>7</v>
      </c>
      <c r="BM46" s="217"/>
      <c r="BN46" s="129"/>
      <c r="BO46" s="87"/>
      <c r="BP46" s="128" t="s">
        <v>7</v>
      </c>
      <c r="BQ46" s="217"/>
      <c r="BR46" s="129"/>
    </row>
    <row r="47" spans="2:71" ht="20.100000000000001" customHeight="1" outlineLevel="3" x14ac:dyDescent="0.2">
      <c r="B47" s="202"/>
      <c r="C47" s="7" t="s">
        <v>132</v>
      </c>
      <c r="D47" s="8" t="s">
        <v>176</v>
      </c>
      <c r="E47" s="199" t="s">
        <v>35</v>
      </c>
      <c r="F47" s="200"/>
      <c r="G47" s="244"/>
      <c r="H47" s="128" t="s">
        <v>7</v>
      </c>
      <c r="I47" s="217"/>
      <c r="J47" s="129"/>
      <c r="K47" s="86"/>
      <c r="L47" s="128" t="s">
        <v>7</v>
      </c>
      <c r="M47" s="217"/>
      <c r="N47" s="129"/>
      <c r="O47" s="87"/>
      <c r="P47" s="128" t="s">
        <v>7</v>
      </c>
      <c r="Q47" s="217"/>
      <c r="R47" s="129"/>
      <c r="S47" s="86"/>
      <c r="T47" s="128" t="s">
        <v>7</v>
      </c>
      <c r="U47" s="217"/>
      <c r="V47" s="129"/>
      <c r="W47" s="86"/>
      <c r="X47" s="128" t="s">
        <v>7</v>
      </c>
      <c r="Y47" s="217"/>
      <c r="Z47" s="129"/>
      <c r="AA47" s="87"/>
      <c r="AB47" s="128" t="s">
        <v>7</v>
      </c>
      <c r="AC47" s="217"/>
      <c r="AD47" s="129"/>
      <c r="AE47" s="86"/>
      <c r="AF47" s="128" t="s">
        <v>7</v>
      </c>
      <c r="AG47" s="217"/>
      <c r="AH47" s="129"/>
      <c r="AI47" s="87"/>
      <c r="AJ47" s="128" t="s">
        <v>7</v>
      </c>
      <c r="AK47" s="217"/>
      <c r="AL47" s="129"/>
      <c r="AM47" s="86"/>
      <c r="AN47" s="128" t="s">
        <v>7</v>
      </c>
      <c r="AO47" s="217"/>
      <c r="AP47" s="129"/>
      <c r="AQ47" s="87"/>
      <c r="AR47" s="128" t="s">
        <v>7</v>
      </c>
      <c r="AS47" s="217"/>
      <c r="AT47" s="129"/>
      <c r="AU47" s="86"/>
      <c r="AV47" s="128" t="s">
        <v>7</v>
      </c>
      <c r="AW47" s="217"/>
      <c r="AX47" s="129"/>
      <c r="AY47" s="87"/>
      <c r="AZ47" s="128" t="s">
        <v>7</v>
      </c>
      <c r="BA47" s="217"/>
      <c r="BB47" s="129"/>
      <c r="BC47" s="86"/>
      <c r="BD47" s="128" t="s">
        <v>7</v>
      </c>
      <c r="BE47" s="217"/>
      <c r="BF47" s="129"/>
      <c r="BG47" s="87"/>
      <c r="BH47" s="128" t="s">
        <v>7</v>
      </c>
      <c r="BI47" s="217"/>
      <c r="BJ47" s="129"/>
      <c r="BK47" s="86"/>
      <c r="BL47" s="128" t="s">
        <v>7</v>
      </c>
      <c r="BM47" s="217"/>
      <c r="BN47" s="129"/>
      <c r="BO47" s="87"/>
      <c r="BP47" s="128" t="s">
        <v>7</v>
      </c>
      <c r="BQ47" s="217"/>
      <c r="BR47" s="129"/>
    </row>
    <row r="48" spans="2:71" ht="20.100000000000001" customHeight="1" outlineLevel="3" thickBot="1" x14ac:dyDescent="0.25">
      <c r="B48" s="202"/>
      <c r="C48" s="7" t="s">
        <v>133</v>
      </c>
      <c r="D48" s="30" t="s">
        <v>177</v>
      </c>
      <c r="E48" s="199" t="s">
        <v>35</v>
      </c>
      <c r="F48" s="200"/>
      <c r="G48" s="243"/>
      <c r="H48" s="128" t="s">
        <v>7</v>
      </c>
      <c r="I48" s="217"/>
      <c r="J48" s="129"/>
      <c r="K48" s="88"/>
      <c r="L48" s="128" t="s">
        <v>7</v>
      </c>
      <c r="M48" s="217"/>
      <c r="N48" s="129"/>
      <c r="O48" s="89"/>
      <c r="P48" s="128" t="s">
        <v>7</v>
      </c>
      <c r="Q48" s="217"/>
      <c r="R48" s="129"/>
      <c r="S48" s="88"/>
      <c r="T48" s="128" t="s">
        <v>7</v>
      </c>
      <c r="U48" s="217"/>
      <c r="V48" s="129"/>
      <c r="W48" s="88"/>
      <c r="X48" s="128" t="s">
        <v>7</v>
      </c>
      <c r="Y48" s="217"/>
      <c r="Z48" s="129"/>
      <c r="AA48" s="88"/>
      <c r="AB48" s="128" t="s">
        <v>7</v>
      </c>
      <c r="AC48" s="217"/>
      <c r="AD48" s="129"/>
      <c r="AE48" s="88"/>
      <c r="AF48" s="128" t="s">
        <v>7</v>
      </c>
      <c r="AG48" s="217"/>
      <c r="AH48" s="129"/>
      <c r="AI48" s="88"/>
      <c r="AJ48" s="128" t="s">
        <v>7</v>
      </c>
      <c r="AK48" s="217"/>
      <c r="AL48" s="129"/>
      <c r="AM48" s="88"/>
      <c r="AN48" s="128" t="s">
        <v>7</v>
      </c>
      <c r="AO48" s="217"/>
      <c r="AP48" s="129"/>
      <c r="AQ48" s="88"/>
      <c r="AR48" s="128" t="s">
        <v>7</v>
      </c>
      <c r="AS48" s="217"/>
      <c r="AT48" s="129"/>
      <c r="AU48" s="88"/>
      <c r="AV48" s="128" t="s">
        <v>7</v>
      </c>
      <c r="AW48" s="217"/>
      <c r="AX48" s="129"/>
      <c r="AY48" s="88"/>
      <c r="AZ48" s="128" t="s">
        <v>7</v>
      </c>
      <c r="BA48" s="217"/>
      <c r="BB48" s="129"/>
      <c r="BC48" s="88"/>
      <c r="BD48" s="128" t="s">
        <v>7</v>
      </c>
      <c r="BE48" s="217"/>
      <c r="BF48" s="129"/>
      <c r="BG48" s="88"/>
      <c r="BH48" s="128" t="s">
        <v>7</v>
      </c>
      <c r="BI48" s="217"/>
      <c r="BJ48" s="129"/>
      <c r="BK48" s="90"/>
      <c r="BL48" s="128" t="s">
        <v>7</v>
      </c>
      <c r="BM48" s="217"/>
      <c r="BN48" s="129"/>
      <c r="BO48" s="91"/>
      <c r="BP48" s="128" t="s">
        <v>7</v>
      </c>
      <c r="BQ48" s="217"/>
      <c r="BR48" s="129"/>
    </row>
    <row r="49" spans="2:71" ht="39.950000000000003" customHeight="1" thickBot="1" x14ac:dyDescent="0.25">
      <c r="B49" s="202"/>
      <c r="C49" s="213" t="s">
        <v>181</v>
      </c>
      <c r="D49" s="214"/>
      <c r="E49" s="214"/>
      <c r="F49" s="215"/>
      <c r="G49" s="243"/>
      <c r="H49" s="220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 t="s">
        <v>29</v>
      </c>
      <c r="Y49" s="221" t="s">
        <v>30</v>
      </c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2"/>
      <c r="BE49" s="222"/>
      <c r="BF49" s="222"/>
      <c r="BG49" s="221"/>
      <c r="BH49" s="221"/>
      <c r="BI49" s="221"/>
      <c r="BJ49" s="221"/>
      <c r="BK49" s="221"/>
      <c r="BL49" s="222"/>
      <c r="BM49" s="222"/>
      <c r="BN49" s="222"/>
      <c r="BO49" s="221"/>
      <c r="BP49" s="221"/>
      <c r="BQ49" s="221"/>
      <c r="BR49" s="221"/>
      <c r="BS49" s="26"/>
    </row>
    <row r="50" spans="2:71" ht="20.100000000000001" customHeight="1" outlineLevel="3" x14ac:dyDescent="0.2">
      <c r="B50" s="202"/>
      <c r="C50" s="7" t="s">
        <v>140</v>
      </c>
      <c r="D50" s="8" t="s">
        <v>146</v>
      </c>
      <c r="E50" s="208" t="s">
        <v>35</v>
      </c>
      <c r="F50" s="209"/>
      <c r="G50" s="243"/>
      <c r="H50" s="148" t="s">
        <v>7</v>
      </c>
      <c r="I50" s="218"/>
      <c r="J50" s="149"/>
      <c r="K50" s="86"/>
      <c r="L50" s="148" t="s">
        <v>7</v>
      </c>
      <c r="M50" s="218"/>
      <c r="N50" s="149"/>
      <c r="O50" s="87"/>
      <c r="P50" s="148" t="s">
        <v>7</v>
      </c>
      <c r="Q50" s="218"/>
      <c r="R50" s="149"/>
      <c r="S50" s="86"/>
      <c r="T50" s="148" t="s">
        <v>7</v>
      </c>
      <c r="U50" s="218"/>
      <c r="V50" s="149"/>
      <c r="W50" s="86"/>
      <c r="X50" s="148" t="s">
        <v>7</v>
      </c>
      <c r="Y50" s="218"/>
      <c r="Z50" s="149"/>
      <c r="AA50" s="87"/>
      <c r="AB50" s="148" t="s">
        <v>7</v>
      </c>
      <c r="AC50" s="218"/>
      <c r="AD50" s="149"/>
      <c r="AE50" s="86"/>
      <c r="AF50" s="148" t="s">
        <v>7</v>
      </c>
      <c r="AG50" s="218"/>
      <c r="AH50" s="149"/>
      <c r="AI50" s="87"/>
      <c r="AJ50" s="148" t="s">
        <v>7</v>
      </c>
      <c r="AK50" s="218"/>
      <c r="AL50" s="149"/>
      <c r="AM50" s="86"/>
      <c r="AN50" s="148" t="s">
        <v>7</v>
      </c>
      <c r="AO50" s="218"/>
      <c r="AP50" s="149"/>
      <c r="AQ50" s="87"/>
      <c r="AR50" s="148" t="s">
        <v>7</v>
      </c>
      <c r="AS50" s="218"/>
      <c r="AT50" s="149"/>
      <c r="AU50" s="86"/>
      <c r="AV50" s="148" t="s">
        <v>7</v>
      </c>
      <c r="AW50" s="218"/>
      <c r="AX50" s="149"/>
      <c r="AY50" s="87"/>
      <c r="AZ50" s="148" t="s">
        <v>7</v>
      </c>
      <c r="BA50" s="218"/>
      <c r="BB50" s="149"/>
      <c r="BC50" s="86"/>
      <c r="BD50" s="148" t="s">
        <v>7</v>
      </c>
      <c r="BE50" s="218"/>
      <c r="BF50" s="149"/>
      <c r="BG50" s="87"/>
      <c r="BH50" s="148" t="s">
        <v>7</v>
      </c>
      <c r="BI50" s="218"/>
      <c r="BJ50" s="149"/>
      <c r="BK50" s="86"/>
      <c r="BL50" s="148" t="s">
        <v>7</v>
      </c>
      <c r="BM50" s="218"/>
      <c r="BN50" s="149"/>
      <c r="BO50" s="87"/>
      <c r="BP50" s="148" t="s">
        <v>7</v>
      </c>
      <c r="BQ50" s="218"/>
      <c r="BR50" s="149"/>
    </row>
    <row r="51" spans="2:71" ht="20.100000000000001" customHeight="1" outlineLevel="3" x14ac:dyDescent="0.2">
      <c r="B51" s="202"/>
      <c r="C51" s="7" t="s">
        <v>141</v>
      </c>
      <c r="D51" s="8" t="s">
        <v>147</v>
      </c>
      <c r="E51" s="199" t="s">
        <v>35</v>
      </c>
      <c r="F51" s="200"/>
      <c r="G51" s="243"/>
      <c r="H51" s="128" t="s">
        <v>7</v>
      </c>
      <c r="I51" s="217"/>
      <c r="J51" s="129"/>
      <c r="K51" s="86"/>
      <c r="L51" s="128" t="s">
        <v>7</v>
      </c>
      <c r="M51" s="217"/>
      <c r="N51" s="129"/>
      <c r="O51" s="87"/>
      <c r="P51" s="128" t="s">
        <v>7</v>
      </c>
      <c r="Q51" s="217"/>
      <c r="R51" s="129"/>
      <c r="S51" s="86"/>
      <c r="T51" s="128" t="s">
        <v>7</v>
      </c>
      <c r="U51" s="217"/>
      <c r="V51" s="129"/>
      <c r="W51" s="86"/>
      <c r="X51" s="128" t="s">
        <v>7</v>
      </c>
      <c r="Y51" s="217"/>
      <c r="Z51" s="129"/>
      <c r="AA51" s="87"/>
      <c r="AB51" s="128" t="s">
        <v>7</v>
      </c>
      <c r="AC51" s="217"/>
      <c r="AD51" s="129"/>
      <c r="AE51" s="86"/>
      <c r="AF51" s="128" t="s">
        <v>7</v>
      </c>
      <c r="AG51" s="217"/>
      <c r="AH51" s="129"/>
      <c r="AI51" s="87"/>
      <c r="AJ51" s="128" t="s">
        <v>7</v>
      </c>
      <c r="AK51" s="217"/>
      <c r="AL51" s="129"/>
      <c r="AM51" s="86"/>
      <c r="AN51" s="128" t="s">
        <v>7</v>
      </c>
      <c r="AO51" s="217"/>
      <c r="AP51" s="129"/>
      <c r="AQ51" s="87"/>
      <c r="AR51" s="128" t="s">
        <v>7</v>
      </c>
      <c r="AS51" s="217"/>
      <c r="AT51" s="129"/>
      <c r="AU51" s="86"/>
      <c r="AV51" s="128" t="s">
        <v>7</v>
      </c>
      <c r="AW51" s="217"/>
      <c r="AX51" s="129"/>
      <c r="AY51" s="87"/>
      <c r="AZ51" s="128" t="s">
        <v>7</v>
      </c>
      <c r="BA51" s="217"/>
      <c r="BB51" s="129"/>
      <c r="BC51" s="86"/>
      <c r="BD51" s="128" t="s">
        <v>7</v>
      </c>
      <c r="BE51" s="217"/>
      <c r="BF51" s="129"/>
      <c r="BG51" s="87"/>
      <c r="BH51" s="128" t="s">
        <v>7</v>
      </c>
      <c r="BI51" s="217"/>
      <c r="BJ51" s="129"/>
      <c r="BK51" s="86"/>
      <c r="BL51" s="128" t="s">
        <v>7</v>
      </c>
      <c r="BM51" s="217"/>
      <c r="BN51" s="129"/>
      <c r="BO51" s="87"/>
      <c r="BP51" s="128" t="s">
        <v>7</v>
      </c>
      <c r="BQ51" s="217"/>
      <c r="BR51" s="129"/>
    </row>
    <row r="52" spans="2:71" ht="20.100000000000001" customHeight="1" outlineLevel="3" x14ac:dyDescent="0.2">
      <c r="B52" s="202"/>
      <c r="C52" s="7" t="s">
        <v>142</v>
      </c>
      <c r="D52" s="8" t="s">
        <v>148</v>
      </c>
      <c r="E52" s="199" t="s">
        <v>35</v>
      </c>
      <c r="F52" s="200"/>
      <c r="G52" s="243"/>
      <c r="H52" s="128" t="s">
        <v>7</v>
      </c>
      <c r="I52" s="217"/>
      <c r="J52" s="129"/>
      <c r="K52" s="86"/>
      <c r="L52" s="128" t="s">
        <v>7</v>
      </c>
      <c r="M52" s="217"/>
      <c r="N52" s="129"/>
      <c r="O52" s="87"/>
      <c r="P52" s="128" t="s">
        <v>7</v>
      </c>
      <c r="Q52" s="217"/>
      <c r="R52" s="129"/>
      <c r="S52" s="86"/>
      <c r="T52" s="128" t="s">
        <v>7</v>
      </c>
      <c r="U52" s="217"/>
      <c r="V52" s="129"/>
      <c r="W52" s="86"/>
      <c r="X52" s="128" t="s">
        <v>7</v>
      </c>
      <c r="Y52" s="217"/>
      <c r="Z52" s="129"/>
      <c r="AA52" s="87"/>
      <c r="AB52" s="128" t="s">
        <v>7</v>
      </c>
      <c r="AC52" s="217"/>
      <c r="AD52" s="129"/>
      <c r="AE52" s="86"/>
      <c r="AF52" s="128" t="s">
        <v>7</v>
      </c>
      <c r="AG52" s="217"/>
      <c r="AH52" s="129"/>
      <c r="AI52" s="87"/>
      <c r="AJ52" s="128" t="s">
        <v>7</v>
      </c>
      <c r="AK52" s="217"/>
      <c r="AL52" s="129"/>
      <c r="AM52" s="86"/>
      <c r="AN52" s="128" t="s">
        <v>7</v>
      </c>
      <c r="AO52" s="217"/>
      <c r="AP52" s="129"/>
      <c r="AQ52" s="87"/>
      <c r="AR52" s="128" t="s">
        <v>7</v>
      </c>
      <c r="AS52" s="217"/>
      <c r="AT52" s="129"/>
      <c r="AU52" s="86"/>
      <c r="AV52" s="128" t="s">
        <v>7</v>
      </c>
      <c r="AW52" s="217"/>
      <c r="AX52" s="129"/>
      <c r="AY52" s="87"/>
      <c r="AZ52" s="128" t="s">
        <v>7</v>
      </c>
      <c r="BA52" s="217"/>
      <c r="BB52" s="129"/>
      <c r="BC52" s="86"/>
      <c r="BD52" s="128" t="s">
        <v>7</v>
      </c>
      <c r="BE52" s="217"/>
      <c r="BF52" s="129"/>
      <c r="BG52" s="87"/>
      <c r="BH52" s="128" t="s">
        <v>7</v>
      </c>
      <c r="BI52" s="217"/>
      <c r="BJ52" s="129"/>
      <c r="BK52" s="86"/>
      <c r="BL52" s="128" t="s">
        <v>7</v>
      </c>
      <c r="BM52" s="217"/>
      <c r="BN52" s="129"/>
      <c r="BO52" s="87"/>
      <c r="BP52" s="128" t="s">
        <v>7</v>
      </c>
      <c r="BQ52" s="217"/>
      <c r="BR52" s="129"/>
    </row>
    <row r="53" spans="2:71" ht="20.100000000000001" customHeight="1" outlineLevel="3" x14ac:dyDescent="0.2">
      <c r="B53" s="202"/>
      <c r="C53" s="7" t="s">
        <v>143</v>
      </c>
      <c r="D53" s="8" t="s">
        <v>149</v>
      </c>
      <c r="E53" s="199" t="s">
        <v>35</v>
      </c>
      <c r="F53" s="200"/>
      <c r="G53" s="243"/>
      <c r="H53" s="128" t="s">
        <v>7</v>
      </c>
      <c r="I53" s="217"/>
      <c r="J53" s="129"/>
      <c r="K53" s="86"/>
      <c r="L53" s="128" t="s">
        <v>7</v>
      </c>
      <c r="M53" s="217"/>
      <c r="N53" s="129"/>
      <c r="O53" s="87"/>
      <c r="P53" s="128" t="s">
        <v>7</v>
      </c>
      <c r="Q53" s="217"/>
      <c r="R53" s="129"/>
      <c r="S53" s="86"/>
      <c r="T53" s="128" t="s">
        <v>7</v>
      </c>
      <c r="U53" s="217"/>
      <c r="V53" s="129"/>
      <c r="W53" s="86"/>
      <c r="X53" s="128" t="s">
        <v>7</v>
      </c>
      <c r="Y53" s="217"/>
      <c r="Z53" s="129"/>
      <c r="AA53" s="87"/>
      <c r="AB53" s="128" t="s">
        <v>7</v>
      </c>
      <c r="AC53" s="217"/>
      <c r="AD53" s="129"/>
      <c r="AE53" s="86"/>
      <c r="AF53" s="128" t="s">
        <v>7</v>
      </c>
      <c r="AG53" s="217"/>
      <c r="AH53" s="129"/>
      <c r="AI53" s="87"/>
      <c r="AJ53" s="128" t="s">
        <v>7</v>
      </c>
      <c r="AK53" s="217"/>
      <c r="AL53" s="129"/>
      <c r="AM53" s="86"/>
      <c r="AN53" s="128" t="s">
        <v>7</v>
      </c>
      <c r="AO53" s="217"/>
      <c r="AP53" s="129"/>
      <c r="AQ53" s="87"/>
      <c r="AR53" s="128" t="s">
        <v>7</v>
      </c>
      <c r="AS53" s="217"/>
      <c r="AT53" s="129"/>
      <c r="AU53" s="86"/>
      <c r="AV53" s="128" t="s">
        <v>7</v>
      </c>
      <c r="AW53" s="217"/>
      <c r="AX53" s="129"/>
      <c r="AY53" s="87"/>
      <c r="AZ53" s="128" t="s">
        <v>7</v>
      </c>
      <c r="BA53" s="217"/>
      <c r="BB53" s="129"/>
      <c r="BC53" s="86"/>
      <c r="BD53" s="128" t="s">
        <v>7</v>
      </c>
      <c r="BE53" s="217"/>
      <c r="BF53" s="129"/>
      <c r="BG53" s="87"/>
      <c r="BH53" s="128" t="s">
        <v>7</v>
      </c>
      <c r="BI53" s="217"/>
      <c r="BJ53" s="129"/>
      <c r="BK53" s="86"/>
      <c r="BL53" s="128" t="s">
        <v>7</v>
      </c>
      <c r="BM53" s="217"/>
      <c r="BN53" s="129"/>
      <c r="BO53" s="87"/>
      <c r="BP53" s="128" t="s">
        <v>7</v>
      </c>
      <c r="BQ53" s="217"/>
      <c r="BR53" s="129"/>
    </row>
    <row r="54" spans="2:71" ht="20.100000000000001" customHeight="1" outlineLevel="3" x14ac:dyDescent="0.2">
      <c r="B54" s="202"/>
      <c r="C54" s="7" t="s">
        <v>144</v>
      </c>
      <c r="D54" s="8" t="s">
        <v>153</v>
      </c>
      <c r="E54" s="199" t="s">
        <v>35</v>
      </c>
      <c r="F54" s="200"/>
      <c r="G54" s="243"/>
      <c r="H54" s="128" t="s">
        <v>7</v>
      </c>
      <c r="I54" s="217"/>
      <c r="J54" s="129"/>
      <c r="K54" s="86"/>
      <c r="L54" s="128" t="s">
        <v>7</v>
      </c>
      <c r="M54" s="217"/>
      <c r="N54" s="129"/>
      <c r="O54" s="87"/>
      <c r="P54" s="128" t="s">
        <v>7</v>
      </c>
      <c r="Q54" s="217"/>
      <c r="R54" s="129"/>
      <c r="S54" s="86"/>
      <c r="T54" s="128" t="s">
        <v>7</v>
      </c>
      <c r="U54" s="217"/>
      <c r="V54" s="129"/>
      <c r="W54" s="86"/>
      <c r="X54" s="128" t="s">
        <v>7</v>
      </c>
      <c r="Y54" s="217"/>
      <c r="Z54" s="129"/>
      <c r="AA54" s="87"/>
      <c r="AB54" s="128" t="s">
        <v>7</v>
      </c>
      <c r="AC54" s="217"/>
      <c r="AD54" s="129"/>
      <c r="AE54" s="86"/>
      <c r="AF54" s="128" t="s">
        <v>7</v>
      </c>
      <c r="AG54" s="217"/>
      <c r="AH54" s="129"/>
      <c r="AI54" s="87"/>
      <c r="AJ54" s="128" t="s">
        <v>7</v>
      </c>
      <c r="AK54" s="217"/>
      <c r="AL54" s="129"/>
      <c r="AM54" s="86"/>
      <c r="AN54" s="128" t="s">
        <v>7</v>
      </c>
      <c r="AO54" s="217"/>
      <c r="AP54" s="129"/>
      <c r="AQ54" s="87"/>
      <c r="AR54" s="128" t="s">
        <v>7</v>
      </c>
      <c r="AS54" s="217"/>
      <c r="AT54" s="129"/>
      <c r="AU54" s="86"/>
      <c r="AV54" s="128" t="s">
        <v>7</v>
      </c>
      <c r="AW54" s="217"/>
      <c r="AX54" s="129"/>
      <c r="AY54" s="87"/>
      <c r="AZ54" s="128" t="s">
        <v>7</v>
      </c>
      <c r="BA54" s="217"/>
      <c r="BB54" s="129"/>
      <c r="BC54" s="86"/>
      <c r="BD54" s="128" t="s">
        <v>7</v>
      </c>
      <c r="BE54" s="217"/>
      <c r="BF54" s="129"/>
      <c r="BG54" s="87"/>
      <c r="BH54" s="128" t="s">
        <v>7</v>
      </c>
      <c r="BI54" s="217"/>
      <c r="BJ54" s="129"/>
      <c r="BK54" s="86"/>
      <c r="BL54" s="128" t="s">
        <v>7</v>
      </c>
      <c r="BM54" s="217"/>
      <c r="BN54" s="129"/>
      <c r="BO54" s="87"/>
      <c r="BP54" s="128" t="s">
        <v>7</v>
      </c>
      <c r="BQ54" s="217"/>
      <c r="BR54" s="129"/>
    </row>
    <row r="55" spans="2:71" ht="20.100000000000001" customHeight="1" outlineLevel="3" thickBot="1" x14ac:dyDescent="0.25">
      <c r="B55" s="202"/>
      <c r="C55" s="7" t="s">
        <v>145</v>
      </c>
      <c r="D55" s="8" t="s">
        <v>150</v>
      </c>
      <c r="E55" s="199" t="s">
        <v>35</v>
      </c>
      <c r="F55" s="200"/>
      <c r="G55" s="243"/>
      <c r="H55" s="128" t="s">
        <v>7</v>
      </c>
      <c r="I55" s="217"/>
      <c r="J55" s="129"/>
      <c r="K55" s="86"/>
      <c r="L55" s="128" t="s">
        <v>7</v>
      </c>
      <c r="M55" s="217"/>
      <c r="N55" s="129"/>
      <c r="O55" s="87"/>
      <c r="P55" s="128" t="s">
        <v>7</v>
      </c>
      <c r="Q55" s="217"/>
      <c r="R55" s="129"/>
      <c r="S55" s="86"/>
      <c r="T55" s="128" t="s">
        <v>7</v>
      </c>
      <c r="U55" s="217"/>
      <c r="V55" s="129"/>
      <c r="W55" s="86"/>
      <c r="X55" s="128" t="s">
        <v>7</v>
      </c>
      <c r="Y55" s="217"/>
      <c r="Z55" s="129"/>
      <c r="AA55" s="87"/>
      <c r="AB55" s="128" t="s">
        <v>7</v>
      </c>
      <c r="AC55" s="217"/>
      <c r="AD55" s="129"/>
      <c r="AE55" s="86"/>
      <c r="AF55" s="128" t="s">
        <v>7</v>
      </c>
      <c r="AG55" s="217"/>
      <c r="AH55" s="129"/>
      <c r="AI55" s="87"/>
      <c r="AJ55" s="128" t="s">
        <v>7</v>
      </c>
      <c r="AK55" s="217"/>
      <c r="AL55" s="129"/>
      <c r="AM55" s="86"/>
      <c r="AN55" s="128" t="s">
        <v>7</v>
      </c>
      <c r="AO55" s="217"/>
      <c r="AP55" s="129"/>
      <c r="AQ55" s="87"/>
      <c r="AR55" s="128" t="s">
        <v>7</v>
      </c>
      <c r="AS55" s="217"/>
      <c r="AT55" s="129"/>
      <c r="AU55" s="86"/>
      <c r="AV55" s="128" t="s">
        <v>7</v>
      </c>
      <c r="AW55" s="217"/>
      <c r="AX55" s="129"/>
      <c r="AY55" s="87"/>
      <c r="AZ55" s="128" t="s">
        <v>7</v>
      </c>
      <c r="BA55" s="217"/>
      <c r="BB55" s="129"/>
      <c r="BC55" s="86"/>
      <c r="BD55" s="128" t="s">
        <v>7</v>
      </c>
      <c r="BE55" s="217"/>
      <c r="BF55" s="129"/>
      <c r="BG55" s="87"/>
      <c r="BH55" s="128" t="s">
        <v>7</v>
      </c>
      <c r="BI55" s="217"/>
      <c r="BJ55" s="129"/>
      <c r="BK55" s="86"/>
      <c r="BL55" s="128" t="s">
        <v>7</v>
      </c>
      <c r="BM55" s="217"/>
      <c r="BN55" s="129"/>
      <c r="BO55" s="87"/>
      <c r="BP55" s="128" t="s">
        <v>7</v>
      </c>
      <c r="BQ55" s="217"/>
      <c r="BR55" s="129"/>
    </row>
    <row r="56" spans="2:71" ht="35.25" customHeight="1" outlineLevel="3" thickBot="1" x14ac:dyDescent="0.25">
      <c r="B56" s="202"/>
      <c r="C56" s="213" t="s">
        <v>184</v>
      </c>
      <c r="D56" s="214"/>
      <c r="E56" s="214"/>
      <c r="F56" s="215"/>
      <c r="G56" s="243"/>
      <c r="H56" s="190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219"/>
      <c r="BE56" s="219"/>
      <c r="BF56" s="219"/>
      <c r="BG56" s="191"/>
      <c r="BH56" s="191"/>
      <c r="BI56" s="191"/>
      <c r="BJ56" s="191"/>
      <c r="BK56" s="191"/>
      <c r="BL56" s="219"/>
      <c r="BM56" s="219"/>
      <c r="BN56" s="219"/>
      <c r="BO56" s="191"/>
      <c r="BP56" s="191"/>
      <c r="BQ56" s="191"/>
      <c r="BR56" s="191"/>
    </row>
    <row r="57" spans="2:71" ht="20.100000000000001" customHeight="1" outlineLevel="3" x14ac:dyDescent="0.2">
      <c r="B57" s="202"/>
      <c r="C57" s="7" t="s">
        <v>178</v>
      </c>
      <c r="D57" s="8" t="s">
        <v>151</v>
      </c>
      <c r="E57" s="208" t="s">
        <v>35</v>
      </c>
      <c r="F57" s="209"/>
      <c r="G57" s="243"/>
      <c r="H57" s="148">
        <v>1</v>
      </c>
      <c r="I57" s="218"/>
      <c r="J57" s="149"/>
      <c r="K57" s="87"/>
      <c r="L57" s="148">
        <v>1</v>
      </c>
      <c r="M57" s="218"/>
      <c r="N57" s="149"/>
      <c r="O57" s="87"/>
      <c r="P57" s="148">
        <v>1</v>
      </c>
      <c r="Q57" s="218"/>
      <c r="R57" s="149"/>
      <c r="S57" s="87"/>
      <c r="T57" s="148">
        <v>1</v>
      </c>
      <c r="U57" s="218"/>
      <c r="V57" s="149"/>
      <c r="W57" s="87"/>
      <c r="X57" s="148">
        <v>1</v>
      </c>
      <c r="Y57" s="218"/>
      <c r="Z57" s="149"/>
      <c r="AA57" s="86"/>
      <c r="AB57" s="148">
        <v>1</v>
      </c>
      <c r="AC57" s="218"/>
      <c r="AD57" s="149"/>
      <c r="AE57" s="87"/>
      <c r="AF57" s="148">
        <v>1</v>
      </c>
      <c r="AG57" s="218"/>
      <c r="AH57" s="149"/>
      <c r="AI57" s="87"/>
      <c r="AJ57" s="148">
        <v>1</v>
      </c>
      <c r="AK57" s="218"/>
      <c r="AL57" s="149"/>
      <c r="AM57" s="87"/>
      <c r="AN57" s="148">
        <v>1</v>
      </c>
      <c r="AO57" s="218"/>
      <c r="AP57" s="149"/>
      <c r="AQ57" s="87"/>
      <c r="AR57" s="148">
        <v>1</v>
      </c>
      <c r="AS57" s="218"/>
      <c r="AT57" s="149"/>
      <c r="AU57" s="87"/>
      <c r="AV57" s="148">
        <v>1</v>
      </c>
      <c r="AW57" s="218"/>
      <c r="AX57" s="149"/>
      <c r="AY57" s="87"/>
      <c r="AZ57" s="148">
        <v>1</v>
      </c>
      <c r="BA57" s="218"/>
      <c r="BB57" s="149"/>
      <c r="BC57" s="87"/>
      <c r="BD57" s="162">
        <v>1</v>
      </c>
      <c r="BE57" s="216"/>
      <c r="BF57" s="163"/>
      <c r="BG57" s="93"/>
      <c r="BH57" s="162">
        <v>1</v>
      </c>
      <c r="BI57" s="216"/>
      <c r="BJ57" s="163"/>
      <c r="BK57" s="94"/>
      <c r="BL57" s="162">
        <v>1</v>
      </c>
      <c r="BM57" s="216"/>
      <c r="BN57" s="163"/>
      <c r="BO57" s="94"/>
      <c r="BP57" s="162">
        <v>1</v>
      </c>
      <c r="BQ57" s="216"/>
      <c r="BR57" s="163"/>
      <c r="BS57"/>
    </row>
    <row r="58" spans="2:71" ht="20.100000000000001" customHeight="1" outlineLevel="3" thickBot="1" x14ac:dyDescent="0.25">
      <c r="B58" s="202"/>
      <c r="C58" s="29" t="s">
        <v>179</v>
      </c>
      <c r="D58" s="30" t="s">
        <v>152</v>
      </c>
      <c r="E58" s="206" t="s">
        <v>35</v>
      </c>
      <c r="F58" s="207"/>
      <c r="G58" s="243"/>
      <c r="H58" s="195">
        <v>1</v>
      </c>
      <c r="I58" s="196"/>
      <c r="J58" s="197"/>
      <c r="K58" s="86"/>
      <c r="L58" s="195">
        <v>1</v>
      </c>
      <c r="M58" s="196"/>
      <c r="N58" s="197"/>
      <c r="O58" s="87"/>
      <c r="P58" s="195">
        <v>1</v>
      </c>
      <c r="Q58" s="196"/>
      <c r="R58" s="197"/>
      <c r="S58" s="89"/>
      <c r="T58" s="130">
        <v>1</v>
      </c>
      <c r="U58" s="198"/>
      <c r="V58" s="131"/>
      <c r="W58" s="89"/>
      <c r="X58" s="130">
        <v>1</v>
      </c>
      <c r="Y58" s="198"/>
      <c r="Z58" s="131"/>
      <c r="AA58" s="89"/>
      <c r="AB58" s="130">
        <v>1</v>
      </c>
      <c r="AC58" s="198"/>
      <c r="AD58" s="131"/>
      <c r="AE58" s="89"/>
      <c r="AF58" s="130">
        <v>1</v>
      </c>
      <c r="AG58" s="198"/>
      <c r="AH58" s="131"/>
      <c r="AI58" s="89"/>
      <c r="AJ58" s="130">
        <v>1</v>
      </c>
      <c r="AK58" s="198"/>
      <c r="AL58" s="131"/>
      <c r="AM58" s="89"/>
      <c r="AN58" s="130">
        <v>1</v>
      </c>
      <c r="AO58" s="198"/>
      <c r="AP58" s="131"/>
      <c r="AQ58" s="89"/>
      <c r="AR58" s="130">
        <v>1</v>
      </c>
      <c r="AS58" s="198"/>
      <c r="AT58" s="131"/>
      <c r="AU58" s="89"/>
      <c r="AV58" s="130">
        <v>1</v>
      </c>
      <c r="AW58" s="198"/>
      <c r="AX58" s="131"/>
      <c r="AY58" s="89"/>
      <c r="AZ58" s="130">
        <v>1</v>
      </c>
      <c r="BA58" s="198"/>
      <c r="BB58" s="131"/>
      <c r="BC58" s="89"/>
      <c r="BD58" s="166">
        <v>1</v>
      </c>
      <c r="BE58" s="194"/>
      <c r="BF58" s="167"/>
      <c r="BG58" s="91"/>
      <c r="BH58" s="166">
        <v>1</v>
      </c>
      <c r="BI58" s="194"/>
      <c r="BJ58" s="167"/>
      <c r="BK58" s="91"/>
      <c r="BL58" s="166">
        <v>1</v>
      </c>
      <c r="BM58" s="194"/>
      <c r="BN58" s="167"/>
      <c r="BO58" s="91"/>
      <c r="BP58" s="166">
        <v>1</v>
      </c>
      <c r="BQ58" s="194"/>
      <c r="BR58" s="167"/>
    </row>
    <row r="59" spans="2:71" ht="30" customHeight="1" thickBot="1" x14ac:dyDescent="0.25">
      <c r="B59" s="202"/>
      <c r="C59" s="280" t="s">
        <v>190</v>
      </c>
      <c r="D59" s="281"/>
      <c r="E59" s="281"/>
      <c r="F59" s="282"/>
      <c r="G59" s="243"/>
      <c r="H59" s="276"/>
      <c r="I59" s="277"/>
      <c r="J59" s="277"/>
      <c r="K59" s="277"/>
      <c r="L59" s="277"/>
      <c r="M59" s="277"/>
      <c r="N59" s="277"/>
      <c r="O59" s="96"/>
      <c r="P59" s="96"/>
      <c r="Q59" s="96"/>
      <c r="R59" s="96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</row>
    <row r="60" spans="2:71" ht="30" customHeight="1" thickBot="1" x14ac:dyDescent="0.25">
      <c r="B60" s="201" t="s">
        <v>165</v>
      </c>
      <c r="C60" s="260" t="s">
        <v>69</v>
      </c>
      <c r="D60" s="261"/>
      <c r="E60" s="261"/>
      <c r="F60" s="262"/>
      <c r="G60" s="243"/>
      <c r="H60" s="263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 t="s">
        <v>29</v>
      </c>
      <c r="Y60" s="264" t="s">
        <v>30</v>
      </c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"/>
    </row>
    <row r="61" spans="2:71" s="108" customFormat="1" ht="25.5" customHeight="1" outlineLevel="3" x14ac:dyDescent="0.2">
      <c r="B61" s="202"/>
      <c r="C61" s="210"/>
      <c r="D61" s="211"/>
      <c r="E61" s="211"/>
      <c r="F61" s="212"/>
      <c r="G61" s="243"/>
      <c r="H61" s="111" t="s">
        <v>180</v>
      </c>
      <c r="I61" s="112" t="s">
        <v>30</v>
      </c>
      <c r="J61" s="113" t="s">
        <v>31</v>
      </c>
      <c r="K61" s="106"/>
      <c r="L61" s="111" t="s">
        <v>180</v>
      </c>
      <c r="M61" s="112" t="s">
        <v>30</v>
      </c>
      <c r="N61" s="113" t="s">
        <v>31</v>
      </c>
      <c r="O61" s="114"/>
      <c r="P61" s="111" t="s">
        <v>180</v>
      </c>
      <c r="Q61" s="112" t="s">
        <v>30</v>
      </c>
      <c r="R61" s="113" t="s">
        <v>31</v>
      </c>
      <c r="S61" s="115"/>
      <c r="T61" s="111" t="s">
        <v>180</v>
      </c>
      <c r="U61" s="112" t="s">
        <v>30</v>
      </c>
      <c r="V61" s="113" t="s">
        <v>31</v>
      </c>
      <c r="W61" s="114"/>
      <c r="X61" s="111" t="s">
        <v>180</v>
      </c>
      <c r="Y61" s="112" t="s">
        <v>30</v>
      </c>
      <c r="Z61" s="113" t="s">
        <v>31</v>
      </c>
      <c r="AA61" s="114"/>
      <c r="AB61" s="111" t="s">
        <v>180</v>
      </c>
      <c r="AC61" s="112" t="s">
        <v>30</v>
      </c>
      <c r="AD61" s="113" t="s">
        <v>31</v>
      </c>
      <c r="AE61" s="115"/>
      <c r="AF61" s="111" t="s">
        <v>180</v>
      </c>
      <c r="AG61" s="112" t="s">
        <v>30</v>
      </c>
      <c r="AH61" s="113" t="s">
        <v>31</v>
      </c>
      <c r="AI61" s="106"/>
      <c r="AJ61" s="111" t="s">
        <v>180</v>
      </c>
      <c r="AK61" s="112" t="s">
        <v>30</v>
      </c>
      <c r="AL61" s="113" t="s">
        <v>31</v>
      </c>
      <c r="AM61" s="106"/>
      <c r="AN61" s="111" t="s">
        <v>180</v>
      </c>
      <c r="AO61" s="112" t="s">
        <v>30</v>
      </c>
      <c r="AP61" s="113" t="s">
        <v>31</v>
      </c>
      <c r="AQ61" s="106"/>
      <c r="AR61" s="111" t="s">
        <v>180</v>
      </c>
      <c r="AS61" s="112" t="s">
        <v>30</v>
      </c>
      <c r="AT61" s="113" t="s">
        <v>31</v>
      </c>
      <c r="AU61" s="114"/>
      <c r="AV61" s="111" t="s">
        <v>180</v>
      </c>
      <c r="AW61" s="112" t="s">
        <v>30</v>
      </c>
      <c r="AX61" s="113" t="s">
        <v>31</v>
      </c>
      <c r="AY61" s="114"/>
      <c r="AZ61" s="111" t="s">
        <v>180</v>
      </c>
      <c r="BA61" s="112" t="s">
        <v>30</v>
      </c>
      <c r="BB61" s="113" t="s">
        <v>31</v>
      </c>
      <c r="BC61" s="106"/>
      <c r="BD61" s="111" t="s">
        <v>180</v>
      </c>
      <c r="BE61" s="112" t="s">
        <v>30</v>
      </c>
      <c r="BF61" s="113" t="s">
        <v>31</v>
      </c>
      <c r="BG61" s="114"/>
      <c r="BH61" s="111" t="s">
        <v>180</v>
      </c>
      <c r="BI61" s="112" t="s">
        <v>30</v>
      </c>
      <c r="BJ61" s="113" t="s">
        <v>31</v>
      </c>
      <c r="BK61" s="106"/>
      <c r="BL61" s="111" t="s">
        <v>180</v>
      </c>
      <c r="BM61" s="112" t="s">
        <v>30</v>
      </c>
      <c r="BN61" s="113" t="s">
        <v>31</v>
      </c>
      <c r="BO61" s="114"/>
      <c r="BP61" s="111" t="s">
        <v>180</v>
      </c>
      <c r="BQ61" s="112" t="s">
        <v>30</v>
      </c>
      <c r="BR61" s="113" t="s">
        <v>31</v>
      </c>
      <c r="BS61" s="107"/>
    </row>
    <row r="62" spans="2:71" ht="20.100000000000001" customHeight="1" outlineLevel="3" x14ac:dyDescent="0.2">
      <c r="B62" s="202"/>
      <c r="C62" s="73">
        <v>1</v>
      </c>
      <c r="D62" s="8" t="s">
        <v>25</v>
      </c>
      <c r="E62" s="7" t="s">
        <v>28</v>
      </c>
      <c r="F62" s="10">
        <v>293.39999999999998</v>
      </c>
      <c r="G62" s="243"/>
      <c r="H62" s="102">
        <v>3</v>
      </c>
      <c r="I62" s="102">
        <v>30</v>
      </c>
      <c r="J62" s="12">
        <f>F62*H62*I62</f>
        <v>26405.999999999996</v>
      </c>
      <c r="K62" s="80"/>
      <c r="L62" s="102">
        <v>3</v>
      </c>
      <c r="M62" s="102">
        <v>30</v>
      </c>
      <c r="N62" s="12">
        <f>F62*L62*M62</f>
        <v>26405.999999999996</v>
      </c>
      <c r="O62" s="22"/>
      <c r="P62" s="102">
        <v>3</v>
      </c>
      <c r="Q62" s="102">
        <v>30</v>
      </c>
      <c r="R62" s="12">
        <f>F62*P62*Q62</f>
        <v>26405.999999999996</v>
      </c>
      <c r="S62" s="80"/>
      <c r="T62" s="102">
        <v>3</v>
      </c>
      <c r="U62" s="102">
        <v>30</v>
      </c>
      <c r="V62" s="12">
        <f>F62*T62*U62</f>
        <v>26405.999999999996</v>
      </c>
      <c r="W62" s="80"/>
      <c r="X62" s="73">
        <v>3</v>
      </c>
      <c r="Y62" s="73">
        <v>30</v>
      </c>
      <c r="Z62" s="12">
        <f>F62*X62*Y62</f>
        <v>26405.999999999996</v>
      </c>
      <c r="AA62" s="22"/>
      <c r="AB62" s="82">
        <v>3</v>
      </c>
      <c r="AC62" s="83">
        <v>30</v>
      </c>
      <c r="AD62" s="12">
        <f>F62*AB62*AC62</f>
        <v>26405.999999999996</v>
      </c>
      <c r="AE62" s="80"/>
      <c r="AF62" s="73">
        <v>3</v>
      </c>
      <c r="AG62" s="73">
        <v>30</v>
      </c>
      <c r="AH62" s="12">
        <f>F62*AF62*AG62</f>
        <v>26405.999999999996</v>
      </c>
      <c r="AI62" s="22"/>
      <c r="AJ62" s="82">
        <v>3</v>
      </c>
      <c r="AK62" s="83">
        <v>30</v>
      </c>
      <c r="AL62" s="12">
        <f>F62*AJ62*AK62</f>
        <v>26405.999999999996</v>
      </c>
      <c r="AM62" s="80"/>
      <c r="AN62" s="73">
        <v>3</v>
      </c>
      <c r="AO62" s="73">
        <v>30</v>
      </c>
      <c r="AP62" s="12">
        <f>F62*AN62*AO62</f>
        <v>26405.999999999996</v>
      </c>
      <c r="AQ62" s="22"/>
      <c r="AR62" s="82">
        <v>3</v>
      </c>
      <c r="AS62" s="83">
        <v>30</v>
      </c>
      <c r="AT62" s="12">
        <f>F62*AR62*AS62</f>
        <v>26405.999999999996</v>
      </c>
      <c r="AU62" s="80"/>
      <c r="AV62" s="73">
        <v>3</v>
      </c>
      <c r="AW62" s="73">
        <v>30</v>
      </c>
      <c r="AX62" s="12">
        <f>F62*AV62*AW62</f>
        <v>26405.999999999996</v>
      </c>
      <c r="AY62" s="22"/>
      <c r="AZ62" s="82">
        <v>3</v>
      </c>
      <c r="BA62" s="83">
        <v>30</v>
      </c>
      <c r="BB62" s="12">
        <f>F62*AZ62*BA62</f>
        <v>26405.999999999996</v>
      </c>
      <c r="BC62" s="80"/>
      <c r="BD62" s="73">
        <v>3</v>
      </c>
      <c r="BE62" s="73">
        <v>30</v>
      </c>
      <c r="BF62" s="12">
        <f>F62*BD62*BE62</f>
        <v>26405.999999999996</v>
      </c>
      <c r="BG62" s="22"/>
      <c r="BH62" s="82">
        <v>3</v>
      </c>
      <c r="BI62" s="83">
        <v>30</v>
      </c>
      <c r="BJ62" s="12">
        <f>F62*BH62*BI62</f>
        <v>26405.999999999996</v>
      </c>
      <c r="BK62" s="80"/>
      <c r="BL62" s="95">
        <v>3</v>
      </c>
      <c r="BM62" s="83">
        <v>30</v>
      </c>
      <c r="BN62" s="12">
        <f>F62*BL62*BM62</f>
        <v>26405.999999999996</v>
      </c>
      <c r="BO62" s="22"/>
      <c r="BP62" s="73">
        <v>3</v>
      </c>
      <c r="BQ62" s="73">
        <v>30</v>
      </c>
      <c r="BR62" s="12">
        <f>F62*BP62*BQ62</f>
        <v>26405.999999999996</v>
      </c>
    </row>
    <row r="63" spans="2:71" ht="20.100000000000001" customHeight="1" outlineLevel="3" x14ac:dyDescent="0.2">
      <c r="B63" s="202"/>
      <c r="C63" s="73">
        <v>2</v>
      </c>
      <c r="D63" s="8" t="s">
        <v>26</v>
      </c>
      <c r="E63" s="7" t="s">
        <v>28</v>
      </c>
      <c r="F63" s="10">
        <v>229.97</v>
      </c>
      <c r="G63" s="243"/>
      <c r="H63" s="102">
        <v>2</v>
      </c>
      <c r="I63" s="102">
        <v>30</v>
      </c>
      <c r="J63" s="12">
        <f t="shared" ref="J63:J67" si="50">F63*H63*I63</f>
        <v>13798.2</v>
      </c>
      <c r="K63" s="80"/>
      <c r="L63" s="102">
        <v>2</v>
      </c>
      <c r="M63" s="102">
        <v>30</v>
      </c>
      <c r="N63" s="12">
        <f t="shared" ref="N63:N67" si="51">F63*L63*M63</f>
        <v>13798.2</v>
      </c>
      <c r="O63" s="22"/>
      <c r="P63" s="102">
        <v>2</v>
      </c>
      <c r="Q63" s="102">
        <v>30</v>
      </c>
      <c r="R63" s="12">
        <f t="shared" ref="R63:R67" si="52">F63*P63*Q63</f>
        <v>13798.2</v>
      </c>
      <c r="S63" s="80"/>
      <c r="T63" s="102">
        <v>2</v>
      </c>
      <c r="U63" s="102">
        <v>30</v>
      </c>
      <c r="V63" s="12">
        <f t="shared" ref="V63:V67" si="53">F63*T63*U63</f>
        <v>13798.2</v>
      </c>
      <c r="W63" s="80"/>
      <c r="X63" s="73">
        <v>2</v>
      </c>
      <c r="Y63" s="73">
        <v>30</v>
      </c>
      <c r="Z63" s="12">
        <f t="shared" ref="Z63:Z67" si="54">F63*X63*Y63</f>
        <v>13798.2</v>
      </c>
      <c r="AA63" s="22"/>
      <c r="AB63" s="84">
        <v>2</v>
      </c>
      <c r="AC63" s="83">
        <v>30</v>
      </c>
      <c r="AD63" s="12">
        <f t="shared" ref="AD63:AD67" si="55">F63*AB63*AC63</f>
        <v>13798.2</v>
      </c>
      <c r="AE63" s="80"/>
      <c r="AF63" s="73">
        <v>2</v>
      </c>
      <c r="AG63" s="73">
        <v>30</v>
      </c>
      <c r="AH63" s="12">
        <f t="shared" ref="AH63:AH67" si="56">F63*AF63*AG63</f>
        <v>13798.2</v>
      </c>
      <c r="AI63" s="22"/>
      <c r="AJ63" s="84">
        <v>2</v>
      </c>
      <c r="AK63" s="83">
        <v>30</v>
      </c>
      <c r="AL63" s="12">
        <f t="shared" ref="AL63:AL67" si="57">F63*AJ63*AK63</f>
        <v>13798.2</v>
      </c>
      <c r="AM63" s="80"/>
      <c r="AN63" s="73">
        <v>2</v>
      </c>
      <c r="AO63" s="73">
        <v>30</v>
      </c>
      <c r="AP63" s="12">
        <f t="shared" ref="AP63:AP67" si="58">F63*AN63*AO63</f>
        <v>13798.2</v>
      </c>
      <c r="AQ63" s="22"/>
      <c r="AR63" s="84">
        <v>2</v>
      </c>
      <c r="AS63" s="83">
        <v>30</v>
      </c>
      <c r="AT63" s="12">
        <f t="shared" ref="AT63:AT67" si="59">F63*AR63*AS63</f>
        <v>13798.2</v>
      </c>
      <c r="AU63" s="80"/>
      <c r="AV63" s="73">
        <v>2</v>
      </c>
      <c r="AW63" s="73">
        <v>30</v>
      </c>
      <c r="AX63" s="12">
        <f t="shared" ref="AX63:AX67" si="60">F63*AV63*AW63</f>
        <v>13798.2</v>
      </c>
      <c r="AY63" s="22"/>
      <c r="AZ63" s="84">
        <v>2</v>
      </c>
      <c r="BA63" s="83">
        <v>30</v>
      </c>
      <c r="BB63" s="12">
        <f t="shared" ref="BB63:BB67" si="61">F63*AZ63*BA63</f>
        <v>13798.2</v>
      </c>
      <c r="BC63" s="80"/>
      <c r="BD63" s="73">
        <v>2</v>
      </c>
      <c r="BE63" s="73">
        <v>30</v>
      </c>
      <c r="BF63" s="12">
        <f t="shared" ref="BF63:BF67" si="62">F63*BD63*BE63</f>
        <v>13798.2</v>
      </c>
      <c r="BG63" s="22"/>
      <c r="BH63" s="84">
        <v>2</v>
      </c>
      <c r="BI63" s="83">
        <v>30</v>
      </c>
      <c r="BJ63" s="12">
        <f t="shared" ref="BJ63:BJ67" si="63">F63*BH63*BI63</f>
        <v>13798.2</v>
      </c>
      <c r="BK63" s="80"/>
      <c r="BL63" s="84">
        <v>2</v>
      </c>
      <c r="BM63" s="83">
        <v>30</v>
      </c>
      <c r="BN63" s="12">
        <f t="shared" ref="BN63:BN67" si="64">F63*BL63*BM63</f>
        <v>13798.2</v>
      </c>
      <c r="BO63" s="22"/>
      <c r="BP63" s="73">
        <v>2</v>
      </c>
      <c r="BQ63" s="73">
        <v>30</v>
      </c>
      <c r="BR63" s="12">
        <f t="shared" ref="BR63:BR67" si="65">F63*BP63*BQ63</f>
        <v>13798.2</v>
      </c>
    </row>
    <row r="64" spans="2:71" ht="20.100000000000001" customHeight="1" outlineLevel="3" x14ac:dyDescent="0.2">
      <c r="B64" s="202"/>
      <c r="C64" s="73">
        <v>3</v>
      </c>
      <c r="D64" s="8" t="s">
        <v>27</v>
      </c>
      <c r="E64" s="7" t="s">
        <v>28</v>
      </c>
      <c r="F64" s="10">
        <v>153.32</v>
      </c>
      <c r="G64" s="243"/>
      <c r="H64" s="102">
        <v>1</v>
      </c>
      <c r="I64" s="103">
        <v>30</v>
      </c>
      <c r="J64" s="12">
        <f t="shared" si="50"/>
        <v>4599.5999999999995</v>
      </c>
      <c r="K64" s="80"/>
      <c r="L64" s="102">
        <v>1</v>
      </c>
      <c r="M64" s="103">
        <v>30</v>
      </c>
      <c r="N64" s="12">
        <f t="shared" si="51"/>
        <v>4599.5999999999995</v>
      </c>
      <c r="O64" s="22"/>
      <c r="P64" s="102">
        <v>1</v>
      </c>
      <c r="Q64" s="103">
        <v>30</v>
      </c>
      <c r="R64" s="12">
        <f t="shared" si="52"/>
        <v>4599.5999999999995</v>
      </c>
      <c r="S64" s="80"/>
      <c r="T64" s="102">
        <v>1</v>
      </c>
      <c r="U64" s="103">
        <v>30</v>
      </c>
      <c r="V64" s="12">
        <f t="shared" si="53"/>
        <v>4599.5999999999995</v>
      </c>
      <c r="W64" s="80"/>
      <c r="X64" s="73">
        <v>1</v>
      </c>
      <c r="Y64" s="73">
        <v>30</v>
      </c>
      <c r="Z64" s="12">
        <f t="shared" si="54"/>
        <v>4599.5999999999995</v>
      </c>
      <c r="AA64" s="22"/>
      <c r="AB64" s="84">
        <v>1</v>
      </c>
      <c r="AC64" s="83">
        <v>30</v>
      </c>
      <c r="AD64" s="12">
        <f t="shared" si="55"/>
        <v>4599.5999999999995</v>
      </c>
      <c r="AE64" s="80"/>
      <c r="AF64" s="73">
        <v>1</v>
      </c>
      <c r="AG64" s="73">
        <v>30</v>
      </c>
      <c r="AH64" s="12">
        <f t="shared" si="56"/>
        <v>4599.5999999999995</v>
      </c>
      <c r="AI64" s="22"/>
      <c r="AJ64" s="84">
        <v>1</v>
      </c>
      <c r="AK64" s="83">
        <v>30</v>
      </c>
      <c r="AL64" s="12">
        <f t="shared" si="57"/>
        <v>4599.5999999999995</v>
      </c>
      <c r="AM64" s="80"/>
      <c r="AN64" s="73">
        <v>1</v>
      </c>
      <c r="AO64" s="73">
        <v>30</v>
      </c>
      <c r="AP64" s="12">
        <f t="shared" si="58"/>
        <v>4599.5999999999995</v>
      </c>
      <c r="AQ64" s="22"/>
      <c r="AR64" s="84">
        <v>1</v>
      </c>
      <c r="AS64" s="83">
        <v>30</v>
      </c>
      <c r="AT64" s="12">
        <f t="shared" si="59"/>
        <v>4599.5999999999995</v>
      </c>
      <c r="AU64" s="80"/>
      <c r="AV64" s="73">
        <v>1</v>
      </c>
      <c r="AW64" s="73">
        <v>30</v>
      </c>
      <c r="AX64" s="12">
        <f t="shared" si="60"/>
        <v>4599.5999999999995</v>
      </c>
      <c r="AY64" s="22"/>
      <c r="AZ64" s="84">
        <v>1</v>
      </c>
      <c r="BA64" s="83">
        <v>30</v>
      </c>
      <c r="BB64" s="12">
        <f t="shared" si="61"/>
        <v>4599.5999999999995</v>
      </c>
      <c r="BC64" s="80"/>
      <c r="BD64" s="73">
        <v>1</v>
      </c>
      <c r="BE64" s="73">
        <v>30</v>
      </c>
      <c r="BF64" s="12">
        <f t="shared" si="62"/>
        <v>4599.5999999999995</v>
      </c>
      <c r="BG64" s="22"/>
      <c r="BH64" s="84">
        <v>1</v>
      </c>
      <c r="BI64" s="83">
        <v>30</v>
      </c>
      <c r="BJ64" s="12">
        <f t="shared" si="63"/>
        <v>4599.5999999999995</v>
      </c>
      <c r="BK64" s="80"/>
      <c r="BL64" s="84">
        <v>1</v>
      </c>
      <c r="BM64" s="83">
        <v>30</v>
      </c>
      <c r="BN64" s="12">
        <f t="shared" si="64"/>
        <v>4599.5999999999995</v>
      </c>
      <c r="BO64" s="22"/>
      <c r="BP64" s="73">
        <v>1</v>
      </c>
      <c r="BQ64" s="73">
        <v>30</v>
      </c>
      <c r="BR64" s="12">
        <f t="shared" si="65"/>
        <v>4599.5999999999995</v>
      </c>
    </row>
    <row r="65" spans="2:70" ht="20.100000000000001" customHeight="1" outlineLevel="3" x14ac:dyDescent="0.2">
      <c r="B65" s="202"/>
      <c r="C65" s="73">
        <v>4</v>
      </c>
      <c r="D65" s="23" t="s">
        <v>186</v>
      </c>
      <c r="E65" s="7" t="s">
        <v>28</v>
      </c>
      <c r="F65" s="27"/>
      <c r="G65" s="243"/>
      <c r="H65" s="104">
        <v>0</v>
      </c>
      <c r="I65" s="105">
        <v>0</v>
      </c>
      <c r="J65" s="14">
        <f t="shared" si="50"/>
        <v>0</v>
      </c>
      <c r="K65" s="80"/>
      <c r="L65" s="104">
        <v>0</v>
      </c>
      <c r="M65" s="105">
        <v>0</v>
      </c>
      <c r="N65" s="14">
        <f t="shared" si="51"/>
        <v>0</v>
      </c>
      <c r="O65" s="22"/>
      <c r="P65" s="104">
        <v>0</v>
      </c>
      <c r="Q65" s="105">
        <v>0</v>
      </c>
      <c r="R65" s="14">
        <f t="shared" si="52"/>
        <v>0</v>
      </c>
      <c r="S65" s="80"/>
      <c r="T65" s="104">
        <v>0</v>
      </c>
      <c r="U65" s="105">
        <v>0</v>
      </c>
      <c r="V65" s="14">
        <f t="shared" si="53"/>
        <v>0</v>
      </c>
      <c r="W65" s="80"/>
      <c r="X65" s="78">
        <v>0</v>
      </c>
      <c r="Y65" s="78">
        <v>0</v>
      </c>
      <c r="Z65" s="14">
        <f t="shared" si="54"/>
        <v>0</v>
      </c>
      <c r="AA65" s="80"/>
      <c r="AB65" s="85">
        <v>0</v>
      </c>
      <c r="AC65" s="79">
        <v>0</v>
      </c>
      <c r="AD65" s="14">
        <f t="shared" si="55"/>
        <v>0</v>
      </c>
      <c r="AE65" s="80"/>
      <c r="AF65" s="78">
        <v>0</v>
      </c>
      <c r="AG65" s="78">
        <v>0</v>
      </c>
      <c r="AH65" s="14">
        <f t="shared" si="56"/>
        <v>0</v>
      </c>
      <c r="AI65" s="80"/>
      <c r="AJ65" s="85">
        <v>0</v>
      </c>
      <c r="AK65" s="79">
        <v>0</v>
      </c>
      <c r="AL65" s="14">
        <f t="shared" si="57"/>
        <v>0</v>
      </c>
      <c r="AM65" s="80"/>
      <c r="AN65" s="78">
        <v>0</v>
      </c>
      <c r="AO65" s="78">
        <v>0</v>
      </c>
      <c r="AP65" s="14">
        <f t="shared" si="58"/>
        <v>0</v>
      </c>
      <c r="AQ65" s="80"/>
      <c r="AR65" s="85">
        <v>0</v>
      </c>
      <c r="AS65" s="79">
        <v>0</v>
      </c>
      <c r="AT65" s="14">
        <f t="shared" si="59"/>
        <v>0</v>
      </c>
      <c r="AU65" s="80"/>
      <c r="AV65" s="78">
        <v>0</v>
      </c>
      <c r="AW65" s="78">
        <v>0</v>
      </c>
      <c r="AX65" s="14">
        <f t="shared" si="60"/>
        <v>0</v>
      </c>
      <c r="AY65" s="80"/>
      <c r="AZ65" s="85">
        <v>0</v>
      </c>
      <c r="BA65" s="79">
        <v>0</v>
      </c>
      <c r="BB65" s="14">
        <f t="shared" si="61"/>
        <v>0</v>
      </c>
      <c r="BC65" s="80"/>
      <c r="BD65" s="78">
        <v>0</v>
      </c>
      <c r="BE65" s="78">
        <v>0</v>
      </c>
      <c r="BF65" s="14">
        <f t="shared" si="62"/>
        <v>0</v>
      </c>
      <c r="BG65" s="80"/>
      <c r="BH65" s="85">
        <v>0</v>
      </c>
      <c r="BI65" s="79">
        <v>0</v>
      </c>
      <c r="BJ65" s="14">
        <f t="shared" si="63"/>
        <v>0</v>
      </c>
      <c r="BK65" s="80"/>
      <c r="BL65" s="85">
        <v>0</v>
      </c>
      <c r="BM65" s="79">
        <v>0</v>
      </c>
      <c r="BN65" s="14">
        <f t="shared" si="64"/>
        <v>0</v>
      </c>
      <c r="BO65" s="22"/>
      <c r="BP65" s="78">
        <v>0</v>
      </c>
      <c r="BQ65" s="78">
        <v>0</v>
      </c>
      <c r="BR65" s="14">
        <f t="shared" si="65"/>
        <v>0</v>
      </c>
    </row>
    <row r="66" spans="2:70" ht="20.100000000000001" customHeight="1" outlineLevel="3" x14ac:dyDescent="0.2">
      <c r="B66" s="202"/>
      <c r="C66" s="73">
        <v>5</v>
      </c>
      <c r="D66" s="23" t="s">
        <v>187</v>
      </c>
      <c r="E66" s="7" t="s">
        <v>28</v>
      </c>
      <c r="F66" s="27"/>
      <c r="G66" s="243"/>
      <c r="H66" s="104">
        <v>0</v>
      </c>
      <c r="I66" s="105">
        <v>0</v>
      </c>
      <c r="J66" s="14">
        <f t="shared" si="50"/>
        <v>0</v>
      </c>
      <c r="K66" s="80"/>
      <c r="L66" s="104">
        <v>0</v>
      </c>
      <c r="M66" s="105">
        <v>0</v>
      </c>
      <c r="N66" s="14">
        <f t="shared" si="51"/>
        <v>0</v>
      </c>
      <c r="O66" s="22"/>
      <c r="P66" s="104">
        <v>0</v>
      </c>
      <c r="Q66" s="105">
        <v>0</v>
      </c>
      <c r="R66" s="14">
        <f t="shared" si="52"/>
        <v>0</v>
      </c>
      <c r="S66" s="80"/>
      <c r="T66" s="104">
        <v>0</v>
      </c>
      <c r="U66" s="105">
        <v>0</v>
      </c>
      <c r="V66" s="14">
        <f t="shared" si="53"/>
        <v>0</v>
      </c>
      <c r="W66" s="80"/>
      <c r="X66" s="78">
        <v>0</v>
      </c>
      <c r="Y66" s="78">
        <v>0</v>
      </c>
      <c r="Z66" s="14">
        <f t="shared" si="54"/>
        <v>0</v>
      </c>
      <c r="AA66" s="80"/>
      <c r="AB66" s="85">
        <v>0</v>
      </c>
      <c r="AC66" s="79">
        <v>0</v>
      </c>
      <c r="AD66" s="14">
        <f t="shared" si="55"/>
        <v>0</v>
      </c>
      <c r="AE66" s="80"/>
      <c r="AF66" s="78">
        <v>0</v>
      </c>
      <c r="AG66" s="78">
        <v>0</v>
      </c>
      <c r="AH66" s="14">
        <f t="shared" si="56"/>
        <v>0</v>
      </c>
      <c r="AI66" s="80"/>
      <c r="AJ66" s="85">
        <v>0</v>
      </c>
      <c r="AK66" s="79">
        <v>0</v>
      </c>
      <c r="AL66" s="14">
        <f t="shared" si="57"/>
        <v>0</v>
      </c>
      <c r="AM66" s="80"/>
      <c r="AN66" s="78">
        <v>0</v>
      </c>
      <c r="AO66" s="78">
        <v>0</v>
      </c>
      <c r="AP66" s="14">
        <f t="shared" si="58"/>
        <v>0</v>
      </c>
      <c r="AQ66" s="80"/>
      <c r="AR66" s="85">
        <v>0</v>
      </c>
      <c r="AS66" s="79">
        <v>0</v>
      </c>
      <c r="AT66" s="14">
        <f t="shared" si="59"/>
        <v>0</v>
      </c>
      <c r="AU66" s="80"/>
      <c r="AV66" s="78">
        <v>0</v>
      </c>
      <c r="AW66" s="78">
        <v>0</v>
      </c>
      <c r="AX66" s="14">
        <f t="shared" si="60"/>
        <v>0</v>
      </c>
      <c r="AY66" s="80"/>
      <c r="AZ66" s="85">
        <v>0</v>
      </c>
      <c r="BA66" s="79">
        <v>0</v>
      </c>
      <c r="BB66" s="14">
        <f t="shared" si="61"/>
        <v>0</v>
      </c>
      <c r="BC66" s="80"/>
      <c r="BD66" s="78">
        <v>0</v>
      </c>
      <c r="BE66" s="78">
        <v>0</v>
      </c>
      <c r="BF66" s="14">
        <f t="shared" si="62"/>
        <v>0</v>
      </c>
      <c r="BG66" s="80"/>
      <c r="BH66" s="85">
        <v>0</v>
      </c>
      <c r="BI66" s="79">
        <v>0</v>
      </c>
      <c r="BJ66" s="14">
        <f t="shared" si="63"/>
        <v>0</v>
      </c>
      <c r="BK66" s="80"/>
      <c r="BL66" s="85">
        <v>0</v>
      </c>
      <c r="BM66" s="79">
        <v>0</v>
      </c>
      <c r="BN66" s="14">
        <f t="shared" si="64"/>
        <v>0</v>
      </c>
      <c r="BO66" s="22"/>
      <c r="BP66" s="78">
        <v>0</v>
      </c>
      <c r="BQ66" s="78">
        <v>0</v>
      </c>
      <c r="BR66" s="14">
        <f t="shared" si="65"/>
        <v>0</v>
      </c>
    </row>
    <row r="67" spans="2:70" ht="20.100000000000001" customHeight="1" outlineLevel="3" x14ac:dyDescent="0.2">
      <c r="B67" s="202"/>
      <c r="C67" s="73">
        <v>6</v>
      </c>
      <c r="D67" s="23" t="s">
        <v>188</v>
      </c>
      <c r="E67" s="7" t="s">
        <v>35</v>
      </c>
      <c r="F67" s="27"/>
      <c r="G67" s="243"/>
      <c r="H67" s="104">
        <v>0</v>
      </c>
      <c r="I67" s="105">
        <v>0</v>
      </c>
      <c r="J67" s="14">
        <f t="shared" si="50"/>
        <v>0</v>
      </c>
      <c r="K67" s="80"/>
      <c r="L67" s="104">
        <v>0</v>
      </c>
      <c r="M67" s="105">
        <v>0</v>
      </c>
      <c r="N67" s="14">
        <f t="shared" si="51"/>
        <v>0</v>
      </c>
      <c r="O67" s="22"/>
      <c r="P67" s="104">
        <v>0</v>
      </c>
      <c r="Q67" s="105">
        <v>0</v>
      </c>
      <c r="R67" s="14">
        <f t="shared" si="52"/>
        <v>0</v>
      </c>
      <c r="S67" s="80"/>
      <c r="T67" s="104">
        <v>0</v>
      </c>
      <c r="U67" s="105">
        <v>0</v>
      </c>
      <c r="V67" s="14">
        <f t="shared" si="53"/>
        <v>0</v>
      </c>
      <c r="W67" s="80"/>
      <c r="X67" s="78">
        <v>0</v>
      </c>
      <c r="Y67" s="78">
        <v>0</v>
      </c>
      <c r="Z67" s="14">
        <f t="shared" si="54"/>
        <v>0</v>
      </c>
      <c r="AA67" s="80"/>
      <c r="AB67" s="85">
        <v>0</v>
      </c>
      <c r="AC67" s="79">
        <v>0</v>
      </c>
      <c r="AD67" s="14">
        <f t="shared" si="55"/>
        <v>0</v>
      </c>
      <c r="AE67" s="80"/>
      <c r="AF67" s="78">
        <v>0</v>
      </c>
      <c r="AG67" s="78">
        <v>0</v>
      </c>
      <c r="AH67" s="14">
        <f t="shared" si="56"/>
        <v>0</v>
      </c>
      <c r="AI67" s="80"/>
      <c r="AJ67" s="85">
        <v>0</v>
      </c>
      <c r="AK67" s="79">
        <v>0</v>
      </c>
      <c r="AL67" s="14">
        <f t="shared" si="57"/>
        <v>0</v>
      </c>
      <c r="AM67" s="80"/>
      <c r="AN67" s="78">
        <v>0</v>
      </c>
      <c r="AO67" s="78">
        <v>0</v>
      </c>
      <c r="AP67" s="14">
        <f t="shared" si="58"/>
        <v>0</v>
      </c>
      <c r="AQ67" s="80"/>
      <c r="AR67" s="85">
        <v>0</v>
      </c>
      <c r="AS67" s="79">
        <v>0</v>
      </c>
      <c r="AT67" s="14">
        <f t="shared" si="59"/>
        <v>0</v>
      </c>
      <c r="AU67" s="80"/>
      <c r="AV67" s="78">
        <v>0</v>
      </c>
      <c r="AW67" s="78">
        <v>0</v>
      </c>
      <c r="AX67" s="14">
        <f t="shared" si="60"/>
        <v>0</v>
      </c>
      <c r="AY67" s="80"/>
      <c r="AZ67" s="85">
        <v>0</v>
      </c>
      <c r="BA67" s="79">
        <v>0</v>
      </c>
      <c r="BB67" s="14">
        <f t="shared" si="61"/>
        <v>0</v>
      </c>
      <c r="BC67" s="80"/>
      <c r="BD67" s="78">
        <v>0</v>
      </c>
      <c r="BE67" s="78">
        <v>0</v>
      </c>
      <c r="BF67" s="14">
        <f t="shared" si="62"/>
        <v>0</v>
      </c>
      <c r="BG67" s="80"/>
      <c r="BH67" s="85">
        <v>0</v>
      </c>
      <c r="BI67" s="79">
        <v>0</v>
      </c>
      <c r="BJ67" s="14">
        <f t="shared" si="63"/>
        <v>0</v>
      </c>
      <c r="BK67" s="80"/>
      <c r="BL67" s="85">
        <v>0</v>
      </c>
      <c r="BM67" s="79">
        <v>0</v>
      </c>
      <c r="BN67" s="14">
        <f t="shared" si="64"/>
        <v>0</v>
      </c>
      <c r="BO67" s="22"/>
      <c r="BP67" s="78">
        <v>0</v>
      </c>
      <c r="BQ67" s="78">
        <v>0</v>
      </c>
      <c r="BR67" s="14">
        <f t="shared" si="65"/>
        <v>0</v>
      </c>
    </row>
    <row r="68" spans="2:70" ht="30" customHeight="1" thickBot="1" x14ac:dyDescent="0.25">
      <c r="B68" s="231"/>
      <c r="C68" s="203" t="s">
        <v>33</v>
      </c>
      <c r="D68" s="204"/>
      <c r="E68" s="204"/>
      <c r="F68" s="205"/>
      <c r="G68" s="243"/>
      <c r="H68" s="248">
        <f>SUM(J62:J67)</f>
        <v>44803.799999999996</v>
      </c>
      <c r="I68" s="249"/>
      <c r="J68" s="250"/>
      <c r="K68" s="17"/>
      <c r="L68" s="248">
        <f>SUM(N62:N67)</f>
        <v>44803.799999999996</v>
      </c>
      <c r="M68" s="249"/>
      <c r="N68" s="250"/>
      <c r="O68" s="18"/>
      <c r="P68" s="248">
        <f>SUM(R62:R67)</f>
        <v>44803.799999999996</v>
      </c>
      <c r="Q68" s="249"/>
      <c r="R68" s="250"/>
      <c r="S68" s="18"/>
      <c r="T68" s="248">
        <f>SUM(V62:V67)</f>
        <v>44803.799999999996</v>
      </c>
      <c r="U68" s="249"/>
      <c r="V68" s="250"/>
      <c r="W68" s="18"/>
      <c r="X68" s="248">
        <f>SUM(Z62:Z67)</f>
        <v>44803.799999999996</v>
      </c>
      <c r="Y68" s="249"/>
      <c r="Z68" s="250"/>
      <c r="AA68" s="17"/>
      <c r="AB68" s="248">
        <f>SUM(AD62:AD67)</f>
        <v>44803.799999999996</v>
      </c>
      <c r="AC68" s="249"/>
      <c r="AD68" s="250"/>
      <c r="AE68" s="18"/>
      <c r="AF68" s="248">
        <f>SUM(AH62:AH67)</f>
        <v>44803.799999999996</v>
      </c>
      <c r="AG68" s="249"/>
      <c r="AH68" s="250"/>
      <c r="AI68" s="18"/>
      <c r="AJ68" s="248">
        <f>SUM(AL62:AL67)</f>
        <v>44803.799999999996</v>
      </c>
      <c r="AK68" s="249"/>
      <c r="AL68" s="250"/>
      <c r="AM68" s="18"/>
      <c r="AN68" s="248">
        <f>SUM(AP62:AP67)</f>
        <v>44803.799999999996</v>
      </c>
      <c r="AO68" s="249"/>
      <c r="AP68" s="250"/>
      <c r="AQ68" s="17"/>
      <c r="AR68" s="248">
        <f>SUM(AT62:AT67)</f>
        <v>44803.799999999996</v>
      </c>
      <c r="AS68" s="249"/>
      <c r="AT68" s="250"/>
      <c r="AU68" s="18"/>
      <c r="AV68" s="248">
        <f>SUM(AX62:AX67)</f>
        <v>44803.799999999996</v>
      </c>
      <c r="AW68" s="249"/>
      <c r="AX68" s="250"/>
      <c r="AY68" s="18"/>
      <c r="AZ68" s="248">
        <f>SUM(BB62:BB67)</f>
        <v>44803.799999999996</v>
      </c>
      <c r="BA68" s="249"/>
      <c r="BB68" s="250"/>
      <c r="BC68" s="18"/>
      <c r="BD68" s="248">
        <f>SUM(BF62:BF67)</f>
        <v>44803.799999999996</v>
      </c>
      <c r="BE68" s="249"/>
      <c r="BF68" s="250"/>
      <c r="BG68" s="18"/>
      <c r="BH68" s="248">
        <f>SUM(BJ62:BJ67)</f>
        <v>44803.799999999996</v>
      </c>
      <c r="BI68" s="249"/>
      <c r="BJ68" s="250"/>
      <c r="BK68" s="17"/>
      <c r="BL68" s="248">
        <f>SUM(BN62:BN67)</f>
        <v>44803.799999999996</v>
      </c>
      <c r="BM68" s="249"/>
      <c r="BN68" s="250"/>
      <c r="BO68" s="18"/>
      <c r="BP68" s="248">
        <f>SUM(BR62:BR67)</f>
        <v>44803.799999999996</v>
      </c>
      <c r="BQ68" s="249"/>
      <c r="BR68" s="250"/>
    </row>
  </sheetData>
  <mergeCells count="864">
    <mergeCell ref="BP39:BR39"/>
    <mergeCell ref="H39:J39"/>
    <mergeCell ref="L39:N39"/>
    <mergeCell ref="P39:R39"/>
    <mergeCell ref="T39:V39"/>
    <mergeCell ref="X39:Z39"/>
    <mergeCell ref="AB39:AD39"/>
    <mergeCell ref="AF39:AH39"/>
    <mergeCell ref="AJ39:AL39"/>
    <mergeCell ref="AN39:AP39"/>
    <mergeCell ref="H59:N59"/>
    <mergeCell ref="BD5:BE5"/>
    <mergeCell ref="BH5:BI5"/>
    <mergeCell ref="BL41:BN41"/>
    <mergeCell ref="BP41:BR41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AR42:AT42"/>
    <mergeCell ref="AV42:AX42"/>
    <mergeCell ref="AZ42:BB42"/>
    <mergeCell ref="BD42:BF42"/>
    <mergeCell ref="BH42:BJ42"/>
    <mergeCell ref="BL42:BN42"/>
    <mergeCell ref="BP42:BR42"/>
    <mergeCell ref="X36:Z36"/>
    <mergeCell ref="AB36:AD36"/>
    <mergeCell ref="AF36:AH36"/>
    <mergeCell ref="BP53:BR53"/>
    <mergeCell ref="AJ41:AL41"/>
    <mergeCell ref="AN41:AP41"/>
    <mergeCell ref="AR41:AT41"/>
    <mergeCell ref="AV41:AX41"/>
    <mergeCell ref="AZ41:BB41"/>
    <mergeCell ref="BD41:BF41"/>
    <mergeCell ref="BH41:BJ41"/>
    <mergeCell ref="BH51:BJ51"/>
    <mergeCell ref="BL51:BN51"/>
    <mergeCell ref="BP51:BR51"/>
    <mergeCell ref="AV51:AX51"/>
    <mergeCell ref="AV52:AX52"/>
    <mergeCell ref="AF41:AH41"/>
    <mergeCell ref="AJ36:AL36"/>
    <mergeCell ref="AN53:AP53"/>
    <mergeCell ref="AR53:AT53"/>
    <mergeCell ref="AV53:AX53"/>
    <mergeCell ref="AZ53:BB53"/>
    <mergeCell ref="BD53:BF53"/>
    <mergeCell ref="BH53:BJ53"/>
    <mergeCell ref="BL53:BN53"/>
    <mergeCell ref="AN36:AP36"/>
    <mergeCell ref="AR36:AT36"/>
    <mergeCell ref="AV36:AX36"/>
    <mergeCell ref="AR39:AT39"/>
    <mergeCell ref="AV39:AX39"/>
    <mergeCell ref="AZ39:BB39"/>
    <mergeCell ref="BD39:BF39"/>
    <mergeCell ref="BH39:BJ39"/>
    <mergeCell ref="BL39:BN39"/>
    <mergeCell ref="H53:J53"/>
    <mergeCell ref="E41:F41"/>
    <mergeCell ref="E42:F42"/>
    <mergeCell ref="H41:J41"/>
    <mergeCell ref="L41:N41"/>
    <mergeCell ref="P41:R41"/>
    <mergeCell ref="T41:V41"/>
    <mergeCell ref="X41:Z41"/>
    <mergeCell ref="AB41:AD41"/>
    <mergeCell ref="T53:V53"/>
    <mergeCell ref="X53:Z53"/>
    <mergeCell ref="AB53:AD53"/>
    <mergeCell ref="AJ53:AL53"/>
    <mergeCell ref="AF51:AH51"/>
    <mergeCell ref="AN51:AP51"/>
    <mergeCell ref="AR51:AT51"/>
    <mergeCell ref="P52:R52"/>
    <mergeCell ref="T52:V52"/>
    <mergeCell ref="X52:Z52"/>
    <mergeCell ref="AB52:AD52"/>
    <mergeCell ref="AJ52:AL52"/>
    <mergeCell ref="AN52:AP52"/>
    <mergeCell ref="AR52:AT52"/>
    <mergeCell ref="AB51:AD51"/>
    <mergeCell ref="AJ51:AL51"/>
    <mergeCell ref="BD46:BF46"/>
    <mergeCell ref="AN47:AP47"/>
    <mergeCell ref="AR47:AT47"/>
    <mergeCell ref="AV47:AX47"/>
    <mergeCell ref="AZ47:BB47"/>
    <mergeCell ref="BD47:BF47"/>
    <mergeCell ref="H51:J51"/>
    <mergeCell ref="L51:N51"/>
    <mergeCell ref="H52:J52"/>
    <mergeCell ref="L52:N52"/>
    <mergeCell ref="BL38:BN38"/>
    <mergeCell ref="BP38:BR38"/>
    <mergeCell ref="P68:R68"/>
    <mergeCell ref="H46:J46"/>
    <mergeCell ref="L46:N46"/>
    <mergeCell ref="P46:R46"/>
    <mergeCell ref="T46:V46"/>
    <mergeCell ref="X46:Z46"/>
    <mergeCell ref="BP46:BR46"/>
    <mergeCell ref="BL46:BN46"/>
    <mergeCell ref="BH46:BJ46"/>
    <mergeCell ref="BD52:BF52"/>
    <mergeCell ref="BH52:BJ52"/>
    <mergeCell ref="BL52:BN52"/>
    <mergeCell ref="BP52:BR52"/>
    <mergeCell ref="AF52:AH52"/>
    <mergeCell ref="AF53:AH53"/>
    <mergeCell ref="P51:R51"/>
    <mergeCell ref="T51:V51"/>
    <mergeCell ref="X51:Z51"/>
    <mergeCell ref="L53:N53"/>
    <mergeCell ref="P53:R53"/>
    <mergeCell ref="X68:Z68"/>
    <mergeCell ref="H43:J43"/>
    <mergeCell ref="H2:J2"/>
    <mergeCell ref="BD68:BF68"/>
    <mergeCell ref="BH68:BJ68"/>
    <mergeCell ref="AN68:AP68"/>
    <mergeCell ref="AR68:AT68"/>
    <mergeCell ref="AV68:AX68"/>
    <mergeCell ref="AJ38:AL38"/>
    <mergeCell ref="AN38:AP38"/>
    <mergeCell ref="AR38:AT38"/>
    <mergeCell ref="AV38:AX38"/>
    <mergeCell ref="AZ38:BB38"/>
    <mergeCell ref="BD38:BF38"/>
    <mergeCell ref="BH38:BJ38"/>
    <mergeCell ref="H68:J68"/>
    <mergeCell ref="L68:N68"/>
    <mergeCell ref="AV4:AX4"/>
    <mergeCell ref="L43:N43"/>
    <mergeCell ref="P43:R43"/>
    <mergeCell ref="T43:V43"/>
    <mergeCell ref="X43:Z43"/>
    <mergeCell ref="AB43:AD43"/>
    <mergeCell ref="AF43:AH43"/>
    <mergeCell ref="AZ51:BB51"/>
    <mergeCell ref="BD51:BF51"/>
    <mergeCell ref="AZ68:BB68"/>
    <mergeCell ref="AB68:AD68"/>
    <mergeCell ref="AF68:AH68"/>
    <mergeCell ref="AJ68:AL68"/>
    <mergeCell ref="AZ52:BB52"/>
    <mergeCell ref="AJ43:AL43"/>
    <mergeCell ref="AN43:AP43"/>
    <mergeCell ref="AR43:AT43"/>
    <mergeCell ref="AV43:AX43"/>
    <mergeCell ref="AZ43:BB43"/>
    <mergeCell ref="AR54:AT54"/>
    <mergeCell ref="AV54:AX54"/>
    <mergeCell ref="AZ54:BB54"/>
    <mergeCell ref="AB46:AD46"/>
    <mergeCell ref="AF46:AH46"/>
    <mergeCell ref="AJ46:AL46"/>
    <mergeCell ref="AN46:AP46"/>
    <mergeCell ref="AR46:AT46"/>
    <mergeCell ref="AV46:AX46"/>
    <mergeCell ref="AZ46:BB46"/>
    <mergeCell ref="AN3:AP3"/>
    <mergeCell ref="AN4:AP4"/>
    <mergeCell ref="AR2:AT2"/>
    <mergeCell ref="AR3:AT3"/>
    <mergeCell ref="L3:N3"/>
    <mergeCell ref="L4:N4"/>
    <mergeCell ref="AB3:AD3"/>
    <mergeCell ref="AB4:AD4"/>
    <mergeCell ref="AJ4:AL4"/>
    <mergeCell ref="P3:R3"/>
    <mergeCell ref="X4:Z4"/>
    <mergeCell ref="AB2:AD2"/>
    <mergeCell ref="P4:R4"/>
    <mergeCell ref="X3:Z3"/>
    <mergeCell ref="L5:M5"/>
    <mergeCell ref="T5:U5"/>
    <mergeCell ref="X5:Y5"/>
    <mergeCell ref="AB5:AC5"/>
    <mergeCell ref="AF5:AG5"/>
    <mergeCell ref="AZ2:BB2"/>
    <mergeCell ref="AZ3:BB3"/>
    <mergeCell ref="AZ4:BB4"/>
    <mergeCell ref="AN2:AP2"/>
    <mergeCell ref="H60:BR60"/>
    <mergeCell ref="BL2:BN2"/>
    <mergeCell ref="BL3:BN3"/>
    <mergeCell ref="BL4:BN4"/>
    <mergeCell ref="BP2:BR2"/>
    <mergeCell ref="BP3:BR3"/>
    <mergeCell ref="BP4:BR4"/>
    <mergeCell ref="BD2:BF2"/>
    <mergeCell ref="BD3:BF3"/>
    <mergeCell ref="BD4:BF4"/>
    <mergeCell ref="BH2:BJ2"/>
    <mergeCell ref="BH3:BJ3"/>
    <mergeCell ref="BH4:BJ4"/>
    <mergeCell ref="AV2:AX2"/>
    <mergeCell ref="AV3:AX3"/>
    <mergeCell ref="AF2:AH2"/>
    <mergeCell ref="AF3:AH3"/>
    <mergeCell ref="AF4:AH4"/>
    <mergeCell ref="AJ2:AL2"/>
    <mergeCell ref="AJ3:AL3"/>
    <mergeCell ref="L2:N2"/>
    <mergeCell ref="P2:R2"/>
    <mergeCell ref="T2:V2"/>
    <mergeCell ref="T3:V3"/>
    <mergeCell ref="E2:E5"/>
    <mergeCell ref="T4:V4"/>
    <mergeCell ref="F2:F5"/>
    <mergeCell ref="C6:F6"/>
    <mergeCell ref="H6:BR6"/>
    <mergeCell ref="X2:Z2"/>
    <mergeCell ref="G2:G68"/>
    <mergeCell ref="AZ36:BB36"/>
    <mergeCell ref="BD36:BF36"/>
    <mergeCell ref="BH36:BJ36"/>
    <mergeCell ref="BL36:BN36"/>
    <mergeCell ref="BP36:BR36"/>
    <mergeCell ref="BL68:BN68"/>
    <mergeCell ref="BP68:BR68"/>
    <mergeCell ref="H36:J36"/>
    <mergeCell ref="L36:N36"/>
    <mergeCell ref="P36:R36"/>
    <mergeCell ref="T36:V36"/>
    <mergeCell ref="E53:F53"/>
    <mergeCell ref="H3:J3"/>
    <mergeCell ref="H4:J4"/>
    <mergeCell ref="AR4:AT4"/>
    <mergeCell ref="T68:V68"/>
    <mergeCell ref="C36:F36"/>
    <mergeCell ref="B2:C5"/>
    <mergeCell ref="B6:B36"/>
    <mergeCell ref="C20:F20"/>
    <mergeCell ref="H20:BR20"/>
    <mergeCell ref="C29:F29"/>
    <mergeCell ref="H38:J38"/>
    <mergeCell ref="L38:N38"/>
    <mergeCell ref="P38:R38"/>
    <mergeCell ref="T38:V38"/>
    <mergeCell ref="X38:Z38"/>
    <mergeCell ref="AB38:AD38"/>
    <mergeCell ref="AF38:AH38"/>
    <mergeCell ref="H9:I9"/>
    <mergeCell ref="H10:I10"/>
    <mergeCell ref="H11:I11"/>
    <mergeCell ref="H12:I12"/>
    <mergeCell ref="H13:I13"/>
    <mergeCell ref="H14:I14"/>
    <mergeCell ref="H15:I15"/>
    <mergeCell ref="H16:I16"/>
    <mergeCell ref="D2:D5"/>
    <mergeCell ref="B1:BR1"/>
    <mergeCell ref="C37:F37"/>
    <mergeCell ref="H37:BR37"/>
    <mergeCell ref="E38:F38"/>
    <mergeCell ref="AN40:AP40"/>
    <mergeCell ref="AR40:AT40"/>
    <mergeCell ref="AV40:AX40"/>
    <mergeCell ref="AZ40:BB40"/>
    <mergeCell ref="BD40:BF40"/>
    <mergeCell ref="BH40:BJ40"/>
    <mergeCell ref="BL40:BN40"/>
    <mergeCell ref="BP40:BR40"/>
    <mergeCell ref="E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H5:I5"/>
    <mergeCell ref="H7:I7"/>
    <mergeCell ref="H8:I8"/>
    <mergeCell ref="BD43:BF43"/>
    <mergeCell ref="BH43:BJ43"/>
    <mergeCell ref="BL43:BN43"/>
    <mergeCell ref="BP43:BR43"/>
    <mergeCell ref="H44:BR44"/>
    <mergeCell ref="E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AR45:AT45"/>
    <mergeCell ref="AV45:AX45"/>
    <mergeCell ref="AZ45:BB45"/>
    <mergeCell ref="BD45:BF45"/>
    <mergeCell ref="BH45:BJ45"/>
    <mergeCell ref="BL45:BN45"/>
    <mergeCell ref="BP45:BR45"/>
    <mergeCell ref="BH47:BJ47"/>
    <mergeCell ref="BL47:BN47"/>
    <mergeCell ref="BP47:BR47"/>
    <mergeCell ref="E47:F47"/>
    <mergeCell ref="H47:J47"/>
    <mergeCell ref="L47:N47"/>
    <mergeCell ref="P47:R47"/>
    <mergeCell ref="T47:V47"/>
    <mergeCell ref="X47:Z47"/>
    <mergeCell ref="AB47:AD47"/>
    <mergeCell ref="AF47:AH47"/>
    <mergeCell ref="H48:J48"/>
    <mergeCell ref="L48:N48"/>
    <mergeCell ref="P48:R48"/>
    <mergeCell ref="T48:V48"/>
    <mergeCell ref="X48:Z48"/>
    <mergeCell ref="AB48:AD48"/>
    <mergeCell ref="AF48:AH48"/>
    <mergeCell ref="AJ47:AL47"/>
    <mergeCell ref="BD50:BF50"/>
    <mergeCell ref="BH50:BJ50"/>
    <mergeCell ref="BL50:BN50"/>
    <mergeCell ref="BP50:BR50"/>
    <mergeCell ref="AJ48:AL48"/>
    <mergeCell ref="AN48:AP48"/>
    <mergeCell ref="AR48:AT48"/>
    <mergeCell ref="AV48:AX48"/>
    <mergeCell ref="AZ48:BB48"/>
    <mergeCell ref="BD48:BF48"/>
    <mergeCell ref="BH48:BJ48"/>
    <mergeCell ref="BL48:BN48"/>
    <mergeCell ref="BP48:BR48"/>
    <mergeCell ref="BD57:BF57"/>
    <mergeCell ref="H54:J54"/>
    <mergeCell ref="L54:N54"/>
    <mergeCell ref="P54:R54"/>
    <mergeCell ref="T54:V54"/>
    <mergeCell ref="X54:Z54"/>
    <mergeCell ref="AB54:AD54"/>
    <mergeCell ref="AF54:AH54"/>
    <mergeCell ref="C49:F49"/>
    <mergeCell ref="H49:BR49"/>
    <mergeCell ref="E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AN50:AP50"/>
    <mergeCell ref="AR50:AT50"/>
    <mergeCell ref="AV50:AX50"/>
    <mergeCell ref="AZ50:BB50"/>
    <mergeCell ref="AJ54:AL54"/>
    <mergeCell ref="BD54:BF54"/>
    <mergeCell ref="BH54:BJ54"/>
    <mergeCell ref="BL54:BN54"/>
    <mergeCell ref="BP54:BR54"/>
    <mergeCell ref="AN55:AP55"/>
    <mergeCell ref="AR55:AT55"/>
    <mergeCell ref="AV55:AX55"/>
    <mergeCell ref="AZ55:BB55"/>
    <mergeCell ref="BD55:BF55"/>
    <mergeCell ref="BH55:BJ55"/>
    <mergeCell ref="BL55:BN55"/>
    <mergeCell ref="BP55:BR55"/>
    <mergeCell ref="AN54:AP54"/>
    <mergeCell ref="BH57:BJ57"/>
    <mergeCell ref="BL57:BN57"/>
    <mergeCell ref="BP57:BR57"/>
    <mergeCell ref="H55:J55"/>
    <mergeCell ref="L55:N55"/>
    <mergeCell ref="P55:R55"/>
    <mergeCell ref="T55:V55"/>
    <mergeCell ref="X55:Z55"/>
    <mergeCell ref="AB55:AD55"/>
    <mergeCell ref="AF55:AH55"/>
    <mergeCell ref="H57:J57"/>
    <mergeCell ref="L57:N57"/>
    <mergeCell ref="P57:R57"/>
    <mergeCell ref="T57:V57"/>
    <mergeCell ref="X57:Z57"/>
    <mergeCell ref="AB57:AD57"/>
    <mergeCell ref="AF57:AH57"/>
    <mergeCell ref="AJ55:AL55"/>
    <mergeCell ref="H56:BR56"/>
    <mergeCell ref="AJ57:AL57"/>
    <mergeCell ref="AN57:AP57"/>
    <mergeCell ref="AR57:AT57"/>
    <mergeCell ref="AV57:AX57"/>
    <mergeCell ref="AZ57:BB57"/>
    <mergeCell ref="E46:F46"/>
    <mergeCell ref="B37:B59"/>
    <mergeCell ref="C68:F68"/>
    <mergeCell ref="E58:F58"/>
    <mergeCell ref="E51:F51"/>
    <mergeCell ref="E52:F52"/>
    <mergeCell ref="B60:B68"/>
    <mergeCell ref="C59:F59"/>
    <mergeCell ref="E57:F57"/>
    <mergeCell ref="E54:F54"/>
    <mergeCell ref="E48:F48"/>
    <mergeCell ref="E43:F43"/>
    <mergeCell ref="C61:F61"/>
    <mergeCell ref="C56:F56"/>
    <mergeCell ref="E55:F55"/>
    <mergeCell ref="C44:F44"/>
    <mergeCell ref="C60:F60"/>
    <mergeCell ref="E39:F39"/>
    <mergeCell ref="BP58:BR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AN58:AP58"/>
    <mergeCell ref="AR58:AT58"/>
    <mergeCell ref="AV58:AX58"/>
    <mergeCell ref="AZ58:BB58"/>
    <mergeCell ref="BD58:BF58"/>
    <mergeCell ref="BH58:BJ58"/>
    <mergeCell ref="BL58:BN58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30:I30"/>
    <mergeCell ref="H31:I31"/>
    <mergeCell ref="H32:I32"/>
    <mergeCell ref="H33:I33"/>
    <mergeCell ref="H34:I34"/>
    <mergeCell ref="H29:BR29"/>
    <mergeCell ref="H35:I35"/>
    <mergeCell ref="L31:M31"/>
    <mergeCell ref="L32:M32"/>
    <mergeCell ref="L33:M33"/>
    <mergeCell ref="L34:M34"/>
    <mergeCell ref="L35:M35"/>
    <mergeCell ref="P28:Q28"/>
    <mergeCell ref="P30:Q30"/>
    <mergeCell ref="AB28:AC28"/>
    <mergeCell ref="BD27:BE27"/>
    <mergeCell ref="BH27:BI27"/>
    <mergeCell ref="BL27:BM27"/>
    <mergeCell ref="BP27:BQ27"/>
    <mergeCell ref="X27:Y27"/>
    <mergeCell ref="AB27:AC27"/>
    <mergeCell ref="AF27:AG27"/>
    <mergeCell ref="L30:M30"/>
    <mergeCell ref="L7:M7"/>
    <mergeCell ref="L8:M8"/>
    <mergeCell ref="L9:M9"/>
    <mergeCell ref="L10:M10"/>
    <mergeCell ref="L11:M11"/>
    <mergeCell ref="L12:M12"/>
    <mergeCell ref="L21:M21"/>
    <mergeCell ref="L22:M22"/>
    <mergeCell ref="L23:M23"/>
    <mergeCell ref="L24:M24"/>
    <mergeCell ref="L25:M25"/>
    <mergeCell ref="L26:M26"/>
    <mergeCell ref="L27:M27"/>
    <mergeCell ref="L28:M28"/>
    <mergeCell ref="L13:M13"/>
    <mergeCell ref="L14:M14"/>
    <mergeCell ref="L15:M15"/>
    <mergeCell ref="L16:M16"/>
    <mergeCell ref="L17:M17"/>
    <mergeCell ref="L18:M18"/>
    <mergeCell ref="L19:M19"/>
    <mergeCell ref="P5:Q5"/>
    <mergeCell ref="P7:Q7"/>
    <mergeCell ref="P8:Q8"/>
    <mergeCell ref="P9:Q9"/>
    <mergeCell ref="P10:Q10"/>
    <mergeCell ref="P11:Q11"/>
    <mergeCell ref="P23:Q23"/>
    <mergeCell ref="P24:Q24"/>
    <mergeCell ref="P25:Q25"/>
    <mergeCell ref="P26:Q26"/>
    <mergeCell ref="P27:Q27"/>
    <mergeCell ref="T22:U22"/>
    <mergeCell ref="T27:U27"/>
    <mergeCell ref="P12:Q12"/>
    <mergeCell ref="P13:Q13"/>
    <mergeCell ref="P14:Q14"/>
    <mergeCell ref="P15:Q15"/>
    <mergeCell ref="P16:Q16"/>
    <mergeCell ref="P17:Q17"/>
    <mergeCell ref="P18:Q18"/>
    <mergeCell ref="P19:Q19"/>
    <mergeCell ref="T24:U24"/>
    <mergeCell ref="T25:U25"/>
    <mergeCell ref="T23:U23"/>
    <mergeCell ref="P31:Q31"/>
    <mergeCell ref="P32:Q32"/>
    <mergeCell ref="P33:Q33"/>
    <mergeCell ref="P34:Q34"/>
    <mergeCell ref="P35:Q35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1:U21"/>
    <mergeCell ref="P21:Q21"/>
    <mergeCell ref="P22:Q22"/>
    <mergeCell ref="BD22:BE22"/>
    <mergeCell ref="BH22:BI22"/>
    <mergeCell ref="BL22:BM22"/>
    <mergeCell ref="AF22:AG22"/>
    <mergeCell ref="AJ22:AK22"/>
    <mergeCell ref="AN22:AO22"/>
    <mergeCell ref="AR22:AS22"/>
    <mergeCell ref="AV22:AW22"/>
    <mergeCell ref="AN24:AO24"/>
    <mergeCell ref="AR24:AS24"/>
    <mergeCell ref="AZ22:BA22"/>
    <mergeCell ref="AN23:AO23"/>
    <mergeCell ref="AR23:AS23"/>
    <mergeCell ref="BL26:BM26"/>
    <mergeCell ref="BP26:BQ26"/>
    <mergeCell ref="AZ24:BA24"/>
    <mergeCell ref="BD24:BE24"/>
    <mergeCell ref="BH24:BI24"/>
    <mergeCell ref="BL24:BM24"/>
    <mergeCell ref="BH23:BI23"/>
    <mergeCell ref="BL23:BM23"/>
    <mergeCell ref="BP23:BQ23"/>
    <mergeCell ref="AZ23:BA23"/>
    <mergeCell ref="BD23:BE23"/>
    <mergeCell ref="BD26:BE26"/>
    <mergeCell ref="BH26:BI26"/>
    <mergeCell ref="BD25:BE25"/>
    <mergeCell ref="BH25:BI25"/>
    <mergeCell ref="AN25:AO25"/>
    <mergeCell ref="AR25:AS25"/>
    <mergeCell ref="AV25:AW25"/>
    <mergeCell ref="AZ25:BA25"/>
    <mergeCell ref="AR27:AS27"/>
    <mergeCell ref="AV27:AW27"/>
    <mergeCell ref="AZ27:BA27"/>
    <mergeCell ref="AV26:AW26"/>
    <mergeCell ref="AZ26:BA26"/>
    <mergeCell ref="AN26:AO26"/>
    <mergeCell ref="AR26:AS26"/>
    <mergeCell ref="AZ28:BA28"/>
    <mergeCell ref="BD28:BE28"/>
    <mergeCell ref="AN27:AO27"/>
    <mergeCell ref="BH28:BI28"/>
    <mergeCell ref="BL28:BM28"/>
    <mergeCell ref="AF28:AG28"/>
    <mergeCell ref="AJ28:AK28"/>
    <mergeCell ref="AN28:AO28"/>
    <mergeCell ref="AR28:AS28"/>
    <mergeCell ref="AV28:AW28"/>
    <mergeCell ref="T30:U30"/>
    <mergeCell ref="T31:U31"/>
    <mergeCell ref="BH30:BI30"/>
    <mergeCell ref="BH31:BI31"/>
    <mergeCell ref="BL31:BM31"/>
    <mergeCell ref="T32:U32"/>
    <mergeCell ref="T33:U33"/>
    <mergeCell ref="T34:U34"/>
    <mergeCell ref="T35:U35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T28:U28"/>
    <mergeCell ref="T26:U26"/>
    <mergeCell ref="X35:Y35"/>
    <mergeCell ref="X30:Y30"/>
    <mergeCell ref="AB7:AC7"/>
    <mergeCell ref="AB8:AC8"/>
    <mergeCell ref="AB9:AC9"/>
    <mergeCell ref="AB10:AC10"/>
    <mergeCell ref="AB11:AC11"/>
    <mergeCell ref="AB12:AC12"/>
    <mergeCell ref="X28:Y28"/>
    <mergeCell ref="X31:Y31"/>
    <mergeCell ref="X32:Y32"/>
    <mergeCell ref="X33:Y33"/>
    <mergeCell ref="X34:Y34"/>
    <mergeCell ref="AF25:AG25"/>
    <mergeCell ref="AF24:AG24"/>
    <mergeCell ref="AB13:AC13"/>
    <mergeCell ref="AB14:AC14"/>
    <mergeCell ref="AB15:AC15"/>
    <mergeCell ref="AB16:AC16"/>
    <mergeCell ref="AB17:AC17"/>
    <mergeCell ref="AB18:AC18"/>
    <mergeCell ref="AB19:AC19"/>
    <mergeCell ref="X26:Y26"/>
    <mergeCell ref="AB26:AC26"/>
    <mergeCell ref="X22:Y22"/>
    <mergeCell ref="X25:Y25"/>
    <mergeCell ref="AB25:AC25"/>
    <mergeCell ref="X24:Y24"/>
    <mergeCell ref="AB24:AC24"/>
    <mergeCell ref="X21:Y21"/>
    <mergeCell ref="X23:Y23"/>
    <mergeCell ref="AB23:AC23"/>
    <mergeCell ref="AB35:AC35"/>
    <mergeCell ref="AJ27:AK27"/>
    <mergeCell ref="AJ26:AK26"/>
    <mergeCell ref="AJ35:AK35"/>
    <mergeCell ref="AF33:AG33"/>
    <mergeCell ref="AF34:AG34"/>
    <mergeCell ref="AF35:AG35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J25:AK25"/>
    <mergeCell ref="AB21:AC21"/>
    <mergeCell ref="AB30:AC30"/>
    <mergeCell ref="AB31:AC31"/>
    <mergeCell ref="AB32:AC32"/>
    <mergeCell ref="AB33:AC33"/>
    <mergeCell ref="AB34:AC34"/>
    <mergeCell ref="AJ21:AK21"/>
    <mergeCell ref="AJ30:AK30"/>
    <mergeCell ref="AJ31:AK31"/>
    <mergeCell ref="AJ32:AK32"/>
    <mergeCell ref="AJ33:AK33"/>
    <mergeCell ref="AJ34:AK34"/>
    <mergeCell ref="AJ24:AK24"/>
    <mergeCell ref="AF26:AG26"/>
    <mergeCell ref="AB22:AC22"/>
    <mergeCell ref="AF23:AG23"/>
    <mergeCell ref="AJ23:AK23"/>
    <mergeCell ref="AJ5:AK5"/>
    <mergeCell ref="AF21:AG21"/>
    <mergeCell ref="AF30:AG30"/>
    <mergeCell ref="AF31:AG31"/>
    <mergeCell ref="AF32:AG32"/>
    <mergeCell ref="AJ7:AK7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N13:AO13"/>
    <mergeCell ref="AN14:AO14"/>
    <mergeCell ref="AN15:AO15"/>
    <mergeCell ref="AN16:AO16"/>
    <mergeCell ref="AN17:AO17"/>
    <mergeCell ref="AN18:AO18"/>
    <mergeCell ref="AN19:AO19"/>
    <mergeCell ref="AN5:AO5"/>
    <mergeCell ref="AN7:AO7"/>
    <mergeCell ref="AN8:AO8"/>
    <mergeCell ref="AN9:AO9"/>
    <mergeCell ref="AN10:AO10"/>
    <mergeCell ref="AN11:AO11"/>
    <mergeCell ref="AN21:AO21"/>
    <mergeCell ref="AN30:AO30"/>
    <mergeCell ref="AN31:AO31"/>
    <mergeCell ref="AN32:AO32"/>
    <mergeCell ref="AN33:AO33"/>
    <mergeCell ref="AN34:AO34"/>
    <mergeCell ref="AN35:AO35"/>
    <mergeCell ref="AR5:AS5"/>
    <mergeCell ref="AR7:AS7"/>
    <mergeCell ref="AR8:AS8"/>
    <mergeCell ref="AR9:AS9"/>
    <mergeCell ref="AR10:AS10"/>
    <mergeCell ref="AR11:AS11"/>
    <mergeCell ref="AR12:AS12"/>
    <mergeCell ref="AR13:AS13"/>
    <mergeCell ref="AR14:AS14"/>
    <mergeCell ref="AR15:AS15"/>
    <mergeCell ref="AR16:AS16"/>
    <mergeCell ref="AR17:AS17"/>
    <mergeCell ref="AR18:AS18"/>
    <mergeCell ref="AN12:AO12"/>
    <mergeCell ref="AR19:AS19"/>
    <mergeCell ref="AR21:AS21"/>
    <mergeCell ref="AR30:AS30"/>
    <mergeCell ref="AR31:AS31"/>
    <mergeCell ref="AR32:AS32"/>
    <mergeCell ref="AR33:AS33"/>
    <mergeCell ref="AR34:AS34"/>
    <mergeCell ref="AR35:AS35"/>
    <mergeCell ref="AV5:AW5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23:AW23"/>
    <mergeCell ref="AV18:AW18"/>
    <mergeCell ref="AV19:AW19"/>
    <mergeCell ref="AV21:AW21"/>
    <mergeCell ref="AV30:AW30"/>
    <mergeCell ref="AV31:AW31"/>
    <mergeCell ref="AV32:AW32"/>
    <mergeCell ref="AV33:AW33"/>
    <mergeCell ref="AV34:AW34"/>
    <mergeCell ref="AV35:AW35"/>
    <mergeCell ref="AV24:AW24"/>
    <mergeCell ref="AZ13:BA13"/>
    <mergeCell ref="AZ14:BA14"/>
    <mergeCell ref="AZ15:BA15"/>
    <mergeCell ref="AZ16:BA16"/>
    <mergeCell ref="AZ17:BA17"/>
    <mergeCell ref="AZ18:BA18"/>
    <mergeCell ref="AZ19:BA19"/>
    <mergeCell ref="AZ5:BA5"/>
    <mergeCell ref="AZ7:BA7"/>
    <mergeCell ref="AZ8:BA8"/>
    <mergeCell ref="AZ9:BA9"/>
    <mergeCell ref="AZ10:BA10"/>
    <mergeCell ref="AZ11:BA11"/>
    <mergeCell ref="AZ21:BA21"/>
    <mergeCell ref="AZ30:BA30"/>
    <mergeCell ref="AZ31:BA31"/>
    <mergeCell ref="AZ32:BA32"/>
    <mergeCell ref="AZ33:BA33"/>
    <mergeCell ref="AZ34:BA34"/>
    <mergeCell ref="AZ35:BA35"/>
    <mergeCell ref="BD7:BE7"/>
    <mergeCell ref="BD8:BE8"/>
    <mergeCell ref="BD9:BE9"/>
    <mergeCell ref="BD10:BE10"/>
    <mergeCell ref="BD11:BE11"/>
    <mergeCell ref="BD12:BE12"/>
    <mergeCell ref="BD13:BE13"/>
    <mergeCell ref="BD14:BE14"/>
    <mergeCell ref="BD15:BE15"/>
    <mergeCell ref="BD16:BE16"/>
    <mergeCell ref="BD17:BE17"/>
    <mergeCell ref="BD18:BE18"/>
    <mergeCell ref="BD19:BE19"/>
    <mergeCell ref="AZ12:BA12"/>
    <mergeCell ref="BD21:BE21"/>
    <mergeCell ref="BD30:BE30"/>
    <mergeCell ref="BD31:BE31"/>
    <mergeCell ref="BD32:BE32"/>
    <mergeCell ref="BD33:BE33"/>
    <mergeCell ref="BD34:BE34"/>
    <mergeCell ref="BD35:BE35"/>
    <mergeCell ref="BH7:BI7"/>
    <mergeCell ref="BH8:BI8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1:BI21"/>
    <mergeCell ref="BH32:BI32"/>
    <mergeCell ref="BH33:BI33"/>
    <mergeCell ref="BH34:BI34"/>
    <mergeCell ref="BH35:BI35"/>
    <mergeCell ref="BL5:BM5"/>
    <mergeCell ref="BL7:BM7"/>
    <mergeCell ref="BL8:BM8"/>
    <mergeCell ref="BL9:BM9"/>
    <mergeCell ref="BL10:BM10"/>
    <mergeCell ref="BL11:BM11"/>
    <mergeCell ref="BL12:BM12"/>
    <mergeCell ref="BL13:BM13"/>
    <mergeCell ref="BL14:BM14"/>
    <mergeCell ref="BL15:BM15"/>
    <mergeCell ref="BL16:BM16"/>
    <mergeCell ref="BL17:BM17"/>
    <mergeCell ref="BL18:BM18"/>
    <mergeCell ref="BL25:BM25"/>
    <mergeCell ref="BL19:BM19"/>
    <mergeCell ref="BL21:BM21"/>
    <mergeCell ref="BL30:BM30"/>
    <mergeCell ref="BP12:BQ12"/>
    <mergeCell ref="BP13:BQ13"/>
    <mergeCell ref="BP14:BQ14"/>
    <mergeCell ref="BP15:BQ15"/>
    <mergeCell ref="BP16:BQ16"/>
    <mergeCell ref="BP17:BQ17"/>
    <mergeCell ref="BP25:BQ25"/>
    <mergeCell ref="BP18:BQ18"/>
    <mergeCell ref="BP19:BQ19"/>
    <mergeCell ref="BP21:BQ21"/>
    <mergeCell ref="BP5:BQ5"/>
    <mergeCell ref="BP7:BQ7"/>
    <mergeCell ref="BP8:BQ8"/>
    <mergeCell ref="BP9:BQ9"/>
    <mergeCell ref="BP10:BQ10"/>
    <mergeCell ref="BP11:BQ11"/>
    <mergeCell ref="BP31:BQ31"/>
    <mergeCell ref="BP32:BQ32"/>
    <mergeCell ref="BP33:BQ33"/>
    <mergeCell ref="BP34:BQ34"/>
    <mergeCell ref="BP35:BQ35"/>
    <mergeCell ref="BP28:BQ28"/>
    <mergeCell ref="BP24:BQ24"/>
    <mergeCell ref="BP22:BQ22"/>
    <mergeCell ref="BL32:BM32"/>
    <mergeCell ref="BL33:BM33"/>
    <mergeCell ref="BL34:BM34"/>
    <mergeCell ref="BL35:BM35"/>
    <mergeCell ref="BP30:BQ30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QUANTITATIVO FINANCEIRO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20200123_CA3_mob_quantitativo12unidades.xls</dc:title>
  <dc:creator>e059021</dc:creator>
  <cp:lastModifiedBy>Gabriela da Silva Medeiros</cp:lastModifiedBy>
  <cp:lastPrinted>2020-03-10T14:57:49Z</cp:lastPrinted>
  <dcterms:created xsi:type="dcterms:W3CDTF">2020-02-17T20:47:13Z</dcterms:created>
  <dcterms:modified xsi:type="dcterms:W3CDTF">2022-05-03T20:18:09Z</dcterms:modified>
</cp:coreProperties>
</file>