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17"/>
  <workbookPr defaultThemeVersion="166925"/>
  <xr:revisionPtr revIDLastSave="0" documentId="8_{2EF96686-643F-480B-A314-E77F6F3D4D76}" xr6:coauthVersionLast="47" xr6:coauthVersionMax="47" xr10:uidLastSave="{00000000-0000-0000-0000-000000000000}"/>
  <bookViews>
    <workbookView xWindow="240" yWindow="105" windowWidth="14805" windowHeight="8010" xr2:uid="{00000000-000D-0000-FFFF-FFFF00000000}"/>
  </bookViews>
  <sheets>
    <sheet name="Planilha1" sheetId="1" r:id="rId1"/>
    <sheet name="Planilha2" sheetId="2" state="hidden" r:id="rId2"/>
    <sheet name="Plan 3" sheetId="3" state="hidden" r:id="rId3"/>
  </sheets>
  <definedNames>
    <definedName name="_xlnm._FilterDatabase" localSheetId="2" hidden="1">'Plan 3'!$A$1:$C$9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5" i="1" l="1"/>
  <c r="L105" i="1"/>
  <c r="N105" i="1"/>
  <c r="R157" i="1"/>
  <c r="O157" i="1"/>
  <c r="L157" i="1"/>
  <c r="R156" i="1"/>
  <c r="O156" i="1"/>
  <c r="L156" i="1"/>
  <c r="R159" i="1"/>
  <c r="O159" i="1"/>
  <c r="L159" i="1"/>
  <c r="R158" i="1"/>
  <c r="O158" i="1"/>
  <c r="L158" i="1"/>
  <c r="R154" i="1"/>
  <c r="O154" i="1"/>
  <c r="L154" i="1"/>
  <c r="R155" i="1"/>
  <c r="O155" i="1"/>
  <c r="L155" i="1"/>
  <c r="R150" i="1"/>
  <c r="O150" i="1"/>
  <c r="L150" i="1"/>
  <c r="R149" i="1"/>
  <c r="O149" i="1"/>
  <c r="L149" i="1"/>
  <c r="R147" i="1"/>
  <c r="O147" i="1"/>
  <c r="L147" i="1"/>
  <c r="R151" i="1"/>
  <c r="O151" i="1"/>
  <c r="L151" i="1"/>
  <c r="R152" i="1"/>
  <c r="O152" i="1"/>
  <c r="L152" i="1"/>
  <c r="R153" i="1"/>
  <c r="O153" i="1"/>
  <c r="L153" i="1"/>
  <c r="R145" i="1"/>
  <c r="O145" i="1"/>
  <c r="L145" i="1"/>
  <c r="R144" i="1"/>
  <c r="O144" i="1"/>
  <c r="L144" i="1"/>
  <c r="R141" i="1"/>
  <c r="O141" i="1"/>
  <c r="L141" i="1"/>
  <c r="R142" i="1"/>
  <c r="O142" i="1"/>
  <c r="L142" i="1"/>
  <c r="R146" i="1"/>
  <c r="O146" i="1"/>
  <c r="L146" i="1"/>
  <c r="R143" i="1"/>
  <c r="O143" i="1"/>
  <c r="L143" i="1"/>
  <c r="R140" i="1"/>
  <c r="O140" i="1"/>
  <c r="L140" i="1"/>
  <c r="R139" i="1"/>
  <c r="O139" i="1"/>
  <c r="L139" i="1"/>
  <c r="T316" i="1"/>
  <c r="T291" i="1"/>
  <c r="N239" i="1"/>
  <c r="Q239" i="1"/>
  <c r="S214" i="1"/>
  <c r="Q214" i="1"/>
  <c r="N214" i="1"/>
  <c r="W239" i="1"/>
  <c r="U239" i="1"/>
  <c r="S239" i="1"/>
  <c r="W214" i="1"/>
  <c r="U214" i="1"/>
  <c r="U139" i="1"/>
  <c r="W407"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372" i="1"/>
  <c r="D366" i="1"/>
  <c r="D362" i="1"/>
  <c r="D358" i="1"/>
  <c r="D354" i="1"/>
  <c r="D350" i="1"/>
  <c r="D346" i="1"/>
  <c r="D342" i="1"/>
  <c r="D338" i="1"/>
  <c r="D334" i="1"/>
  <c r="D330" i="1"/>
  <c r="A366" i="1"/>
  <c r="A362" i="1"/>
  <c r="R369" i="1"/>
  <c r="R368" i="1"/>
  <c r="R367" i="1"/>
  <c r="R366" i="1"/>
  <c r="R365" i="1"/>
  <c r="R364" i="1"/>
  <c r="R363" i="1"/>
  <c r="R362" i="1"/>
  <c r="A358" i="1"/>
  <c r="A354" i="1"/>
  <c r="R361" i="1"/>
  <c r="R360" i="1"/>
  <c r="R359" i="1"/>
  <c r="R358" i="1"/>
  <c r="R357" i="1"/>
  <c r="R356" i="1"/>
  <c r="R355" i="1"/>
  <c r="R354" i="1"/>
  <c r="A350" i="1"/>
  <c r="A346" i="1"/>
  <c r="A342" i="1"/>
  <c r="A338" i="1"/>
  <c r="A334" i="1"/>
  <c r="A330" i="1"/>
  <c r="R353" i="1"/>
  <c r="R352" i="1"/>
  <c r="R351" i="1"/>
  <c r="R350" i="1"/>
  <c r="R349" i="1"/>
  <c r="R348" i="1"/>
  <c r="R347" i="1"/>
  <c r="R346" i="1"/>
  <c r="R345" i="1"/>
  <c r="R344" i="1"/>
  <c r="R343" i="1"/>
  <c r="R342" i="1"/>
  <c r="R341" i="1"/>
  <c r="R340" i="1"/>
  <c r="R339" i="1"/>
  <c r="R338" i="1"/>
  <c r="R333" i="1"/>
  <c r="R332" i="1"/>
  <c r="R331" i="1"/>
  <c r="R330" i="1"/>
  <c r="R337" i="1"/>
  <c r="R336" i="1"/>
  <c r="R335" i="1"/>
  <c r="R334" i="1"/>
  <c r="D326" i="1"/>
  <c r="A326" i="1"/>
  <c r="D322" i="1"/>
  <c r="A322" i="1"/>
  <c r="C405" i="1"/>
  <c r="C402" i="1"/>
  <c r="C399" i="1"/>
  <c r="C396" i="1"/>
  <c r="C393" i="1"/>
  <c r="C390" i="1"/>
  <c r="C387" i="1"/>
  <c r="C384" i="1"/>
  <c r="C381" i="1"/>
  <c r="C378" i="1"/>
  <c r="C375" i="1"/>
  <c r="C372" i="1"/>
  <c r="V408" i="1"/>
  <c r="A405" i="1"/>
  <c r="A402" i="1"/>
  <c r="A399" i="1"/>
  <c r="A396" i="1"/>
  <c r="A393" i="1"/>
  <c r="A390" i="1"/>
  <c r="A387" i="1"/>
  <c r="A384" i="1"/>
  <c r="A381" i="1"/>
  <c r="A378" i="1"/>
  <c r="A375" i="1"/>
  <c r="A372" i="1"/>
  <c r="T266" i="1"/>
  <c r="S189" i="1"/>
  <c r="U189" i="1"/>
  <c r="W189" i="1"/>
  <c r="Q189" i="1"/>
  <c r="R148" i="1"/>
  <c r="O148" i="1"/>
  <c r="L148" i="1"/>
  <c r="U126" i="1"/>
  <c r="U127" i="1"/>
  <c r="U111" i="1"/>
  <c r="U112" i="1"/>
  <c r="U113" i="1"/>
  <c r="U114" i="1"/>
  <c r="U115" i="1"/>
  <c r="U116" i="1"/>
  <c r="U117" i="1"/>
  <c r="U118" i="1"/>
  <c r="U119" i="1"/>
  <c r="U120" i="1"/>
  <c r="U121" i="1"/>
  <c r="R160" i="1"/>
  <c r="U143" i="1"/>
  <c r="U144" i="1"/>
  <c r="R323" i="1"/>
  <c r="R324" i="1"/>
  <c r="R325" i="1"/>
  <c r="R326" i="1"/>
  <c r="R327" i="1"/>
  <c r="R328" i="1"/>
  <c r="R329" i="1"/>
  <c r="R322" i="1"/>
  <c r="U132" i="1"/>
  <c r="U133" i="1"/>
  <c r="U131" i="1"/>
  <c r="O134" i="1"/>
  <c r="U125" i="1"/>
  <c r="U110" i="1"/>
  <c r="M28" i="1"/>
  <c r="U140" i="1" l="1"/>
  <c r="U147" i="1"/>
  <c r="U148" i="1"/>
  <c r="U149" i="1"/>
  <c r="U150" i="1"/>
  <c r="U151" i="1"/>
  <c r="U152" i="1"/>
  <c r="U153" i="1"/>
  <c r="U154" i="1"/>
  <c r="U155" i="1"/>
  <c r="U156" i="1"/>
  <c r="U157" i="1"/>
  <c r="U158" i="1"/>
  <c r="U159" i="1"/>
  <c r="O128" i="1"/>
  <c r="G28" i="1" s="1"/>
  <c r="L160" i="1"/>
  <c r="O160" i="1"/>
  <c r="U146" i="1"/>
  <c r="U145" i="1" s="1"/>
  <c r="U142" i="1"/>
  <c r="U141" i="1" s="1"/>
  <c r="U160" i="1"/>
  <c r="O122" i="1"/>
  <c r="A28" i="1" s="1"/>
  <c r="R28" i="1" s="1"/>
  <c r="N18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tc={1B81E589-899E-4416-AA4F-762350BEA16E}</author>
    <author>tc={6DCF6C3F-F2DD-4DFF-B240-3CD8768D475D}</author>
    <author>tc={C78B64D5-1719-462D-97AB-ECE1741448AC}</author>
  </authors>
  <commentList>
    <comment ref="Y138" authorId="0" shapeId="0" xr:uid="{1B81E589-899E-4416-AA4F-762350BEA16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@Maria Alice Medeiros Damasceno , alterar a ordem das linhas conforme lista que deixei abaixo</t>
      </text>
    </comment>
    <comment ref="A190" authorId="1" shapeId="0" xr:uid="{6DCF6C3F-F2DD-4DFF-B240-3CD8768D475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@Maria Alice Medeiros Damasceno pode deixar o 10,12 e o 10.1.3 igual ao 10.1.3, com a tabela já montada com a lista de itens e com as fórmulas puxando do 9</t>
      </text>
    </comment>
    <comment ref="A267" authorId="2" shapeId="0" xr:uid="{C78B64D5-1719-462D-97AB-ECE1741448A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@Maria Alice Medeiros Damasceno , pode deixar o 10.2..2 e o 10.2.3 igual ao 10.2.1.</t>
      </text>
    </comment>
  </commentList>
</comments>
</file>

<file path=xl/sharedStrings.xml><?xml version="1.0" encoding="utf-8"?>
<sst xmlns="http://schemas.openxmlformats.org/spreadsheetml/2006/main" count="694" uniqueCount="218">
  <si>
    <t>PLANO DE TRABALHO</t>
  </si>
  <si>
    <t>01 - IDENTIFICAÇÃO DO OBJETO/ENTIDADE PROPONENTE</t>
  </si>
  <si>
    <t>Objeto da Parceria (Nome do projeto)</t>
  </si>
  <si>
    <t>Mês e Ano Execução</t>
  </si>
  <si>
    <t>Preencher</t>
  </si>
  <si>
    <t xml:space="preserve">Para eventos com data pré-fixada, inserir a data de realização.  
Para programas continuados, a execução será a partir da ordem de início. </t>
  </si>
  <si>
    <t>Nome da Entidade Proponente</t>
  </si>
  <si>
    <t>CNPJ</t>
  </si>
  <si>
    <t>Telefone</t>
  </si>
  <si>
    <t>Endereço da Entidade</t>
  </si>
  <si>
    <t>Bairro</t>
  </si>
  <si>
    <t>CEP</t>
  </si>
  <si>
    <t>Municipio</t>
  </si>
  <si>
    <t>Banco</t>
  </si>
  <si>
    <t>Agência</t>
  </si>
  <si>
    <t>Conta Corrente</t>
  </si>
  <si>
    <t>Site ativo</t>
  </si>
  <si>
    <t>E-mail</t>
  </si>
  <si>
    <t>Nome do Dirigente Responsavel</t>
  </si>
  <si>
    <t>RG</t>
  </si>
  <si>
    <t>CPF</t>
  </si>
  <si>
    <t>Nome do Responsavel Técnico do Projeto</t>
  </si>
  <si>
    <t>CREF</t>
  </si>
  <si>
    <t>Endereço do responsavel Técnico</t>
  </si>
  <si>
    <r>
      <t xml:space="preserve">02 - DESCRIÇÃO DO PROJETO: </t>
    </r>
    <r>
      <rPr>
        <b/>
        <i/>
        <sz val="10"/>
        <color rgb="FF000000"/>
        <rFont val="Arial"/>
        <charset val="1"/>
      </rPr>
      <t>Descrever o projeto proposto para a parceria entre a PMSP/SEME e a Entidade proponente;</t>
    </r>
  </si>
  <si>
    <t>Nome do Projeto</t>
  </si>
  <si>
    <t>Modalidade/Lote</t>
  </si>
  <si>
    <t>Período de Execução</t>
  </si>
  <si>
    <t>Para eventos com data pré-fixada, inserir a data de realização. 
Para programas continuados, a execução será a partir da ordem de início.</t>
  </si>
  <si>
    <t>Horario da Execução</t>
  </si>
  <si>
    <t>Forma de Execução / Sistema de Disputa</t>
  </si>
  <si>
    <t>Valor Concedente</t>
  </si>
  <si>
    <t>Valor Proponente</t>
  </si>
  <si>
    <t>Valor Patrocinador</t>
  </si>
  <si>
    <t>Total do Projeto</t>
  </si>
  <si>
    <t>Local de Execução</t>
  </si>
  <si>
    <t>Endereço</t>
  </si>
  <si>
    <r>
      <t xml:space="preserve">03 - OBJETO: </t>
    </r>
    <r>
      <rPr>
        <b/>
        <i/>
        <sz val="10"/>
        <color theme="1"/>
        <rFont val="Arial"/>
        <charset val="1"/>
      </rPr>
      <t>Descrição do objeto da parceria, devendo demonstrar o nexo entre as atividades propostas e as metas a serem atingidas;</t>
    </r>
  </si>
  <si>
    <t>Plano de Divulgação</t>
  </si>
  <si>
    <t xml:space="preserve">Preencher (OBS: ATENTAR-SE AO TÓPICO PLANO DE DIVULGAÇÃO DO ANEXO XV) </t>
  </si>
  <si>
    <t>Objetivo Geral</t>
  </si>
  <si>
    <t xml:space="preserve">Preencher (OBS: o objetivo geral deve ser composto por um único parágrafo, que defina o objetivo central do programa, de forma direta) </t>
  </si>
  <si>
    <t>Objetivos Especificos</t>
  </si>
  <si>
    <t>Descrição do projeto</t>
  </si>
  <si>
    <t>Preencher – incluir todo detalhamento necessário </t>
  </si>
  <si>
    <r>
      <t>04 - METAS:</t>
    </r>
    <r>
      <rPr>
        <b/>
        <i/>
        <sz val="10"/>
        <color theme="1"/>
        <rFont val="Arial"/>
        <charset val="1"/>
      </rPr>
      <t xml:space="preserve"> Descrever as metas a serem atingidas os indicadores e parâmetros utilizados para a sua aferição;</t>
    </r>
  </si>
  <si>
    <t>Metas Qualitativas</t>
  </si>
  <si>
    <t>Indicadores</t>
  </si>
  <si>
    <t xml:space="preserve">Fórmula de Cálculo do indicador </t>
  </si>
  <si>
    <t xml:space="preserve">Meios de verificação dos indicadores e metas </t>
  </si>
  <si>
    <t>Meta 1</t>
  </si>
  <si>
    <t>Indicador 1 para mensuração da meta 1 
Indicador 2 para mensuração da meta 1
...</t>
  </si>
  <si>
    <t xml:space="preserve">Descrever o como o indicador será calculado </t>
  </si>
  <si>
    <t xml:space="preserve">Descrever qual será a fonte dos dados para permitir a mensuração do(s) indicador(es) / como será feita a comprovação do cumprimento da meta </t>
  </si>
  <si>
    <t>Meta 2</t>
  </si>
  <si>
    <t>Indicador 1 para mensuração da meta 2 
Indicador 2 para mensuração da meta 2 
...</t>
  </si>
  <si>
    <t>Metas Quantitativas</t>
  </si>
  <si>
    <t>Obs: toda e qualquer meta proposta deve necessariamente ser MENSURÁVEL. </t>
  </si>
  <si>
    <r>
      <t xml:space="preserve">05 - CAPACITAÇÃO TÉCNICA: </t>
    </r>
    <r>
      <rPr>
        <b/>
        <i/>
        <sz val="10"/>
        <color theme="1"/>
        <rFont val="Arial"/>
        <charset val="1"/>
      </rPr>
      <t>Descrever a experiencia prévia, capacidade técnica e 2 últimas experiencias profissionais para a execução do objeto proposto;</t>
    </r>
  </si>
  <si>
    <t>Capacidade Técnica</t>
  </si>
  <si>
    <t>Capacidade Operacional</t>
  </si>
  <si>
    <t>Experiência Profissional (experiências profissionais para a execução do objeto proposto)</t>
  </si>
  <si>
    <r>
      <rPr>
        <b/>
        <sz val="10"/>
        <color rgb="FF000000"/>
        <rFont val="Arial"/>
      </rPr>
      <t xml:space="preserve">06 - PUBLICO ALVO: </t>
    </r>
    <r>
      <rPr>
        <b/>
        <i/>
        <sz val="10"/>
        <color rgb="FF000000"/>
        <rFont val="Arial"/>
      </rPr>
      <t>Definir a natureza do objeto, previsão de participantes e público-alvo do evento;</t>
    </r>
  </si>
  <si>
    <t>N° de Beneficiários Direto</t>
  </si>
  <si>
    <t>Evento Pontual</t>
  </si>
  <si>
    <t>Crianças</t>
  </si>
  <si>
    <t>Adultos</t>
  </si>
  <si>
    <t>Nº de Beneficiários Indireto</t>
  </si>
  <si>
    <t>Programa Continuado</t>
  </si>
  <si>
    <t>Adolescentes</t>
  </si>
  <si>
    <t>Idosos</t>
  </si>
  <si>
    <r>
      <rPr>
        <b/>
        <sz val="10"/>
        <color rgb="FF000000"/>
        <rFont val="Arial"/>
      </rPr>
      <t>07 - CRONOGRAMA DE EXECUÇÃO:</t>
    </r>
    <r>
      <rPr>
        <b/>
        <i/>
        <sz val="10"/>
        <color rgb="FF000000"/>
        <rFont val="Arial"/>
      </rPr>
      <t xml:space="preserve"> Descrever a programação do evento detalhada;</t>
    </r>
  </si>
  <si>
    <t xml:space="preserve">As fases abaixo foram inseridas a título exemplificativo. A proponente deverá incluir as etapas do projeto conforme o caso. Importante que a proponente preveja todas as etapas necessárias, incluindo as etapas iniciais de mobilização prévia ao início efetivo da execução, bem com as etapas posteriores à execução, tais como a entrega da prestação de contas.
Nesse sentido recomendamos ao proponente que resguarde ao menos um mês para o planejamento, visitas técnicas, contratações e aquisições bem como projete 90 dias ao término para prestação de contas e entrega de toda a documentação comprobatória. </t>
  </si>
  <si>
    <r>
      <t>Cronograma </t>
    </r>
    <r>
      <rPr>
        <sz val="10"/>
        <color rgb="FF000000"/>
        <rFont val="Arial"/>
      </rPr>
      <t> </t>
    </r>
  </si>
  <si>
    <t>Data </t>
  </si>
  <si>
    <t xml:space="preserve">Hr. Início 	</t>
  </si>
  <si>
    <t>Hr. Término 	 </t>
  </si>
  <si>
    <t> 	Considerações </t>
  </si>
  <si>
    <t xml:space="preserve">Mobilização inicial </t>
  </si>
  <si>
    <t>Divulgação </t>
  </si>
  <si>
    <t>Inscrições </t>
  </si>
  <si>
    <t>Execução fase 1 </t>
  </si>
  <si>
    <t>Execução fase 2</t>
  </si>
  <si>
    <t>Execução fase 3</t>
  </si>
  <si>
    <t>Execução fase 4</t>
  </si>
  <si>
    <t>Execução fase 5</t>
  </si>
  <si>
    <t xml:space="preserve">Pesquisa de qualidade </t>
  </si>
  <si>
    <t xml:space="preserve">Prestação de contas </t>
  </si>
  <si>
    <r>
      <rPr>
        <b/>
        <sz val="10"/>
        <color rgb="FF000000"/>
        <rFont val="Arial"/>
      </rPr>
      <t>07 A - CRONOGRAMA DE EXECUÇÃO PROJETOS PONTUAIS:</t>
    </r>
    <r>
      <rPr>
        <sz val="10"/>
        <color rgb="FF000000"/>
        <rFont val="Arial"/>
      </rPr>
      <t xml:space="preserve"> </t>
    </r>
    <r>
      <rPr>
        <b/>
        <i/>
        <sz val="10"/>
        <color rgb="FF000000"/>
        <rFont val="Arial"/>
      </rPr>
      <t>Descrever as etapas de execução do projeto de forma detalhada; (Obrigatório o preenchimento de todos os campos em branco)
PREENCHER APENAS SE O PROJETO CONSISTIR NA REALIZAÇÃO DE PROJETOS PONTUAIS</t>
    </r>
  </si>
  <si>
    <t>Montagem</t>
  </si>
  <si>
    <t>Realização do evento</t>
  </si>
  <si>
    <t>Desmontagem</t>
  </si>
  <si>
    <r>
      <rPr>
        <b/>
        <sz val="10"/>
        <color rgb="FF000000"/>
        <rFont val="Arial"/>
      </rPr>
      <t xml:space="preserve">07 B - CRONOGRAMA DE EXECUÇÃO AULAS CONTINUADAS: </t>
    </r>
    <r>
      <rPr>
        <b/>
        <i/>
        <sz val="10"/>
        <color rgb="FF000000"/>
        <rFont val="Arial"/>
      </rPr>
      <t xml:space="preserve">Descrever as grades de aula de forma detalhada; (Obrigatório o preenchimento de todos os campos em branco) 
PREENCHER APENAS SE O PROJETO CONSISTIR NA REALIZAÇÃO DE AULAS CONTINUADAS </t>
    </r>
  </si>
  <si>
    <t>Grupamento</t>
  </si>
  <si>
    <t>Local</t>
  </si>
  <si>
    <t>H/Aula Semana</t>
  </si>
  <si>
    <t>Turma</t>
  </si>
  <si>
    <t>Quant. Alunos</t>
  </si>
  <si>
    <t>Dias</t>
  </si>
  <si>
    <t>Manhã</t>
  </si>
  <si>
    <t>Tarde</t>
  </si>
  <si>
    <t>Considerações</t>
  </si>
  <si>
    <t>Total</t>
  </si>
  <si>
    <r>
      <rPr>
        <b/>
        <sz val="10"/>
        <color rgb="FF000000"/>
        <rFont val="Arial"/>
      </rPr>
      <t xml:space="preserve">08 - CRONOGRAMA DE EXECUÇÃO FINANCEIRA: </t>
    </r>
    <r>
      <rPr>
        <b/>
        <i/>
        <sz val="10"/>
        <color rgb="FF000000"/>
        <rFont val="Arial"/>
      </rPr>
      <t>A descrição dos itens pretendidos deverá ser clara, precisa e detalhada, utilizando na coluna Tipo de Despesa os seguintes critérios: Custos Indiretos; Custos Diretos e; Plano de Divulgação. Juntamente a esta coluna devem ser utilizadas as seguintes descrições na coluna Natureza de Despesa que será utilizado em seu projeto: Diárias, Passagens e Transporte; Encargos Trabalhistas e Previdenciários; Equipamentos e Material Permanente; Material Esportivo; Obras e Instalações; Outros Materiais de Consumo; Recursos Humanos; Serviços de Pessoa Física e Serviços de Pessoa Jurídica. Todas as despesas devem estar ligadas, necessariamente, a algum Tipo de Despesa e alguma Natureza de Despesa.</t>
    </r>
  </si>
  <si>
    <t>8.1. CONCEDENTE</t>
  </si>
  <si>
    <t>Tipo de Despesa</t>
  </si>
  <si>
    <t>Natureza de Despesa</t>
  </si>
  <si>
    <t>Numeração</t>
  </si>
  <si>
    <t>Descrição Detalhada</t>
  </si>
  <si>
    <t>U. Medida</t>
  </si>
  <si>
    <t>V. Unitario</t>
  </si>
  <si>
    <t>Quantidade</t>
  </si>
  <si>
    <t>V. Total</t>
  </si>
  <si>
    <t>Cron. De Aquisição</t>
  </si>
  <si>
    <t>Escolher Ação</t>
  </si>
  <si>
    <t>Recursos Humanos</t>
  </si>
  <si>
    <t>Escolher Unidade</t>
  </si>
  <si>
    <t>Escolher Mês</t>
  </si>
  <si>
    <t>Encargos Trabalhistas e Previdenciários</t>
  </si>
  <si>
    <t>Serviços de Pessoa Física</t>
  </si>
  <si>
    <t>Serviços de Pessoa Jurídica</t>
  </si>
  <si>
    <t>Material Esportivo</t>
  </si>
  <si>
    <t>Outros Materiais de Consumo</t>
  </si>
  <si>
    <t>Diárias, Passagens e Transporte</t>
  </si>
  <si>
    <r>
      <rPr>
        <b/>
        <sz val="10"/>
        <color rgb="FF000000"/>
        <rFont val="Arial"/>
      </rPr>
      <t xml:space="preserve">8.2. PROPONENTE: </t>
    </r>
    <r>
      <rPr>
        <b/>
        <i/>
        <sz val="10"/>
        <color rgb="FF000000"/>
        <rFont val="Arial"/>
      </rPr>
      <t>Apenas se houver;</t>
    </r>
  </si>
  <si>
    <r>
      <t xml:space="preserve">8.3. PATROCINADOR: </t>
    </r>
    <r>
      <rPr>
        <b/>
        <i/>
        <sz val="10"/>
        <color theme="1"/>
        <rFont val="Arial"/>
        <charset val="1"/>
      </rPr>
      <t>Apenas se houver;</t>
    </r>
  </si>
  <si>
    <r>
      <t>9 - PLANO DE APLICAÇÃO:</t>
    </r>
    <r>
      <rPr>
        <b/>
        <i/>
        <sz val="10"/>
        <color theme="1"/>
        <rFont val="Arial"/>
        <charset val="1"/>
      </rPr>
      <t xml:space="preserve"> A planilha abaixo contém fórmulas, sendo assim não deverá ser preenchida;</t>
    </r>
  </si>
  <si>
    <t>Descrição das Ações</t>
  </si>
  <si>
    <t>Concedente</t>
  </si>
  <si>
    <t>Proponente</t>
  </si>
  <si>
    <t>Patrocinador</t>
  </si>
  <si>
    <t>SEME</t>
  </si>
  <si>
    <t>Contrapartida</t>
  </si>
  <si>
    <t>Terceiros</t>
  </si>
  <si>
    <t>Direto</t>
  </si>
  <si>
    <t xml:space="preserve">Encargos Trabalhistas e Previdenciários					</t>
  </si>
  <si>
    <t>Outros materiais de consumo</t>
  </si>
  <si>
    <t>Equipamentos e Material Permanente</t>
  </si>
  <si>
    <t>Obras e Instalações</t>
  </si>
  <si>
    <t xml:space="preserve">Indireto </t>
  </si>
  <si>
    <t>Divulgação</t>
  </si>
  <si>
    <r>
      <rPr>
        <b/>
        <i/>
        <sz val="10"/>
        <color rgb="FF000000"/>
        <rFont val="Arial"/>
      </rPr>
      <t xml:space="preserve">ATENÇÃO: 
</t>
    </r>
    <r>
      <rPr>
        <i/>
        <sz val="10"/>
        <color rgb="FF000000"/>
        <rFont val="Arial"/>
      </rPr>
      <t xml:space="preserve">Por custos diretos, entende-se todas as despesas que se relacionam de forma direta com o objeto da parceria. Por exemplo, despesas de pessoal diretamente envolvida na prestação do serviço (exemplo: professor que dá aula diretamente para o cidadão; monitor que atende diretamente crianças em um evento). Ou ainda, materiais utilizados diretamente na prestação dos serviços. Por exemplo, bolas, coletes utilizados pelos munícipes. 
Por custos de divulgação, entende-se todas as despesas relativas a ações prévias e durante a execução do objeto, com o intuito de divulgar o serviço a ser prestado. Por exemplo, agentes de divulgação, assessoria de marketing; contratação de posts patrocinados em redes sociais; pagamentos a influencers digitais; confecção de artes, produção de cartazes, etc. 
Por custos indiretos, entende-se todas as despesas que não estão diretamente relacionadas ao objeto, mas que são necessárias para prover a estrutura administrativa básica para execução do objeto. Por exemplo, pessoal administrativo próprio e assessoria contábil. </t>
    </r>
  </si>
  <si>
    <r>
      <rPr>
        <b/>
        <sz val="10"/>
        <color rgb="FF000000"/>
        <rFont val="Arial"/>
      </rPr>
      <t>10 - CRONOGRAMA DE DESEMBOLSO DO CONCEDENTE:</t>
    </r>
    <r>
      <rPr>
        <b/>
        <i/>
        <sz val="10"/>
        <color rgb="FF000000"/>
        <rFont val="Arial"/>
      </rPr>
      <t xml:space="preserve"> Periodo de desembolso do recurso;</t>
    </r>
  </si>
  <si>
    <t xml:space="preserve">10.1. CRONOGRAMA DE DESEMBOLSO DO CONCEDENTE PARA PROJETOS CONTINUADOS </t>
  </si>
  <si>
    <t>10.1.1. CONCEDENTE</t>
  </si>
  <si>
    <t>1º Parcela - Trimestral</t>
  </si>
  <si>
    <t>2º Parcela - Trimestral</t>
  </si>
  <si>
    <t>3º Parcela - Trimestral</t>
  </si>
  <si>
    <t>4º Parcela - Trimestral</t>
  </si>
  <si>
    <r>
      <t xml:space="preserve">10.1.2. PROPONENTE: </t>
    </r>
    <r>
      <rPr>
        <b/>
        <i/>
        <sz val="10"/>
        <color rgb="FF000000"/>
        <rFont val="Arial"/>
      </rPr>
      <t>Apenas se houver;</t>
    </r>
  </si>
  <si>
    <r>
      <t xml:space="preserve">10.1.3. PATROCINADOR: </t>
    </r>
    <r>
      <rPr>
        <b/>
        <i/>
        <sz val="10"/>
        <color rgb="FF000000"/>
        <rFont val="Arial"/>
      </rPr>
      <t>Apenas se houver;</t>
    </r>
  </si>
  <si>
    <r>
      <t>10.2. CRONOGRAMA DE DESEMBOLSO DO CONCEDENTE PARA PROJETOS PONTUAIS</t>
    </r>
    <r>
      <rPr>
        <sz val="12"/>
        <color rgb="FF000000"/>
        <rFont val="Calibri"/>
        <charset val="1"/>
      </rPr>
      <t> </t>
    </r>
  </si>
  <si>
    <t>10.2.1. CONCEDENTE</t>
  </si>
  <si>
    <r>
      <rPr>
        <b/>
        <sz val="10"/>
        <color rgb="FF000000"/>
        <rFont val="Arial"/>
      </rPr>
      <t xml:space="preserve">10.2.2. PROPONENTE: </t>
    </r>
    <r>
      <rPr>
        <b/>
        <i/>
        <sz val="10"/>
        <color rgb="FF000000"/>
        <rFont val="Arial"/>
      </rPr>
      <t>Apenas se houver;</t>
    </r>
  </si>
  <si>
    <r>
      <rPr>
        <b/>
        <sz val="10"/>
        <color rgb="FF000000"/>
        <rFont val="Arial"/>
      </rPr>
      <t xml:space="preserve">10.2.3. PATROCINADOR: </t>
    </r>
    <r>
      <rPr>
        <b/>
        <i/>
        <sz val="10"/>
        <color rgb="FF000000"/>
        <rFont val="Arial"/>
      </rPr>
      <t>Apenas se houver;</t>
    </r>
  </si>
  <si>
    <r>
      <rPr>
        <b/>
        <sz val="10"/>
        <color rgb="FF000000"/>
        <rFont val="Arial"/>
      </rPr>
      <t xml:space="preserve">11 - GRADE COMPARATIVA DE PREÇOS: </t>
    </r>
    <r>
      <rPr>
        <b/>
        <i/>
        <sz val="10"/>
        <color rgb="FF000000"/>
        <rFont val="Arial"/>
      </rPr>
      <t>A descrição dos itens deverão ser igual os do Cronograma de Execução Financeira;</t>
    </r>
  </si>
  <si>
    <t xml:space="preserve">11.1. GRADE DE PREÇOS ITENS QUE POSSUEM REFERÊNCIA DE PREÇO EM ALGUMA DAS HIPÓTESES DO ARTIGO DA LEI MUNICIPAL 17.273/2020 (POLÍTICA MUNICIPAL DE PREVENÇÃO DA CORRUPÇÃO) </t>
  </si>
  <si>
    <t xml:space="preserve">Obs: devem ser listados na tabela abaixo todos os itens previstos plano de trabalho, inclusive aqueles que não possuam preço de referência para nenhuma das hipóteses abaixo descritas. Nos casos em que não houver preço em nenhuma das hipóteses, deve-se deixar indicado como “não” na coluna “O item possui preço de referência em alguma opção abaixo? 
1 – Banco de preços de referência mantido pela Prefeitura; 
2 – Bancos de preços de referência no âmbito da Administração Pública 
3 - Atas de registro de preços similares, no âmbito da Prefeitura ou de outros entes público, em execução ou concluídos nos últimos 180 dias. 
4 – Pesquisa publicada em mídia especializada, listas de instituições privadas renomadas na formação de preços, sítios eletrônicos especializados de domínio amplo </t>
  </si>
  <si>
    <t xml:space="preserve">Tipo de Despesa </t>
  </si>
  <si>
    <t xml:space="preserve">O item possui preço de referência em alguma opção abaixo? </t>
  </si>
  <si>
    <t xml:space="preserve">Fonte do preço </t>
  </si>
  <si>
    <t xml:space="preserve">Valor unitário </t>
  </si>
  <si>
    <t>Pessoa responsável pela cotação</t>
  </si>
  <si>
    <t xml:space="preserve">1 – Banco de preço Prefeitura </t>
  </si>
  <si>
    <t>Escolher</t>
  </si>
  <si>
    <t xml:space="preserve">2 – Banco de preço Adm Pública </t>
  </si>
  <si>
    <t xml:space="preserve">3 – Ata de registro de preço </t>
  </si>
  <si>
    <t xml:space="preserve">4 – Listas/Pesquisas publicizadas </t>
  </si>
  <si>
    <t xml:space="preserve">Para os itens que na tabela acima foram marcados como “não” nas 04 hipóteses, a OSC deverá usar a tabela abaixo: </t>
  </si>
  <si>
    <t>Nome da Empresa</t>
  </si>
  <si>
    <t>Valor Unit.</t>
  </si>
  <si>
    <t>Quant.</t>
  </si>
  <si>
    <t>Total de Valores das Empresas Vencedoras</t>
  </si>
  <si>
    <r>
      <rPr>
        <b/>
        <sz val="10"/>
        <color rgb="FF000000"/>
        <rFont val="Arial"/>
      </rPr>
      <t xml:space="preserve">12. REMUNERAÇÃO DA EQUIPE DE TRABALHO DA ORGANIZAÇÃO DA SOCIEDADE CIVIL: </t>
    </r>
    <r>
      <rPr>
        <b/>
        <i/>
        <sz val="10"/>
        <color rgb="FF000000"/>
        <rFont val="Arial"/>
      </rPr>
      <t xml:space="preserve">No quadro abaixo, a Organização da Sociedade Civil deverá indicar as informações relativas à remuneração de sua equipe de trabalho, tanto aqueles contratados pela entidade como CLT, quanto aqueles remunerados por meio de PJ. </t>
    </r>
  </si>
  <si>
    <r>
      <t>Nome completo</t>
    </r>
    <r>
      <rPr>
        <sz val="10"/>
        <color rgb="FF000000"/>
        <rFont val="Calibri"/>
        <charset val="1"/>
      </rPr>
      <t> </t>
    </r>
  </si>
  <si>
    <r>
      <t>Salário mensal do(a) colaborador(a) da entidade</t>
    </r>
    <r>
      <rPr>
        <sz val="10"/>
        <color rgb="FF000000"/>
        <rFont val="Calibri"/>
        <charset val="1"/>
      </rPr>
      <t> </t>
    </r>
  </si>
  <si>
    <r>
      <rPr>
        <b/>
        <sz val="10"/>
        <color rgb="FF000000"/>
        <rFont val="Calibri"/>
      </rPr>
      <t>Parcela do salário do colaborador(a) da entidade paga por meio desse plano de trabalho</t>
    </r>
    <r>
      <rPr>
        <sz val="10"/>
        <color rgb="FF000000"/>
        <rFont val="Calibri"/>
      </rPr>
      <t> </t>
    </r>
  </si>
  <si>
    <r>
      <rPr>
        <b/>
        <sz val="10"/>
        <color rgb="FF000000"/>
        <rFont val="Calibri"/>
      </rPr>
      <t>Há rateio do salário do colaborador com outras parcerias firmadas pela entidade? (Sim ou Não)</t>
    </r>
    <r>
      <rPr>
        <sz val="10"/>
        <color rgb="FF000000"/>
        <rFont val="Calibri"/>
      </rPr>
      <t> </t>
    </r>
  </si>
  <si>
    <r>
      <t>Nome das demais parcerias incluídas no rateio</t>
    </r>
    <r>
      <rPr>
        <sz val="10"/>
        <color rgb="FF000000"/>
        <rFont val="Calibri"/>
        <charset val="1"/>
      </rPr>
      <t> </t>
    </r>
  </si>
  <si>
    <r>
      <t>Funções exercidas pelo(a) colaborador(a) no âmbito desse plano de trabalho</t>
    </r>
    <r>
      <rPr>
        <sz val="10"/>
        <color rgb="FF000000"/>
        <rFont val="Calibri"/>
        <charset val="1"/>
      </rPr>
      <t> </t>
    </r>
  </si>
  <si>
    <r>
      <rPr>
        <b/>
        <sz val="10"/>
        <color rgb="FF000000"/>
        <rFont val="Arial"/>
      </rPr>
      <t xml:space="preserve">13 - DECLARAÇÃO DO PROPONENTE: </t>
    </r>
    <r>
      <rPr>
        <b/>
        <i/>
        <sz val="10"/>
        <color rgb="FF000000"/>
        <rFont val="Arial"/>
      </rPr>
      <t xml:space="preserve">Na qualidade de Dirigente da Entidade Proponente atesto a idoneidade da documentação apresentada e o cumprimento das ações relatadas neste projeto. </t>
    </r>
  </si>
  <si>
    <t>__________________________________________________</t>
  </si>
  <si>
    <t>Nome do dirigente responsável - RG</t>
  </si>
  <si>
    <t>Natureza da Despesa</t>
  </si>
  <si>
    <t>Aquisição Material Divulgação</t>
  </si>
  <si>
    <t>Aquisição de Bens Remanescentes (Permanente)</t>
  </si>
  <si>
    <t>Aquisição de Material Gráfico</t>
  </si>
  <si>
    <t>Despesas Encargos Trabalhistas</t>
  </si>
  <si>
    <t>Aquisição de Uniformes</t>
  </si>
  <si>
    <t>Despesas Administrativas</t>
  </si>
  <si>
    <t>Aquisição de Material Esportivo</t>
  </si>
  <si>
    <t>Aquisição Alimentação e Hidratação</t>
  </si>
  <si>
    <t>Aquisição de Material de Higienização e Prevenção</t>
  </si>
  <si>
    <t>Aquisição de Material de Premiação</t>
  </si>
  <si>
    <t>Locação de Equipamentos Diversos</t>
  </si>
  <si>
    <t>Locação de Espaço</t>
  </si>
  <si>
    <t>Locação de Estrutura do Evento</t>
  </si>
  <si>
    <t>Locação de Iluminação</t>
  </si>
  <si>
    <t>Locação de Materiais Diversos</t>
  </si>
  <si>
    <t>Locação de Material de Higienização e Prevenção</t>
  </si>
  <si>
    <t>Locação de Sonorização</t>
  </si>
  <si>
    <t>Prestação de Serviços Foto e Filmagem</t>
  </si>
  <si>
    <t>Prestação de Serviços Pessoa Fisica</t>
  </si>
  <si>
    <t>Prestação de Serviços Pessoa Juridica</t>
  </si>
  <si>
    <t>Prestação de Serviços Transporte</t>
  </si>
  <si>
    <t>Prestação Serviços de Ambulancia</t>
  </si>
  <si>
    <t>DIRETO</t>
  </si>
  <si>
    <t>INDIRETO</t>
  </si>
  <si>
    <t>DIVULGAÇÃO</t>
  </si>
  <si>
    <t>Equipamentos e material permanente</t>
  </si>
  <si>
    <t>Diárias, passagens e Transporte</t>
  </si>
  <si>
    <t>Recursos humanos</t>
  </si>
  <si>
    <t>Encargos trabalhistas e previdenciários</t>
  </si>
  <si>
    <t>Material esportivo</t>
  </si>
  <si>
    <t>Serviços de Pessoa física</t>
  </si>
  <si>
    <t>Outros material de consumo</t>
  </si>
  <si>
    <t>Serviços de pessoa jurídica</t>
  </si>
  <si>
    <t>Obras e instalações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</si>
</sst>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23">
    <font>
      <sz val="11"/>
      <color theme="1"/>
      <name val="Calibri"/>
      <family val="2"/>
      <scheme val="minor"/>
    </font>
    <font>
      <b/>
      <sz val="10"/>
      <color theme="1"/>
      <name val="Arial"/>
      <charset val="1"/>
    </font>
    <font>
      <sz val="10"/>
      <color theme="1"/>
      <name val="Arial"/>
      <charset val="1"/>
    </font>
    <font>
      <b/>
      <i/>
      <sz val="10"/>
      <color rgb="FF000000"/>
      <name val="Arial"/>
      <charset val="1"/>
    </font>
    <font>
      <b/>
      <sz val="10"/>
      <color rgb="FF000000"/>
      <name val="Arial"/>
      <charset val="1"/>
    </font>
    <font>
      <b/>
      <i/>
      <sz val="10"/>
      <color theme="1"/>
      <name val="Arial"/>
      <charset val="1"/>
    </font>
    <font>
      <sz val="10"/>
      <color rgb="FF000000"/>
      <name val="Arial"/>
      <charset val="1"/>
    </font>
    <font>
      <i/>
      <sz val="10"/>
      <color theme="1"/>
      <name val="Arial"/>
      <charset val="1"/>
    </font>
    <font>
      <sz val="8"/>
      <color theme="1"/>
      <name val="Arial"/>
      <charset val="1"/>
    </font>
    <font>
      <sz val="12"/>
      <color rgb="FF000000"/>
      <name val="Calibri"/>
      <charset val="1"/>
    </font>
    <font>
      <sz val="10"/>
      <color rgb="FF000000"/>
      <name val="Arial"/>
    </font>
    <font>
      <b/>
      <sz val="10"/>
      <color rgb="FF000000"/>
      <name val="Arial"/>
    </font>
    <font>
      <b/>
      <sz val="12"/>
      <color rgb="FF000000"/>
      <name val="Calibri"/>
      <charset val="1"/>
    </font>
    <font>
      <i/>
      <sz val="12"/>
      <color rgb="FF000000"/>
      <name val="Calibri"/>
      <charset val="1"/>
    </font>
    <font>
      <b/>
      <i/>
      <sz val="10"/>
      <color rgb="FF000000"/>
      <name val="Arial"/>
    </font>
    <font>
      <i/>
      <sz val="10"/>
      <color rgb="FF000000"/>
      <name val="Arial"/>
      <charset val="1"/>
    </font>
    <font>
      <i/>
      <sz val="10"/>
      <color rgb="FF000000"/>
      <name val="Arial"/>
    </font>
    <font>
      <sz val="10"/>
      <color theme="1"/>
      <name val="Arial"/>
    </font>
    <font>
      <sz val="11"/>
      <color rgb="FF000000"/>
      <name val="Calibri"/>
      <charset val="1"/>
    </font>
    <font>
      <b/>
      <sz val="10"/>
      <color rgb="FF000000"/>
      <name val="Calibri"/>
      <charset val="1"/>
    </font>
    <font>
      <sz val="10"/>
      <color rgb="FF000000"/>
      <name val="Calibri"/>
      <charset val="1"/>
    </font>
    <font>
      <b/>
      <sz val="10"/>
      <color rgb="FF000000"/>
      <name val="Calibri"/>
    </font>
    <font>
      <sz val="10"/>
      <color rgb="FF000000"/>
      <name val="Calibri"/>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D8D8D8"/>
        <bgColor indexed="64"/>
      </patternFill>
    </fill>
    <fill>
      <patternFill patternType="solid">
        <fgColor theme="0"/>
        <bgColor indexed="64"/>
      </patternFill>
    </fill>
    <fill>
      <patternFill patternType="solid">
        <fgColor theme="6" tint="0.79998168889431442"/>
        <bgColor indexed="64"/>
      </patternFill>
    </fill>
  </fills>
  <borders count="10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CCCCCC"/>
      </bottom>
      <diagonal/>
    </border>
    <border>
      <left/>
      <right/>
      <top/>
      <bottom style="thin">
        <color rgb="FFCCCCCC"/>
      </bottom>
      <diagonal/>
    </border>
    <border>
      <left/>
      <right style="thin">
        <color rgb="FF000000"/>
      </right>
      <top/>
      <bottom style="thin">
        <color rgb="FFCCCCCC"/>
      </bottom>
      <diagonal/>
    </border>
    <border>
      <left style="thin">
        <color rgb="FF000000"/>
      </left>
      <right style="thin">
        <color rgb="FFCCCCCC"/>
      </right>
      <top style="thin">
        <color rgb="FFCCCCCC"/>
      </top>
      <bottom style="thin">
        <color rgb="FFCCCCCC"/>
      </bottom>
      <diagonal/>
    </border>
    <border>
      <left/>
      <right/>
      <top style="thin">
        <color rgb="FFCCCCCC"/>
      </top>
      <bottom/>
      <diagonal/>
    </border>
    <border>
      <left style="thin">
        <color rgb="FF000000"/>
      </left>
      <right/>
      <top style="thin">
        <color rgb="FFCCCCCC"/>
      </top>
      <bottom style="thin">
        <color rgb="FF000000"/>
      </bottom>
      <diagonal/>
    </border>
    <border>
      <left/>
      <right/>
      <top style="thin">
        <color rgb="FFCCCCCC"/>
      </top>
      <bottom style="thin">
        <color rgb="FF000000"/>
      </bottom>
      <diagonal/>
    </border>
    <border>
      <left/>
      <right style="thin">
        <color rgb="FF000000"/>
      </right>
      <top style="thin">
        <color rgb="FFCCCCCC"/>
      </top>
      <bottom style="thin">
        <color rgb="FF000000"/>
      </bottom>
      <diagonal/>
    </border>
    <border>
      <left style="thin">
        <color rgb="FF000000"/>
      </left>
      <right/>
      <top style="thin">
        <color rgb="FFCCCCCC"/>
      </top>
      <bottom style="dashed">
        <color rgb="FF000000"/>
      </bottom>
      <diagonal/>
    </border>
    <border>
      <left/>
      <right/>
      <top style="thin">
        <color rgb="FFCCCCCC"/>
      </top>
      <bottom style="dashed">
        <color rgb="FF000000"/>
      </bottom>
      <diagonal/>
    </border>
    <border>
      <left/>
      <right style="thin">
        <color rgb="FF000000"/>
      </right>
      <top style="thin">
        <color rgb="FFCCCCCC"/>
      </top>
      <bottom style="dashed">
        <color rgb="FF000000"/>
      </bottom>
      <diagonal/>
    </border>
    <border>
      <left style="thin">
        <color rgb="FFCCCCCC"/>
      </left>
      <right/>
      <top style="thin">
        <color rgb="FFCCCCCC"/>
      </top>
      <bottom style="dashed">
        <color rgb="FF000000"/>
      </bottom>
      <diagonal/>
    </border>
    <border>
      <left style="thin">
        <color rgb="FFCCCCCC"/>
      </left>
      <right/>
      <top style="thin">
        <color rgb="FFCCCCCC"/>
      </top>
      <bottom style="thin">
        <color rgb="FF000000"/>
      </bottom>
      <diagonal/>
    </border>
    <border>
      <left style="thin">
        <color rgb="FFCCCCCC"/>
      </left>
      <right/>
      <top style="thin">
        <color rgb="FFCCCCCC"/>
      </top>
      <bottom style="thin">
        <color rgb="FFCCCCCC"/>
      </bottom>
      <diagonal/>
    </border>
    <border>
      <left/>
      <right style="thin">
        <color rgb="FF000000"/>
      </right>
      <top style="thin">
        <color rgb="FFCCCCCC"/>
      </top>
      <bottom style="thin">
        <color rgb="FFCCCCCC"/>
      </bottom>
      <diagonal/>
    </border>
    <border>
      <left style="thin">
        <color rgb="FF000000"/>
      </left>
      <right/>
      <top style="thin">
        <color rgb="FFCCCCCC"/>
      </top>
      <bottom/>
      <diagonal/>
    </border>
    <border>
      <left/>
      <right/>
      <top style="thin">
        <color rgb="FFCCCCCC"/>
      </top>
      <bottom style="thin">
        <color rgb="FFCCCCCC"/>
      </bottom>
      <diagonal/>
    </border>
    <border>
      <left style="thin">
        <color rgb="FF000000"/>
      </left>
      <right/>
      <top style="thin">
        <color rgb="FFCCCCCC"/>
      </top>
      <bottom style="thin">
        <color rgb="FFCCCCCC"/>
      </bottom>
      <diagonal/>
    </border>
    <border>
      <left/>
      <right style="thin">
        <color rgb="FFCCCCCC"/>
      </right>
      <top style="thin">
        <color rgb="FFCCCCCC"/>
      </top>
      <bottom style="thin">
        <color rgb="FF000000"/>
      </bottom>
      <diagonal/>
    </border>
    <border>
      <left style="thin">
        <color rgb="FFCCCCCC"/>
      </left>
      <right/>
      <top style="thin">
        <color rgb="FFCCCCCC"/>
      </top>
      <bottom/>
      <diagonal/>
    </border>
    <border>
      <left/>
      <right style="thin">
        <color rgb="FF000000"/>
      </right>
      <top style="thin">
        <color rgb="FFCCCCCC"/>
      </top>
      <bottom/>
      <diagonal/>
    </border>
    <border>
      <left style="thin">
        <color rgb="FFCCCCCC"/>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CCCCCC"/>
      </top>
      <bottom/>
      <diagonal/>
    </border>
    <border>
      <left style="thin">
        <color rgb="FFCCCCCC"/>
      </left>
      <right style="thin">
        <color rgb="FFCCCCCC"/>
      </right>
      <top style="thin">
        <color rgb="FFCCCCCC"/>
      </top>
      <bottom/>
      <diagonal/>
    </border>
    <border>
      <left style="thin">
        <color rgb="FFCCCCCC"/>
      </left>
      <right style="thin">
        <color rgb="FF000000"/>
      </right>
      <top style="thin">
        <color rgb="FFCCCCCC"/>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CCCCCC"/>
      </bottom>
      <diagonal/>
    </border>
    <border>
      <left/>
      <right/>
      <top style="thin">
        <color rgb="FF000000"/>
      </top>
      <bottom style="thin">
        <color rgb="FFCCCCCC"/>
      </bottom>
      <diagonal/>
    </border>
    <border>
      <left/>
      <right style="thin">
        <color rgb="FF000000"/>
      </right>
      <top style="thin">
        <color rgb="FF000000"/>
      </top>
      <bottom style="thin">
        <color rgb="FFCCCCCC"/>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CCCCCC"/>
      </left>
      <right style="thin">
        <color rgb="FFCCCCCC"/>
      </right>
      <top/>
      <bottom style="thin">
        <color rgb="FF000000"/>
      </bottom>
      <diagonal/>
    </border>
    <border>
      <left style="thin">
        <color rgb="FFCCCCCC"/>
      </left>
      <right style="thin">
        <color rgb="FF000000"/>
      </right>
      <top/>
      <bottom style="thin">
        <color rgb="FF000000"/>
      </bottom>
      <diagonal/>
    </border>
    <border>
      <left style="thin">
        <color rgb="FF000000"/>
      </left>
      <right style="thin">
        <color rgb="FFCCCCCC"/>
      </right>
      <top/>
      <bottom style="thin">
        <color rgb="FF000000"/>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diagonal/>
    </border>
    <border>
      <left style="thin">
        <color theme="2"/>
      </left>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2" tint="-9.9978637043366805E-2"/>
      </left>
      <right/>
      <top/>
      <bottom/>
      <diagonal/>
    </border>
    <border>
      <left style="thin">
        <color theme="2" tint="-9.9978637043366805E-2"/>
      </left>
      <right style="thin">
        <color theme="2" tint="-9.9978637043366805E-2"/>
      </right>
      <top/>
      <bottom/>
      <diagonal/>
    </border>
    <border>
      <left style="thin">
        <color theme="1"/>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right>
      <top style="thin">
        <color theme="2" tint="-9.9978637043366805E-2"/>
      </top>
      <bottom style="thin">
        <color theme="2" tint="-9.9978637043366805E-2"/>
      </bottom>
      <diagonal/>
    </border>
    <border>
      <left/>
      <right style="thin">
        <color theme="2" tint="-9.9978637043366805E-2"/>
      </right>
      <top/>
      <bottom/>
      <diagonal/>
    </border>
    <border>
      <left/>
      <right style="thin">
        <color theme="1"/>
      </right>
      <top style="thin">
        <color theme="2" tint="-9.9978637043366805E-2"/>
      </top>
      <bottom style="thin">
        <color theme="2" tint="-9.9978637043366805E-2"/>
      </bottom>
      <diagonal/>
    </border>
    <border>
      <left style="thin">
        <color theme="2" tint="-9.9978637043366805E-2"/>
      </left>
      <right style="thin">
        <color theme="1"/>
      </right>
      <top style="thin">
        <color theme="2" tint="-9.9978637043366805E-2"/>
      </top>
      <bottom style="thin">
        <color theme="2" tint="-9.9978637043366805E-2"/>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theme="1"/>
      </top>
      <bottom/>
      <diagonal/>
    </border>
    <border>
      <left style="thin">
        <color rgb="FF000000"/>
      </left>
      <right/>
      <top style="thin">
        <color theme="1"/>
      </top>
      <bottom style="thin">
        <color rgb="FF000000"/>
      </bottom>
      <diagonal/>
    </border>
    <border>
      <left/>
      <right/>
      <top style="thin">
        <color theme="1"/>
      </top>
      <bottom style="thin">
        <color rgb="FF000000"/>
      </bottom>
      <diagonal/>
    </border>
    <border>
      <left style="thin">
        <color theme="1"/>
      </left>
      <right/>
      <top style="thin">
        <color theme="1"/>
      </top>
      <bottom style="thin">
        <color rgb="FF000000"/>
      </bottom>
      <diagonal/>
    </border>
    <border>
      <left/>
      <right style="thin">
        <color rgb="FF000000"/>
      </right>
      <top style="thin">
        <color theme="1"/>
      </top>
      <bottom style="thin">
        <color rgb="FF000000"/>
      </bottom>
      <diagonal/>
    </border>
    <border>
      <left/>
      <right style="thin">
        <color theme="1"/>
      </right>
      <top style="thin">
        <color rgb="FF000000"/>
      </top>
      <bottom style="thin">
        <color rgb="FF000000"/>
      </bottom>
      <diagonal/>
    </border>
    <border>
      <left/>
      <right/>
      <top/>
      <bottom style="thin">
        <color theme="1"/>
      </bottom>
      <diagonal/>
    </border>
    <border>
      <left style="thin">
        <color theme="1"/>
      </left>
      <right style="thin">
        <color theme="1"/>
      </right>
      <top/>
      <bottom/>
      <diagonal/>
    </border>
    <border>
      <left/>
      <right style="thin">
        <color rgb="FF000000"/>
      </right>
      <top style="thin">
        <color theme="1"/>
      </top>
      <bottom style="thin">
        <color theme="1"/>
      </bottom>
      <diagonal/>
    </border>
    <border>
      <left style="thin">
        <color theme="1"/>
      </left>
      <right/>
      <top/>
      <bottom/>
      <diagonal/>
    </border>
    <border>
      <left/>
      <right style="thin">
        <color theme="1"/>
      </right>
      <top/>
      <bottom/>
      <diagonal/>
    </border>
    <border>
      <left/>
      <right style="thin">
        <color theme="2" tint="-9.9978637043366805E-2"/>
      </right>
      <top style="thin">
        <color theme="2" tint="-9.9978637043366805E-2"/>
      </top>
      <bottom/>
      <diagonal/>
    </border>
    <border>
      <left/>
      <right style="thin">
        <color theme="2" tint="-9.9978637043366805E-2"/>
      </right>
      <top/>
      <bottom style="thin">
        <color theme="2" tint="-9.9978637043366805E-2"/>
      </bottom>
      <diagonal/>
    </border>
    <border>
      <left style="thin">
        <color rgb="FF000000"/>
      </left>
      <right style="thin">
        <color theme="1"/>
      </right>
      <top style="thin">
        <color rgb="FF000000"/>
      </top>
      <bottom style="thin">
        <color rgb="FF000000"/>
      </bottom>
      <diagonal/>
    </border>
    <border>
      <left style="thin">
        <color theme="1"/>
      </left>
      <right style="thin">
        <color theme="1"/>
      </right>
      <top style="thin">
        <color rgb="FF000000"/>
      </top>
      <bottom style="thin">
        <color rgb="FF000000"/>
      </bottom>
      <diagonal/>
    </border>
    <border>
      <left style="thin">
        <color theme="1"/>
      </left>
      <right style="thin">
        <color rgb="FF000000"/>
      </right>
      <top style="thin">
        <color rgb="FF000000"/>
      </top>
      <bottom style="thin">
        <color rgb="FF000000"/>
      </bottom>
      <diagonal/>
    </border>
    <border>
      <left style="thin">
        <color rgb="FF000000"/>
      </left>
      <right style="thin">
        <color theme="1"/>
      </right>
      <top style="thin">
        <color rgb="FF000000"/>
      </top>
      <bottom/>
      <diagonal/>
    </border>
    <border>
      <left style="thin">
        <color theme="1"/>
      </left>
      <right style="thin">
        <color theme="1"/>
      </right>
      <top style="thin">
        <color rgb="FF000000"/>
      </top>
      <bottom/>
      <diagonal/>
    </border>
    <border>
      <left style="thin">
        <color theme="1"/>
      </left>
      <right style="thin">
        <color rgb="FF000000"/>
      </right>
      <top style="thin">
        <color rgb="FF000000"/>
      </top>
      <bottom/>
      <diagonal/>
    </border>
    <border>
      <left style="thin">
        <color theme="1"/>
      </left>
      <right style="thin">
        <color theme="1"/>
      </right>
      <top/>
      <bottom style="thin">
        <color theme="1"/>
      </bottom>
      <diagonal/>
    </border>
    <border>
      <left style="thin">
        <color rgb="FF000000"/>
      </left>
      <right style="thin">
        <color rgb="FF000000"/>
      </right>
      <top/>
      <bottom style="thin">
        <color rgb="FF000000"/>
      </bottom>
      <diagonal/>
    </border>
    <border>
      <left style="thin">
        <color rgb="FF000000"/>
      </left>
      <right/>
      <top/>
      <bottom style="thin">
        <color theme="1"/>
      </bottom>
      <diagonal/>
    </border>
    <border>
      <left/>
      <right style="thin">
        <color rgb="FF000000"/>
      </right>
      <top/>
      <bottom style="thin">
        <color theme="1"/>
      </bottom>
      <diagonal/>
    </border>
    <border>
      <left style="thin">
        <color rgb="FF000000"/>
      </left>
      <right style="thin">
        <color rgb="FF000000"/>
      </right>
      <top style="thin">
        <color rgb="FF000000"/>
      </top>
      <bottom/>
      <diagonal/>
    </border>
    <border>
      <left/>
      <right style="thin">
        <color rgb="FF000000"/>
      </right>
      <top style="thin">
        <color theme="1"/>
      </top>
      <bottom/>
      <diagonal/>
    </border>
    <border>
      <left/>
      <right style="thin">
        <color rgb="FFCCCCCC"/>
      </right>
      <top style="thin">
        <color rgb="FFCCCCCC"/>
      </top>
      <bottom/>
      <diagonal/>
    </border>
    <border>
      <left/>
      <right style="thin">
        <color rgb="FFCCCCCC"/>
      </right>
      <top/>
      <bottom style="thin">
        <color rgb="FF000000"/>
      </bottom>
      <diagonal/>
    </border>
    <border>
      <left style="thin">
        <color rgb="FF000000"/>
      </left>
      <right style="thin">
        <color rgb="FF000000"/>
      </right>
      <top/>
      <bottom/>
      <diagonal/>
    </border>
  </borders>
  <cellStyleXfs count="1">
    <xf numFmtId="0" fontId="0" fillId="0" borderId="0"/>
  </cellStyleXfs>
  <cellXfs count="494">
    <xf numFmtId="0" fontId="0" fillId="0" borderId="0" xfId="0"/>
    <xf numFmtId="0" fontId="2" fillId="2" borderId="7" xfId="0" applyFont="1" applyFill="1" applyBorder="1" applyAlignment="1">
      <alignment readingOrder="1"/>
    </xf>
    <xf numFmtId="0" fontId="2" fillId="2" borderId="32" xfId="0" applyFont="1" applyFill="1" applyBorder="1" applyAlignment="1">
      <alignment readingOrder="1"/>
    </xf>
    <xf numFmtId="0" fontId="2" fillId="2" borderId="33" xfId="0" applyFont="1" applyFill="1" applyBorder="1" applyAlignment="1">
      <alignment readingOrder="1"/>
    </xf>
    <xf numFmtId="0" fontId="2" fillId="2" borderId="34" xfId="0" applyFont="1" applyFill="1" applyBorder="1" applyAlignment="1">
      <alignment readingOrder="1"/>
    </xf>
    <xf numFmtId="0" fontId="2" fillId="2" borderId="19"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24" xfId="0" applyFont="1" applyFill="1" applyBorder="1" applyAlignment="1">
      <alignment horizontal="center" vertical="center" wrapText="1" readingOrder="1"/>
    </xf>
    <xf numFmtId="0" fontId="2" fillId="2" borderId="45" xfId="0" applyFont="1" applyFill="1" applyBorder="1" applyAlignment="1">
      <alignment readingOrder="1"/>
    </xf>
    <xf numFmtId="0" fontId="2" fillId="2" borderId="46" xfId="0" applyFont="1" applyFill="1" applyBorder="1" applyAlignment="1">
      <alignment readingOrder="1"/>
    </xf>
    <xf numFmtId="0" fontId="2" fillId="2" borderId="19" xfId="0" applyFont="1" applyFill="1" applyBorder="1" applyAlignment="1">
      <alignment readingOrder="1"/>
    </xf>
    <xf numFmtId="0" fontId="2" fillId="2" borderId="47" xfId="0" applyFont="1" applyFill="1" applyBorder="1" applyAlignment="1">
      <alignment readingOrder="1"/>
    </xf>
    <xf numFmtId="0" fontId="2" fillId="2" borderId="48" xfId="0" applyFont="1" applyFill="1" applyBorder="1" applyAlignment="1">
      <alignment readingOrder="1"/>
    </xf>
    <xf numFmtId="0" fontId="2" fillId="2" borderId="49" xfId="0" applyFont="1" applyFill="1" applyBorder="1" applyAlignment="1">
      <alignment readingOrder="1"/>
    </xf>
    <xf numFmtId="0" fontId="2" fillId="2" borderId="50" xfId="0" applyFont="1" applyFill="1" applyBorder="1" applyAlignment="1">
      <alignment readingOrder="1"/>
    </xf>
    <xf numFmtId="0" fontId="2" fillId="2" borderId="51" xfId="0" applyFont="1" applyFill="1" applyBorder="1" applyAlignment="1">
      <alignment readingOrder="1"/>
    </xf>
    <xf numFmtId="0" fontId="2" fillId="2" borderId="52" xfId="0" applyFont="1" applyFill="1" applyBorder="1" applyAlignment="1">
      <alignment readingOrder="1"/>
    </xf>
    <xf numFmtId="0" fontId="2" fillId="2" borderId="53" xfId="0" applyFont="1" applyFill="1" applyBorder="1" applyAlignment="1">
      <alignment readingOrder="1"/>
    </xf>
    <xf numFmtId="0" fontId="7" fillId="2" borderId="49" xfId="0" applyFont="1" applyFill="1" applyBorder="1" applyAlignment="1">
      <alignment readingOrder="1"/>
    </xf>
    <xf numFmtId="0" fontId="7" fillId="2" borderId="54" xfId="0" applyFont="1" applyFill="1" applyBorder="1" applyAlignment="1">
      <alignment readingOrder="1"/>
    </xf>
    <xf numFmtId="0" fontId="7" fillId="2" borderId="55" xfId="0" applyFont="1" applyFill="1" applyBorder="1" applyAlignment="1">
      <alignment readingOrder="1"/>
    </xf>
    <xf numFmtId="0" fontId="2" fillId="2" borderId="62" xfId="0" applyFont="1" applyFill="1" applyBorder="1" applyAlignment="1">
      <alignment readingOrder="1"/>
    </xf>
    <xf numFmtId="0" fontId="2" fillId="2" borderId="63" xfId="0" applyFont="1" applyFill="1" applyBorder="1" applyAlignment="1">
      <alignment readingOrder="1"/>
    </xf>
    <xf numFmtId="0" fontId="2" fillId="2" borderId="49" xfId="0" applyFont="1" applyFill="1" applyBorder="1" applyAlignment="1">
      <alignment horizontal="left" readingOrder="1"/>
    </xf>
    <xf numFmtId="0" fontId="7" fillId="2" borderId="48" xfId="0" applyFont="1" applyFill="1" applyBorder="1" applyAlignment="1">
      <alignment readingOrder="1"/>
    </xf>
    <xf numFmtId="0" fontId="2" fillId="2" borderId="67" xfId="0" applyFont="1" applyFill="1" applyBorder="1" applyAlignment="1">
      <alignment readingOrder="1"/>
    </xf>
    <xf numFmtId="0" fontId="7" fillId="5" borderId="48" xfId="0" applyFont="1" applyFill="1" applyBorder="1" applyAlignment="1">
      <alignment readingOrder="1"/>
    </xf>
    <xf numFmtId="0" fontId="2" fillId="2" borderId="69" xfId="0" applyFont="1" applyFill="1" applyBorder="1" applyAlignment="1">
      <alignment readingOrder="1"/>
    </xf>
    <xf numFmtId="0" fontId="7" fillId="2" borderId="65" xfId="0" applyFont="1" applyFill="1" applyBorder="1" applyAlignment="1">
      <alignment readingOrder="1"/>
    </xf>
    <xf numFmtId="0" fontId="1" fillId="5" borderId="10" xfId="0" applyFont="1" applyFill="1" applyBorder="1" applyAlignment="1">
      <alignment wrapText="1" readingOrder="1"/>
    </xf>
    <xf numFmtId="0" fontId="1" fillId="5" borderId="10" xfId="0" applyFont="1" applyFill="1" applyBorder="1" applyAlignment="1">
      <alignment readingOrder="1"/>
    </xf>
    <xf numFmtId="0" fontId="1" fillId="5" borderId="11" xfId="0" applyFont="1" applyFill="1" applyBorder="1" applyAlignment="1">
      <alignment wrapText="1" readingOrder="1"/>
    </xf>
    <xf numFmtId="0" fontId="0" fillId="5" borderId="0" xfId="0" applyFill="1"/>
    <xf numFmtId="0" fontId="1" fillId="5" borderId="10" xfId="0" quotePrefix="1" applyFont="1" applyFill="1" applyBorder="1" applyAlignment="1">
      <alignment wrapText="1" readingOrder="1"/>
    </xf>
    <xf numFmtId="0" fontId="1" fillId="5" borderId="9" xfId="0" applyFont="1" applyFill="1" applyBorder="1" applyAlignment="1">
      <alignment readingOrder="1"/>
    </xf>
    <xf numFmtId="0" fontId="0" fillId="0" borderId="0" xfId="0" applyAlignment="1">
      <alignment wrapText="1"/>
    </xf>
    <xf numFmtId="0" fontId="17" fillId="0" borderId="51" xfId="0" applyFont="1" applyBorder="1" applyAlignment="1">
      <alignment readingOrder="1"/>
    </xf>
    <xf numFmtId="0" fontId="0" fillId="0" borderId="84" xfId="0" applyBorder="1"/>
    <xf numFmtId="0" fontId="0" fillId="0" borderId="85" xfId="0" applyBorder="1"/>
    <xf numFmtId="0" fontId="0" fillId="0" borderId="51" xfId="0" applyBorder="1"/>
    <xf numFmtId="0" fontId="17" fillId="0" borderId="84" xfId="0" applyFont="1" applyBorder="1" applyAlignment="1">
      <alignment readingOrder="1"/>
    </xf>
    <xf numFmtId="0" fontId="17" fillId="0" borderId="0" xfId="0" applyFont="1" applyAlignment="1">
      <alignment readingOrder="1"/>
    </xf>
    <xf numFmtId="0" fontId="18" fillId="0" borderId="0" xfId="0" applyFont="1"/>
    <xf numFmtId="0" fontId="17" fillId="2" borderId="31" xfId="0" applyFont="1" applyFill="1" applyBorder="1" applyAlignment="1">
      <alignment readingOrder="1"/>
    </xf>
    <xf numFmtId="0" fontId="0" fillId="0" borderId="31" xfId="0" applyBorder="1"/>
    <xf numFmtId="0" fontId="18" fillId="0" borderId="31" xfId="0" applyFont="1" applyBorder="1"/>
    <xf numFmtId="0" fontId="17" fillId="2" borderId="53" xfId="0" applyFont="1" applyFill="1" applyBorder="1" applyAlignment="1">
      <alignment readingOrder="1"/>
    </xf>
    <xf numFmtId="0" fontId="17" fillId="0" borderId="53" xfId="0" applyFont="1" applyBorder="1" applyAlignment="1">
      <alignment readingOrder="1"/>
    </xf>
    <xf numFmtId="0" fontId="0" fillId="0" borderId="53" xfId="0" applyBorder="1"/>
    <xf numFmtId="0" fontId="17" fillId="2" borderId="84" xfId="0" applyFont="1" applyFill="1" applyBorder="1" applyAlignment="1">
      <alignment readingOrder="1"/>
    </xf>
    <xf numFmtId="0" fontId="2" fillId="2" borderId="0" xfId="0" applyFont="1" applyFill="1" applyAlignment="1">
      <alignment readingOrder="1"/>
    </xf>
    <xf numFmtId="0" fontId="2" fillId="2" borderId="36" xfId="0" applyFont="1" applyFill="1" applyBorder="1" applyAlignment="1">
      <alignment horizontal="center" vertical="center" wrapText="1" readingOrder="1"/>
    </xf>
    <xf numFmtId="0" fontId="2" fillId="2" borderId="37" xfId="0" applyFont="1" applyFill="1" applyBorder="1" applyAlignment="1">
      <alignment horizontal="center" vertical="center" wrapText="1" readingOrder="1"/>
    </xf>
    <xf numFmtId="0" fontId="1" fillId="3" borderId="31" xfId="0" applyFont="1" applyFill="1" applyBorder="1" applyAlignment="1">
      <alignment horizontal="center" readingOrder="1"/>
    </xf>
    <xf numFmtId="0" fontId="1" fillId="3" borderId="1" xfId="0" applyFont="1" applyFill="1" applyBorder="1" applyAlignment="1">
      <alignment horizontal="center" readingOrder="1"/>
    </xf>
    <xf numFmtId="0" fontId="1" fillId="3" borderId="2" xfId="0" applyFont="1" applyFill="1" applyBorder="1" applyAlignment="1">
      <alignment horizontal="center" readingOrder="1"/>
    </xf>
    <xf numFmtId="0" fontId="1" fillId="3" borderId="3" xfId="0" applyFont="1" applyFill="1" applyBorder="1" applyAlignment="1">
      <alignment horizontal="center" readingOrder="1"/>
    </xf>
    <xf numFmtId="0" fontId="2" fillId="2" borderId="31" xfId="0" applyFont="1" applyFill="1" applyBorder="1" applyAlignment="1">
      <alignment horizontal="center" vertical="center" wrapText="1" readingOrder="1"/>
    </xf>
    <xf numFmtId="0" fontId="1" fillId="6" borderId="60" xfId="0" applyFont="1" applyFill="1" applyBorder="1" applyAlignment="1">
      <alignment horizontal="left" readingOrder="1"/>
    </xf>
    <xf numFmtId="0" fontId="1" fillId="6" borderId="70" xfId="0" applyFont="1" applyFill="1" applyBorder="1" applyAlignment="1">
      <alignment horizontal="left" readingOrder="1"/>
    </xf>
    <xf numFmtId="0" fontId="1" fillId="6" borderId="79" xfId="0" applyFont="1" applyFill="1" applyBorder="1" applyAlignment="1">
      <alignment horizontal="left" readingOrder="1"/>
    </xf>
    <xf numFmtId="0" fontId="1" fillId="6" borderId="59" xfId="0" applyFont="1" applyFill="1" applyBorder="1" applyAlignment="1">
      <alignment horizontal="left" readingOrder="1"/>
    </xf>
    <xf numFmtId="164" fontId="1" fillId="6" borderId="58" xfId="0" applyNumberFormat="1" applyFont="1" applyFill="1" applyBorder="1" applyAlignment="1">
      <alignment horizontal="left" readingOrder="1"/>
    </xf>
    <xf numFmtId="164" fontId="1" fillId="6" borderId="79" xfId="0" applyNumberFormat="1" applyFont="1" applyFill="1" applyBorder="1" applyAlignment="1">
      <alignment horizontal="left" readingOrder="1"/>
    </xf>
    <xf numFmtId="164" fontId="1" fillId="6" borderId="95" xfId="0" applyNumberFormat="1" applyFont="1" applyFill="1" applyBorder="1" applyAlignment="1">
      <alignment horizontal="left" readingOrder="1"/>
    </xf>
    <xf numFmtId="0" fontId="10" fillId="0" borderId="56" xfId="0" applyFont="1" applyBorder="1" applyAlignment="1">
      <alignment horizontal="center" vertical="center" readingOrder="1"/>
    </xf>
    <xf numFmtId="0" fontId="1" fillId="0" borderId="73" xfId="0" applyFont="1" applyBorder="1" applyAlignment="1">
      <alignment horizontal="center" vertical="center" readingOrder="1"/>
    </xf>
    <xf numFmtId="0" fontId="1" fillId="0" borderId="97" xfId="0" applyFont="1" applyBorder="1" applyAlignment="1">
      <alignment horizontal="center" vertical="center" readingOrder="1"/>
    </xf>
    <xf numFmtId="0" fontId="1" fillId="0" borderId="82" xfId="0" applyFont="1" applyBorder="1" applyAlignment="1">
      <alignment horizontal="center" vertical="center" readingOrder="1"/>
    </xf>
    <xf numFmtId="0" fontId="1" fillId="0" borderId="0" xfId="0" applyFont="1" applyAlignment="1">
      <alignment horizontal="center" vertical="center" readingOrder="1"/>
    </xf>
    <xf numFmtId="0" fontId="1" fillId="0" borderId="29" xfId="0" applyFont="1" applyBorder="1" applyAlignment="1">
      <alignment horizontal="center" vertical="center" readingOrder="1"/>
    </xf>
    <xf numFmtId="0" fontId="1" fillId="0" borderId="58" xfId="0" applyFont="1" applyBorder="1" applyAlignment="1">
      <alignment horizontal="center" vertical="center" readingOrder="1"/>
    </xf>
    <xf numFmtId="0" fontId="1" fillId="0" borderId="79" xfId="0" applyFont="1" applyBorder="1" applyAlignment="1">
      <alignment horizontal="center" vertical="center" readingOrder="1"/>
    </xf>
    <xf numFmtId="0" fontId="1" fillId="0" borderId="95" xfId="0" applyFont="1" applyBorder="1" applyAlignment="1">
      <alignment horizontal="center" vertical="center" readingOrder="1"/>
    </xf>
    <xf numFmtId="0" fontId="2" fillId="2" borderId="36" xfId="0" applyFont="1" applyFill="1" applyBorder="1" applyAlignment="1">
      <alignment horizontal="left" readingOrder="1"/>
    </xf>
    <xf numFmtId="0" fontId="2" fillId="2" borderId="37" xfId="0" applyFont="1" applyFill="1" applyBorder="1" applyAlignment="1">
      <alignment horizontal="left" readingOrder="1"/>
    </xf>
    <xf numFmtId="0" fontId="2" fillId="2" borderId="38" xfId="0" applyFont="1" applyFill="1" applyBorder="1" applyAlignment="1">
      <alignment horizontal="left" readingOrder="1"/>
    </xf>
    <xf numFmtId="0" fontId="1" fillId="0" borderId="31" xfId="0" applyFont="1" applyBorder="1" applyAlignment="1">
      <alignment horizontal="center" readingOrder="1"/>
    </xf>
    <xf numFmtId="0" fontId="2" fillId="0" borderId="56" xfId="0" applyFont="1" applyBorder="1" applyAlignment="1">
      <alignment horizontal="center" vertical="center" readingOrder="1"/>
    </xf>
    <xf numFmtId="0" fontId="2" fillId="0" borderId="73" xfId="0" applyFont="1" applyBorder="1" applyAlignment="1">
      <alignment horizontal="center" vertical="center" readingOrder="1"/>
    </xf>
    <xf numFmtId="0" fontId="2" fillId="0" borderId="97" xfId="0" applyFont="1" applyBorder="1" applyAlignment="1">
      <alignment horizontal="center" vertical="center" readingOrder="1"/>
    </xf>
    <xf numFmtId="0" fontId="2" fillId="0" borderId="82" xfId="0" applyFont="1" applyBorder="1" applyAlignment="1">
      <alignment horizontal="center" vertical="center" readingOrder="1"/>
    </xf>
    <xf numFmtId="0" fontId="2" fillId="0" borderId="0" xfId="0" applyFont="1" applyAlignment="1">
      <alignment horizontal="center" vertical="center" readingOrder="1"/>
    </xf>
    <xf numFmtId="0" fontId="2" fillId="0" borderId="29" xfId="0" applyFont="1" applyBorder="1" applyAlignment="1">
      <alignment horizontal="center" vertical="center" readingOrder="1"/>
    </xf>
    <xf numFmtId="0" fontId="2" fillId="0" borderId="58" xfId="0" applyFont="1" applyBorder="1" applyAlignment="1">
      <alignment horizontal="center" vertical="center" readingOrder="1"/>
    </xf>
    <xf numFmtId="0" fontId="2" fillId="0" borderId="79" xfId="0" applyFont="1" applyBorder="1" applyAlignment="1">
      <alignment horizontal="center" vertical="center" readingOrder="1"/>
    </xf>
    <xf numFmtId="0" fontId="2" fillId="0" borderId="95" xfId="0" applyFont="1" applyBorder="1" applyAlignment="1">
      <alignment horizontal="center" vertical="center" readingOrder="1"/>
    </xf>
    <xf numFmtId="0" fontId="1" fillId="3" borderId="31" xfId="0" applyFont="1" applyFill="1" applyBorder="1" applyAlignment="1">
      <alignment horizontal="center" vertical="center" readingOrder="1"/>
    </xf>
    <xf numFmtId="0" fontId="1" fillId="3" borderId="2" xfId="0" applyFont="1" applyFill="1" applyBorder="1" applyAlignment="1">
      <alignment horizontal="center" vertical="center" wrapText="1" readingOrder="1"/>
    </xf>
    <xf numFmtId="0" fontId="1" fillId="3" borderId="3" xfId="0" applyFont="1" applyFill="1" applyBorder="1" applyAlignment="1">
      <alignment horizontal="center" vertical="center" wrapText="1" readingOrder="1"/>
    </xf>
    <xf numFmtId="0" fontId="1" fillId="3" borderId="0" xfId="0" applyFont="1" applyFill="1" applyAlignment="1">
      <alignment horizontal="center" vertical="center" wrapText="1" readingOrder="1"/>
    </xf>
    <xf numFmtId="0" fontId="1" fillId="3" borderId="29" xfId="0" applyFont="1" applyFill="1" applyBorder="1" applyAlignment="1">
      <alignment horizontal="center" vertical="center" wrapText="1" readingOrder="1"/>
    </xf>
    <xf numFmtId="164" fontId="2" fillId="2" borderId="31" xfId="0" applyNumberFormat="1" applyFont="1" applyFill="1" applyBorder="1" applyAlignment="1">
      <alignment horizontal="center" readingOrder="1"/>
    </xf>
    <xf numFmtId="164" fontId="2" fillId="2" borderId="36" xfId="0" applyNumberFormat="1" applyFont="1" applyFill="1" applyBorder="1" applyAlignment="1">
      <alignment horizontal="center" readingOrder="1"/>
    </xf>
    <xf numFmtId="164" fontId="1" fillId="2" borderId="36" xfId="0" applyNumberFormat="1" applyFont="1" applyFill="1" applyBorder="1" applyAlignment="1">
      <alignment horizontal="center" readingOrder="1"/>
    </xf>
    <xf numFmtId="164" fontId="1" fillId="2" borderId="38" xfId="0" applyNumberFormat="1" applyFont="1" applyFill="1" applyBorder="1" applyAlignment="1">
      <alignment horizontal="center" readingOrder="1"/>
    </xf>
    <xf numFmtId="0" fontId="2" fillId="2" borderId="31" xfId="0" applyFont="1" applyFill="1" applyBorder="1" applyAlignment="1">
      <alignment horizontal="left" readingOrder="1"/>
    </xf>
    <xf numFmtId="164" fontId="2" fillId="2" borderId="35" xfId="0" applyNumberFormat="1" applyFont="1" applyFill="1" applyBorder="1" applyAlignment="1">
      <alignment horizontal="left" readingOrder="1"/>
    </xf>
    <xf numFmtId="164" fontId="2" fillId="2" borderId="26" xfId="0" applyNumberFormat="1" applyFont="1" applyFill="1" applyBorder="1" applyAlignment="1">
      <alignment horizontal="left" readingOrder="1"/>
    </xf>
    <xf numFmtId="164" fontId="1" fillId="2" borderId="1" xfId="0" applyNumberFormat="1" applyFont="1" applyFill="1" applyBorder="1" applyAlignment="1">
      <alignment horizontal="center" readingOrder="1"/>
    </xf>
    <xf numFmtId="164" fontId="1" fillId="2" borderId="3" xfId="0" applyNumberFormat="1" applyFont="1" applyFill="1" applyBorder="1" applyAlignment="1">
      <alignment horizontal="center" readingOrder="1"/>
    </xf>
    <xf numFmtId="0" fontId="1" fillId="3" borderId="36" xfId="0" applyFont="1" applyFill="1" applyBorder="1" applyAlignment="1">
      <alignment horizontal="left" readingOrder="1"/>
    </xf>
    <xf numFmtId="0" fontId="1" fillId="3" borderId="37" xfId="0" applyFont="1" applyFill="1" applyBorder="1" applyAlignment="1">
      <alignment horizontal="left" readingOrder="1"/>
    </xf>
    <xf numFmtId="0" fontId="1" fillId="3" borderId="26" xfId="0" applyFont="1" applyFill="1" applyBorder="1" applyAlignment="1">
      <alignment horizontal="left" readingOrder="1"/>
    </xf>
    <xf numFmtId="164" fontId="1" fillId="3" borderId="31" xfId="0" applyNumberFormat="1" applyFont="1" applyFill="1" applyBorder="1" applyAlignment="1">
      <alignment horizontal="left" wrapText="1" readingOrder="1"/>
    </xf>
    <xf numFmtId="164" fontId="1" fillId="3" borderId="36" xfId="0" applyNumberFormat="1" applyFont="1" applyFill="1" applyBorder="1" applyAlignment="1">
      <alignment horizontal="left" wrapText="1" readingOrder="1"/>
    </xf>
    <xf numFmtId="164" fontId="1" fillId="3" borderId="37" xfId="0" applyNumberFormat="1" applyFont="1" applyFill="1" applyBorder="1" applyAlignment="1">
      <alignment horizontal="left" wrapText="1" readingOrder="1"/>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93" xfId="0" applyBorder="1" applyAlignment="1">
      <alignment horizontal="center" vertical="center"/>
    </xf>
    <xf numFmtId="0" fontId="0" fillId="0" borderId="35" xfId="0" applyBorder="1" applyAlignment="1">
      <alignment horizontal="center" vertical="center"/>
    </xf>
    <xf numFmtId="164" fontId="2" fillId="2" borderId="93" xfId="0" applyNumberFormat="1" applyFont="1" applyFill="1" applyBorder="1" applyAlignment="1">
      <alignment horizontal="center" readingOrder="1"/>
    </xf>
    <xf numFmtId="164" fontId="2" fillId="2" borderId="35" xfId="0" applyNumberFormat="1" applyFont="1" applyFill="1" applyBorder="1" applyAlignment="1">
      <alignment horizontal="center" readingOrder="1"/>
    </xf>
    <xf numFmtId="0" fontId="1" fillId="3" borderId="38" xfId="0" applyFont="1" applyFill="1" applyBorder="1" applyAlignment="1">
      <alignment horizontal="center" vertical="center" wrapText="1" readingOrder="1"/>
    </xf>
    <xf numFmtId="0" fontId="1" fillId="3" borderId="31" xfId="0" applyFont="1" applyFill="1" applyBorder="1" applyAlignment="1">
      <alignment horizontal="center" vertical="center" wrapText="1" readingOrder="1"/>
    </xf>
    <xf numFmtId="0" fontId="1" fillId="3" borderId="26" xfId="0" applyFont="1" applyFill="1" applyBorder="1" applyAlignment="1">
      <alignment horizontal="center" vertical="center" wrapText="1" readingOrder="1"/>
    </xf>
    <xf numFmtId="0" fontId="1" fillId="3" borderId="27" xfId="0" applyFont="1" applyFill="1" applyBorder="1" applyAlignment="1">
      <alignment horizontal="center" vertical="center" wrapText="1" readingOrder="1"/>
    </xf>
    <xf numFmtId="0" fontId="16" fillId="5" borderId="31" xfId="0" applyFont="1" applyFill="1" applyBorder="1" applyAlignment="1">
      <alignment horizontal="left" wrapText="1" readingOrder="1"/>
    </xf>
    <xf numFmtId="0" fontId="1" fillId="5" borderId="31" xfId="0" applyFont="1" applyFill="1" applyBorder="1" applyAlignment="1">
      <alignment horizontal="left" readingOrder="1"/>
    </xf>
    <xf numFmtId="164" fontId="2" fillId="2" borderId="31" xfId="0" applyNumberFormat="1" applyFont="1" applyFill="1" applyBorder="1" applyAlignment="1">
      <alignment horizontal="left" readingOrder="1"/>
    </xf>
    <xf numFmtId="164" fontId="2" fillId="2" borderId="38" xfId="0" applyNumberFormat="1" applyFont="1" applyFill="1" applyBorder="1" applyAlignment="1">
      <alignment horizontal="center" readingOrder="1"/>
    </xf>
    <xf numFmtId="164" fontId="2" fillId="2" borderId="28" xfId="0" applyNumberFormat="1" applyFont="1" applyFill="1" applyBorder="1" applyAlignment="1">
      <alignment horizontal="left" readingOrder="1"/>
    </xf>
    <xf numFmtId="164" fontId="2" fillId="2" borderId="0" xfId="0" applyNumberFormat="1" applyFont="1" applyFill="1" applyAlignment="1">
      <alignment horizontal="left" readingOrder="1"/>
    </xf>
    <xf numFmtId="0" fontId="10" fillId="2" borderId="31" xfId="0" applyFont="1" applyFill="1" applyBorder="1" applyAlignment="1">
      <alignment horizontal="center" vertical="center" wrapText="1" readingOrder="1"/>
    </xf>
    <xf numFmtId="0" fontId="10" fillId="2" borderId="82" xfId="0" applyFont="1" applyFill="1" applyBorder="1" applyAlignment="1">
      <alignment horizontal="center" vertical="center" wrapText="1" readingOrder="1"/>
    </xf>
    <xf numFmtId="0" fontId="10" fillId="2" borderId="0" xfId="0" applyFont="1" applyFill="1" applyAlignment="1">
      <alignment horizontal="center" vertical="center" wrapText="1" readingOrder="1"/>
    </xf>
    <xf numFmtId="0" fontId="10" fillId="2" borderId="83" xfId="0" applyFont="1" applyFill="1" applyBorder="1" applyAlignment="1">
      <alignment horizontal="center" vertical="center" wrapText="1" readingOrder="1"/>
    </xf>
    <xf numFmtId="0" fontId="10" fillId="2" borderId="58" xfId="0" applyFont="1" applyFill="1" applyBorder="1" applyAlignment="1">
      <alignment horizontal="center" vertical="center" wrapText="1" readingOrder="1"/>
    </xf>
    <xf numFmtId="0" fontId="10" fillId="2" borderId="79" xfId="0" applyFont="1" applyFill="1" applyBorder="1" applyAlignment="1">
      <alignment horizontal="center" vertical="center" wrapText="1" readingOrder="1"/>
    </xf>
    <xf numFmtId="0" fontId="10" fillId="2" borderId="59" xfId="0" applyFont="1" applyFill="1" applyBorder="1" applyAlignment="1">
      <alignment horizontal="center" vertical="center" wrapText="1" readingOrder="1"/>
    </xf>
    <xf numFmtId="0" fontId="10" fillId="2" borderId="61" xfId="0" applyFont="1" applyFill="1" applyBorder="1" applyAlignment="1">
      <alignment horizontal="center" vertical="center" wrapText="1" readingOrder="1"/>
    </xf>
    <xf numFmtId="0" fontId="10" fillId="2" borderId="71" xfId="0" applyFont="1" applyFill="1" applyBorder="1" applyAlignment="1">
      <alignment horizontal="center" vertical="center" wrapText="1" readingOrder="1"/>
    </xf>
    <xf numFmtId="0" fontId="10" fillId="2" borderId="60" xfId="0" applyFont="1" applyFill="1" applyBorder="1" applyAlignment="1">
      <alignment horizontal="center" vertical="center" wrapText="1" readingOrder="1"/>
    </xf>
    <xf numFmtId="164" fontId="2" fillId="2" borderId="60" xfId="0" applyNumberFormat="1" applyFont="1" applyFill="1" applyBorder="1" applyAlignment="1">
      <alignment horizontal="center" wrapText="1" readingOrder="1"/>
    </xf>
    <xf numFmtId="164" fontId="2" fillId="2" borderId="70" xfId="0" applyNumberFormat="1" applyFont="1" applyFill="1" applyBorder="1" applyAlignment="1">
      <alignment horizontal="center" wrapText="1" readingOrder="1"/>
    </xf>
    <xf numFmtId="164" fontId="2" fillId="2" borderId="61" xfId="0" applyNumberFormat="1" applyFont="1" applyFill="1" applyBorder="1" applyAlignment="1">
      <alignment horizontal="center" wrapText="1" readingOrder="1"/>
    </xf>
    <xf numFmtId="49" fontId="2" fillId="2" borderId="37" xfId="0" applyNumberFormat="1" applyFont="1" applyFill="1" applyBorder="1" applyAlignment="1">
      <alignment horizontal="center" wrapText="1" readingOrder="1"/>
    </xf>
    <xf numFmtId="49" fontId="2" fillId="2" borderId="38" xfId="0" applyNumberFormat="1" applyFont="1" applyFill="1" applyBorder="1" applyAlignment="1">
      <alignment horizontal="center" wrapText="1" readingOrder="1"/>
    </xf>
    <xf numFmtId="0" fontId="2" fillId="2" borderId="31" xfId="0" applyFont="1" applyFill="1" applyBorder="1" applyAlignment="1">
      <alignment horizontal="center" wrapText="1" readingOrder="1"/>
    </xf>
    <xf numFmtId="0" fontId="2" fillId="2" borderId="28" xfId="0" applyFont="1" applyFill="1" applyBorder="1" applyAlignment="1">
      <alignment horizontal="center" wrapText="1" readingOrder="1"/>
    </xf>
    <xf numFmtId="0" fontId="2" fillId="2" borderId="29" xfId="0" applyFont="1" applyFill="1" applyBorder="1" applyAlignment="1">
      <alignment horizontal="center" wrapText="1" readingOrder="1"/>
    </xf>
    <xf numFmtId="0" fontId="2" fillId="2" borderId="35" xfId="0" applyFont="1" applyFill="1" applyBorder="1" applyAlignment="1">
      <alignment horizontal="center" wrapText="1" readingOrder="1"/>
    </xf>
    <xf numFmtId="0" fontId="2" fillId="2" borderId="27" xfId="0" applyFont="1" applyFill="1" applyBorder="1" applyAlignment="1">
      <alignment horizontal="center" wrapText="1" readingOrder="1"/>
    </xf>
    <xf numFmtId="0" fontId="8" fillId="2" borderId="31" xfId="0" applyFont="1" applyFill="1" applyBorder="1" applyAlignment="1">
      <alignment wrapText="1" readingOrder="1"/>
    </xf>
    <xf numFmtId="0" fontId="2" fillId="2" borderId="31" xfId="0" applyFont="1" applyFill="1" applyBorder="1" applyAlignment="1">
      <alignment wrapText="1" readingOrder="1"/>
    </xf>
    <xf numFmtId="0" fontId="2" fillId="2" borderId="36" xfId="0" applyFont="1" applyFill="1" applyBorder="1" applyAlignment="1">
      <alignment wrapText="1" readingOrder="1"/>
    </xf>
    <xf numFmtId="164" fontId="2" fillId="2" borderId="31" xfId="0" applyNumberFormat="1" applyFont="1" applyFill="1" applyBorder="1" applyAlignment="1">
      <alignment horizontal="center" wrapText="1" readingOrder="1"/>
    </xf>
    <xf numFmtId="49" fontId="2" fillId="2" borderId="36" xfId="0" applyNumberFormat="1" applyFont="1" applyFill="1" applyBorder="1" applyAlignment="1">
      <alignment horizontal="center" wrapText="1" readingOrder="1"/>
    </xf>
    <xf numFmtId="0" fontId="1" fillId="3" borderId="1" xfId="0" applyFont="1" applyFill="1" applyBorder="1" applyAlignment="1">
      <alignment horizontal="left" readingOrder="1"/>
    </xf>
    <xf numFmtId="0" fontId="1" fillId="3" borderId="3" xfId="0" applyFont="1" applyFill="1" applyBorder="1" applyAlignment="1">
      <alignment horizontal="left" readingOrder="1"/>
    </xf>
    <xf numFmtId="0" fontId="1" fillId="3" borderId="38" xfId="0" applyFont="1" applyFill="1" applyBorder="1" applyAlignment="1">
      <alignment horizontal="left" readingOrder="1"/>
    </xf>
    <xf numFmtId="0" fontId="1" fillId="3" borderId="1" xfId="0" applyFont="1" applyFill="1" applyBorder="1" applyAlignment="1">
      <alignment wrapText="1" readingOrder="1"/>
    </xf>
    <xf numFmtId="0" fontId="1" fillId="3" borderId="3" xfId="0" applyFont="1" applyFill="1" applyBorder="1" applyAlignment="1">
      <alignment wrapText="1" readingOrder="1"/>
    </xf>
    <xf numFmtId="0" fontId="1" fillId="3" borderId="38" xfId="0" applyFont="1" applyFill="1" applyBorder="1" applyAlignment="1">
      <alignment horizontal="center" vertical="center" readingOrder="1"/>
    </xf>
    <xf numFmtId="0" fontId="12" fillId="0" borderId="2" xfId="0" applyFont="1" applyBorder="1" applyAlignment="1">
      <alignment horizontal="left"/>
    </xf>
    <xf numFmtId="0" fontId="12" fillId="0" borderId="3" xfId="0" applyFont="1" applyBorder="1" applyAlignment="1">
      <alignment horizontal="left"/>
    </xf>
    <xf numFmtId="0" fontId="1" fillId="3" borderId="82" xfId="0" applyFont="1" applyFill="1" applyBorder="1" applyAlignment="1">
      <alignment horizontal="left" readingOrder="1"/>
    </xf>
    <xf numFmtId="0" fontId="1" fillId="3" borderId="0" xfId="0" applyFont="1" applyFill="1" applyAlignment="1">
      <alignment horizontal="left" readingOrder="1"/>
    </xf>
    <xf numFmtId="0" fontId="1" fillId="3" borderId="2" xfId="0" applyFont="1" applyFill="1" applyBorder="1" applyAlignment="1">
      <alignment horizontal="left" readingOrder="1"/>
    </xf>
    <xf numFmtId="0" fontId="11" fillId="2" borderId="1" xfId="0" applyFont="1" applyFill="1" applyBorder="1" applyAlignment="1">
      <alignment readingOrder="1"/>
    </xf>
    <xf numFmtId="0" fontId="11" fillId="2" borderId="2" xfId="0" applyFont="1" applyFill="1" applyBorder="1" applyAlignment="1">
      <alignment readingOrder="1"/>
    </xf>
    <xf numFmtId="0" fontId="11" fillId="2" borderId="37" xfId="0" applyFont="1" applyFill="1" applyBorder="1" applyAlignment="1">
      <alignment readingOrder="1"/>
    </xf>
    <xf numFmtId="0" fontId="11" fillId="2" borderId="26" xfId="0" applyFont="1" applyFill="1" applyBorder="1" applyAlignment="1">
      <alignment readingOrder="1"/>
    </xf>
    <xf numFmtId="0" fontId="11" fillId="2" borderId="27" xfId="0" applyFont="1" applyFill="1" applyBorder="1" applyAlignment="1">
      <alignment readingOrder="1"/>
    </xf>
    <xf numFmtId="0" fontId="11" fillId="2" borderId="31" xfId="0" applyFont="1" applyFill="1" applyBorder="1" applyAlignment="1">
      <alignment readingOrder="1"/>
    </xf>
    <xf numFmtId="164" fontId="1" fillId="3" borderId="96" xfId="0" applyNumberFormat="1" applyFont="1" applyFill="1" applyBorder="1" applyAlignment="1">
      <alignment horizontal="left" wrapText="1" readingOrder="1"/>
    </xf>
    <xf numFmtId="164" fontId="1" fillId="3" borderId="1" xfId="0" applyNumberFormat="1" applyFont="1" applyFill="1" applyBorder="1" applyAlignment="1">
      <alignment horizontal="left" wrapText="1" readingOrder="1"/>
    </xf>
    <xf numFmtId="164" fontId="1" fillId="3" borderId="96" xfId="0" applyNumberFormat="1" applyFont="1" applyFill="1" applyBorder="1" applyAlignment="1">
      <alignment wrapText="1" readingOrder="1"/>
    </xf>
    <xf numFmtId="0" fontId="1" fillId="3" borderId="94" xfId="0" applyFont="1" applyFill="1" applyBorder="1" applyAlignment="1">
      <alignment horizontal="center" vertical="center" readingOrder="1"/>
    </xf>
    <xf numFmtId="0" fontId="1" fillId="3" borderId="79" xfId="0" applyFont="1" applyFill="1" applyBorder="1" applyAlignment="1">
      <alignment horizontal="center" vertical="center" readingOrder="1"/>
    </xf>
    <xf numFmtId="164" fontId="2" fillId="2" borderId="31" xfId="0" quotePrefix="1" applyNumberFormat="1" applyFont="1" applyFill="1" applyBorder="1" applyAlignment="1">
      <alignment horizontal="left" wrapText="1" readingOrder="1"/>
    </xf>
    <xf numFmtId="164" fontId="2" fillId="2" borderId="31" xfId="0" applyNumberFormat="1" applyFont="1" applyFill="1" applyBorder="1" applyAlignment="1">
      <alignment horizontal="left" wrapText="1" readingOrder="1"/>
    </xf>
    <xf numFmtId="0" fontId="1" fillId="5" borderId="58" xfId="0" applyFont="1" applyFill="1" applyBorder="1" applyAlignment="1">
      <alignment horizontal="center" readingOrder="1"/>
    </xf>
    <xf numFmtId="0" fontId="1" fillId="5" borderId="79" xfId="0" applyFont="1" applyFill="1" applyBorder="1" applyAlignment="1">
      <alignment horizontal="center" readingOrder="1"/>
    </xf>
    <xf numFmtId="0" fontId="1" fillId="5" borderId="59" xfId="0" applyFont="1" applyFill="1" applyBorder="1" applyAlignment="1">
      <alignment horizontal="center" readingOrder="1"/>
    </xf>
    <xf numFmtId="164" fontId="6" fillId="2" borderId="36" xfId="0" quotePrefix="1" applyNumberFormat="1" applyFont="1" applyFill="1" applyBorder="1" applyAlignment="1">
      <alignment horizontal="left" vertical="center" wrapText="1" readingOrder="1"/>
    </xf>
    <xf numFmtId="164" fontId="6" fillId="2" borderId="37" xfId="0" quotePrefix="1" applyNumberFormat="1" applyFont="1" applyFill="1" applyBorder="1" applyAlignment="1">
      <alignment horizontal="left" vertical="center" wrapText="1" readingOrder="1"/>
    </xf>
    <xf numFmtId="164" fontId="6" fillId="2" borderId="38" xfId="0" quotePrefix="1" applyNumberFormat="1" applyFont="1" applyFill="1" applyBorder="1" applyAlignment="1">
      <alignment horizontal="left" vertical="center" wrapText="1" readingOrder="1"/>
    </xf>
    <xf numFmtId="0" fontId="1" fillId="3" borderId="1" xfId="0" applyFont="1" applyFill="1" applyBorder="1" applyAlignment="1">
      <alignment horizontal="center" vertical="center" readingOrder="1"/>
    </xf>
    <xf numFmtId="0" fontId="1" fillId="3" borderId="2" xfId="0" applyFont="1" applyFill="1" applyBorder="1" applyAlignment="1">
      <alignment horizontal="center" vertical="center" readingOrder="1"/>
    </xf>
    <xf numFmtId="0" fontId="1" fillId="3" borderId="3" xfId="0" applyFont="1" applyFill="1" applyBorder="1" applyAlignment="1">
      <alignment horizontal="center" vertical="center" readingOrder="1"/>
    </xf>
    <xf numFmtId="0" fontId="1" fillId="3" borderId="36" xfId="0" applyFont="1" applyFill="1" applyBorder="1" applyAlignment="1">
      <alignment horizontal="center" vertical="center" readingOrder="1"/>
    </xf>
    <xf numFmtId="0" fontId="1" fillId="3" borderId="37" xfId="0" applyFont="1" applyFill="1" applyBorder="1" applyAlignment="1">
      <alignment horizontal="center" vertical="center" readingOrder="1"/>
    </xf>
    <xf numFmtId="164" fontId="2" fillId="2" borderId="96" xfId="0" quotePrefix="1" applyNumberFormat="1" applyFont="1" applyFill="1" applyBorder="1" applyAlignment="1">
      <alignment horizontal="left" wrapText="1" readingOrder="1"/>
    </xf>
    <xf numFmtId="164" fontId="2" fillId="2" borderId="96" xfId="0" applyNumberFormat="1" applyFont="1" applyFill="1" applyBorder="1" applyAlignment="1">
      <alignment horizontal="left" wrapText="1" readingOrder="1"/>
    </xf>
    <xf numFmtId="0" fontId="2" fillId="2" borderId="10" xfId="0" applyFont="1" applyFill="1" applyBorder="1" applyAlignment="1">
      <alignment wrapText="1" readingOrder="1"/>
    </xf>
    <xf numFmtId="0" fontId="2" fillId="2" borderId="11" xfId="0" applyFont="1" applyFill="1" applyBorder="1" applyAlignment="1">
      <alignment wrapText="1" readingOrder="1"/>
    </xf>
    <xf numFmtId="164" fontId="2" fillId="2" borderId="16" xfId="0" applyNumberFormat="1" applyFont="1" applyFill="1" applyBorder="1" applyAlignment="1">
      <alignment wrapText="1" readingOrder="1"/>
    </xf>
    <xf numFmtId="164" fontId="2" fillId="2" borderId="11" xfId="0" applyNumberFormat="1" applyFont="1" applyFill="1" applyBorder="1" applyAlignment="1">
      <alignment wrapText="1" readingOrder="1"/>
    </xf>
    <xf numFmtId="0" fontId="2" fillId="2" borderId="16" xfId="0" applyFont="1" applyFill="1" applyBorder="1" applyAlignment="1">
      <alignment wrapText="1" readingOrder="1"/>
    </xf>
    <xf numFmtId="164" fontId="2" fillId="2" borderId="36" xfId="0" applyNumberFormat="1" applyFont="1" applyFill="1" applyBorder="1" applyAlignment="1">
      <alignment horizontal="left" wrapText="1" readingOrder="1"/>
    </xf>
    <xf numFmtId="0" fontId="2" fillId="2" borderId="36" xfId="0" applyFont="1" applyFill="1" applyBorder="1" applyAlignment="1">
      <alignment horizontal="left" vertical="center" wrapText="1" readingOrder="1"/>
    </xf>
    <xf numFmtId="0" fontId="2" fillId="2" borderId="38" xfId="0" applyFont="1" applyFill="1" applyBorder="1" applyAlignment="1">
      <alignment horizontal="left" vertical="center" wrapText="1" readingOrder="1"/>
    </xf>
    <xf numFmtId="0" fontId="1" fillId="3" borderId="36" xfId="0" applyFont="1" applyFill="1" applyBorder="1" applyAlignment="1">
      <alignment horizontal="center" readingOrder="1"/>
    </xf>
    <xf numFmtId="0" fontId="1" fillId="3" borderId="37" xfId="0" applyFont="1" applyFill="1" applyBorder="1" applyAlignment="1">
      <alignment horizontal="center" readingOrder="1"/>
    </xf>
    <xf numFmtId="0" fontId="1" fillId="3" borderId="38" xfId="0" applyFont="1" applyFill="1" applyBorder="1" applyAlignment="1">
      <alignment horizontal="center" readingOrder="1"/>
    </xf>
    <xf numFmtId="0" fontId="2" fillId="2" borderId="38" xfId="0" applyFont="1" applyFill="1" applyBorder="1" applyAlignment="1">
      <alignment horizontal="center" vertical="center" wrapText="1" readingOrder="1"/>
    </xf>
    <xf numFmtId="0" fontId="1" fillId="3" borderId="35" xfId="0" applyFont="1" applyFill="1" applyBorder="1" applyAlignment="1">
      <alignment wrapText="1" readingOrder="1"/>
    </xf>
    <xf numFmtId="0" fontId="1" fillId="3" borderId="26" xfId="0" applyFont="1" applyFill="1" applyBorder="1" applyAlignment="1">
      <alignment wrapText="1" readingOrder="1"/>
    </xf>
    <xf numFmtId="0" fontId="1" fillId="3" borderId="27" xfId="0" applyFont="1" applyFill="1" applyBorder="1" applyAlignment="1">
      <alignment wrapText="1" readingOrder="1"/>
    </xf>
    <xf numFmtId="164" fontId="1" fillId="3" borderId="16" xfId="0" quotePrefix="1" applyNumberFormat="1" applyFont="1" applyFill="1" applyBorder="1" applyAlignment="1">
      <alignment wrapText="1" readingOrder="1"/>
    </xf>
    <xf numFmtId="0" fontId="1" fillId="3" borderId="10" xfId="0" applyFont="1" applyFill="1" applyBorder="1" applyAlignment="1">
      <alignment wrapText="1" readingOrder="1"/>
    </xf>
    <xf numFmtId="0" fontId="1" fillId="3" borderId="11" xfId="0" applyFont="1" applyFill="1" applyBorder="1" applyAlignment="1">
      <alignment wrapText="1" readingOrder="1"/>
    </xf>
    <xf numFmtId="0" fontId="1" fillId="2" borderId="19" xfId="0" applyFont="1" applyFill="1" applyBorder="1" applyAlignment="1">
      <alignment horizontal="left" vertical="center" readingOrder="1"/>
    </xf>
    <xf numFmtId="0" fontId="1" fillId="2" borderId="8" xfId="0" applyFont="1" applyFill="1" applyBorder="1" applyAlignment="1">
      <alignment horizontal="left" vertical="center" readingOrder="1"/>
    </xf>
    <xf numFmtId="0" fontId="1" fillId="2" borderId="24" xfId="0" applyFont="1" applyFill="1" applyBorder="1" applyAlignment="1">
      <alignment horizontal="left" vertical="center" readingOrder="1"/>
    </xf>
    <xf numFmtId="0" fontId="1" fillId="3" borderId="16" xfId="0" applyFont="1" applyFill="1" applyBorder="1" applyAlignment="1">
      <alignment horizontal="center" wrapText="1" readingOrder="1"/>
    </xf>
    <xf numFmtId="0" fontId="1" fillId="3" borderId="11" xfId="0" applyFont="1" applyFill="1" applyBorder="1" applyAlignment="1">
      <alignment horizontal="center" wrapText="1" readingOrder="1"/>
    </xf>
    <xf numFmtId="164" fontId="2" fillId="2" borderId="36" xfId="0" quotePrefix="1" applyNumberFormat="1" applyFont="1" applyFill="1" applyBorder="1" applyAlignment="1">
      <alignment horizontal="left" wrapText="1" readingOrder="1"/>
    </xf>
    <xf numFmtId="164" fontId="2" fillId="2" borderId="37" xfId="0" quotePrefix="1" applyNumberFormat="1" applyFont="1" applyFill="1" applyBorder="1" applyAlignment="1">
      <alignment horizontal="left" wrapText="1" readingOrder="1"/>
    </xf>
    <xf numFmtId="164" fontId="2" fillId="2" borderId="38" xfId="0" quotePrefix="1" applyNumberFormat="1" applyFont="1" applyFill="1" applyBorder="1" applyAlignment="1">
      <alignment horizontal="left" wrapText="1" readingOrder="1"/>
    </xf>
    <xf numFmtId="0" fontId="1" fillId="5" borderId="36" xfId="0" applyFont="1" applyFill="1" applyBorder="1" applyAlignment="1">
      <alignment horizontal="center" wrapText="1" readingOrder="1"/>
    </xf>
    <xf numFmtId="0" fontId="1" fillId="5" borderId="37" xfId="0" applyFont="1" applyFill="1" applyBorder="1" applyAlignment="1">
      <alignment horizontal="center" wrapText="1" readingOrder="1"/>
    </xf>
    <xf numFmtId="0" fontId="1" fillId="5" borderId="38" xfId="0" applyFont="1" applyFill="1" applyBorder="1" applyAlignment="1">
      <alignment horizontal="center" wrapText="1" readingOrder="1"/>
    </xf>
    <xf numFmtId="0" fontId="0" fillId="0" borderId="2" xfId="0" applyBorder="1" applyAlignment="1">
      <alignment horizontal="left"/>
    </xf>
    <xf numFmtId="0" fontId="1" fillId="2" borderId="56" xfId="0" applyFont="1" applyFill="1" applyBorder="1" applyAlignment="1">
      <alignment horizontal="left" readingOrder="1"/>
    </xf>
    <xf numFmtId="0" fontId="1" fillId="2" borderId="73" xfId="0" applyFont="1" applyFill="1" applyBorder="1" applyAlignment="1">
      <alignment horizontal="left" readingOrder="1"/>
    </xf>
    <xf numFmtId="0" fontId="1" fillId="2" borderId="57" xfId="0" applyFont="1" applyFill="1" applyBorder="1" applyAlignment="1">
      <alignment horizontal="left" readingOrder="1"/>
    </xf>
    <xf numFmtId="0" fontId="1" fillId="3" borderId="96" xfId="0" applyFont="1" applyFill="1" applyBorder="1" applyAlignment="1">
      <alignment horizontal="center" vertical="center" readingOrder="1"/>
    </xf>
    <xf numFmtId="0" fontId="2" fillId="2" borderId="37" xfId="0" applyFont="1" applyFill="1" applyBorder="1" applyAlignment="1">
      <alignment horizontal="left" vertical="center" wrapText="1" readingOrder="1"/>
    </xf>
    <xf numFmtId="0" fontId="0" fillId="0" borderId="37" xfId="0" applyBorder="1" applyAlignment="1">
      <alignment horizontal="left"/>
    </xf>
    <xf numFmtId="49" fontId="0" fillId="0" borderId="37" xfId="0" applyNumberFormat="1" applyBorder="1" applyAlignment="1">
      <alignment horizontal="left"/>
    </xf>
    <xf numFmtId="49" fontId="0" fillId="0" borderId="38" xfId="0" applyNumberFormat="1" applyBorder="1" applyAlignment="1">
      <alignment horizontal="left"/>
    </xf>
    <xf numFmtId="49" fontId="2" fillId="2" borderId="36" xfId="0" applyNumberFormat="1" applyFont="1" applyFill="1" applyBorder="1" applyAlignment="1">
      <alignment horizontal="center" vertical="center" wrapText="1" readingOrder="1"/>
    </xf>
    <xf numFmtId="49" fontId="2" fillId="2" borderId="37" xfId="0" applyNumberFormat="1" applyFont="1" applyFill="1" applyBorder="1" applyAlignment="1">
      <alignment horizontal="center" vertical="center" wrapText="1" readingOrder="1"/>
    </xf>
    <xf numFmtId="49" fontId="2" fillId="2" borderId="38" xfId="0" applyNumberFormat="1" applyFont="1" applyFill="1" applyBorder="1" applyAlignment="1">
      <alignment horizontal="center" vertical="center" wrapText="1" readingOrder="1"/>
    </xf>
    <xf numFmtId="164" fontId="2" fillId="2" borderId="36" xfId="0" applyNumberFormat="1" applyFont="1" applyFill="1" applyBorder="1" applyAlignment="1">
      <alignment horizontal="center" wrapText="1" readingOrder="1"/>
    </xf>
    <xf numFmtId="164" fontId="2" fillId="2" borderId="38" xfId="0" applyNumberFormat="1" applyFont="1" applyFill="1" applyBorder="1" applyAlignment="1">
      <alignment horizontal="center" wrapText="1" readingOrder="1"/>
    </xf>
    <xf numFmtId="0" fontId="2" fillId="2" borderId="36" xfId="0" applyFont="1" applyFill="1" applyBorder="1" applyAlignment="1">
      <alignment horizontal="center" wrapText="1" readingOrder="1"/>
    </xf>
    <xf numFmtId="0" fontId="2" fillId="2" borderId="38" xfId="0" applyFont="1" applyFill="1" applyBorder="1" applyAlignment="1">
      <alignment horizontal="center" wrapText="1" readingOrder="1"/>
    </xf>
    <xf numFmtId="49" fontId="2" fillId="2" borderId="36" xfId="0" applyNumberFormat="1" applyFont="1" applyFill="1" applyBorder="1" applyAlignment="1">
      <alignment horizontal="left" vertical="center" wrapText="1" readingOrder="1"/>
    </xf>
    <xf numFmtId="49" fontId="2" fillId="2" borderId="38" xfId="0" applyNumberFormat="1" applyFont="1" applyFill="1" applyBorder="1" applyAlignment="1">
      <alignment horizontal="left" vertical="center" wrapText="1" readingOrder="1"/>
    </xf>
    <xf numFmtId="0" fontId="2" fillId="2" borderId="31" xfId="0" applyFont="1" applyFill="1" applyBorder="1" applyAlignment="1">
      <alignment horizontal="left" vertical="center" wrapText="1" readingOrder="1"/>
    </xf>
    <xf numFmtId="0" fontId="2" fillId="2" borderId="35" xfId="0" applyFont="1" applyFill="1" applyBorder="1" applyAlignment="1">
      <alignment horizontal="left" vertical="center" wrapText="1" readingOrder="1"/>
    </xf>
    <xf numFmtId="0" fontId="2" fillId="2" borderId="26" xfId="0" applyFont="1" applyFill="1" applyBorder="1" applyAlignment="1">
      <alignment horizontal="left" vertical="center" wrapText="1" readingOrder="1"/>
    </xf>
    <xf numFmtId="0" fontId="11" fillId="2" borderId="71" xfId="0" applyFont="1" applyFill="1" applyBorder="1" applyAlignment="1">
      <alignment horizontal="center" vertical="center" wrapText="1" readingOrder="1"/>
    </xf>
    <xf numFmtId="0" fontId="11" fillId="2" borderId="80" xfId="0" applyFont="1" applyFill="1" applyBorder="1" applyAlignment="1">
      <alignment readingOrder="1"/>
    </xf>
    <xf numFmtId="0" fontId="1" fillId="2" borderId="80" xfId="0" applyFont="1" applyFill="1" applyBorder="1" applyAlignment="1">
      <alignment readingOrder="1"/>
    </xf>
    <xf numFmtId="0" fontId="1" fillId="2" borderId="72" xfId="0" applyFont="1" applyFill="1" applyBorder="1" applyAlignment="1">
      <alignment readingOrder="1"/>
    </xf>
    <xf numFmtId="0" fontId="11" fillId="2" borderId="60" xfId="0" applyFont="1" applyFill="1" applyBorder="1" applyAlignment="1">
      <alignment horizontal="center" vertical="center" wrapText="1" readingOrder="1"/>
    </xf>
    <xf numFmtId="0" fontId="11" fillId="2" borderId="61" xfId="0" applyFont="1" applyFill="1" applyBorder="1" applyAlignment="1">
      <alignment horizontal="center" vertical="center" wrapText="1" readingOrder="1"/>
    </xf>
    <xf numFmtId="0" fontId="11" fillId="2" borderId="70" xfId="0" applyFont="1" applyFill="1" applyBorder="1" applyAlignment="1">
      <alignment horizontal="center" vertical="center" wrapText="1" readingOrder="1"/>
    </xf>
    <xf numFmtId="0" fontId="1" fillId="5" borderId="74" xfId="0" applyFont="1" applyFill="1" applyBorder="1" applyAlignment="1">
      <alignment horizontal="center" readingOrder="1"/>
    </xf>
    <xf numFmtId="0" fontId="1" fillId="5" borderId="75" xfId="0" applyFont="1" applyFill="1" applyBorder="1" applyAlignment="1">
      <alignment horizontal="center" readingOrder="1"/>
    </xf>
    <xf numFmtId="0" fontId="1" fillId="5" borderId="77" xfId="0" applyFont="1" applyFill="1" applyBorder="1" applyAlignment="1">
      <alignment horizontal="center" readingOrder="1"/>
    </xf>
    <xf numFmtId="0" fontId="11" fillId="2" borderId="36" xfId="0" applyFont="1" applyFill="1" applyBorder="1" applyAlignment="1">
      <alignment horizontal="left" wrapText="1" readingOrder="1"/>
    </xf>
    <xf numFmtId="0" fontId="11" fillId="2" borderId="37" xfId="0" applyFont="1" applyFill="1" applyBorder="1" applyAlignment="1">
      <alignment horizontal="left" wrapText="1" readingOrder="1"/>
    </xf>
    <xf numFmtId="0" fontId="11" fillId="2" borderId="38" xfId="0" applyFont="1" applyFill="1" applyBorder="1" applyAlignment="1">
      <alignment horizontal="left" wrapText="1" readingOrder="1"/>
    </xf>
    <xf numFmtId="0" fontId="16" fillId="2" borderId="1" xfId="0" applyFont="1" applyFill="1" applyBorder="1" applyAlignment="1">
      <alignment horizontal="left" wrapText="1" readingOrder="1"/>
    </xf>
    <xf numFmtId="0" fontId="11" fillId="2" borderId="2" xfId="0" applyFont="1" applyFill="1" applyBorder="1" applyAlignment="1">
      <alignment horizontal="left" wrapText="1" readingOrder="1"/>
    </xf>
    <xf numFmtId="0" fontId="11" fillId="2" borderId="3" xfId="0" applyFont="1" applyFill="1" applyBorder="1" applyAlignment="1">
      <alignment horizontal="left" wrapText="1" readingOrder="1"/>
    </xf>
    <xf numFmtId="0" fontId="10" fillId="2" borderId="92" xfId="0" applyFont="1" applyFill="1" applyBorder="1" applyAlignment="1">
      <alignment horizontal="center" vertical="center" wrapText="1" readingOrder="1"/>
    </xf>
    <xf numFmtId="0" fontId="10" fillId="2" borderId="78" xfId="0" applyFont="1" applyFill="1" applyBorder="1" applyAlignment="1">
      <alignment horizontal="center" vertical="center" wrapText="1" readingOrder="1"/>
    </xf>
    <xf numFmtId="0" fontId="10" fillId="2" borderId="87" xfId="0" applyFont="1" applyFill="1" applyBorder="1" applyAlignment="1">
      <alignment horizontal="center" vertical="center" wrapText="1" readingOrder="1"/>
    </xf>
    <xf numFmtId="0" fontId="10" fillId="2" borderId="88" xfId="0" applyFont="1" applyFill="1" applyBorder="1" applyAlignment="1">
      <alignment horizontal="center" vertical="center" wrapText="1" readingOrder="1"/>
    </xf>
    <xf numFmtId="0" fontId="11" fillId="0" borderId="21" xfId="0" applyFont="1" applyBorder="1" applyAlignment="1">
      <alignment horizontal="left" readingOrder="1"/>
    </xf>
    <xf numFmtId="0" fontId="2" fillId="0" borderId="20" xfId="0" applyFont="1" applyBorder="1" applyAlignment="1">
      <alignment horizontal="left" readingOrder="1"/>
    </xf>
    <xf numFmtId="0" fontId="2" fillId="0" borderId="18" xfId="0" applyFont="1" applyBorder="1" applyAlignment="1">
      <alignment horizontal="left" readingOrder="1"/>
    </xf>
    <xf numFmtId="0" fontId="14" fillId="2" borderId="35" xfId="0" applyFont="1" applyFill="1" applyBorder="1" applyAlignment="1">
      <alignment horizontal="left" wrapText="1" readingOrder="1"/>
    </xf>
    <xf numFmtId="0" fontId="14" fillId="2" borderId="26" xfId="0" applyFont="1" applyFill="1" applyBorder="1" applyAlignment="1">
      <alignment horizontal="left" wrapText="1" readingOrder="1"/>
    </xf>
    <xf numFmtId="0" fontId="14" fillId="2" borderId="27" xfId="0" applyFont="1" applyFill="1" applyBorder="1" applyAlignment="1">
      <alignment horizontal="left" wrapText="1" readingOrder="1"/>
    </xf>
    <xf numFmtId="0" fontId="11" fillId="2" borderId="72" xfId="0" applyFont="1" applyFill="1" applyBorder="1" applyAlignment="1">
      <alignment horizontal="center" vertical="center" wrapText="1" readingOrder="1"/>
    </xf>
    <xf numFmtId="0" fontId="11" fillId="2" borderId="19" xfId="0" applyFont="1" applyFill="1" applyBorder="1" applyAlignment="1">
      <alignment readingOrder="1"/>
    </xf>
    <xf numFmtId="0" fontId="1" fillId="2" borderId="8" xfId="0" applyFont="1" applyFill="1" applyBorder="1" applyAlignment="1">
      <alignment readingOrder="1"/>
    </xf>
    <xf numFmtId="0" fontId="1" fillId="2" borderId="24" xfId="0" applyFont="1" applyFill="1" applyBorder="1" applyAlignment="1">
      <alignment readingOrder="1"/>
    </xf>
    <xf numFmtId="0" fontId="1" fillId="0" borderId="28" xfId="0" applyFont="1" applyBorder="1" applyAlignment="1">
      <alignment readingOrder="1"/>
    </xf>
    <xf numFmtId="0" fontId="1" fillId="0" borderId="0" xfId="0" applyFont="1" applyAlignment="1">
      <alignment readingOrder="1"/>
    </xf>
    <xf numFmtId="0" fontId="1" fillId="0" borderId="29" xfId="0" applyFont="1" applyBorder="1" applyAlignment="1">
      <alignment readingOrder="1"/>
    </xf>
    <xf numFmtId="164" fontId="2" fillId="2" borderId="82" xfId="0" applyNumberFormat="1" applyFont="1" applyFill="1" applyBorder="1" applyAlignment="1">
      <alignment horizontal="left" vertical="center" wrapText="1" readingOrder="1"/>
    </xf>
    <xf numFmtId="164" fontId="2" fillId="2" borderId="0" xfId="0" applyNumberFormat="1" applyFont="1" applyFill="1" applyAlignment="1">
      <alignment horizontal="left" vertical="center" wrapText="1" readingOrder="1"/>
    </xf>
    <xf numFmtId="164" fontId="2" fillId="2" borderId="83" xfId="0" applyNumberFormat="1" applyFont="1" applyFill="1" applyBorder="1" applyAlignment="1">
      <alignment horizontal="left" vertical="center" wrapText="1" readingOrder="1"/>
    </xf>
    <xf numFmtId="0" fontId="8" fillId="0" borderId="31" xfId="0" applyFont="1" applyBorder="1" applyAlignment="1">
      <alignment wrapText="1" readingOrder="1"/>
    </xf>
    <xf numFmtId="0" fontId="10" fillId="5" borderId="70"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11" fillId="5" borderId="60" xfId="0" applyFont="1" applyFill="1" applyBorder="1" applyAlignment="1">
      <alignment horizontal="center" vertical="center" wrapText="1" readingOrder="1"/>
    </xf>
    <xf numFmtId="0" fontId="11" fillId="5" borderId="70" xfId="0" applyFont="1" applyFill="1" applyBorder="1" applyAlignment="1">
      <alignment horizontal="center" vertical="center" wrapText="1" readingOrder="1"/>
    </xf>
    <xf numFmtId="0" fontId="11" fillId="5" borderId="61" xfId="0" applyFont="1" applyFill="1" applyBorder="1" applyAlignment="1">
      <alignment horizontal="center" vertical="center" wrapText="1" readingOrder="1"/>
    </xf>
    <xf numFmtId="0" fontId="11" fillId="5" borderId="60" xfId="0" applyFont="1" applyFill="1" applyBorder="1" applyAlignment="1">
      <alignment horizontal="left" vertical="center" wrapText="1"/>
    </xf>
    <xf numFmtId="0" fontId="11" fillId="5" borderId="70" xfId="0" applyFont="1" applyFill="1" applyBorder="1" applyAlignment="1">
      <alignment horizontal="left" vertical="center" wrapText="1"/>
    </xf>
    <xf numFmtId="0" fontId="11" fillId="5" borderId="61" xfId="0" applyFont="1" applyFill="1" applyBorder="1" applyAlignment="1">
      <alignment horizontal="left" vertical="center" wrapText="1"/>
    </xf>
    <xf numFmtId="0" fontId="1" fillId="3" borderId="56" xfId="0" applyFont="1" applyFill="1" applyBorder="1" applyAlignment="1">
      <alignment horizontal="center" readingOrder="1"/>
    </xf>
    <xf numFmtId="0" fontId="1" fillId="3" borderId="57" xfId="0" applyFont="1" applyFill="1" applyBorder="1" applyAlignment="1">
      <alignment horizontal="center" readingOrder="1"/>
    </xf>
    <xf numFmtId="0" fontId="1" fillId="3" borderId="73" xfId="0" applyFont="1" applyFill="1" applyBorder="1" applyAlignment="1">
      <alignment horizontal="center" readingOrder="1"/>
    </xf>
    <xf numFmtId="0" fontId="1" fillId="3" borderId="60" xfId="0" applyFont="1" applyFill="1" applyBorder="1" applyAlignment="1">
      <alignment horizontal="center" wrapText="1" readingOrder="1"/>
    </xf>
    <xf numFmtId="0" fontId="1" fillId="3" borderId="61" xfId="0" applyFont="1" applyFill="1" applyBorder="1" applyAlignment="1">
      <alignment horizontal="center" wrapText="1" readingOrder="1"/>
    </xf>
    <xf numFmtId="0" fontId="1" fillId="5" borderId="74" xfId="0" applyFont="1" applyFill="1" applyBorder="1" applyAlignment="1">
      <alignment horizontal="center" vertical="center" wrapText="1" readingOrder="1"/>
    </xf>
    <xf numFmtId="0" fontId="1" fillId="5" borderId="75" xfId="0" applyFont="1" applyFill="1" applyBorder="1" applyAlignment="1">
      <alignment horizontal="center" vertical="center" wrapText="1" readingOrder="1"/>
    </xf>
    <xf numFmtId="0" fontId="1" fillId="5" borderId="71" xfId="0" applyFont="1" applyFill="1" applyBorder="1" applyAlignment="1">
      <alignment horizontal="center" vertical="center" readingOrder="1"/>
    </xf>
    <xf numFmtId="0" fontId="1" fillId="5" borderId="60" xfId="0" applyFont="1" applyFill="1" applyBorder="1" applyAlignment="1">
      <alignment horizontal="center" vertical="center" readingOrder="1"/>
    </xf>
    <xf numFmtId="0" fontId="11" fillId="5" borderId="56" xfId="0" applyFont="1" applyFill="1" applyBorder="1" applyAlignment="1">
      <alignment horizontal="center" vertical="center" wrapText="1" readingOrder="1"/>
    </xf>
    <xf numFmtId="0" fontId="11" fillId="5" borderId="73" xfId="0" applyFont="1" applyFill="1" applyBorder="1" applyAlignment="1">
      <alignment horizontal="center" vertical="center" wrapText="1" readingOrder="1"/>
    </xf>
    <xf numFmtId="0" fontId="11" fillId="5" borderId="57" xfId="0" applyFont="1" applyFill="1" applyBorder="1" applyAlignment="1">
      <alignment horizontal="center" vertical="center" wrapText="1" readingOrder="1"/>
    </xf>
    <xf numFmtId="0" fontId="10" fillId="5" borderId="71" xfId="0" applyFont="1" applyFill="1" applyBorder="1" applyAlignment="1">
      <alignment horizontal="center" vertical="center" wrapText="1"/>
    </xf>
    <xf numFmtId="0" fontId="11" fillId="5" borderId="71" xfId="0" applyFont="1" applyFill="1" applyBorder="1" applyAlignment="1">
      <alignment horizontal="center" vertical="center" wrapText="1" readingOrder="1"/>
    </xf>
    <xf numFmtId="0" fontId="1" fillId="3" borderId="60" xfId="0" applyFont="1" applyFill="1" applyBorder="1" applyAlignment="1">
      <alignment horizontal="center" readingOrder="1"/>
    </xf>
    <xf numFmtId="0" fontId="1" fillId="3" borderId="61" xfId="0" applyFont="1" applyFill="1" applyBorder="1" applyAlignment="1">
      <alignment horizontal="center" readingOrder="1"/>
    </xf>
    <xf numFmtId="0" fontId="1" fillId="5" borderId="71" xfId="0" applyFont="1" applyFill="1" applyBorder="1" applyAlignment="1">
      <alignment horizontal="center" vertical="center" wrapText="1" readingOrder="1"/>
    </xf>
    <xf numFmtId="0" fontId="1" fillId="5" borderId="60" xfId="0" applyFont="1" applyFill="1" applyBorder="1" applyAlignment="1">
      <alignment horizontal="center" vertical="center" wrapText="1" readingOrder="1"/>
    </xf>
    <xf numFmtId="0" fontId="1" fillId="5" borderId="76" xfId="0" applyFont="1" applyFill="1" applyBorder="1" applyAlignment="1">
      <alignment horizontal="center" vertical="center" readingOrder="1"/>
    </xf>
    <xf numFmtId="0" fontId="1" fillId="5" borderId="75" xfId="0" applyFont="1" applyFill="1" applyBorder="1" applyAlignment="1">
      <alignment horizontal="center" vertical="center" readingOrder="1"/>
    </xf>
    <xf numFmtId="0" fontId="1" fillId="5" borderId="77" xfId="0" applyFont="1" applyFill="1" applyBorder="1" applyAlignment="1">
      <alignment horizontal="center" vertical="center" readingOrder="1"/>
    </xf>
    <xf numFmtId="0" fontId="1" fillId="5" borderId="77" xfId="0" applyFont="1" applyFill="1" applyBorder="1" applyAlignment="1">
      <alignment horizontal="center" vertical="center" wrapText="1" readingOrder="1"/>
    </xf>
    <xf numFmtId="0" fontId="1" fillId="5" borderId="74" xfId="0" applyFont="1" applyFill="1" applyBorder="1" applyAlignment="1">
      <alignment horizontal="center" vertical="center" readingOrder="1"/>
    </xf>
    <xf numFmtId="0" fontId="1" fillId="3" borderId="56" xfId="0" applyFont="1" applyFill="1" applyBorder="1" applyAlignment="1">
      <alignment horizontal="center" wrapText="1" readingOrder="1"/>
    </xf>
    <xf numFmtId="0" fontId="1" fillId="3" borderId="57" xfId="0" applyFont="1" applyFill="1" applyBorder="1" applyAlignment="1">
      <alignment horizontal="center" wrapText="1" readingOrder="1"/>
    </xf>
    <xf numFmtId="0" fontId="1" fillId="3" borderId="70" xfId="0" applyFont="1" applyFill="1" applyBorder="1" applyAlignment="1">
      <alignment horizontal="center" readingOrder="1"/>
    </xf>
    <xf numFmtId="0" fontId="10" fillId="5" borderId="73"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1" fillId="6" borderId="72" xfId="0" applyFont="1" applyFill="1" applyBorder="1" applyAlignment="1">
      <alignment horizontal="center" vertical="center" wrapText="1" readingOrder="1"/>
    </xf>
    <xf numFmtId="0" fontId="11" fillId="6" borderId="71" xfId="0" applyFont="1" applyFill="1" applyBorder="1" applyAlignment="1">
      <alignment horizontal="center" vertical="center" wrapText="1" readingOrder="1"/>
    </xf>
    <xf numFmtId="0" fontId="10" fillId="5" borderId="60" xfId="0" applyFont="1" applyFill="1" applyBorder="1" applyAlignment="1">
      <alignment horizontal="left" vertical="center" wrapText="1"/>
    </xf>
    <xf numFmtId="0" fontId="10" fillId="5" borderId="70" xfId="0" applyFont="1" applyFill="1" applyBorder="1" applyAlignment="1">
      <alignment horizontal="left" vertical="center" wrapText="1"/>
    </xf>
    <xf numFmtId="0" fontId="10" fillId="5" borderId="61" xfId="0" applyFont="1" applyFill="1" applyBorder="1" applyAlignment="1">
      <alignment horizontal="left" vertical="center" wrapText="1"/>
    </xf>
    <xf numFmtId="0" fontId="11" fillId="6" borderId="71" xfId="0" applyFont="1" applyFill="1" applyBorder="1" applyAlignment="1">
      <alignment horizontal="center" vertical="center" wrapText="1"/>
    </xf>
    <xf numFmtId="0" fontId="11" fillId="6" borderId="72" xfId="0" applyFont="1" applyFill="1" applyBorder="1" applyAlignment="1">
      <alignment horizontal="center" vertical="center" wrapText="1"/>
    </xf>
    <xf numFmtId="0" fontId="11" fillId="5" borderId="70" xfId="0" applyFont="1" applyFill="1" applyBorder="1" applyAlignment="1">
      <alignment horizontal="center" vertical="center" wrapText="1"/>
    </xf>
    <xf numFmtId="0" fontId="11" fillId="5" borderId="61" xfId="0" applyFont="1" applyFill="1" applyBorder="1" applyAlignment="1">
      <alignment horizontal="center" vertical="center" wrapText="1"/>
    </xf>
    <xf numFmtId="0" fontId="13" fillId="2" borderId="36" xfId="0" applyFont="1" applyFill="1" applyBorder="1" applyAlignment="1">
      <alignment horizontal="left" wrapText="1" readingOrder="1"/>
    </xf>
    <xf numFmtId="0" fontId="2" fillId="2" borderId="37" xfId="0" applyFont="1" applyFill="1" applyBorder="1" applyAlignment="1">
      <alignment horizontal="left" wrapText="1" readingOrder="1"/>
    </xf>
    <xf numFmtId="0" fontId="2" fillId="2" borderId="38" xfId="0" applyFont="1" applyFill="1" applyBorder="1" applyAlignment="1">
      <alignment horizontal="left" wrapText="1" readingOrder="1"/>
    </xf>
    <xf numFmtId="0" fontId="2" fillId="2" borderId="36" xfId="0" applyFont="1" applyFill="1" applyBorder="1" applyAlignment="1">
      <alignment horizontal="center" vertical="center" readingOrder="1"/>
    </xf>
    <xf numFmtId="0" fontId="2" fillId="2" borderId="37" xfId="0" applyFont="1" applyFill="1" applyBorder="1" applyAlignment="1">
      <alignment horizontal="center" vertical="center" readingOrder="1"/>
    </xf>
    <xf numFmtId="0" fontId="2" fillId="2" borderId="38" xfId="0" applyFont="1" applyFill="1" applyBorder="1" applyAlignment="1">
      <alignment horizontal="center" vertical="center" readingOrder="1"/>
    </xf>
    <xf numFmtId="0" fontId="2" fillId="0" borderId="36" xfId="0" applyFont="1" applyBorder="1" applyAlignment="1">
      <alignment horizontal="center" wrapText="1" readingOrder="1"/>
    </xf>
    <xf numFmtId="0" fontId="2" fillId="0" borderId="37" xfId="0" applyFont="1" applyBorder="1" applyAlignment="1">
      <alignment horizontal="center" wrapText="1" readingOrder="1"/>
    </xf>
    <xf numFmtId="0" fontId="2" fillId="0" borderId="38" xfId="0" applyFont="1" applyBorder="1" applyAlignment="1">
      <alignment horizontal="center" wrapText="1" readingOrder="1"/>
    </xf>
    <xf numFmtId="0" fontId="7" fillId="2" borderId="64" xfId="0" applyFont="1" applyFill="1" applyBorder="1" applyAlignment="1">
      <alignment horizontal="left" readingOrder="1"/>
    </xf>
    <xf numFmtId="0" fontId="7" fillId="2" borderId="65" xfId="0" applyFont="1" applyFill="1" applyBorder="1" applyAlignment="1">
      <alignment horizontal="left" readingOrder="1"/>
    </xf>
    <xf numFmtId="0" fontId="7" fillId="2" borderId="66" xfId="0" applyFont="1" applyFill="1" applyBorder="1" applyAlignment="1">
      <alignment horizontal="left" readingOrder="1"/>
    </xf>
    <xf numFmtId="0" fontId="2" fillId="2" borderId="60" xfId="0" applyFont="1" applyFill="1" applyBorder="1" applyAlignment="1">
      <alignment horizontal="center" readingOrder="1"/>
    </xf>
    <xf numFmtId="0" fontId="2" fillId="2" borderId="61" xfId="0" applyFont="1" applyFill="1" applyBorder="1" applyAlignment="1">
      <alignment horizontal="center" readingOrder="1"/>
    </xf>
    <xf numFmtId="0" fontId="13" fillId="2" borderId="9" xfId="0" applyFont="1" applyFill="1" applyBorder="1" applyAlignment="1">
      <alignment wrapText="1" readingOrder="1"/>
    </xf>
    <xf numFmtId="0" fontId="7" fillId="2" borderId="10" xfId="0" applyFont="1" applyFill="1" applyBorder="1" applyAlignment="1">
      <alignment wrapText="1" readingOrder="1"/>
    </xf>
    <xf numFmtId="0" fontId="7" fillId="2" borderId="11" xfId="0" applyFont="1" applyFill="1" applyBorder="1" applyAlignment="1">
      <alignment wrapText="1" readingOrder="1"/>
    </xf>
    <xf numFmtId="0" fontId="1" fillId="2" borderId="9" xfId="0" applyFont="1" applyFill="1" applyBorder="1" applyAlignment="1">
      <alignment horizontal="left" vertical="center" wrapText="1" readingOrder="1"/>
    </xf>
    <xf numFmtId="0" fontId="1" fillId="2" borderId="10" xfId="0" applyFont="1" applyFill="1" applyBorder="1" applyAlignment="1">
      <alignment horizontal="left" vertical="center" wrapText="1" readingOrder="1"/>
    </xf>
    <xf numFmtId="0" fontId="1" fillId="2" borderId="11" xfId="0" applyFont="1" applyFill="1" applyBorder="1" applyAlignment="1">
      <alignment horizontal="left" vertical="center" wrapText="1" readingOrder="1"/>
    </xf>
    <xf numFmtId="0" fontId="1" fillId="3" borderId="12" xfId="0" applyFont="1" applyFill="1" applyBorder="1" applyAlignment="1">
      <alignment horizontal="center" vertical="center" readingOrder="1"/>
    </xf>
    <xf numFmtId="0" fontId="1" fillId="3" borderId="13" xfId="0" applyFont="1" applyFill="1" applyBorder="1" applyAlignment="1">
      <alignment horizontal="center" vertical="center" readingOrder="1"/>
    </xf>
    <xf numFmtId="0" fontId="1" fillId="3" borderId="14" xfId="0" applyFont="1" applyFill="1" applyBorder="1" applyAlignment="1">
      <alignment horizontal="center" vertical="center" readingOrder="1"/>
    </xf>
    <xf numFmtId="0" fontId="10"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6" fillId="0" borderId="11" xfId="0" applyFont="1" applyBorder="1" applyAlignment="1">
      <alignment horizontal="center" vertical="center" wrapText="1" readingOrder="1"/>
    </xf>
    <xf numFmtId="0" fontId="2" fillId="5" borderId="36" xfId="0" applyFont="1" applyFill="1" applyBorder="1" applyAlignment="1">
      <alignment horizontal="center" vertical="center" wrapText="1" readingOrder="1"/>
    </xf>
    <xf numFmtId="0" fontId="2" fillId="5" borderId="37" xfId="0" applyFont="1" applyFill="1" applyBorder="1" applyAlignment="1">
      <alignment horizontal="center" vertical="center" readingOrder="1"/>
    </xf>
    <xf numFmtId="0" fontId="2" fillId="5" borderId="38" xfId="0" applyFont="1" applyFill="1" applyBorder="1" applyAlignment="1">
      <alignment horizontal="center" vertical="center" readingOrder="1"/>
    </xf>
    <xf numFmtId="0" fontId="10" fillId="5" borderId="36" xfId="0" applyFont="1" applyFill="1" applyBorder="1" applyAlignment="1">
      <alignment horizontal="center" vertical="center" readingOrder="1"/>
    </xf>
    <xf numFmtId="0" fontId="1" fillId="5" borderId="37" xfId="0" applyFont="1" applyFill="1" applyBorder="1" applyAlignment="1">
      <alignment horizontal="center" vertical="center" readingOrder="1"/>
    </xf>
    <xf numFmtId="0" fontId="1" fillId="5" borderId="38" xfId="0" applyFont="1" applyFill="1" applyBorder="1" applyAlignment="1">
      <alignment horizontal="center" vertical="center" readingOrder="1"/>
    </xf>
    <xf numFmtId="0" fontId="10" fillId="5" borderId="36" xfId="0" applyFont="1" applyFill="1" applyBorder="1" applyAlignment="1">
      <alignment horizontal="center" vertical="center" wrapText="1" readingOrder="1"/>
    </xf>
    <xf numFmtId="0" fontId="1" fillId="5" borderId="37" xfId="0" applyFont="1" applyFill="1" applyBorder="1" applyAlignment="1">
      <alignment horizontal="center" vertical="center" wrapText="1" readingOrder="1"/>
    </xf>
    <xf numFmtId="0" fontId="1" fillId="5" borderId="38" xfId="0" applyFont="1" applyFill="1" applyBorder="1" applyAlignment="1">
      <alignment horizontal="center" vertical="center" wrapText="1" readingOrder="1"/>
    </xf>
    <xf numFmtId="0" fontId="7" fillId="2" borderId="68" xfId="0" applyFont="1" applyFill="1" applyBorder="1" applyAlignment="1">
      <alignment horizontal="left" readingOrder="1"/>
    </xf>
    <xf numFmtId="0" fontId="2" fillId="2" borderId="39" xfId="0" applyFont="1" applyFill="1" applyBorder="1" applyAlignment="1">
      <alignment horizontal="center" readingOrder="1"/>
    </xf>
    <xf numFmtId="0" fontId="2" fillId="2" borderId="40" xfId="0" applyFont="1" applyFill="1" applyBorder="1" applyAlignment="1">
      <alignment horizontal="center" readingOrder="1"/>
    </xf>
    <xf numFmtId="0" fontId="2" fillId="2" borderId="41" xfId="0" applyFont="1" applyFill="1" applyBorder="1" applyAlignment="1">
      <alignment horizontal="center" readingOrder="1"/>
    </xf>
    <xf numFmtId="0" fontId="7" fillId="2" borderId="50" xfId="0" applyFont="1" applyFill="1" applyBorder="1" applyAlignment="1">
      <alignment horizontal="left" readingOrder="1"/>
    </xf>
    <xf numFmtId="0" fontId="15" fillId="0" borderId="50" xfId="0" applyFont="1" applyBorder="1" applyAlignment="1">
      <alignment horizontal="left"/>
    </xf>
    <xf numFmtId="0" fontId="15" fillId="0" borderId="49" xfId="0" applyFont="1" applyBorder="1" applyAlignment="1">
      <alignment horizontal="left"/>
    </xf>
    <xf numFmtId="0" fontId="2" fillId="2" borderId="60" xfId="0" applyFont="1" applyFill="1" applyBorder="1" applyAlignment="1">
      <alignment horizontal="left" readingOrder="1"/>
    </xf>
    <xf numFmtId="0" fontId="2" fillId="2" borderId="61" xfId="0" applyFont="1" applyFill="1" applyBorder="1" applyAlignment="1">
      <alignment horizontal="left" readingOrder="1"/>
    </xf>
    <xf numFmtId="0" fontId="2" fillId="0" borderId="17" xfId="0" applyFont="1" applyBorder="1" applyAlignment="1">
      <alignment horizontal="center" readingOrder="1"/>
    </xf>
    <xf numFmtId="0" fontId="2" fillId="0" borderId="20" xfId="0" applyFont="1" applyBorder="1" applyAlignment="1">
      <alignment horizontal="center" readingOrder="1"/>
    </xf>
    <xf numFmtId="0" fontId="2" fillId="0" borderId="30" xfId="0" applyFont="1" applyBorder="1" applyAlignment="1">
      <alignment horizontal="center" readingOrder="1"/>
    </xf>
    <xf numFmtId="0" fontId="2" fillId="0" borderId="16" xfId="0" applyFont="1" applyBorder="1" applyAlignment="1">
      <alignment horizontal="center" readingOrder="1"/>
    </xf>
    <xf numFmtId="0" fontId="2" fillId="0" borderId="10" xfId="0" applyFont="1" applyBorder="1" applyAlignment="1">
      <alignment horizontal="center" readingOrder="1"/>
    </xf>
    <xf numFmtId="0" fontId="2" fillId="0" borderId="22" xfId="0" applyFont="1" applyBorder="1" applyAlignment="1">
      <alignment horizontal="center" readingOrder="1"/>
    </xf>
    <xf numFmtId="0" fontId="2" fillId="0" borderId="36" xfId="0" applyFont="1" applyBorder="1" applyAlignment="1">
      <alignment horizontal="center" vertical="center" wrapText="1" readingOrder="1"/>
    </xf>
    <xf numFmtId="0" fontId="2" fillId="0" borderId="37" xfId="0" applyFont="1" applyBorder="1" applyAlignment="1">
      <alignment horizontal="center" vertical="center" wrapText="1" readingOrder="1"/>
    </xf>
    <xf numFmtId="0" fontId="2" fillId="0" borderId="38" xfId="0" applyFont="1" applyBorder="1" applyAlignment="1">
      <alignment horizontal="center" vertical="center" wrapText="1" readingOrder="1"/>
    </xf>
    <xf numFmtId="0" fontId="2" fillId="2" borderId="35" xfId="0" applyFont="1" applyFill="1" applyBorder="1" applyAlignment="1">
      <alignment horizontal="center" vertical="center" readingOrder="1"/>
    </xf>
    <xf numFmtId="0" fontId="2" fillId="2" borderId="26" xfId="0" applyFont="1" applyFill="1" applyBorder="1" applyAlignment="1">
      <alignment horizontal="center" vertical="center" readingOrder="1"/>
    </xf>
    <xf numFmtId="0" fontId="2" fillId="2" borderId="27" xfId="0" applyFont="1" applyFill="1" applyBorder="1" applyAlignment="1">
      <alignment horizontal="center" vertical="center" readingOrder="1"/>
    </xf>
    <xf numFmtId="0" fontId="2" fillId="2" borderId="36" xfId="0" applyFont="1" applyFill="1" applyBorder="1" applyAlignment="1">
      <alignment horizontal="center" readingOrder="1"/>
    </xf>
    <xf numFmtId="0" fontId="2" fillId="2" borderId="37" xfId="0" applyFont="1" applyFill="1" applyBorder="1" applyAlignment="1">
      <alignment horizontal="center" readingOrder="1"/>
    </xf>
    <xf numFmtId="0" fontId="2" fillId="2" borderId="38" xfId="0" applyFont="1" applyFill="1" applyBorder="1" applyAlignment="1">
      <alignment horizontal="center" readingOrder="1"/>
    </xf>
    <xf numFmtId="0" fontId="2" fillId="2" borderId="31" xfId="0" applyFont="1" applyFill="1" applyBorder="1" applyAlignment="1">
      <alignment horizontal="center" vertical="center" readingOrder="1"/>
    </xf>
    <xf numFmtId="0" fontId="1" fillId="3" borderId="2" xfId="0" applyFont="1" applyFill="1" applyBorder="1" applyAlignment="1">
      <alignment wrapText="1" readingOrder="1"/>
    </xf>
    <xf numFmtId="0" fontId="11" fillId="2" borderId="36" xfId="0" applyFont="1" applyFill="1" applyBorder="1" applyAlignment="1">
      <alignment wrapText="1" readingOrder="1"/>
    </xf>
    <xf numFmtId="0" fontId="1" fillId="2" borderId="37" xfId="0" applyFont="1" applyFill="1" applyBorder="1" applyAlignment="1">
      <alignment wrapText="1" readingOrder="1"/>
    </xf>
    <xf numFmtId="0" fontId="1" fillId="2" borderId="38" xfId="0" applyFont="1" applyFill="1" applyBorder="1" applyAlignment="1">
      <alignment wrapText="1" readingOrder="1"/>
    </xf>
    <xf numFmtId="0" fontId="11" fillId="2" borderId="28" xfId="0" applyFont="1" applyFill="1" applyBorder="1" applyAlignment="1">
      <alignment readingOrder="1"/>
    </xf>
    <xf numFmtId="0" fontId="1" fillId="2" borderId="0" xfId="0" applyFont="1" applyFill="1" applyAlignment="1">
      <alignment readingOrder="1"/>
    </xf>
    <xf numFmtId="0" fontId="1" fillId="2" borderId="29" xfId="0" applyFont="1" applyFill="1" applyBorder="1" applyAlignment="1">
      <alignment readingOrder="1"/>
    </xf>
    <xf numFmtId="0" fontId="1" fillId="2" borderId="71" xfId="0" applyFont="1" applyFill="1" applyBorder="1" applyAlignment="1">
      <alignment horizontal="left" readingOrder="1"/>
    </xf>
    <xf numFmtId="0" fontId="1" fillId="3" borderId="70" xfId="0" applyFont="1" applyFill="1" applyBorder="1" applyAlignment="1">
      <alignment horizontal="center" vertical="center" readingOrder="1"/>
    </xf>
    <xf numFmtId="0" fontId="1" fillId="3" borderId="81" xfId="0" applyFont="1" applyFill="1" applyBorder="1" applyAlignment="1">
      <alignment horizontal="center" vertical="center" readingOrder="1"/>
    </xf>
    <xf numFmtId="0" fontId="1" fillId="3" borderId="89" xfId="0" applyFont="1" applyFill="1" applyBorder="1" applyAlignment="1">
      <alignment horizontal="center" vertical="center" readingOrder="1"/>
    </xf>
    <xf numFmtId="0" fontId="1" fillId="3" borderId="90" xfId="0" applyFont="1" applyFill="1" applyBorder="1" applyAlignment="1">
      <alignment horizontal="center" vertical="center" readingOrder="1"/>
    </xf>
    <xf numFmtId="0" fontId="1" fillId="3" borderId="91" xfId="0" applyFont="1" applyFill="1" applyBorder="1" applyAlignment="1">
      <alignment horizontal="center" vertical="center" readingOrder="1"/>
    </xf>
    <xf numFmtId="0" fontId="1" fillId="3" borderId="57" xfId="0" applyFont="1" applyFill="1" applyBorder="1" applyAlignment="1">
      <alignment horizontal="center" vertical="center" readingOrder="1"/>
    </xf>
    <xf numFmtId="0" fontId="1" fillId="3" borderId="72" xfId="0" applyFont="1" applyFill="1" applyBorder="1" applyAlignment="1">
      <alignment horizontal="center" vertical="center" readingOrder="1"/>
    </xf>
    <xf numFmtId="0" fontId="1" fillId="3" borderId="56" xfId="0" applyFont="1" applyFill="1" applyBorder="1" applyAlignment="1">
      <alignment horizontal="center" vertical="center" readingOrder="1"/>
    </xf>
    <xf numFmtId="0" fontId="1" fillId="3" borderId="86" xfId="0" applyFont="1" applyFill="1" applyBorder="1" applyAlignment="1">
      <alignment horizontal="center" vertical="center" readingOrder="1"/>
    </xf>
    <xf numFmtId="0" fontId="1" fillId="3" borderId="87" xfId="0" applyFont="1" applyFill="1" applyBorder="1" applyAlignment="1">
      <alignment horizontal="center" vertical="center" readingOrder="1"/>
    </xf>
    <xf numFmtId="0" fontId="1" fillId="3" borderId="88" xfId="0" applyFont="1" applyFill="1" applyBorder="1" applyAlignment="1">
      <alignment horizontal="center" vertical="center" readingOrder="1"/>
    </xf>
    <xf numFmtId="0" fontId="0" fillId="0" borderId="31" xfId="0" applyBorder="1" applyAlignment="1">
      <alignment horizontal="left"/>
    </xf>
    <xf numFmtId="0" fontId="1" fillId="3" borderId="10" xfId="0" applyFont="1" applyFill="1" applyBorder="1" applyAlignment="1">
      <alignment horizontal="center" wrapText="1" readingOrder="1"/>
    </xf>
    <xf numFmtId="0" fontId="1" fillId="2" borderId="9" xfId="0" applyFont="1" applyFill="1" applyBorder="1" applyAlignment="1">
      <alignment horizontal="left" vertical="center" readingOrder="1"/>
    </xf>
    <xf numFmtId="0" fontId="1" fillId="2" borderId="10" xfId="0" applyFont="1" applyFill="1" applyBorder="1" applyAlignment="1">
      <alignment horizontal="left" vertical="center" readingOrder="1"/>
    </xf>
    <xf numFmtId="0" fontId="1" fillId="2" borderId="11" xfId="0" applyFont="1" applyFill="1" applyBorder="1" applyAlignment="1">
      <alignment horizontal="left" vertical="center" readingOrder="1"/>
    </xf>
    <xf numFmtId="164" fontId="1" fillId="3" borderId="16" xfId="0" applyNumberFormat="1" applyFont="1" applyFill="1" applyBorder="1" applyAlignment="1">
      <alignment wrapText="1" readingOrder="1"/>
    </xf>
    <xf numFmtId="0" fontId="11" fillId="2" borderId="9" xfId="0" applyFont="1" applyFill="1" applyBorder="1" applyAlignment="1">
      <alignment horizontal="left" vertical="center" readingOrder="1"/>
    </xf>
    <xf numFmtId="0" fontId="2" fillId="2" borderId="10" xfId="0" applyFont="1" applyFill="1" applyBorder="1" applyAlignment="1">
      <alignment horizontal="left" vertical="center" readingOrder="1"/>
    </xf>
    <xf numFmtId="0" fontId="2" fillId="2" borderId="8" xfId="0" applyFont="1" applyFill="1" applyBorder="1" applyAlignment="1">
      <alignment horizontal="left" vertical="center" readingOrder="1"/>
    </xf>
    <xf numFmtId="0" fontId="2" fillId="2" borderId="11" xfId="0" applyFont="1" applyFill="1" applyBorder="1" applyAlignment="1">
      <alignment horizontal="left" vertical="center" readingOrder="1"/>
    </xf>
    <xf numFmtId="0" fontId="2" fillId="3" borderId="35" xfId="0" applyFont="1" applyFill="1" applyBorder="1" applyAlignment="1">
      <alignment horizontal="center" vertical="center" readingOrder="1"/>
    </xf>
    <xf numFmtId="0" fontId="2" fillId="3" borderId="26" xfId="0" applyFont="1" applyFill="1" applyBorder="1" applyAlignment="1">
      <alignment horizontal="center" vertical="center" readingOrder="1"/>
    </xf>
    <xf numFmtId="0" fontId="2" fillId="3" borderId="10" xfId="0" applyFont="1" applyFill="1" applyBorder="1" applyAlignment="1">
      <alignment horizontal="center" vertical="center" readingOrder="1"/>
    </xf>
    <xf numFmtId="0" fontId="2" fillId="3" borderId="11" xfId="0" applyFont="1" applyFill="1" applyBorder="1" applyAlignment="1">
      <alignment horizontal="center" vertical="center" readingOrder="1"/>
    </xf>
    <xf numFmtId="0" fontId="2" fillId="3" borderId="16" xfId="0" applyFont="1" applyFill="1" applyBorder="1" applyAlignment="1">
      <alignment horizontal="center" vertical="center" readingOrder="1"/>
    </xf>
    <xf numFmtId="0" fontId="1" fillId="3" borderId="25" xfId="0" applyFont="1" applyFill="1" applyBorder="1" applyAlignment="1">
      <alignment horizontal="center" vertical="center" readingOrder="1"/>
    </xf>
    <xf numFmtId="0" fontId="1" fillId="3" borderId="26" xfId="0" applyFont="1" applyFill="1" applyBorder="1" applyAlignment="1">
      <alignment horizontal="center" vertical="center" readingOrder="1"/>
    </xf>
    <xf numFmtId="0" fontId="1" fillId="3" borderId="27" xfId="0" applyFont="1" applyFill="1" applyBorder="1" applyAlignment="1">
      <alignment horizontal="center" vertical="center" readingOrder="1"/>
    </xf>
    <xf numFmtId="0" fontId="2" fillId="5" borderId="39" xfId="0" applyFont="1" applyFill="1" applyBorder="1" applyAlignment="1">
      <alignment horizontal="center" readingOrder="1"/>
    </xf>
    <xf numFmtId="0" fontId="2" fillId="5" borderId="40" xfId="0" applyFont="1" applyFill="1" applyBorder="1" applyAlignment="1">
      <alignment horizontal="center" readingOrder="1"/>
    </xf>
    <xf numFmtId="0" fontId="2" fillId="5" borderId="41" xfId="0" applyFont="1" applyFill="1" applyBorder="1" applyAlignment="1">
      <alignment horizontal="center" readingOrder="1"/>
    </xf>
    <xf numFmtId="0" fontId="1" fillId="2" borderId="9" xfId="0" applyFont="1" applyFill="1" applyBorder="1" applyAlignment="1">
      <alignment horizontal="left" wrapText="1" readingOrder="1"/>
    </xf>
    <xf numFmtId="0" fontId="1" fillId="2" borderId="10" xfId="0" applyFont="1" applyFill="1" applyBorder="1" applyAlignment="1">
      <alignment horizontal="left" wrapText="1" readingOrder="1"/>
    </xf>
    <xf numFmtId="0" fontId="1" fillId="2" borderId="8" xfId="0" applyFont="1" applyFill="1" applyBorder="1" applyAlignment="1">
      <alignment horizontal="left" wrapText="1" readingOrder="1"/>
    </xf>
    <xf numFmtId="0" fontId="1" fillId="2" borderId="11" xfId="0" applyFont="1" applyFill="1" applyBorder="1" applyAlignment="1">
      <alignment horizontal="left" wrapText="1" readingOrder="1"/>
    </xf>
    <xf numFmtId="0" fontId="2" fillId="0" borderId="9" xfId="0" applyFont="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4" fillId="3" borderId="12" xfId="0" applyFont="1" applyFill="1" applyBorder="1" applyAlignment="1">
      <alignment horizontal="center" vertical="center" readingOrder="1"/>
    </xf>
    <xf numFmtId="0" fontId="4" fillId="3" borderId="13" xfId="0" applyFont="1" applyFill="1" applyBorder="1" applyAlignment="1">
      <alignment horizontal="center" vertical="center" readingOrder="1"/>
    </xf>
    <xf numFmtId="0" fontId="4" fillId="3" borderId="14" xfId="0" applyFont="1" applyFill="1" applyBorder="1" applyAlignment="1">
      <alignment horizontal="center" vertical="center" readingOrder="1"/>
    </xf>
    <xf numFmtId="0" fontId="11" fillId="2" borderId="9" xfId="0" applyFont="1" applyFill="1" applyBorder="1" applyAlignment="1">
      <alignment horizontal="left" vertical="center" wrapText="1" readingOrder="1"/>
    </xf>
    <xf numFmtId="0" fontId="11" fillId="2" borderId="9" xfId="0" applyFont="1" applyFill="1" applyBorder="1" applyAlignment="1">
      <alignment horizontal="left" wrapText="1" readingOrder="1"/>
    </xf>
    <xf numFmtId="0" fontId="11" fillId="2" borderId="10" xfId="0" applyFont="1" applyFill="1" applyBorder="1" applyAlignment="1">
      <alignment horizontal="left" wrapText="1" readingOrder="1"/>
    </xf>
    <xf numFmtId="0" fontId="11" fillId="2" borderId="11" xfId="0" applyFont="1" applyFill="1" applyBorder="1" applyAlignment="1">
      <alignment horizontal="left" wrapText="1" readingOrder="1"/>
    </xf>
    <xf numFmtId="0" fontId="2" fillId="2" borderId="60" xfId="0" applyFont="1" applyFill="1" applyBorder="1" applyAlignment="1">
      <alignment horizontal="center" wrapText="1" readingOrder="1"/>
    </xf>
    <xf numFmtId="0" fontId="2" fillId="2" borderId="61" xfId="0" applyFont="1" applyFill="1" applyBorder="1" applyAlignment="1">
      <alignment horizontal="center" wrapText="1" readingOrder="1"/>
    </xf>
    <xf numFmtId="0" fontId="7" fillId="2" borderId="60" xfId="0" applyFont="1" applyFill="1" applyBorder="1" applyAlignment="1">
      <alignment horizontal="center" wrapText="1" readingOrder="1"/>
    </xf>
    <xf numFmtId="0" fontId="7" fillId="2" borderId="61" xfId="0" applyFont="1" applyFill="1" applyBorder="1" applyAlignment="1">
      <alignment horizontal="center" wrapText="1" readingOrder="1"/>
    </xf>
    <xf numFmtId="164" fontId="1" fillId="4" borderId="9" xfId="0" applyNumberFormat="1" applyFont="1" applyFill="1" applyBorder="1" applyAlignment="1">
      <alignment horizontal="center" vertical="center" wrapText="1" readingOrder="1"/>
    </xf>
    <xf numFmtId="164" fontId="1" fillId="4" borderId="10" xfId="0" applyNumberFormat="1" applyFont="1" applyFill="1" applyBorder="1" applyAlignment="1">
      <alignment horizontal="center" vertical="center" wrapText="1" readingOrder="1"/>
    </xf>
    <xf numFmtId="164" fontId="1" fillId="4" borderId="11" xfId="0" applyNumberFormat="1"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10" xfId="0" applyFont="1" applyFill="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 fillId="2" borderId="16" xfId="0" applyFont="1" applyFill="1" applyBorder="1" applyAlignment="1">
      <alignment horizontal="center" vertical="center" wrapText="1" readingOrder="1"/>
    </xf>
    <xf numFmtId="0" fontId="1" fillId="2" borderId="31" xfId="0" applyFont="1" applyFill="1" applyBorder="1" applyAlignment="1">
      <alignment horizontal="left" vertical="center" readingOrder="1"/>
    </xf>
    <xf numFmtId="0" fontId="11" fillId="2" borderId="21" xfId="0" applyFont="1" applyFill="1" applyBorder="1" applyAlignment="1">
      <alignment horizontal="left" vertical="center" wrapText="1" readingOrder="1"/>
    </xf>
    <xf numFmtId="0" fontId="1" fillId="2" borderId="20" xfId="0" applyFont="1" applyFill="1" applyBorder="1" applyAlignment="1">
      <alignment horizontal="left" vertical="center" wrapText="1" readingOrder="1"/>
    </xf>
    <xf numFmtId="0" fontId="1" fillId="2" borderId="18" xfId="0" applyFont="1" applyFill="1" applyBorder="1" applyAlignment="1">
      <alignment horizontal="left" vertical="center" wrapText="1" readingOrder="1"/>
    </xf>
    <xf numFmtId="0" fontId="2" fillId="2" borderId="42" xfId="0" applyFont="1" applyFill="1" applyBorder="1" applyAlignment="1">
      <alignment horizontal="center" readingOrder="1"/>
    </xf>
    <xf numFmtId="0" fontId="2" fillId="2" borderId="43" xfId="0" applyFont="1" applyFill="1" applyBorder="1" applyAlignment="1">
      <alignment horizontal="center" readingOrder="1"/>
    </xf>
    <xf numFmtId="0" fontId="2" fillId="2" borderId="44" xfId="0" applyFont="1" applyFill="1" applyBorder="1" applyAlignment="1">
      <alignment horizontal="center" readingOrder="1"/>
    </xf>
    <xf numFmtId="0" fontId="9" fillId="0" borderId="31" xfId="0" applyFont="1" applyBorder="1" applyAlignment="1">
      <alignment horizontal="center" vertical="center"/>
    </xf>
    <xf numFmtId="0" fontId="2" fillId="2" borderId="28" xfId="0" applyFont="1" applyFill="1" applyBorder="1" applyAlignment="1">
      <alignment horizontal="center" readingOrder="1"/>
    </xf>
    <xf numFmtId="0" fontId="2" fillId="2" borderId="0" xfId="0" applyFont="1" applyFill="1" applyAlignment="1">
      <alignment horizontal="center" readingOrder="1"/>
    </xf>
    <xf numFmtId="0" fontId="2" fillId="2" borderId="29" xfId="0" applyFont="1" applyFill="1" applyBorder="1" applyAlignment="1">
      <alignment horizontal="center" readingOrder="1"/>
    </xf>
    <xf numFmtId="0" fontId="2" fillId="0" borderId="31" xfId="0" applyFont="1" applyBorder="1" applyAlignment="1">
      <alignment horizontal="center" vertical="center" wrapText="1" readingOrder="1"/>
    </xf>
    <xf numFmtId="0" fontId="4" fillId="2" borderId="35" xfId="0" applyFont="1" applyFill="1" applyBorder="1" applyAlignment="1">
      <alignment horizontal="left" vertical="center" readingOrder="1"/>
    </xf>
    <xf numFmtId="0" fontId="4" fillId="2" borderId="26" xfId="0" applyFont="1" applyFill="1" applyBorder="1" applyAlignment="1">
      <alignment horizontal="left" vertical="center" readingOrder="1"/>
    </xf>
    <xf numFmtId="0" fontId="4" fillId="2" borderId="27" xfId="0" applyFont="1" applyFill="1" applyBorder="1" applyAlignment="1">
      <alignment horizontal="left" vertical="center" readingOrder="1"/>
    </xf>
    <xf numFmtId="0" fontId="1" fillId="3" borderId="19" xfId="0" applyFont="1" applyFill="1" applyBorder="1" applyAlignment="1">
      <alignment horizontal="center" vertical="center" readingOrder="1"/>
    </xf>
    <xf numFmtId="0" fontId="1" fillId="3" borderId="8" xfId="0" applyFont="1" applyFill="1" applyBorder="1" applyAlignment="1">
      <alignment horizontal="center" vertical="center" readingOrder="1"/>
    </xf>
    <xf numFmtId="0" fontId="1" fillId="3" borderId="24" xfId="0" applyFont="1" applyFill="1" applyBorder="1" applyAlignment="1">
      <alignment horizontal="center" vertical="center" readingOrder="1"/>
    </xf>
    <xf numFmtId="0" fontId="1" fillId="3" borderId="23" xfId="0" applyFont="1" applyFill="1" applyBorder="1" applyAlignment="1">
      <alignment horizontal="center" vertical="center" readingOrder="1"/>
    </xf>
    <xf numFmtId="0" fontId="1" fillId="2" borderId="31" xfId="0" applyFont="1" applyFill="1" applyBorder="1" applyAlignment="1">
      <alignment horizontal="left" vertical="center" wrapText="1" readingOrder="1"/>
    </xf>
    <xf numFmtId="0" fontId="1" fillId="3" borderId="15" xfId="0" applyFont="1" applyFill="1" applyBorder="1" applyAlignment="1">
      <alignment horizontal="center" vertical="center" readingOrder="1"/>
    </xf>
    <xf numFmtId="0" fontId="1" fillId="3" borderId="17" xfId="0" applyFont="1" applyFill="1" applyBorder="1" applyAlignment="1">
      <alignment horizontal="center" vertical="center" readingOrder="1"/>
    </xf>
    <xf numFmtId="0" fontId="1" fillId="3" borderId="20" xfId="0" applyFont="1" applyFill="1" applyBorder="1" applyAlignment="1">
      <alignment horizontal="center" vertical="center" readingOrder="1"/>
    </xf>
    <xf numFmtId="0" fontId="1" fillId="3" borderId="18" xfId="0" applyFont="1" applyFill="1" applyBorder="1" applyAlignment="1">
      <alignment horizontal="center" vertical="center" readingOrder="1"/>
    </xf>
    <xf numFmtId="0" fontId="1" fillId="2" borderId="1" xfId="0" applyFont="1" applyFill="1" applyBorder="1" applyAlignment="1">
      <alignment horizontal="center" wrapText="1" readingOrder="1"/>
    </xf>
    <xf numFmtId="0" fontId="1" fillId="2" borderId="2" xfId="0" applyFont="1" applyFill="1" applyBorder="1" applyAlignment="1">
      <alignment horizontal="center" wrapText="1" readingOrder="1"/>
    </xf>
    <xf numFmtId="0" fontId="1" fillId="2" borderId="3" xfId="0" applyFont="1" applyFill="1" applyBorder="1" applyAlignment="1">
      <alignment horizontal="center" wrapText="1" readingOrder="1"/>
    </xf>
    <xf numFmtId="0" fontId="1" fillId="2" borderId="4" xfId="0" applyFont="1" applyFill="1" applyBorder="1" applyAlignment="1">
      <alignment horizontal="center" wrapText="1" readingOrder="1"/>
    </xf>
    <xf numFmtId="0" fontId="1" fillId="2" borderId="5" xfId="0" applyFont="1" applyFill="1" applyBorder="1" applyAlignment="1">
      <alignment horizontal="center" wrapText="1" readingOrder="1"/>
    </xf>
    <xf numFmtId="0" fontId="1" fillId="2" borderId="6" xfId="0" applyFont="1" applyFill="1" applyBorder="1" applyAlignment="1">
      <alignment horizontal="center" wrapText="1" readingOrder="1"/>
    </xf>
    <xf numFmtId="0" fontId="2" fillId="0" borderId="21" xfId="0" applyFont="1" applyBorder="1" applyAlignment="1">
      <alignment horizontal="center" readingOrder="1"/>
    </xf>
    <xf numFmtId="0" fontId="2" fillId="0" borderId="18" xfId="0" applyFont="1" applyBorder="1" applyAlignment="1">
      <alignment horizontal="center" readingOrder="1"/>
    </xf>
    <xf numFmtId="0" fontId="2" fillId="0" borderId="19" xfId="0" applyFont="1" applyBorder="1" applyAlignment="1">
      <alignment horizontal="center" readingOrder="1"/>
    </xf>
    <xf numFmtId="0" fontId="2" fillId="0" borderId="8" xfId="0" applyFont="1" applyBorder="1" applyAlignment="1">
      <alignment horizontal="center" readingOrder="1"/>
    </xf>
    <xf numFmtId="0" fontId="2" fillId="0" borderId="98" xfId="0" applyFont="1" applyBorder="1" applyAlignment="1">
      <alignment horizontal="center" readingOrder="1"/>
    </xf>
    <xf numFmtId="0" fontId="2" fillId="0" borderId="35" xfId="0" applyFont="1" applyBorder="1" applyAlignment="1">
      <alignment horizontal="center" readingOrder="1"/>
    </xf>
    <xf numFmtId="0" fontId="2" fillId="0" borderId="26" xfId="0" applyFont="1" applyBorder="1" applyAlignment="1">
      <alignment horizontal="center" readingOrder="1"/>
    </xf>
    <xf numFmtId="0" fontId="2" fillId="0" borderId="99" xfId="0" applyFont="1" applyBorder="1" applyAlignment="1">
      <alignment horizontal="center" readingOrder="1"/>
    </xf>
    <xf numFmtId="0" fontId="2" fillId="0" borderId="23" xfId="0" applyFont="1" applyBorder="1" applyAlignment="1">
      <alignment horizontal="center" readingOrder="1"/>
    </xf>
    <xf numFmtId="0" fontId="2" fillId="0" borderId="24" xfId="0" applyFont="1" applyBorder="1" applyAlignment="1">
      <alignment horizontal="center" readingOrder="1"/>
    </xf>
    <xf numFmtId="0" fontId="2" fillId="0" borderId="25" xfId="0" applyFont="1" applyBorder="1" applyAlignment="1">
      <alignment horizontal="center" readingOrder="1"/>
    </xf>
    <xf numFmtId="0" fontId="2" fillId="0" borderId="27" xfId="0" applyFont="1" applyBorder="1" applyAlignment="1">
      <alignment horizontal="center" readingOrder="1"/>
    </xf>
    <xf numFmtId="0" fontId="11" fillId="0" borderId="100" xfId="0" applyFont="1" applyBorder="1" applyAlignment="1">
      <alignment horizontal="left" wrapText="1" readingOrder="1"/>
    </xf>
    <xf numFmtId="0" fontId="1" fillId="0" borderId="100" xfId="0" applyFont="1" applyBorder="1" applyAlignment="1">
      <alignment horizontal="left" wrapText="1" readingOrder="1"/>
    </xf>
    <xf numFmtId="0" fontId="19" fillId="0" borderId="96" xfId="0" applyFont="1" applyBorder="1" applyAlignment="1">
      <alignment horizontal="center" vertical="center" wrapText="1"/>
    </xf>
    <xf numFmtId="0" fontId="19" fillId="0" borderId="96" xfId="0" applyFont="1" applyBorder="1" applyAlignment="1">
      <alignment horizontal="center" vertical="center"/>
    </xf>
    <xf numFmtId="0" fontId="21" fillId="0" borderId="96" xfId="0" applyFont="1" applyBorder="1" applyAlignment="1">
      <alignment horizontal="center" vertical="center" wrapText="1"/>
    </xf>
    <xf numFmtId="0" fontId="11" fillId="0" borderId="31" xfId="0" applyFont="1" applyBorder="1" applyAlignment="1">
      <alignment horizontal="center" wrapText="1" readingOrder="1"/>
    </xf>
    <xf numFmtId="0" fontId="1" fillId="0" borderId="31" xfId="0" applyFont="1" applyBorder="1" applyAlignment="1">
      <alignment horizontal="center" wrapText="1" readingOrder="1"/>
    </xf>
    <xf numFmtId="0" fontId="2" fillId="0" borderId="4" xfId="0" applyFont="1" applyBorder="1" applyAlignment="1">
      <alignment horizontal="center" readingOrder="1"/>
    </xf>
    <xf numFmtId="0" fontId="2" fillId="0" borderId="5" xfId="0" applyFont="1" applyBorder="1" applyAlignment="1">
      <alignment horizontal="center" readingOrder="1"/>
    </xf>
    <xf numFmtId="0" fontId="2" fillId="0" borderId="6" xfId="0" applyFont="1" applyBorder="1" applyAlignment="1">
      <alignment horizontal="center" readingOrder="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ocumenttasks/documenttask1.xml><?xml version="1.0" encoding="utf-8"?>
<Tasks xmlns="http://schemas.microsoft.com/office/tasks/2019/documenttasks">
  <Task id="{4EBD7249-197C-4CE3-A63E-85F67A076E3F}">
    <Anchor>
      <Comment id="{6DCF6C3F-F2DD-4DFF-B240-3CD8768D475D}"/>
    </Anchor>
    <History>
      <Event time="2023-05-19T14:48:30.61" id="{FEBD13AD-130D-4620-B333-F3C6AF709480}">
        <Attribution userId="S::lfchaves@prefeitura.sp.gov.br::9efcd7b7-386a-4848-a32f-22c3e100ecf6" userName="Luan Ferraz Chaves" userProvider="AD"/>
        <Anchor>
          <Comment id="{6DCF6C3F-F2DD-4DFF-B240-3CD8768D475D}"/>
        </Anchor>
        <Create/>
      </Event>
      <Event time="2023-05-19T14:48:30.61" id="{79FFB39B-DBB7-4865-BEC5-49382C406E7C}">
        <Attribution userId="S::lfchaves@prefeitura.sp.gov.br::9efcd7b7-386a-4848-a32f-22c3e100ecf6" userName="Luan Ferraz Chaves" userProvider="AD"/>
        <Anchor>
          <Comment id="{6DCF6C3F-F2DD-4DFF-B240-3CD8768D475D}"/>
        </Anchor>
        <Assign userId="S::malicedamasceno@PREFEITURA.SP.GOV.BR::ba6eb83a-eca9-40d9-92c8-a29a97111527" userName="Maria Alice Medeiros Damasceno" userProvider="AD"/>
      </Event>
      <Event time="2023-05-19T14:48:30.61" id="{6CFF4D88-BA17-4E65-BCBB-C541ECED9EBB}">
        <Attribution userId="S::lfchaves@prefeitura.sp.gov.br::9efcd7b7-386a-4848-a32f-22c3e100ecf6" userName="Luan Ferraz Chaves" userProvider="AD"/>
        <Anchor>
          <Comment id="{6DCF6C3F-F2DD-4DFF-B240-3CD8768D475D}"/>
        </Anchor>
        <SetTitle title="@Maria Alice Medeiros Damasceno pode deixar o 10,12 e o 10.1.3 igual ao 10.1.3, com a tabela já montada com a lista de itens e com as fórmulas puxando do 9"/>
      </Event>
      <Event time="2023-05-19T17:18:09.21" id="{4F4FAF7A-3512-4B8F-95F6-FE95DBB9DC5F}">
        <Attribution userId="S::malicedamasceno@PREFEITURA.SP.GOV.BR::ba6eb83a-eca9-40d9-92c8-a29a97111527" userName="Maria Alice Medeiros Damasceno" userProvider="AD"/>
        <Progress percentComplete="100"/>
      </Event>
    </History>
  </Task>
  <Task id="{F850FC8E-84EF-4EA6-8C8D-FB96C7BF7FB6}">
    <Anchor>
      <Comment id="{1B81E589-899E-4416-AA4F-762350BEA16E}"/>
    </Anchor>
    <History>
      <Event time="2023-05-19T14:45:00.71" id="{5AD912F9-2C99-463F-BA09-9E651B0E2519}">
        <Attribution userId="S::lfchaves@prefeitura.sp.gov.br::9efcd7b7-386a-4848-a32f-22c3e100ecf6" userName="Luan Ferraz Chaves" userProvider="AD"/>
        <Anchor>
          <Comment id="{1B81E589-899E-4416-AA4F-762350BEA16E}"/>
        </Anchor>
        <Create/>
      </Event>
      <Event time="2023-05-19T14:45:00.71" id="{0ABEA0F3-8D54-4609-894D-9854F6E69D9E}">
        <Attribution userId="S::lfchaves@prefeitura.sp.gov.br::9efcd7b7-386a-4848-a32f-22c3e100ecf6" userName="Luan Ferraz Chaves" userProvider="AD"/>
        <Anchor>
          <Comment id="{1B81E589-899E-4416-AA4F-762350BEA16E}"/>
        </Anchor>
        <Assign userId="S::malicedamasceno@PREFEITURA.SP.GOV.BR::ba6eb83a-eca9-40d9-92c8-a29a97111527" userName="Maria Alice Medeiros Damasceno" userProvider="AD"/>
      </Event>
      <Event time="2023-05-19T14:45:00.71" id="{8ABDC0F6-14D6-4977-B4E7-0F3ED1C40120}">
        <Attribution userId="S::lfchaves@prefeitura.sp.gov.br::9efcd7b7-386a-4848-a32f-22c3e100ecf6" userName="Luan Ferraz Chaves" userProvider="AD"/>
        <Anchor>
          <Comment id="{1B81E589-899E-4416-AA4F-762350BEA16E}"/>
        </Anchor>
        <SetTitle title="@Maria Alice Medeiros Damasceno , alterar a ordem das linhas conforme lista que deixei abaixo"/>
      </Event>
      <Event time="2023-05-19T17:05:43.58" id="{D9ECD9A4-4734-4A95-82C9-ACD8008AC1D4}">
        <Attribution userId="S::malicedamasceno@PREFEITURA.SP.GOV.BR::ba6eb83a-eca9-40d9-92c8-a29a97111527" userName="Maria Alice Medeiros Damasceno" userProvider="AD"/>
        <Progress percentComplete="100"/>
      </Event>
    </History>
  </Task>
  <Task id="{A6B631DF-CE1E-4E78-95C0-0D5135840D81}">
    <Anchor>
      <Comment id="{C78B64D5-1719-462D-97AB-ECE1741448AC}"/>
    </Anchor>
    <History>
      <Event time="2023-05-19T14:50:02.68" id="{4B71E620-7791-411C-8417-523A8EEAC2FE}">
        <Attribution userId="S::lfchaves@prefeitura.sp.gov.br::9efcd7b7-386a-4848-a32f-22c3e100ecf6" userName="Luan Ferraz Chaves" userProvider="AD"/>
        <Anchor>
          <Comment id="{C78B64D5-1719-462D-97AB-ECE1741448AC}"/>
        </Anchor>
        <Create/>
      </Event>
      <Event time="2023-05-19T14:50:02.68" id="{160D83DA-E64A-49A7-825C-FBAC89F11AC1}">
        <Attribution userId="S::lfchaves@prefeitura.sp.gov.br::9efcd7b7-386a-4848-a32f-22c3e100ecf6" userName="Luan Ferraz Chaves" userProvider="AD"/>
        <Anchor>
          <Comment id="{C78B64D5-1719-462D-97AB-ECE1741448AC}"/>
        </Anchor>
        <Assign userId="S::malicedamasceno@PREFEITURA.SP.GOV.BR::ba6eb83a-eca9-40d9-92c8-a29a97111527" userName="Maria Alice Medeiros Damasceno" userProvider="AD"/>
      </Event>
      <Event time="2023-05-19T14:50:02.68" id="{EA024A29-783D-4308-A34D-26E2DAF79E73}">
        <Attribution userId="S::lfchaves@prefeitura.sp.gov.br::9efcd7b7-386a-4848-a32f-22c3e100ecf6" userName="Luan Ferraz Chaves" userProvider="AD"/>
        <Anchor>
          <Comment id="{C78B64D5-1719-462D-97AB-ECE1741448AC}"/>
        </Anchor>
        <SetTitle title="@Maria Alice Medeiros Damasceno , pode deixar o 10.2..2 e o 10.2.3 igual ao 10.2.1."/>
      </Event>
      <Event time="2023-05-19T17:32:50.06" id="{334772CF-29A5-4260-9241-CC5CE105EC31}">
        <Attribution userId="S::malicedamasceno@PREFEITURA.SP.GOV.BR::ba6eb83a-eca9-40d9-92c8-a29a97111527" userName="Maria Alice Medeiros Damasceno"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Maria Alice Medeiros Damasceno" id="{9A1DB3E7-339B-4D43-AA41-A74CB4D6A830}" userId="malicedamasceno@PREFEITURA.SP.GOV.BR" providerId="PeoplePicker"/>
  <person displayName="Luan Ferraz Chaves" id="{170BFB75-0340-4ED0-B1C9-0FCFEE3E2887}" userId="S::lfchaves@prefeitura.sp.gov.br::9efcd7b7-386a-4848-a32f-22c3e100ecf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38" dT="2023-05-19T14:45:00.75" personId="{170BFB75-0340-4ED0-B1C9-0FCFEE3E2887}" id="{1B81E589-899E-4416-AA4F-762350BEA16E}" done="1">
    <text>@Maria Alice Medeiros Damasceno , alterar a ordem das linhas conforme lista que deixei abaixo</text>
    <mentions>
      <mention mentionpersonId="{9A1DB3E7-339B-4D43-AA41-A74CB4D6A830}" mentionId="{5451086D-7331-4C1E-A440-52670B308502}" startIndex="0" length="31"/>
    </mentions>
  </threadedComment>
  <threadedComment ref="A190" dT="2023-05-19T14:48:30.65" personId="{170BFB75-0340-4ED0-B1C9-0FCFEE3E2887}" id="{6DCF6C3F-F2DD-4DFF-B240-3CD8768D475D}" done="1">
    <text>@Maria Alice Medeiros Damasceno pode deixar o 10,12 e o 10.1.3 igual ao 10.1.3, com a tabela já montada com a lista de itens e com as fórmulas puxando do 9</text>
    <mentions>
      <mention mentionpersonId="{9A1DB3E7-339B-4D43-AA41-A74CB4D6A830}" mentionId="{329D490B-D50E-4610-AC39-5EB76C95473A}" startIndex="0" length="31"/>
    </mentions>
  </threadedComment>
  <threadedComment ref="A267" dT="2023-05-19T14:50:02.73" personId="{170BFB75-0340-4ED0-B1C9-0FCFEE3E2887}" id="{C78B64D5-1719-462D-97AB-ECE1741448AC}" done="1">
    <text>@Maria Alice Medeiros Damasceno , pode deixar o 10.2..2 e o 10.2.3 igual ao 10.2.1.</text>
    <mentions>
      <mention mentionpersonId="{9A1DB3E7-339B-4D43-AA41-A74CB4D6A830}" mentionId="{F9F3D91D-C4F4-4EFE-8169-D27A658976EE}" startIndex="0" length="31"/>
    </mentions>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1"/>
  <sheetViews>
    <sheetView tabSelected="1" topLeftCell="A110" workbookViewId="0">
      <selection activeCell="C125" sqref="C125:D125"/>
    </sheetView>
  </sheetViews>
  <sheetFormatPr defaultRowHeight="15"/>
  <cols>
    <col min="3" max="3" width="10.140625" customWidth="1"/>
    <col min="4" max="4" width="9.85546875" customWidth="1"/>
    <col min="11" max="11" width="9.5703125" customWidth="1"/>
    <col min="21" max="21" width="9.28515625" customWidth="1"/>
    <col min="23" max="23" width="9.28515625" customWidth="1"/>
    <col min="25" max="25" width="20.42578125" customWidth="1"/>
    <col min="26" max="26" width="8.85546875" bestFit="1" customWidth="1"/>
  </cols>
  <sheetData>
    <row r="1" spans="1:24" ht="15" customHeight="1">
      <c r="A1" s="466" t="s">
        <v>0</v>
      </c>
      <c r="B1" s="467"/>
      <c r="C1" s="467"/>
      <c r="D1" s="467"/>
      <c r="E1" s="467"/>
      <c r="F1" s="467"/>
      <c r="G1" s="467"/>
      <c r="H1" s="467"/>
      <c r="I1" s="467"/>
      <c r="J1" s="467"/>
      <c r="K1" s="467"/>
      <c r="L1" s="467"/>
      <c r="M1" s="467"/>
      <c r="N1" s="467"/>
      <c r="O1" s="467"/>
      <c r="P1" s="467"/>
      <c r="Q1" s="467"/>
      <c r="R1" s="467"/>
      <c r="S1" s="467"/>
      <c r="T1" s="467"/>
      <c r="U1" s="467"/>
      <c r="V1" s="467"/>
      <c r="W1" s="467"/>
      <c r="X1" s="468"/>
    </row>
    <row r="2" spans="1:24">
      <c r="A2" s="469"/>
      <c r="B2" s="470"/>
      <c r="C2" s="470"/>
      <c r="D2" s="470"/>
      <c r="E2" s="470"/>
      <c r="F2" s="470"/>
      <c r="G2" s="470"/>
      <c r="H2" s="470"/>
      <c r="I2" s="470"/>
      <c r="J2" s="470"/>
      <c r="K2" s="470"/>
      <c r="L2" s="470"/>
      <c r="M2" s="470"/>
      <c r="N2" s="470"/>
      <c r="O2" s="470"/>
      <c r="P2" s="470"/>
      <c r="Q2" s="470"/>
      <c r="R2" s="470"/>
      <c r="S2" s="470"/>
      <c r="T2" s="470"/>
      <c r="U2" s="470"/>
      <c r="V2" s="470"/>
      <c r="W2" s="470"/>
      <c r="X2" s="471"/>
    </row>
    <row r="3" spans="1:24">
      <c r="A3" s="2"/>
      <c r="B3" s="3"/>
      <c r="C3" s="3"/>
      <c r="D3" s="3"/>
      <c r="E3" s="3"/>
      <c r="F3" s="3"/>
      <c r="G3" s="3"/>
      <c r="H3" s="3"/>
      <c r="I3" s="3"/>
      <c r="J3" s="3"/>
      <c r="K3" s="3"/>
      <c r="L3" s="3"/>
      <c r="M3" s="3"/>
      <c r="N3" s="3"/>
      <c r="O3" s="3"/>
      <c r="P3" s="3"/>
      <c r="Q3" s="3"/>
      <c r="R3" s="3"/>
      <c r="S3" s="3"/>
      <c r="T3" s="3"/>
      <c r="U3" s="3"/>
      <c r="V3" s="3"/>
      <c r="W3" s="3"/>
      <c r="X3" s="4"/>
    </row>
    <row r="4" spans="1:24">
      <c r="A4" s="442" t="s">
        <v>1</v>
      </c>
      <c r="B4" s="442"/>
      <c r="C4" s="442"/>
      <c r="D4" s="442"/>
      <c r="E4" s="442"/>
      <c r="F4" s="442"/>
      <c r="G4" s="442"/>
      <c r="H4" s="442"/>
      <c r="I4" s="442"/>
      <c r="J4" s="442"/>
      <c r="K4" s="442"/>
      <c r="L4" s="442"/>
      <c r="M4" s="442"/>
      <c r="N4" s="442"/>
      <c r="O4" s="442"/>
      <c r="P4" s="442"/>
      <c r="Q4" s="442"/>
      <c r="R4" s="442"/>
      <c r="S4" s="442"/>
      <c r="T4" s="442"/>
      <c r="U4" s="442"/>
      <c r="V4" s="442"/>
      <c r="W4" s="442"/>
      <c r="X4" s="442"/>
    </row>
    <row r="5" spans="1:24">
      <c r="A5" s="114" t="s">
        <v>2</v>
      </c>
      <c r="B5" s="114"/>
      <c r="C5" s="114"/>
      <c r="D5" s="114"/>
      <c r="E5" s="114"/>
      <c r="F5" s="114"/>
      <c r="G5" s="114"/>
      <c r="H5" s="114"/>
      <c r="I5" s="114"/>
      <c r="J5" s="114"/>
      <c r="K5" s="114"/>
      <c r="L5" s="114"/>
      <c r="M5" s="114"/>
      <c r="N5" s="114"/>
      <c r="O5" s="114"/>
      <c r="P5" s="114"/>
      <c r="Q5" s="114"/>
      <c r="R5" s="114"/>
      <c r="S5" s="114"/>
      <c r="T5" s="114"/>
      <c r="U5" s="114" t="s">
        <v>3</v>
      </c>
      <c r="V5" s="114"/>
      <c r="W5" s="114"/>
      <c r="X5" s="114"/>
    </row>
    <row r="6" spans="1:24" ht="63" customHeight="1">
      <c r="A6" s="57" t="s">
        <v>4</v>
      </c>
      <c r="B6" s="57"/>
      <c r="C6" s="57"/>
      <c r="D6" s="57"/>
      <c r="E6" s="57"/>
      <c r="F6" s="57"/>
      <c r="G6" s="57"/>
      <c r="H6" s="57"/>
      <c r="I6" s="57"/>
      <c r="J6" s="57"/>
      <c r="K6" s="57"/>
      <c r="L6" s="57"/>
      <c r="M6" s="57"/>
      <c r="N6" s="57"/>
      <c r="O6" s="57"/>
      <c r="P6" s="57"/>
      <c r="Q6" s="57"/>
      <c r="R6" s="57"/>
      <c r="S6" s="57"/>
      <c r="T6" s="57"/>
      <c r="U6" s="453" t="s">
        <v>5</v>
      </c>
      <c r="V6" s="453"/>
      <c r="W6" s="453"/>
      <c r="X6" s="453"/>
    </row>
    <row r="7" spans="1:24">
      <c r="A7" s="114" t="s">
        <v>6</v>
      </c>
      <c r="B7" s="114"/>
      <c r="C7" s="114"/>
      <c r="D7" s="114"/>
      <c r="E7" s="114"/>
      <c r="F7" s="114"/>
      <c r="G7" s="114"/>
      <c r="H7" s="114"/>
      <c r="I7" s="114"/>
      <c r="J7" s="114"/>
      <c r="K7" s="114"/>
      <c r="L7" s="114"/>
      <c r="M7" s="114"/>
      <c r="N7" s="114"/>
      <c r="O7" s="114"/>
      <c r="P7" s="114" t="s">
        <v>7</v>
      </c>
      <c r="Q7" s="114"/>
      <c r="R7" s="114"/>
      <c r="S7" s="114"/>
      <c r="T7" s="114"/>
      <c r="U7" s="114" t="s">
        <v>8</v>
      </c>
      <c r="V7" s="114"/>
      <c r="W7" s="114"/>
      <c r="X7" s="114"/>
    </row>
    <row r="8" spans="1:24">
      <c r="A8" s="57" t="s">
        <v>4</v>
      </c>
      <c r="B8" s="57"/>
      <c r="C8" s="57"/>
      <c r="D8" s="57"/>
      <c r="E8" s="57"/>
      <c r="F8" s="57"/>
      <c r="G8" s="57"/>
      <c r="H8" s="57"/>
      <c r="I8" s="57"/>
      <c r="J8" s="57"/>
      <c r="K8" s="57"/>
      <c r="L8" s="57"/>
      <c r="M8" s="57"/>
      <c r="N8" s="57"/>
      <c r="O8" s="57"/>
      <c r="P8" s="453" t="s">
        <v>4</v>
      </c>
      <c r="Q8" s="453"/>
      <c r="R8" s="453"/>
      <c r="S8" s="453"/>
      <c r="T8" s="453"/>
      <c r="U8" s="453" t="s">
        <v>4</v>
      </c>
      <c r="V8" s="453"/>
      <c r="W8" s="453"/>
      <c r="X8" s="453"/>
    </row>
    <row r="9" spans="1:24">
      <c r="A9" s="114" t="s">
        <v>9</v>
      </c>
      <c r="B9" s="114"/>
      <c r="C9" s="114"/>
      <c r="D9" s="114"/>
      <c r="E9" s="114"/>
      <c r="F9" s="114"/>
      <c r="G9" s="114"/>
      <c r="H9" s="114"/>
      <c r="I9" s="114"/>
      <c r="J9" s="114"/>
      <c r="K9" s="114"/>
      <c r="L9" s="114" t="s">
        <v>10</v>
      </c>
      <c r="M9" s="114"/>
      <c r="N9" s="114"/>
      <c r="O9" s="114"/>
      <c r="P9" s="114" t="s">
        <v>11</v>
      </c>
      <c r="Q9" s="114"/>
      <c r="R9" s="114"/>
      <c r="S9" s="114"/>
      <c r="T9" s="114"/>
      <c r="U9" s="114" t="s">
        <v>12</v>
      </c>
      <c r="V9" s="114"/>
      <c r="W9" s="114"/>
      <c r="X9" s="114"/>
    </row>
    <row r="10" spans="1:24">
      <c r="A10" s="57" t="s">
        <v>4</v>
      </c>
      <c r="B10" s="57"/>
      <c r="C10" s="57"/>
      <c r="D10" s="57"/>
      <c r="E10" s="57"/>
      <c r="F10" s="57"/>
      <c r="G10" s="57"/>
      <c r="H10" s="57"/>
      <c r="I10" s="57"/>
      <c r="J10" s="57"/>
      <c r="K10" s="57"/>
      <c r="L10" s="57" t="s">
        <v>4</v>
      </c>
      <c r="M10" s="57"/>
      <c r="N10" s="57"/>
      <c r="O10" s="57"/>
      <c r="P10" s="453" t="s">
        <v>4</v>
      </c>
      <c r="Q10" s="453"/>
      <c r="R10" s="453"/>
      <c r="S10" s="453"/>
      <c r="T10" s="453"/>
      <c r="U10" s="453" t="s">
        <v>4</v>
      </c>
      <c r="V10" s="453"/>
      <c r="W10" s="453"/>
      <c r="X10" s="453"/>
    </row>
    <row r="11" spans="1:24">
      <c r="A11" s="114" t="s">
        <v>13</v>
      </c>
      <c r="B11" s="114"/>
      <c r="C11" s="114"/>
      <c r="D11" s="114" t="s">
        <v>14</v>
      </c>
      <c r="E11" s="114"/>
      <c r="F11" s="114" t="s">
        <v>15</v>
      </c>
      <c r="G11" s="114"/>
      <c r="H11" s="114"/>
      <c r="I11" s="114"/>
      <c r="J11" s="114" t="s">
        <v>16</v>
      </c>
      <c r="K11" s="114"/>
      <c r="L11" s="114"/>
      <c r="M11" s="114"/>
      <c r="N11" s="114"/>
      <c r="O11" s="114"/>
      <c r="P11" s="114" t="s">
        <v>17</v>
      </c>
      <c r="Q11" s="114"/>
      <c r="R11" s="114"/>
      <c r="S11" s="114"/>
      <c r="T11" s="114"/>
      <c r="U11" s="114"/>
      <c r="V11" s="114"/>
      <c r="W11" s="114"/>
      <c r="X11" s="114"/>
    </row>
    <row r="12" spans="1:24">
      <c r="A12" s="453" t="s">
        <v>4</v>
      </c>
      <c r="B12" s="453"/>
      <c r="C12" s="453"/>
      <c r="D12" s="57" t="s">
        <v>4</v>
      </c>
      <c r="E12" s="57"/>
      <c r="F12" s="453" t="s">
        <v>4</v>
      </c>
      <c r="G12" s="453"/>
      <c r="H12" s="453"/>
      <c r="I12" s="453"/>
      <c r="J12" s="107" t="s">
        <v>4</v>
      </c>
      <c r="K12" s="107"/>
      <c r="L12" s="107"/>
      <c r="M12" s="107"/>
      <c r="N12" s="107"/>
      <c r="O12" s="107"/>
      <c r="P12" s="107" t="s">
        <v>4</v>
      </c>
      <c r="Q12" s="107"/>
      <c r="R12" s="107"/>
      <c r="S12" s="107"/>
      <c r="T12" s="107"/>
      <c r="U12" s="107"/>
      <c r="V12" s="107"/>
      <c r="W12" s="107"/>
      <c r="X12" s="107"/>
    </row>
    <row r="13" spans="1:24">
      <c r="A13" s="114" t="s">
        <v>18</v>
      </c>
      <c r="B13" s="114"/>
      <c r="C13" s="114"/>
      <c r="D13" s="114"/>
      <c r="E13" s="114"/>
      <c r="F13" s="114"/>
      <c r="G13" s="114"/>
      <c r="H13" s="114"/>
      <c r="I13" s="114"/>
      <c r="J13" s="114"/>
      <c r="K13" s="114" t="s">
        <v>19</v>
      </c>
      <c r="L13" s="114"/>
      <c r="M13" s="114"/>
      <c r="N13" s="114"/>
      <c r="O13" s="114"/>
      <c r="P13" s="114" t="s">
        <v>20</v>
      </c>
      <c r="Q13" s="114"/>
      <c r="R13" s="114"/>
      <c r="S13" s="114"/>
      <c r="T13" s="114"/>
      <c r="U13" s="114" t="s">
        <v>8</v>
      </c>
      <c r="V13" s="114"/>
      <c r="W13" s="114"/>
      <c r="X13" s="114"/>
    </row>
    <row r="14" spans="1:24">
      <c r="A14" s="57" t="s">
        <v>4</v>
      </c>
      <c r="B14" s="57"/>
      <c r="C14" s="57"/>
      <c r="D14" s="57"/>
      <c r="E14" s="57"/>
      <c r="F14" s="57"/>
      <c r="G14" s="57"/>
      <c r="H14" s="57"/>
      <c r="I14" s="57"/>
      <c r="J14" s="57"/>
      <c r="K14" s="57" t="s">
        <v>4</v>
      </c>
      <c r="L14" s="57"/>
      <c r="M14" s="57"/>
      <c r="N14" s="57"/>
      <c r="O14" s="57"/>
      <c r="P14" s="453" t="s">
        <v>4</v>
      </c>
      <c r="Q14" s="453"/>
      <c r="R14" s="453"/>
      <c r="S14" s="453"/>
      <c r="T14" s="453"/>
      <c r="U14" s="453" t="s">
        <v>4</v>
      </c>
      <c r="V14" s="453"/>
      <c r="W14" s="453"/>
      <c r="X14" s="453"/>
    </row>
    <row r="15" spans="1:24">
      <c r="A15" s="114" t="s">
        <v>21</v>
      </c>
      <c r="B15" s="114"/>
      <c r="C15" s="114"/>
      <c r="D15" s="114"/>
      <c r="E15" s="114"/>
      <c r="F15" s="114"/>
      <c r="G15" s="114"/>
      <c r="H15" s="114"/>
      <c r="I15" s="114"/>
      <c r="J15" s="114"/>
      <c r="K15" s="114"/>
      <c r="L15" s="114"/>
      <c r="M15" s="114"/>
      <c r="N15" s="114"/>
      <c r="O15" s="114"/>
      <c r="P15" s="114" t="s">
        <v>22</v>
      </c>
      <c r="Q15" s="114"/>
      <c r="R15" s="114"/>
      <c r="S15" s="114"/>
      <c r="T15" s="114"/>
      <c r="U15" s="114" t="s">
        <v>8</v>
      </c>
      <c r="V15" s="114"/>
      <c r="W15" s="114"/>
      <c r="X15" s="114"/>
    </row>
    <row r="16" spans="1:24">
      <c r="A16" s="453" t="s">
        <v>4</v>
      </c>
      <c r="B16" s="453"/>
      <c r="C16" s="453"/>
      <c r="D16" s="453"/>
      <c r="E16" s="453"/>
      <c r="F16" s="453"/>
      <c r="G16" s="453"/>
      <c r="H16" s="453"/>
      <c r="I16" s="453"/>
      <c r="J16" s="453"/>
      <c r="K16" s="453"/>
      <c r="L16" s="453"/>
      <c r="M16" s="453"/>
      <c r="N16" s="453"/>
      <c r="O16" s="453"/>
      <c r="P16" s="453" t="s">
        <v>4</v>
      </c>
      <c r="Q16" s="453"/>
      <c r="R16" s="453"/>
      <c r="S16" s="453"/>
      <c r="T16" s="453"/>
      <c r="U16" s="453" t="s">
        <v>4</v>
      </c>
      <c r="V16" s="453"/>
      <c r="W16" s="453"/>
      <c r="X16" s="453"/>
    </row>
    <row r="17" spans="1:24">
      <c r="A17" s="114" t="s">
        <v>23</v>
      </c>
      <c r="B17" s="114"/>
      <c r="C17" s="114"/>
      <c r="D17" s="114"/>
      <c r="E17" s="114"/>
      <c r="F17" s="114"/>
      <c r="G17" s="114"/>
      <c r="H17" s="114"/>
      <c r="I17" s="114"/>
      <c r="J17" s="114"/>
      <c r="K17" s="114"/>
      <c r="L17" s="114"/>
      <c r="M17" s="114"/>
      <c r="N17" s="114"/>
      <c r="O17" s="114"/>
      <c r="P17" s="114" t="s">
        <v>17</v>
      </c>
      <c r="Q17" s="114"/>
      <c r="R17" s="114"/>
      <c r="S17" s="114"/>
      <c r="T17" s="114"/>
      <c r="U17" s="114"/>
      <c r="V17" s="114"/>
      <c r="W17" s="114"/>
      <c r="X17" s="114"/>
    </row>
    <row r="18" spans="1:24">
      <c r="A18" s="453" t="s">
        <v>4</v>
      </c>
      <c r="B18" s="453"/>
      <c r="C18" s="453"/>
      <c r="D18" s="453"/>
      <c r="E18" s="453"/>
      <c r="F18" s="453"/>
      <c r="G18" s="453"/>
      <c r="H18" s="453"/>
      <c r="I18" s="453"/>
      <c r="J18" s="453"/>
      <c r="K18" s="453"/>
      <c r="L18" s="453"/>
      <c r="M18" s="453"/>
      <c r="N18" s="453"/>
      <c r="O18" s="453"/>
      <c r="P18" s="107" t="s">
        <v>4</v>
      </c>
      <c r="Q18" s="107"/>
      <c r="R18" s="107"/>
      <c r="S18" s="107"/>
      <c r="T18" s="107"/>
      <c r="U18" s="107"/>
      <c r="V18" s="107"/>
      <c r="W18" s="107"/>
      <c r="X18" s="107"/>
    </row>
    <row r="19" spans="1:24">
      <c r="A19" s="367"/>
      <c r="B19" s="368"/>
      <c r="C19" s="368"/>
      <c r="D19" s="368"/>
      <c r="E19" s="368"/>
      <c r="F19" s="368"/>
      <c r="G19" s="368"/>
      <c r="H19" s="368"/>
      <c r="I19" s="368"/>
      <c r="J19" s="368"/>
      <c r="K19" s="368"/>
      <c r="L19" s="368"/>
      <c r="M19" s="368"/>
      <c r="N19" s="368"/>
      <c r="O19" s="368"/>
      <c r="P19" s="368"/>
      <c r="Q19" s="368"/>
      <c r="R19" s="368"/>
      <c r="S19" s="368"/>
      <c r="T19" s="368"/>
      <c r="U19" s="368"/>
      <c r="V19" s="368"/>
      <c r="W19" s="368"/>
      <c r="X19" s="369"/>
    </row>
    <row r="20" spans="1:24">
      <c r="A20" s="454" t="s">
        <v>24</v>
      </c>
      <c r="B20" s="455"/>
      <c r="C20" s="455"/>
      <c r="D20" s="455"/>
      <c r="E20" s="455"/>
      <c r="F20" s="455"/>
      <c r="G20" s="455"/>
      <c r="H20" s="455"/>
      <c r="I20" s="455"/>
      <c r="J20" s="455"/>
      <c r="K20" s="455"/>
      <c r="L20" s="455"/>
      <c r="M20" s="455"/>
      <c r="N20" s="455"/>
      <c r="O20" s="455"/>
      <c r="P20" s="455"/>
      <c r="Q20" s="455"/>
      <c r="R20" s="455"/>
      <c r="S20" s="455"/>
      <c r="T20" s="455"/>
      <c r="U20" s="455"/>
      <c r="V20" s="455"/>
      <c r="W20" s="455"/>
      <c r="X20" s="456"/>
    </row>
    <row r="21" spans="1:24">
      <c r="A21" s="457" t="s">
        <v>25</v>
      </c>
      <c r="B21" s="458"/>
      <c r="C21" s="458"/>
      <c r="D21" s="458"/>
      <c r="E21" s="458"/>
      <c r="F21" s="458"/>
      <c r="G21" s="458"/>
      <c r="H21" s="458"/>
      <c r="I21" s="458"/>
      <c r="J21" s="459"/>
      <c r="K21" s="460" t="s">
        <v>26</v>
      </c>
      <c r="L21" s="458"/>
      <c r="M21" s="458"/>
      <c r="N21" s="458"/>
      <c r="O21" s="458"/>
      <c r="P21" s="458"/>
      <c r="Q21" s="458"/>
      <c r="R21" s="459"/>
      <c r="S21" s="460" t="s">
        <v>27</v>
      </c>
      <c r="T21" s="458"/>
      <c r="U21" s="458"/>
      <c r="V21" s="458"/>
      <c r="W21" s="458"/>
      <c r="X21" s="459"/>
    </row>
    <row r="22" spans="1:24" ht="53.25" customHeight="1">
      <c r="A22" s="453" t="s">
        <v>4</v>
      </c>
      <c r="B22" s="453"/>
      <c r="C22" s="453"/>
      <c r="D22" s="453"/>
      <c r="E22" s="453"/>
      <c r="F22" s="453"/>
      <c r="G22" s="453"/>
      <c r="H22" s="453"/>
      <c r="I22" s="453"/>
      <c r="J22" s="453"/>
      <c r="K22" s="57" t="s">
        <v>4</v>
      </c>
      <c r="L22" s="57"/>
      <c r="M22" s="57"/>
      <c r="N22" s="57"/>
      <c r="O22" s="57"/>
      <c r="P22" s="57"/>
      <c r="Q22" s="57"/>
      <c r="R22" s="57"/>
      <c r="S22" s="453" t="s">
        <v>28</v>
      </c>
      <c r="T22" s="453"/>
      <c r="U22" s="453"/>
      <c r="V22" s="453"/>
      <c r="W22" s="453"/>
      <c r="X22" s="453"/>
    </row>
    <row r="23" spans="1:24">
      <c r="A23" s="370"/>
      <c r="B23" s="371"/>
      <c r="C23" s="371"/>
      <c r="D23" s="371"/>
      <c r="E23" s="371"/>
      <c r="F23" s="371"/>
      <c r="G23" s="371"/>
      <c r="H23" s="371"/>
      <c r="I23" s="371"/>
      <c r="J23" s="371"/>
      <c r="K23" s="371"/>
      <c r="L23" s="371"/>
      <c r="M23" s="371"/>
      <c r="N23" s="371"/>
      <c r="O23" s="371"/>
      <c r="P23" s="371"/>
      <c r="Q23" s="371"/>
      <c r="R23" s="371"/>
      <c r="S23" s="371"/>
      <c r="T23" s="371"/>
      <c r="U23" s="371"/>
      <c r="V23" s="371"/>
      <c r="W23" s="371"/>
      <c r="X23" s="372"/>
    </row>
    <row r="24" spans="1:24">
      <c r="A24" s="337" t="s">
        <v>29</v>
      </c>
      <c r="B24" s="338"/>
      <c r="C24" s="338"/>
      <c r="D24" s="338"/>
      <c r="E24" s="338"/>
      <c r="F24" s="338"/>
      <c r="G24" s="338"/>
      <c r="H24" s="338"/>
      <c r="I24" s="338"/>
      <c r="J24" s="339"/>
      <c r="K24" s="462" t="s">
        <v>30</v>
      </c>
      <c r="L24" s="338"/>
      <c r="M24" s="338"/>
      <c r="N24" s="338"/>
      <c r="O24" s="338"/>
      <c r="P24" s="338"/>
      <c r="Q24" s="338"/>
      <c r="R24" s="338"/>
      <c r="S24" s="338"/>
      <c r="T24" s="338"/>
      <c r="U24" s="338"/>
      <c r="V24" s="338"/>
      <c r="W24" s="338"/>
      <c r="X24" s="339"/>
    </row>
    <row r="25" spans="1:24">
      <c r="A25" s="438" t="s">
        <v>4</v>
      </c>
      <c r="B25" s="439"/>
      <c r="C25" s="439"/>
      <c r="D25" s="439"/>
      <c r="E25" s="439"/>
      <c r="F25" s="439"/>
      <c r="G25" s="439"/>
      <c r="H25" s="439"/>
      <c r="I25" s="439"/>
      <c r="J25" s="440"/>
      <c r="K25" s="441" t="s">
        <v>4</v>
      </c>
      <c r="L25" s="439"/>
      <c r="M25" s="439"/>
      <c r="N25" s="439"/>
      <c r="O25" s="439"/>
      <c r="P25" s="439"/>
      <c r="Q25" s="439"/>
      <c r="R25" s="439"/>
      <c r="S25" s="439"/>
      <c r="T25" s="439"/>
      <c r="U25" s="439"/>
      <c r="V25" s="439"/>
      <c r="W25" s="439"/>
      <c r="X25" s="440"/>
    </row>
    <row r="26" spans="1:24">
      <c r="A26" s="320"/>
      <c r="B26" s="321"/>
      <c r="C26" s="321"/>
      <c r="D26" s="321"/>
      <c r="E26" s="321"/>
      <c r="F26" s="321"/>
      <c r="G26" s="321"/>
      <c r="H26" s="321"/>
      <c r="I26" s="321"/>
      <c r="J26" s="321"/>
      <c r="K26" s="321"/>
      <c r="L26" s="321"/>
      <c r="M26" s="321"/>
      <c r="N26" s="321"/>
      <c r="O26" s="321"/>
      <c r="P26" s="321"/>
      <c r="Q26" s="321"/>
      <c r="R26" s="321"/>
      <c r="S26" s="321"/>
      <c r="T26" s="321"/>
      <c r="U26" s="321"/>
      <c r="V26" s="321"/>
      <c r="W26" s="321"/>
      <c r="X26" s="322"/>
    </row>
    <row r="27" spans="1:24">
      <c r="A27" s="337" t="s">
        <v>31</v>
      </c>
      <c r="B27" s="338"/>
      <c r="C27" s="338"/>
      <c r="D27" s="338"/>
      <c r="E27" s="338"/>
      <c r="F27" s="339"/>
      <c r="G27" s="462" t="s">
        <v>32</v>
      </c>
      <c r="H27" s="338"/>
      <c r="I27" s="338"/>
      <c r="J27" s="338"/>
      <c r="K27" s="338"/>
      <c r="L27" s="339"/>
      <c r="M27" s="462" t="s">
        <v>33</v>
      </c>
      <c r="N27" s="338"/>
      <c r="O27" s="338"/>
      <c r="P27" s="338"/>
      <c r="Q27" s="339"/>
      <c r="R27" s="463" t="s">
        <v>34</v>
      </c>
      <c r="S27" s="464"/>
      <c r="T27" s="464"/>
      <c r="U27" s="464"/>
      <c r="V27" s="464"/>
      <c r="W27" s="464"/>
      <c r="X27" s="465"/>
    </row>
    <row r="28" spans="1:24">
      <c r="A28" s="435">
        <f>O122</f>
        <v>0</v>
      </c>
      <c r="B28" s="436"/>
      <c r="C28" s="436"/>
      <c r="D28" s="436"/>
      <c r="E28" s="436"/>
      <c r="F28" s="437"/>
      <c r="G28" s="435">
        <f>O128</f>
        <v>0</v>
      </c>
      <c r="H28" s="436"/>
      <c r="I28" s="436"/>
      <c r="J28" s="436"/>
      <c r="K28" s="436"/>
      <c r="L28" s="437"/>
      <c r="M28" s="435">
        <f>O134</f>
        <v>0</v>
      </c>
      <c r="N28" s="436"/>
      <c r="O28" s="436"/>
      <c r="P28" s="436"/>
      <c r="Q28" s="437"/>
      <c r="R28" s="435">
        <f>SUM(A28, G28, M28)</f>
        <v>0</v>
      </c>
      <c r="S28" s="436"/>
      <c r="T28" s="436"/>
      <c r="U28" s="436"/>
      <c r="V28" s="436"/>
      <c r="W28" s="436"/>
      <c r="X28" s="437"/>
    </row>
    <row r="29" spans="1:24">
      <c r="A29" s="373"/>
      <c r="B29" s="374"/>
      <c r="C29" s="374"/>
      <c r="D29" s="374"/>
      <c r="E29" s="374"/>
      <c r="F29" s="374"/>
      <c r="G29" s="374"/>
      <c r="H29" s="374"/>
      <c r="I29" s="374"/>
      <c r="J29" s="374"/>
      <c r="K29" s="374"/>
      <c r="L29" s="374"/>
      <c r="M29" s="374"/>
      <c r="N29" s="374"/>
      <c r="O29" s="374"/>
      <c r="P29" s="374"/>
      <c r="Q29" s="374"/>
      <c r="R29" s="374"/>
      <c r="S29" s="374"/>
      <c r="T29" s="374"/>
      <c r="U29" s="374"/>
      <c r="V29" s="374"/>
      <c r="W29" s="374"/>
      <c r="X29" s="375"/>
    </row>
    <row r="30" spans="1:24">
      <c r="A30" s="337" t="s">
        <v>35</v>
      </c>
      <c r="B30" s="338"/>
      <c r="C30" s="338"/>
      <c r="D30" s="338"/>
      <c r="E30" s="338"/>
      <c r="F30" s="338"/>
      <c r="G30" s="338"/>
      <c r="H30" s="338"/>
      <c r="I30" s="338"/>
      <c r="J30" s="338"/>
      <c r="K30" s="338"/>
      <c r="L30" s="339"/>
      <c r="M30" s="462" t="s">
        <v>36</v>
      </c>
      <c r="N30" s="338"/>
      <c r="O30" s="338"/>
      <c r="P30" s="338"/>
      <c r="Q30" s="338"/>
      <c r="R30" s="338"/>
      <c r="S30" s="338"/>
      <c r="T30" s="338"/>
      <c r="U30" s="338"/>
      <c r="V30" s="338"/>
      <c r="W30" s="338"/>
      <c r="X30" s="339"/>
    </row>
    <row r="31" spans="1:24">
      <c r="A31" s="438" t="s">
        <v>4</v>
      </c>
      <c r="B31" s="439"/>
      <c r="C31" s="439"/>
      <c r="D31" s="439"/>
      <c r="E31" s="439"/>
      <c r="F31" s="439"/>
      <c r="G31" s="439"/>
      <c r="H31" s="439"/>
      <c r="I31" s="439"/>
      <c r="J31" s="439"/>
      <c r="K31" s="439"/>
      <c r="L31" s="440"/>
      <c r="M31" s="441" t="s">
        <v>4</v>
      </c>
      <c r="N31" s="439"/>
      <c r="O31" s="439"/>
      <c r="P31" s="439"/>
      <c r="Q31" s="439"/>
      <c r="R31" s="439"/>
      <c r="S31" s="439"/>
      <c r="T31" s="439"/>
      <c r="U31" s="439"/>
      <c r="V31" s="439"/>
      <c r="W31" s="439"/>
      <c r="X31" s="440"/>
    </row>
    <row r="32" spans="1:24">
      <c r="A32" s="5"/>
      <c r="B32" s="6"/>
      <c r="C32" s="6"/>
      <c r="D32" s="6"/>
      <c r="E32" s="6"/>
      <c r="F32" s="6"/>
      <c r="G32" s="6"/>
      <c r="H32" s="6"/>
      <c r="I32" s="6"/>
      <c r="J32" s="6"/>
      <c r="K32" s="6"/>
      <c r="L32" s="6"/>
      <c r="M32" s="6"/>
      <c r="N32" s="6"/>
      <c r="O32" s="6"/>
      <c r="P32" s="6"/>
      <c r="Q32" s="6"/>
      <c r="R32" s="6"/>
      <c r="S32" s="6"/>
      <c r="T32" s="6"/>
      <c r="U32" s="6"/>
      <c r="V32" s="6"/>
      <c r="W32" s="6"/>
      <c r="X32" s="7"/>
    </row>
    <row r="33" spans="1:24">
      <c r="A33" s="442" t="s">
        <v>37</v>
      </c>
      <c r="B33" s="442"/>
      <c r="C33" s="442"/>
      <c r="D33" s="442"/>
      <c r="E33" s="442"/>
      <c r="F33" s="442"/>
      <c r="G33" s="442"/>
      <c r="H33" s="442"/>
      <c r="I33" s="442"/>
      <c r="J33" s="442"/>
      <c r="K33" s="442"/>
      <c r="L33" s="442"/>
      <c r="M33" s="442"/>
      <c r="N33" s="442"/>
      <c r="O33" s="442"/>
      <c r="P33" s="442"/>
      <c r="Q33" s="442"/>
      <c r="R33" s="442"/>
      <c r="S33" s="442"/>
      <c r="T33" s="442"/>
      <c r="U33" s="442"/>
      <c r="V33" s="442"/>
      <c r="W33" s="442"/>
      <c r="X33" s="442"/>
    </row>
    <row r="34" spans="1:24">
      <c r="A34" s="87" t="s">
        <v>38</v>
      </c>
      <c r="B34" s="87"/>
      <c r="C34" s="87"/>
      <c r="D34" s="87"/>
      <c r="E34" s="87"/>
      <c r="F34" s="87"/>
      <c r="G34" s="87"/>
      <c r="H34" s="87"/>
      <c r="I34" s="87"/>
      <c r="J34" s="87"/>
      <c r="K34" s="87"/>
      <c r="L34" s="87"/>
      <c r="M34" s="87"/>
      <c r="N34" s="87"/>
      <c r="O34" s="87"/>
      <c r="P34" s="87"/>
      <c r="Q34" s="87"/>
      <c r="R34" s="87"/>
      <c r="S34" s="87"/>
      <c r="T34" s="87"/>
      <c r="U34" s="87"/>
      <c r="V34" s="87"/>
      <c r="W34" s="87"/>
      <c r="X34" s="87"/>
    </row>
    <row r="35" spans="1:24">
      <c r="A35" s="57" t="s">
        <v>39</v>
      </c>
      <c r="B35" s="57"/>
      <c r="C35" s="57"/>
      <c r="D35" s="57"/>
      <c r="E35" s="57"/>
      <c r="F35" s="57"/>
      <c r="G35" s="57"/>
      <c r="H35" s="57"/>
      <c r="I35" s="57"/>
      <c r="J35" s="57"/>
      <c r="K35" s="57"/>
      <c r="L35" s="57"/>
      <c r="M35" s="57"/>
      <c r="N35" s="57"/>
      <c r="O35" s="57"/>
      <c r="P35" s="57"/>
      <c r="Q35" s="57"/>
      <c r="R35" s="57"/>
      <c r="S35" s="57"/>
      <c r="T35" s="57"/>
      <c r="U35" s="57"/>
      <c r="V35" s="57"/>
      <c r="W35" s="57"/>
      <c r="X35" s="57"/>
    </row>
    <row r="36" spans="1:24">
      <c r="A36" s="376"/>
      <c r="B36" s="376"/>
      <c r="C36" s="376"/>
      <c r="D36" s="376"/>
      <c r="E36" s="376"/>
      <c r="F36" s="376"/>
      <c r="G36" s="376"/>
      <c r="H36" s="376"/>
      <c r="I36" s="376"/>
      <c r="J36" s="376"/>
      <c r="K36" s="376"/>
      <c r="L36" s="376"/>
      <c r="M36" s="376"/>
      <c r="N36" s="376"/>
      <c r="O36" s="376"/>
      <c r="P36" s="376"/>
      <c r="Q36" s="376"/>
      <c r="R36" s="376"/>
      <c r="S36" s="376"/>
      <c r="T36" s="376"/>
      <c r="U36" s="376"/>
      <c r="V36" s="376"/>
      <c r="W36" s="376"/>
      <c r="X36" s="376"/>
    </row>
    <row r="37" spans="1:24">
      <c r="A37" s="87" t="s">
        <v>40</v>
      </c>
      <c r="B37" s="87"/>
      <c r="C37" s="87"/>
      <c r="D37" s="87"/>
      <c r="E37" s="87"/>
      <c r="F37" s="87"/>
      <c r="G37" s="87"/>
      <c r="H37" s="87"/>
      <c r="I37" s="87"/>
      <c r="J37" s="87"/>
      <c r="K37" s="87"/>
      <c r="L37" s="87"/>
      <c r="M37" s="87"/>
      <c r="N37" s="87"/>
      <c r="O37" s="87"/>
      <c r="P37" s="87"/>
      <c r="Q37" s="87"/>
      <c r="R37" s="87"/>
      <c r="S37" s="87"/>
      <c r="T37" s="87"/>
      <c r="U37" s="87"/>
      <c r="V37" s="87"/>
      <c r="W37" s="87"/>
      <c r="X37" s="87"/>
    </row>
    <row r="38" spans="1:24">
      <c r="A38" s="57" t="s">
        <v>41</v>
      </c>
      <c r="B38" s="57"/>
      <c r="C38" s="57"/>
      <c r="D38" s="57"/>
      <c r="E38" s="57"/>
      <c r="F38" s="57"/>
      <c r="G38" s="57"/>
      <c r="H38" s="57"/>
      <c r="I38" s="57"/>
      <c r="J38" s="57"/>
      <c r="K38" s="57"/>
      <c r="L38" s="57"/>
      <c r="M38" s="57"/>
      <c r="N38" s="57"/>
      <c r="O38" s="57"/>
      <c r="P38" s="57"/>
      <c r="Q38" s="57"/>
      <c r="R38" s="57"/>
      <c r="S38" s="57"/>
      <c r="T38" s="57"/>
      <c r="U38" s="57"/>
      <c r="V38" s="57"/>
      <c r="W38" s="57"/>
      <c r="X38" s="57"/>
    </row>
    <row r="39" spans="1:24">
      <c r="A39" s="376"/>
      <c r="B39" s="376"/>
      <c r="C39" s="376"/>
      <c r="D39" s="376"/>
      <c r="E39" s="376"/>
      <c r="F39" s="376"/>
      <c r="G39" s="376"/>
      <c r="H39" s="376"/>
      <c r="I39" s="376"/>
      <c r="J39" s="376"/>
      <c r="K39" s="376"/>
      <c r="L39" s="376"/>
      <c r="M39" s="376"/>
      <c r="N39" s="376"/>
      <c r="O39" s="376"/>
      <c r="P39" s="376"/>
      <c r="Q39" s="376"/>
      <c r="R39" s="376"/>
      <c r="S39" s="376"/>
      <c r="T39" s="376"/>
      <c r="U39" s="376"/>
      <c r="V39" s="376"/>
      <c r="W39" s="376"/>
      <c r="X39" s="376"/>
    </row>
    <row r="40" spans="1:24">
      <c r="A40" s="87" t="s">
        <v>42</v>
      </c>
      <c r="B40" s="87"/>
      <c r="C40" s="87"/>
      <c r="D40" s="87"/>
      <c r="E40" s="87"/>
      <c r="F40" s="87"/>
      <c r="G40" s="87"/>
      <c r="H40" s="87"/>
      <c r="I40" s="87"/>
      <c r="J40" s="87"/>
      <c r="K40" s="87"/>
      <c r="L40" s="87"/>
      <c r="M40" s="87"/>
      <c r="N40" s="87"/>
      <c r="O40" s="87"/>
      <c r="P40" s="87"/>
      <c r="Q40" s="87"/>
      <c r="R40" s="87"/>
      <c r="S40" s="87"/>
      <c r="T40" s="87"/>
      <c r="U40" s="87"/>
      <c r="V40" s="87"/>
      <c r="W40" s="87"/>
      <c r="X40" s="87"/>
    </row>
    <row r="41" spans="1:24">
      <c r="A41" s="57" t="s">
        <v>4</v>
      </c>
      <c r="B41" s="57"/>
      <c r="C41" s="57"/>
      <c r="D41" s="57"/>
      <c r="E41" s="57"/>
      <c r="F41" s="57"/>
      <c r="G41" s="57"/>
      <c r="H41" s="57"/>
      <c r="I41" s="57"/>
      <c r="J41" s="57"/>
      <c r="K41" s="57"/>
      <c r="L41" s="57"/>
      <c r="M41" s="57"/>
      <c r="N41" s="57"/>
      <c r="O41" s="57"/>
      <c r="P41" s="57"/>
      <c r="Q41" s="57"/>
      <c r="R41" s="57"/>
      <c r="S41" s="57"/>
      <c r="T41" s="57"/>
      <c r="U41" s="57"/>
      <c r="V41" s="57"/>
      <c r="W41" s="57"/>
      <c r="X41" s="57"/>
    </row>
    <row r="42" spans="1:24">
      <c r="A42" s="376"/>
      <c r="B42" s="376"/>
      <c r="C42" s="376"/>
      <c r="D42" s="376"/>
      <c r="E42" s="376"/>
      <c r="F42" s="376"/>
      <c r="G42" s="376"/>
      <c r="H42" s="376"/>
      <c r="I42" s="376"/>
      <c r="J42" s="376"/>
      <c r="K42" s="376"/>
      <c r="L42" s="376"/>
      <c r="M42" s="376"/>
      <c r="N42" s="376"/>
      <c r="O42" s="376"/>
      <c r="P42" s="376"/>
      <c r="Q42" s="376"/>
      <c r="R42" s="376"/>
      <c r="S42" s="376"/>
      <c r="T42" s="376"/>
      <c r="U42" s="376"/>
      <c r="V42" s="376"/>
      <c r="W42" s="376"/>
      <c r="X42" s="376"/>
    </row>
    <row r="43" spans="1:24">
      <c r="A43" s="87" t="s">
        <v>43</v>
      </c>
      <c r="B43" s="87"/>
      <c r="C43" s="87"/>
      <c r="D43" s="87"/>
      <c r="E43" s="87"/>
      <c r="F43" s="87"/>
      <c r="G43" s="87"/>
      <c r="H43" s="87"/>
      <c r="I43" s="87"/>
      <c r="J43" s="87"/>
      <c r="K43" s="87"/>
      <c r="L43" s="87"/>
      <c r="M43" s="87"/>
      <c r="N43" s="87"/>
      <c r="O43" s="87"/>
      <c r="P43" s="87"/>
      <c r="Q43" s="87"/>
      <c r="R43" s="87"/>
      <c r="S43" s="87"/>
      <c r="T43" s="87"/>
      <c r="U43" s="87"/>
      <c r="V43" s="87"/>
      <c r="W43" s="87"/>
      <c r="X43" s="87"/>
    </row>
    <row r="44" spans="1:24" ht="15.75">
      <c r="A44" s="449" t="s">
        <v>44</v>
      </c>
      <c r="B44" s="449"/>
      <c r="C44" s="449"/>
      <c r="D44" s="449"/>
      <c r="E44" s="449"/>
      <c r="F44" s="449"/>
      <c r="G44" s="449"/>
      <c r="H44" s="449"/>
      <c r="I44" s="449"/>
      <c r="J44" s="449"/>
      <c r="K44" s="449"/>
      <c r="L44" s="449"/>
      <c r="M44" s="449"/>
      <c r="N44" s="449"/>
      <c r="O44" s="449"/>
      <c r="P44" s="449"/>
      <c r="Q44" s="449"/>
      <c r="R44" s="449"/>
      <c r="S44" s="449"/>
      <c r="T44" s="449"/>
      <c r="U44" s="449"/>
      <c r="V44" s="449"/>
      <c r="W44" s="449"/>
      <c r="X44" s="449"/>
    </row>
    <row r="45" spans="1:24">
      <c r="A45" s="450"/>
      <c r="B45" s="451"/>
      <c r="C45" s="451"/>
      <c r="D45" s="451"/>
      <c r="E45" s="451"/>
      <c r="F45" s="451"/>
      <c r="G45" s="451"/>
      <c r="H45" s="451"/>
      <c r="I45" s="451"/>
      <c r="J45" s="451"/>
      <c r="K45" s="451"/>
      <c r="L45" s="451"/>
      <c r="M45" s="451"/>
      <c r="N45" s="451"/>
      <c r="O45" s="451"/>
      <c r="P45" s="451"/>
      <c r="Q45" s="451"/>
      <c r="R45" s="451"/>
      <c r="S45" s="451"/>
      <c r="T45" s="451"/>
      <c r="U45" s="451"/>
      <c r="V45" s="451"/>
      <c r="W45" s="451"/>
      <c r="X45" s="452"/>
    </row>
    <row r="46" spans="1:24" ht="15" customHeight="1">
      <c r="A46" s="461" t="s">
        <v>45</v>
      </c>
      <c r="B46" s="461"/>
      <c r="C46" s="461"/>
      <c r="D46" s="461"/>
      <c r="E46" s="461"/>
      <c r="F46" s="461"/>
      <c r="G46" s="461"/>
      <c r="H46" s="461"/>
      <c r="I46" s="461"/>
      <c r="J46" s="461"/>
      <c r="K46" s="461"/>
      <c r="L46" s="461"/>
      <c r="M46" s="461"/>
      <c r="N46" s="461"/>
      <c r="O46" s="461"/>
      <c r="P46" s="461"/>
      <c r="Q46" s="461"/>
      <c r="R46" s="461"/>
      <c r="S46" s="461"/>
      <c r="T46" s="461"/>
      <c r="U46" s="461"/>
      <c r="V46" s="461"/>
      <c r="W46" s="461"/>
      <c r="X46" s="461"/>
    </row>
    <row r="47" spans="1:24">
      <c r="A47" s="87" t="s">
        <v>46</v>
      </c>
      <c r="B47" s="87"/>
      <c r="C47" s="87"/>
      <c r="D47" s="87"/>
      <c r="E47" s="87"/>
      <c r="F47" s="87"/>
      <c r="G47" s="87" t="s">
        <v>47</v>
      </c>
      <c r="H47" s="87"/>
      <c r="I47" s="87"/>
      <c r="J47" s="87"/>
      <c r="K47" s="87"/>
      <c r="L47" s="87"/>
      <c r="M47" s="87" t="s">
        <v>48</v>
      </c>
      <c r="N47" s="87"/>
      <c r="O47" s="87"/>
      <c r="P47" s="87"/>
      <c r="Q47" s="87"/>
      <c r="R47" s="87"/>
      <c r="S47" s="87" t="s">
        <v>49</v>
      </c>
      <c r="T47" s="87"/>
      <c r="U47" s="87"/>
      <c r="V47" s="87"/>
      <c r="W47" s="87"/>
      <c r="X47" s="87"/>
    </row>
    <row r="48" spans="1:24" ht="63" customHeight="1">
      <c r="A48" s="346" t="s">
        <v>50</v>
      </c>
      <c r="B48" s="347"/>
      <c r="C48" s="347"/>
      <c r="D48" s="347"/>
      <c r="E48" s="347"/>
      <c r="F48" s="348"/>
      <c r="G48" s="343" t="s">
        <v>51</v>
      </c>
      <c r="H48" s="344"/>
      <c r="I48" s="344"/>
      <c r="J48" s="344"/>
      <c r="K48" s="344"/>
      <c r="L48" s="345"/>
      <c r="M48" s="346" t="s">
        <v>52</v>
      </c>
      <c r="N48" s="347"/>
      <c r="O48" s="347"/>
      <c r="P48" s="347"/>
      <c r="Q48" s="347"/>
      <c r="R48" s="348"/>
      <c r="S48" s="349" t="s">
        <v>53</v>
      </c>
      <c r="T48" s="350"/>
      <c r="U48" s="350"/>
      <c r="V48" s="350"/>
      <c r="W48" s="350"/>
      <c r="X48" s="351"/>
    </row>
    <row r="49" spans="1:24" ht="67.5" customHeight="1">
      <c r="A49" s="57" t="s">
        <v>54</v>
      </c>
      <c r="B49" s="57"/>
      <c r="C49" s="57"/>
      <c r="D49" s="57"/>
      <c r="E49" s="57"/>
      <c r="F49" s="57"/>
      <c r="G49" s="51" t="s">
        <v>55</v>
      </c>
      <c r="H49" s="52"/>
      <c r="I49" s="52"/>
      <c r="J49" s="52"/>
      <c r="K49" s="52"/>
      <c r="L49" s="196"/>
      <c r="M49" s="346" t="s">
        <v>52</v>
      </c>
      <c r="N49" s="347"/>
      <c r="O49" s="347"/>
      <c r="P49" s="347"/>
      <c r="Q49" s="347"/>
      <c r="R49" s="348"/>
      <c r="S49" s="349" t="s">
        <v>53</v>
      </c>
      <c r="T49" s="350"/>
      <c r="U49" s="350"/>
      <c r="V49" s="350"/>
      <c r="W49" s="350"/>
      <c r="X49" s="351"/>
    </row>
    <row r="50" spans="1:24">
      <c r="A50" s="446"/>
      <c r="B50" s="447"/>
      <c r="C50" s="447"/>
      <c r="D50" s="447"/>
      <c r="E50" s="447"/>
      <c r="F50" s="447"/>
      <c r="G50" s="447"/>
      <c r="H50" s="447"/>
      <c r="I50" s="447"/>
      <c r="J50" s="447"/>
      <c r="K50" s="447"/>
      <c r="L50" s="447"/>
      <c r="M50" s="447"/>
      <c r="N50" s="447"/>
      <c r="O50" s="447"/>
      <c r="P50" s="447"/>
      <c r="Q50" s="447"/>
      <c r="R50" s="447"/>
      <c r="S50" s="447"/>
      <c r="T50" s="447"/>
      <c r="U50" s="447"/>
      <c r="V50" s="447"/>
      <c r="W50" s="447"/>
      <c r="X50" s="448"/>
    </row>
    <row r="51" spans="1:24">
      <c r="A51" s="87" t="s">
        <v>56</v>
      </c>
      <c r="B51" s="87"/>
      <c r="C51" s="87"/>
      <c r="D51" s="87"/>
      <c r="E51" s="87"/>
      <c r="F51" s="87"/>
      <c r="G51" s="87" t="s">
        <v>47</v>
      </c>
      <c r="H51" s="87"/>
      <c r="I51" s="87"/>
      <c r="J51" s="87"/>
      <c r="K51" s="87"/>
      <c r="L51" s="87"/>
      <c r="M51" s="87" t="s">
        <v>48</v>
      </c>
      <c r="N51" s="87"/>
      <c r="O51" s="87"/>
      <c r="P51" s="87"/>
      <c r="Q51" s="87"/>
      <c r="R51" s="87"/>
      <c r="S51" s="87" t="s">
        <v>49</v>
      </c>
      <c r="T51" s="87"/>
      <c r="U51" s="87"/>
      <c r="V51" s="87"/>
      <c r="W51" s="87"/>
      <c r="X51" s="87"/>
    </row>
    <row r="52" spans="1:24" ht="63" customHeight="1">
      <c r="A52" s="346" t="s">
        <v>50</v>
      </c>
      <c r="B52" s="347"/>
      <c r="C52" s="347"/>
      <c r="D52" s="347"/>
      <c r="E52" s="347"/>
      <c r="F52" s="348"/>
      <c r="G52" s="343" t="s">
        <v>51</v>
      </c>
      <c r="H52" s="344"/>
      <c r="I52" s="344"/>
      <c r="J52" s="344"/>
      <c r="K52" s="344"/>
      <c r="L52" s="345"/>
      <c r="M52" s="346" t="s">
        <v>52</v>
      </c>
      <c r="N52" s="347"/>
      <c r="O52" s="347"/>
      <c r="P52" s="347"/>
      <c r="Q52" s="347"/>
      <c r="R52" s="348"/>
      <c r="S52" s="349" t="s">
        <v>53</v>
      </c>
      <c r="T52" s="350"/>
      <c r="U52" s="350"/>
      <c r="V52" s="350"/>
      <c r="W52" s="350"/>
      <c r="X52" s="351"/>
    </row>
    <row r="53" spans="1:24" ht="67.5" customHeight="1">
      <c r="A53" s="57" t="s">
        <v>54</v>
      </c>
      <c r="B53" s="57"/>
      <c r="C53" s="57"/>
      <c r="D53" s="57"/>
      <c r="E53" s="57"/>
      <c r="F53" s="57"/>
      <c r="G53" s="51" t="s">
        <v>55</v>
      </c>
      <c r="H53" s="52"/>
      <c r="I53" s="52"/>
      <c r="J53" s="52"/>
      <c r="K53" s="52"/>
      <c r="L53" s="196"/>
      <c r="M53" s="346" t="s">
        <v>52</v>
      </c>
      <c r="N53" s="347"/>
      <c r="O53" s="347"/>
      <c r="P53" s="347"/>
      <c r="Q53" s="347"/>
      <c r="R53" s="348"/>
      <c r="S53" s="349" t="s">
        <v>53</v>
      </c>
      <c r="T53" s="350"/>
      <c r="U53" s="350"/>
      <c r="V53" s="350"/>
      <c r="W53" s="350"/>
      <c r="X53" s="351"/>
    </row>
    <row r="54" spans="1:24">
      <c r="A54" s="317" t="s">
        <v>57</v>
      </c>
      <c r="B54" s="318"/>
      <c r="C54" s="318"/>
      <c r="D54" s="318"/>
      <c r="E54" s="318"/>
      <c r="F54" s="318"/>
      <c r="G54" s="318"/>
      <c r="H54" s="318"/>
      <c r="I54" s="318"/>
      <c r="J54" s="318"/>
      <c r="K54" s="318"/>
      <c r="L54" s="318"/>
      <c r="M54" s="318"/>
      <c r="N54" s="318"/>
      <c r="O54" s="318"/>
      <c r="P54" s="318"/>
      <c r="Q54" s="318"/>
      <c r="R54" s="318"/>
      <c r="S54" s="318"/>
      <c r="T54" s="318"/>
      <c r="U54" s="318"/>
      <c r="V54" s="318"/>
      <c r="W54" s="318"/>
      <c r="X54" s="319"/>
    </row>
    <row r="55" spans="1:24" ht="15.75">
      <c r="A55" s="331"/>
      <c r="B55" s="332"/>
      <c r="C55" s="332"/>
      <c r="D55" s="332"/>
      <c r="E55" s="332"/>
      <c r="F55" s="332"/>
      <c r="G55" s="332"/>
      <c r="H55" s="332"/>
      <c r="I55" s="332"/>
      <c r="J55" s="332"/>
      <c r="K55" s="332"/>
      <c r="L55" s="332"/>
      <c r="M55" s="332"/>
      <c r="N55" s="332"/>
      <c r="O55" s="332"/>
      <c r="P55" s="332"/>
      <c r="Q55" s="332"/>
      <c r="R55" s="332"/>
      <c r="S55" s="332"/>
      <c r="T55" s="332"/>
      <c r="U55" s="332"/>
      <c r="V55" s="332"/>
      <c r="W55" s="332"/>
      <c r="X55" s="333"/>
    </row>
    <row r="56" spans="1:24">
      <c r="A56" s="334" t="s">
        <v>58</v>
      </c>
      <c r="B56" s="335"/>
      <c r="C56" s="335"/>
      <c r="D56" s="335"/>
      <c r="E56" s="335"/>
      <c r="F56" s="335"/>
      <c r="G56" s="335"/>
      <c r="H56" s="335"/>
      <c r="I56" s="335"/>
      <c r="J56" s="335"/>
      <c r="K56" s="335"/>
      <c r="L56" s="335"/>
      <c r="M56" s="335"/>
      <c r="N56" s="335"/>
      <c r="O56" s="335"/>
      <c r="P56" s="335"/>
      <c r="Q56" s="335"/>
      <c r="R56" s="335"/>
      <c r="S56" s="335"/>
      <c r="T56" s="335"/>
      <c r="U56" s="335"/>
      <c r="V56" s="335"/>
      <c r="W56" s="335"/>
      <c r="X56" s="336"/>
    </row>
    <row r="57" spans="1:24">
      <c r="A57" s="337" t="s">
        <v>59</v>
      </c>
      <c r="B57" s="338"/>
      <c r="C57" s="338"/>
      <c r="D57" s="338"/>
      <c r="E57" s="338"/>
      <c r="F57" s="338"/>
      <c r="G57" s="338"/>
      <c r="H57" s="338"/>
      <c r="I57" s="338"/>
      <c r="J57" s="338"/>
      <c r="K57" s="338"/>
      <c r="L57" s="338"/>
      <c r="M57" s="338"/>
      <c r="N57" s="338"/>
      <c r="O57" s="338"/>
      <c r="P57" s="338"/>
      <c r="Q57" s="338"/>
      <c r="R57" s="338"/>
      <c r="S57" s="338"/>
      <c r="T57" s="338"/>
      <c r="U57" s="338"/>
      <c r="V57" s="338"/>
      <c r="W57" s="338"/>
      <c r="X57" s="339"/>
    </row>
    <row r="58" spans="1:24">
      <c r="A58" s="340" t="s">
        <v>4</v>
      </c>
      <c r="B58" s="341"/>
      <c r="C58" s="341"/>
      <c r="D58" s="341"/>
      <c r="E58" s="341"/>
      <c r="F58" s="341"/>
      <c r="G58" s="341"/>
      <c r="H58" s="341"/>
      <c r="I58" s="341"/>
      <c r="J58" s="341"/>
      <c r="K58" s="341"/>
      <c r="L58" s="341"/>
      <c r="M58" s="341"/>
      <c r="N58" s="341"/>
      <c r="O58" s="341"/>
      <c r="P58" s="341"/>
      <c r="Q58" s="341"/>
      <c r="R58" s="341"/>
      <c r="S58" s="341"/>
      <c r="T58" s="341"/>
      <c r="U58" s="341"/>
      <c r="V58" s="341"/>
      <c r="W58" s="341"/>
      <c r="X58" s="342"/>
    </row>
    <row r="59" spans="1:24">
      <c r="A59" s="320"/>
      <c r="B59" s="321"/>
      <c r="C59" s="321"/>
      <c r="D59" s="321"/>
      <c r="E59" s="321"/>
      <c r="F59" s="321"/>
      <c r="G59" s="321"/>
      <c r="H59" s="321"/>
      <c r="I59" s="321"/>
      <c r="J59" s="321"/>
      <c r="K59" s="321"/>
      <c r="L59" s="321"/>
      <c r="M59" s="321"/>
      <c r="N59" s="321"/>
      <c r="O59" s="321"/>
      <c r="P59" s="321"/>
      <c r="Q59" s="321"/>
      <c r="R59" s="321"/>
      <c r="S59" s="321"/>
      <c r="T59" s="321"/>
      <c r="U59" s="321"/>
      <c r="V59" s="321"/>
      <c r="W59" s="321"/>
      <c r="X59" s="322"/>
    </row>
    <row r="60" spans="1:24">
      <c r="A60" s="337" t="s">
        <v>60</v>
      </c>
      <c r="B60" s="338"/>
      <c r="C60" s="338"/>
      <c r="D60" s="338"/>
      <c r="E60" s="338"/>
      <c r="F60" s="338"/>
      <c r="G60" s="338"/>
      <c r="H60" s="338"/>
      <c r="I60" s="338"/>
      <c r="J60" s="338"/>
      <c r="K60" s="338"/>
      <c r="L60" s="338"/>
      <c r="M60" s="338"/>
      <c r="N60" s="338"/>
      <c r="O60" s="338"/>
      <c r="P60" s="338"/>
      <c r="Q60" s="338"/>
      <c r="R60" s="338"/>
      <c r="S60" s="338"/>
      <c r="T60" s="338"/>
      <c r="U60" s="338"/>
      <c r="V60" s="338"/>
      <c r="W60" s="338"/>
      <c r="X60" s="339"/>
    </row>
    <row r="61" spans="1:24">
      <c r="A61" s="421" t="s">
        <v>4</v>
      </c>
      <c r="B61" s="422"/>
      <c r="C61" s="422"/>
      <c r="D61" s="422"/>
      <c r="E61" s="422"/>
      <c r="F61" s="422"/>
      <c r="G61" s="422"/>
      <c r="H61" s="422"/>
      <c r="I61" s="422"/>
      <c r="J61" s="422"/>
      <c r="K61" s="422"/>
      <c r="L61" s="422"/>
      <c r="M61" s="422"/>
      <c r="N61" s="422"/>
      <c r="O61" s="422"/>
      <c r="P61" s="422"/>
      <c r="Q61" s="422"/>
      <c r="R61" s="422"/>
      <c r="S61" s="422"/>
      <c r="T61" s="422"/>
      <c r="U61" s="422"/>
      <c r="V61" s="422"/>
      <c r="W61" s="422"/>
      <c r="X61" s="423"/>
    </row>
    <row r="62" spans="1:24">
      <c r="A62" s="320"/>
      <c r="B62" s="321"/>
      <c r="C62" s="321"/>
      <c r="D62" s="321"/>
      <c r="E62" s="321"/>
      <c r="F62" s="321"/>
      <c r="G62" s="321"/>
      <c r="H62" s="321"/>
      <c r="I62" s="321"/>
      <c r="J62" s="321"/>
      <c r="K62" s="321"/>
      <c r="L62" s="321"/>
      <c r="M62" s="321"/>
      <c r="N62" s="321"/>
      <c r="O62" s="321"/>
      <c r="P62" s="321"/>
      <c r="Q62" s="321"/>
      <c r="R62" s="321"/>
      <c r="S62" s="321"/>
      <c r="T62" s="321"/>
      <c r="U62" s="321"/>
      <c r="V62" s="321"/>
      <c r="W62" s="321"/>
      <c r="X62" s="322"/>
    </row>
    <row r="63" spans="1:24">
      <c r="A63" s="424" t="s">
        <v>61</v>
      </c>
      <c r="B63" s="425"/>
      <c r="C63" s="425"/>
      <c r="D63" s="425"/>
      <c r="E63" s="425"/>
      <c r="F63" s="425"/>
      <c r="G63" s="425"/>
      <c r="H63" s="425"/>
      <c r="I63" s="425"/>
      <c r="J63" s="425"/>
      <c r="K63" s="425"/>
      <c r="L63" s="425"/>
      <c r="M63" s="425"/>
      <c r="N63" s="425"/>
      <c r="O63" s="425"/>
      <c r="P63" s="425"/>
      <c r="Q63" s="425"/>
      <c r="R63" s="425"/>
      <c r="S63" s="425"/>
      <c r="T63" s="425"/>
      <c r="U63" s="425"/>
      <c r="V63" s="425"/>
      <c r="W63" s="425"/>
      <c r="X63" s="426"/>
    </row>
    <row r="64" spans="1:24">
      <c r="A64" s="421" t="s">
        <v>4</v>
      </c>
      <c r="B64" s="422"/>
      <c r="C64" s="422"/>
      <c r="D64" s="422"/>
      <c r="E64" s="422"/>
      <c r="F64" s="422"/>
      <c r="G64" s="422"/>
      <c r="H64" s="422"/>
      <c r="I64" s="422"/>
      <c r="J64" s="422"/>
      <c r="K64" s="422"/>
      <c r="L64" s="422"/>
      <c r="M64" s="422"/>
      <c r="N64" s="422"/>
      <c r="O64" s="422"/>
      <c r="P64" s="422"/>
      <c r="Q64" s="422"/>
      <c r="R64" s="422"/>
      <c r="S64" s="422"/>
      <c r="T64" s="422"/>
      <c r="U64" s="422"/>
      <c r="V64" s="422"/>
      <c r="W64" s="422"/>
      <c r="X64" s="423"/>
    </row>
    <row r="65" spans="1:24">
      <c r="A65" s="323"/>
      <c r="B65" s="324"/>
      <c r="C65" s="324"/>
      <c r="D65" s="324"/>
      <c r="E65" s="324"/>
      <c r="F65" s="324"/>
      <c r="G65" s="324"/>
      <c r="H65" s="324"/>
      <c r="I65" s="324"/>
      <c r="J65" s="324"/>
      <c r="K65" s="324"/>
      <c r="L65" s="324"/>
      <c r="M65" s="324"/>
      <c r="N65" s="324"/>
      <c r="O65" s="324"/>
      <c r="P65" s="324"/>
      <c r="Q65" s="324"/>
      <c r="R65" s="324"/>
      <c r="S65" s="324"/>
      <c r="T65" s="324"/>
      <c r="U65" s="324"/>
      <c r="V65" s="324"/>
      <c r="W65" s="324"/>
      <c r="X65" s="325"/>
    </row>
    <row r="66" spans="1:24">
      <c r="A66" s="427" t="s">
        <v>62</v>
      </c>
      <c r="B66" s="335"/>
      <c r="C66" s="335"/>
      <c r="D66" s="335"/>
      <c r="E66" s="335"/>
      <c r="F66" s="335"/>
      <c r="G66" s="335"/>
      <c r="H66" s="335"/>
      <c r="I66" s="335"/>
      <c r="J66" s="335"/>
      <c r="K66" s="335"/>
      <c r="L66" s="335"/>
      <c r="M66" s="335"/>
      <c r="N66" s="335"/>
      <c r="O66" s="335"/>
      <c r="P66" s="335"/>
      <c r="Q66" s="335"/>
      <c r="R66" s="335"/>
      <c r="S66" s="335"/>
      <c r="T66" s="335"/>
      <c r="U66" s="335"/>
      <c r="V66" s="335"/>
      <c r="W66" s="335"/>
      <c r="X66" s="336"/>
    </row>
    <row r="67" spans="1:24">
      <c r="A67" s="1"/>
      <c r="B67" s="3"/>
      <c r="C67" s="3"/>
      <c r="D67" s="3"/>
      <c r="E67" s="3"/>
      <c r="F67" s="3"/>
      <c r="G67" s="3"/>
      <c r="H67" s="3"/>
      <c r="I67" s="3"/>
      <c r="J67" s="3"/>
      <c r="K67" s="3"/>
      <c r="L67" s="3"/>
      <c r="M67" s="3"/>
      <c r="N67" s="3"/>
      <c r="O67" s="3"/>
      <c r="P67" s="3"/>
      <c r="Q67" s="3"/>
      <c r="R67" s="3"/>
      <c r="S67" s="3"/>
      <c r="T67" s="3"/>
      <c r="U67" s="3"/>
      <c r="V67" s="3"/>
      <c r="W67" s="3"/>
      <c r="X67" s="4"/>
    </row>
    <row r="68" spans="1:24">
      <c r="A68" s="10"/>
      <c r="B68" s="329"/>
      <c r="C68" s="330"/>
      <c r="D68" s="326" t="s">
        <v>63</v>
      </c>
      <c r="E68" s="327"/>
      <c r="F68" s="328"/>
      <c r="G68" s="19"/>
      <c r="H68" s="17"/>
      <c r="I68" s="329"/>
      <c r="J68" s="330"/>
      <c r="K68" s="326" t="s">
        <v>64</v>
      </c>
      <c r="L68" s="356"/>
      <c r="M68" s="18"/>
      <c r="N68" s="26"/>
      <c r="O68" s="329"/>
      <c r="P68" s="330"/>
      <c r="Q68" s="326" t="s">
        <v>65</v>
      </c>
      <c r="R68" s="356"/>
      <c r="S68" s="13"/>
      <c r="T68" s="12"/>
      <c r="U68" s="329"/>
      <c r="V68" s="330"/>
      <c r="W68" s="326" t="s">
        <v>66</v>
      </c>
      <c r="X68" s="352"/>
    </row>
    <row r="69" spans="1:24">
      <c r="A69" s="12"/>
      <c r="B69" s="21"/>
      <c r="C69" s="22"/>
      <c r="D69" s="23"/>
      <c r="E69" s="23"/>
      <c r="F69" s="23"/>
      <c r="G69" s="13"/>
      <c r="H69" s="14"/>
      <c r="I69" s="25"/>
      <c r="J69" s="22"/>
      <c r="K69" s="15"/>
      <c r="L69" s="15"/>
      <c r="M69" s="15"/>
      <c r="N69" s="13"/>
      <c r="O69" s="22"/>
      <c r="P69" s="22"/>
      <c r="Q69" s="13"/>
      <c r="R69" s="13"/>
      <c r="S69" s="13"/>
      <c r="T69" s="13"/>
      <c r="U69" s="22"/>
      <c r="V69" s="22"/>
      <c r="W69" s="13"/>
      <c r="X69" s="27"/>
    </row>
    <row r="70" spans="1:24">
      <c r="A70" s="16"/>
      <c r="B70" s="431"/>
      <c r="C70" s="432"/>
      <c r="D70" s="326" t="s">
        <v>67</v>
      </c>
      <c r="E70" s="327"/>
      <c r="F70" s="356"/>
      <c r="G70" s="20"/>
      <c r="H70" s="24"/>
      <c r="I70" s="329"/>
      <c r="J70" s="330"/>
      <c r="K70" s="357" t="s">
        <v>68</v>
      </c>
      <c r="L70" s="358"/>
      <c r="M70" s="18"/>
      <c r="N70" s="28"/>
      <c r="O70" s="359"/>
      <c r="P70" s="360"/>
      <c r="Q70" s="326" t="s">
        <v>69</v>
      </c>
      <c r="R70" s="356"/>
      <c r="S70" s="18"/>
      <c r="T70" s="12"/>
      <c r="U70" s="433"/>
      <c r="V70" s="434"/>
      <c r="W70" s="326" t="s">
        <v>70</v>
      </c>
      <c r="X70" s="352"/>
    </row>
    <row r="71" spans="1:24">
      <c r="A71" s="11"/>
      <c r="B71" s="8"/>
      <c r="C71" s="8"/>
      <c r="D71" s="8"/>
      <c r="E71" s="8"/>
      <c r="F71" s="8"/>
      <c r="G71" s="8"/>
      <c r="H71" s="8"/>
      <c r="I71" s="8"/>
      <c r="J71" s="8"/>
      <c r="K71" s="8"/>
      <c r="L71" s="8"/>
      <c r="M71" s="8"/>
      <c r="N71" s="8"/>
      <c r="O71" s="8"/>
      <c r="P71" s="8"/>
      <c r="Q71" s="8"/>
      <c r="R71" s="8"/>
      <c r="S71" s="8"/>
      <c r="T71" s="8"/>
      <c r="U71" s="8"/>
      <c r="V71" s="8"/>
      <c r="W71" s="8"/>
      <c r="X71" s="9"/>
    </row>
    <row r="72" spans="1:24">
      <c r="A72" s="353"/>
      <c r="B72" s="354"/>
      <c r="C72" s="354"/>
      <c r="D72" s="354"/>
      <c r="E72" s="354"/>
      <c r="F72" s="354"/>
      <c r="G72" s="354"/>
      <c r="H72" s="354"/>
      <c r="I72" s="354"/>
      <c r="J72" s="354"/>
      <c r="K72" s="354"/>
      <c r="L72" s="354"/>
      <c r="M72" s="354"/>
      <c r="N72" s="354"/>
      <c r="O72" s="354"/>
      <c r="P72" s="354"/>
      <c r="Q72" s="354"/>
      <c r="R72" s="354"/>
      <c r="S72" s="354"/>
      <c r="T72" s="354"/>
      <c r="U72" s="354"/>
      <c r="V72" s="354"/>
      <c r="W72" s="354"/>
      <c r="X72" s="355"/>
    </row>
    <row r="73" spans="1:24" ht="15" customHeight="1">
      <c r="A73" s="428" t="s">
        <v>71</v>
      </c>
      <c r="B73" s="429"/>
      <c r="C73" s="429"/>
      <c r="D73" s="429"/>
      <c r="E73" s="429"/>
      <c r="F73" s="429"/>
      <c r="G73" s="429"/>
      <c r="H73" s="429"/>
      <c r="I73" s="429"/>
      <c r="J73" s="429"/>
      <c r="K73" s="429"/>
      <c r="L73" s="429"/>
      <c r="M73" s="429"/>
      <c r="N73" s="429"/>
      <c r="O73" s="429"/>
      <c r="P73" s="429"/>
      <c r="Q73" s="429"/>
      <c r="R73" s="429"/>
      <c r="S73" s="429"/>
      <c r="T73" s="429"/>
      <c r="U73" s="429"/>
      <c r="V73" s="429"/>
      <c r="W73" s="429"/>
      <c r="X73" s="430"/>
    </row>
    <row r="74" spans="1:24" ht="38.25" customHeight="1">
      <c r="A74" s="248" t="s">
        <v>72</v>
      </c>
      <c r="B74" s="249"/>
      <c r="C74" s="249"/>
      <c r="D74" s="249"/>
      <c r="E74" s="249"/>
      <c r="F74" s="249"/>
      <c r="G74" s="249"/>
      <c r="H74" s="249"/>
      <c r="I74" s="249"/>
      <c r="J74" s="249"/>
      <c r="K74" s="249"/>
      <c r="L74" s="249"/>
      <c r="M74" s="249"/>
      <c r="N74" s="249"/>
      <c r="O74" s="249"/>
      <c r="P74" s="249"/>
      <c r="Q74" s="249"/>
      <c r="R74" s="249"/>
      <c r="S74" s="249"/>
      <c r="T74" s="249"/>
      <c r="U74" s="249"/>
      <c r="V74" s="249"/>
      <c r="W74" s="249"/>
      <c r="X74" s="250"/>
    </row>
    <row r="75" spans="1:24">
      <c r="A75" s="313" t="s">
        <v>73</v>
      </c>
      <c r="B75" s="313"/>
      <c r="C75" s="313"/>
      <c r="D75" s="313"/>
      <c r="E75" s="314"/>
      <c r="F75" s="308" t="s">
        <v>74</v>
      </c>
      <c r="G75" s="308"/>
      <c r="H75" s="308"/>
      <c r="I75" s="308"/>
      <c r="J75" s="308"/>
      <c r="K75" s="308" t="s">
        <v>75</v>
      </c>
      <c r="L75" s="309"/>
      <c r="M75" s="309"/>
      <c r="N75" s="308"/>
      <c r="O75" s="308" t="s">
        <v>76</v>
      </c>
      <c r="P75" s="309"/>
      <c r="Q75" s="309"/>
      <c r="R75" s="308"/>
      <c r="S75" s="308" t="s">
        <v>77</v>
      </c>
      <c r="T75" s="309"/>
      <c r="U75" s="309"/>
      <c r="V75" s="309"/>
      <c r="W75" s="309"/>
      <c r="X75" s="309"/>
    </row>
    <row r="76" spans="1:24" s="32" customFormat="1">
      <c r="A76" s="272" t="s">
        <v>78</v>
      </c>
      <c r="B76" s="315"/>
      <c r="C76" s="315"/>
      <c r="D76" s="315"/>
      <c r="E76" s="316"/>
      <c r="F76" s="274"/>
      <c r="G76" s="275"/>
      <c r="H76" s="275"/>
      <c r="I76" s="275"/>
      <c r="J76" s="276"/>
      <c r="K76" s="274"/>
      <c r="L76" s="275"/>
      <c r="M76" s="275"/>
      <c r="N76" s="276"/>
      <c r="O76" s="274"/>
      <c r="P76" s="275"/>
      <c r="Q76" s="275"/>
      <c r="R76" s="276"/>
      <c r="S76" s="274"/>
      <c r="T76" s="275"/>
      <c r="U76" s="275"/>
      <c r="V76" s="275"/>
      <c r="W76" s="275"/>
      <c r="X76" s="276"/>
    </row>
    <row r="77" spans="1:24" s="32" customFormat="1">
      <c r="A77" s="272" t="s">
        <v>79</v>
      </c>
      <c r="B77" s="272"/>
      <c r="C77" s="272"/>
      <c r="D77" s="272"/>
      <c r="E77" s="273"/>
      <c r="F77" s="274"/>
      <c r="G77" s="275"/>
      <c r="H77" s="275"/>
      <c r="I77" s="275"/>
      <c r="J77" s="276"/>
      <c r="K77" s="274"/>
      <c r="L77" s="275"/>
      <c r="M77" s="275"/>
      <c r="N77" s="276"/>
      <c r="O77" s="274"/>
      <c r="P77" s="275"/>
      <c r="Q77" s="275"/>
      <c r="R77" s="276"/>
      <c r="S77" s="274"/>
      <c r="T77" s="275"/>
      <c r="U77" s="275"/>
      <c r="V77" s="275"/>
      <c r="W77" s="275"/>
      <c r="X77" s="276"/>
    </row>
    <row r="78" spans="1:24" s="32" customFormat="1">
      <c r="A78" s="272" t="s">
        <v>80</v>
      </c>
      <c r="B78" s="272"/>
      <c r="C78" s="272"/>
      <c r="D78" s="272"/>
      <c r="E78" s="273"/>
      <c r="F78" s="274"/>
      <c r="G78" s="275"/>
      <c r="H78" s="275"/>
      <c r="I78" s="275"/>
      <c r="J78" s="276"/>
      <c r="K78" s="274"/>
      <c r="L78" s="275"/>
      <c r="M78" s="275"/>
      <c r="N78" s="276"/>
      <c r="O78" s="274"/>
      <c r="P78" s="275"/>
      <c r="Q78" s="275"/>
      <c r="R78" s="276"/>
      <c r="S78" s="274"/>
      <c r="T78" s="275"/>
      <c r="U78" s="275"/>
      <c r="V78" s="275"/>
      <c r="W78" s="275"/>
      <c r="X78" s="276"/>
    </row>
    <row r="79" spans="1:24" s="32" customFormat="1">
      <c r="A79" s="272" t="s">
        <v>81</v>
      </c>
      <c r="B79" s="272"/>
      <c r="C79" s="272"/>
      <c r="D79" s="272"/>
      <c r="E79" s="273"/>
      <c r="F79" s="274"/>
      <c r="G79" s="275"/>
      <c r="H79" s="275"/>
      <c r="I79" s="275"/>
      <c r="J79" s="276"/>
      <c r="K79" s="274"/>
      <c r="L79" s="275"/>
      <c r="M79" s="275"/>
      <c r="N79" s="276"/>
      <c r="O79" s="274"/>
      <c r="P79" s="275"/>
      <c r="Q79" s="275"/>
      <c r="R79" s="276"/>
      <c r="S79" s="274"/>
      <c r="T79" s="275"/>
      <c r="U79" s="275"/>
      <c r="V79" s="275"/>
      <c r="W79" s="275"/>
      <c r="X79" s="276"/>
    </row>
    <row r="80" spans="1:24" s="32" customFormat="1">
      <c r="A80" s="272" t="s">
        <v>82</v>
      </c>
      <c r="B80" s="272"/>
      <c r="C80" s="272"/>
      <c r="D80" s="272"/>
      <c r="E80" s="273"/>
      <c r="F80" s="274"/>
      <c r="G80" s="275"/>
      <c r="H80" s="275"/>
      <c r="I80" s="275"/>
      <c r="J80" s="276"/>
      <c r="K80" s="274"/>
      <c r="L80" s="275"/>
      <c r="M80" s="275"/>
      <c r="N80" s="276"/>
      <c r="O80" s="274"/>
      <c r="P80" s="275"/>
      <c r="Q80" s="275"/>
      <c r="R80" s="276"/>
      <c r="S80" s="274"/>
      <c r="T80" s="275"/>
      <c r="U80" s="275"/>
      <c r="V80" s="275"/>
      <c r="W80" s="275"/>
      <c r="X80" s="276"/>
    </row>
    <row r="81" spans="1:24" s="32" customFormat="1">
      <c r="A81" s="272" t="s">
        <v>83</v>
      </c>
      <c r="B81" s="272"/>
      <c r="C81" s="272"/>
      <c r="D81" s="272"/>
      <c r="E81" s="273"/>
      <c r="F81" s="274"/>
      <c r="G81" s="275"/>
      <c r="H81" s="275"/>
      <c r="I81" s="275"/>
      <c r="J81" s="276"/>
      <c r="K81" s="274"/>
      <c r="L81" s="275"/>
      <c r="M81" s="275"/>
      <c r="N81" s="276"/>
      <c r="O81" s="274"/>
      <c r="P81" s="275"/>
      <c r="Q81" s="275"/>
      <c r="R81" s="276"/>
      <c r="S81" s="274"/>
      <c r="T81" s="275"/>
      <c r="U81" s="275"/>
      <c r="V81" s="275"/>
      <c r="W81" s="275"/>
      <c r="X81" s="276"/>
    </row>
    <row r="82" spans="1:24" s="32" customFormat="1">
      <c r="A82" s="272" t="s">
        <v>84</v>
      </c>
      <c r="B82" s="272"/>
      <c r="C82" s="272"/>
      <c r="D82" s="272"/>
      <c r="E82" s="273"/>
      <c r="F82" s="274"/>
      <c r="G82" s="275"/>
      <c r="H82" s="275"/>
      <c r="I82" s="275"/>
      <c r="J82" s="276"/>
      <c r="K82" s="274"/>
      <c r="L82" s="275"/>
      <c r="M82" s="275"/>
      <c r="N82" s="276"/>
      <c r="O82" s="274"/>
      <c r="P82" s="275"/>
      <c r="Q82" s="275"/>
      <c r="R82" s="276"/>
      <c r="S82" s="274"/>
      <c r="T82" s="275"/>
      <c r="U82" s="275"/>
      <c r="V82" s="275"/>
      <c r="W82" s="275"/>
      <c r="X82" s="276"/>
    </row>
    <row r="83" spans="1:24" s="32" customFormat="1">
      <c r="A83" s="272" t="s">
        <v>85</v>
      </c>
      <c r="B83" s="272"/>
      <c r="C83" s="272"/>
      <c r="D83" s="272"/>
      <c r="E83" s="273"/>
      <c r="F83" s="274"/>
      <c r="G83" s="275"/>
      <c r="H83" s="275"/>
      <c r="I83" s="275"/>
      <c r="J83" s="276"/>
      <c r="K83" s="274"/>
      <c r="L83" s="275"/>
      <c r="M83" s="275"/>
      <c r="N83" s="276"/>
      <c r="O83" s="274"/>
      <c r="P83" s="275"/>
      <c r="Q83" s="275"/>
      <c r="R83" s="276"/>
      <c r="S83" s="274"/>
      <c r="T83" s="275"/>
      <c r="U83" s="275"/>
      <c r="V83" s="275"/>
      <c r="W83" s="275"/>
      <c r="X83" s="276"/>
    </row>
    <row r="84" spans="1:24" s="32" customFormat="1">
      <c r="A84" s="306" t="s">
        <v>86</v>
      </c>
      <c r="B84" s="306"/>
      <c r="C84" s="306"/>
      <c r="D84" s="306"/>
      <c r="E84" s="307"/>
      <c r="F84" s="289"/>
      <c r="G84" s="290"/>
      <c r="H84" s="290"/>
      <c r="I84" s="290"/>
      <c r="J84" s="291"/>
      <c r="K84" s="289"/>
      <c r="L84" s="290"/>
      <c r="M84" s="290"/>
      <c r="N84" s="291"/>
      <c r="O84" s="289"/>
      <c r="P84" s="290"/>
      <c r="Q84" s="290"/>
      <c r="R84" s="291"/>
      <c r="S84" s="289"/>
      <c r="T84" s="290"/>
      <c r="U84" s="290"/>
      <c r="V84" s="290"/>
      <c r="W84" s="290"/>
      <c r="X84" s="291"/>
    </row>
    <row r="85" spans="1:24" s="32" customFormat="1">
      <c r="A85" s="292" t="s">
        <v>87</v>
      </c>
      <c r="B85" s="292"/>
      <c r="C85" s="292"/>
      <c r="D85" s="292"/>
      <c r="E85" s="292"/>
      <c r="F85" s="293"/>
      <c r="G85" s="293"/>
      <c r="H85" s="293"/>
      <c r="I85" s="293"/>
      <c r="J85" s="293"/>
      <c r="K85" s="293"/>
      <c r="L85" s="293"/>
      <c r="M85" s="293"/>
      <c r="N85" s="293"/>
      <c r="O85" s="293"/>
      <c r="P85" s="293"/>
      <c r="Q85" s="293"/>
      <c r="R85" s="293"/>
      <c r="S85" s="293"/>
      <c r="T85" s="293"/>
      <c r="U85" s="293"/>
      <c r="V85" s="293"/>
      <c r="W85" s="293"/>
      <c r="X85" s="293"/>
    </row>
    <row r="86" spans="1:24" s="32" customFormat="1" ht="30" customHeight="1">
      <c r="A86" s="310" t="s">
        <v>88</v>
      </c>
      <c r="B86" s="311"/>
      <c r="C86" s="311"/>
      <c r="D86" s="311"/>
      <c r="E86" s="311"/>
      <c r="F86" s="311"/>
      <c r="G86" s="311"/>
      <c r="H86" s="311"/>
      <c r="I86" s="311"/>
      <c r="J86" s="311"/>
      <c r="K86" s="311"/>
      <c r="L86" s="311"/>
      <c r="M86" s="311"/>
      <c r="N86" s="311"/>
      <c r="O86" s="311"/>
      <c r="P86" s="311"/>
      <c r="Q86" s="311"/>
      <c r="R86" s="311"/>
      <c r="S86" s="311"/>
      <c r="T86" s="311"/>
      <c r="U86" s="311"/>
      <c r="V86" s="311"/>
      <c r="W86" s="311"/>
      <c r="X86" s="312"/>
    </row>
    <row r="87" spans="1:24">
      <c r="A87" s="313" t="s">
        <v>73</v>
      </c>
      <c r="B87" s="313"/>
      <c r="C87" s="313"/>
      <c r="D87" s="313"/>
      <c r="E87" s="314"/>
      <c r="F87" s="308" t="s">
        <v>74</v>
      </c>
      <c r="G87" s="308"/>
      <c r="H87" s="308"/>
      <c r="I87" s="308"/>
      <c r="J87" s="308"/>
      <c r="K87" s="308" t="s">
        <v>75</v>
      </c>
      <c r="L87" s="309"/>
      <c r="M87" s="309"/>
      <c r="N87" s="308"/>
      <c r="O87" s="308" t="s">
        <v>76</v>
      </c>
      <c r="P87" s="309"/>
      <c r="Q87" s="309"/>
      <c r="R87" s="308"/>
      <c r="S87" s="308" t="s">
        <v>77</v>
      </c>
      <c r="T87" s="309"/>
      <c r="U87" s="309"/>
      <c r="V87" s="309"/>
      <c r="W87" s="309"/>
      <c r="X87" s="309"/>
    </row>
    <row r="88" spans="1:24" s="32" customFormat="1">
      <c r="A88" s="272" t="s">
        <v>78</v>
      </c>
      <c r="B88" s="315"/>
      <c r="C88" s="315"/>
      <c r="D88" s="315"/>
      <c r="E88" s="316"/>
      <c r="F88" s="274"/>
      <c r="G88" s="275"/>
      <c r="H88" s="275"/>
      <c r="I88" s="275"/>
      <c r="J88" s="276"/>
      <c r="K88" s="274"/>
      <c r="L88" s="275"/>
      <c r="M88" s="275"/>
      <c r="N88" s="276"/>
      <c r="O88" s="274"/>
      <c r="P88" s="275"/>
      <c r="Q88" s="275"/>
      <c r="R88" s="276"/>
      <c r="S88" s="274"/>
      <c r="T88" s="275"/>
      <c r="U88" s="275"/>
      <c r="V88" s="275"/>
      <c r="W88" s="275"/>
      <c r="X88" s="276"/>
    </row>
    <row r="89" spans="1:24">
      <c r="A89" s="272" t="s">
        <v>79</v>
      </c>
      <c r="B89" s="272"/>
      <c r="C89" s="272"/>
      <c r="D89" s="272"/>
      <c r="E89" s="273"/>
      <c r="F89" s="274"/>
      <c r="G89" s="275"/>
      <c r="H89" s="275"/>
      <c r="I89" s="275"/>
      <c r="J89" s="276"/>
      <c r="K89" s="274"/>
      <c r="L89" s="275"/>
      <c r="M89" s="275"/>
      <c r="N89" s="276"/>
      <c r="O89" s="274"/>
      <c r="P89" s="275"/>
      <c r="Q89" s="275"/>
      <c r="R89" s="276"/>
      <c r="S89" s="274"/>
      <c r="T89" s="275"/>
      <c r="U89" s="275"/>
      <c r="V89" s="275"/>
      <c r="W89" s="275"/>
      <c r="X89" s="276"/>
    </row>
    <row r="90" spans="1:24" ht="42.75" customHeight="1">
      <c r="A90" s="272" t="s">
        <v>80</v>
      </c>
      <c r="B90" s="272"/>
      <c r="C90" s="272"/>
      <c r="D90" s="272"/>
      <c r="E90" s="273"/>
      <c r="F90" s="274"/>
      <c r="G90" s="275"/>
      <c r="H90" s="275"/>
      <c r="I90" s="275"/>
      <c r="J90" s="276"/>
      <c r="K90" s="274"/>
      <c r="L90" s="275"/>
      <c r="M90" s="275"/>
      <c r="N90" s="276"/>
      <c r="O90" s="274"/>
      <c r="P90" s="275"/>
      <c r="Q90" s="275"/>
      <c r="R90" s="276"/>
      <c r="S90" s="274"/>
      <c r="T90" s="275"/>
      <c r="U90" s="275"/>
      <c r="V90" s="275"/>
      <c r="W90" s="275"/>
      <c r="X90" s="276"/>
    </row>
    <row r="91" spans="1:24">
      <c r="A91" s="272" t="s">
        <v>89</v>
      </c>
      <c r="B91" s="272"/>
      <c r="C91" s="272"/>
      <c r="D91" s="272"/>
      <c r="E91" s="273"/>
      <c r="F91" s="274"/>
      <c r="G91" s="275"/>
      <c r="H91" s="275"/>
      <c r="I91" s="275"/>
      <c r="J91" s="276"/>
      <c r="K91" s="274"/>
      <c r="L91" s="275"/>
      <c r="M91" s="275"/>
      <c r="N91" s="276"/>
      <c r="O91" s="274"/>
      <c r="P91" s="275"/>
      <c r="Q91" s="275"/>
      <c r="R91" s="276"/>
      <c r="S91" s="274"/>
      <c r="T91" s="275"/>
      <c r="U91" s="275"/>
      <c r="V91" s="275"/>
      <c r="W91" s="275"/>
      <c r="X91" s="276"/>
    </row>
    <row r="92" spans="1:24">
      <c r="A92" s="272" t="s">
        <v>90</v>
      </c>
      <c r="B92" s="272"/>
      <c r="C92" s="272"/>
      <c r="D92" s="272"/>
      <c r="E92" s="273"/>
      <c r="F92" s="274"/>
      <c r="G92" s="275"/>
      <c r="H92" s="275"/>
      <c r="I92" s="275"/>
      <c r="J92" s="276"/>
      <c r="K92" s="274"/>
      <c r="L92" s="275"/>
      <c r="M92" s="275"/>
      <c r="N92" s="276"/>
      <c r="O92" s="274"/>
      <c r="P92" s="275"/>
      <c r="Q92" s="275"/>
      <c r="R92" s="276"/>
      <c r="S92" s="274"/>
      <c r="T92" s="275"/>
      <c r="U92" s="275"/>
      <c r="V92" s="275"/>
      <c r="W92" s="275"/>
      <c r="X92" s="276"/>
    </row>
    <row r="93" spans="1:24">
      <c r="A93" s="272" t="s">
        <v>91</v>
      </c>
      <c r="B93" s="272"/>
      <c r="C93" s="272"/>
      <c r="D93" s="272"/>
      <c r="E93" s="273"/>
      <c r="F93" s="274"/>
      <c r="G93" s="275"/>
      <c r="H93" s="275"/>
      <c r="I93" s="275"/>
      <c r="J93" s="276"/>
      <c r="K93" s="274"/>
      <c r="L93" s="275"/>
      <c r="M93" s="275"/>
      <c r="N93" s="276"/>
      <c r="O93" s="274"/>
      <c r="P93" s="275"/>
      <c r="Q93" s="275"/>
      <c r="R93" s="276"/>
      <c r="S93" s="274"/>
      <c r="T93" s="275"/>
      <c r="U93" s="275"/>
      <c r="V93" s="275"/>
      <c r="W93" s="275"/>
      <c r="X93" s="276"/>
    </row>
    <row r="94" spans="1:24">
      <c r="A94" s="306" t="s">
        <v>86</v>
      </c>
      <c r="B94" s="306"/>
      <c r="C94" s="306"/>
      <c r="D94" s="306"/>
      <c r="E94" s="307"/>
      <c r="F94" s="289"/>
      <c r="G94" s="290"/>
      <c r="H94" s="290"/>
      <c r="I94" s="290"/>
      <c r="J94" s="291"/>
      <c r="K94" s="289"/>
      <c r="L94" s="290"/>
      <c r="M94" s="290"/>
      <c r="N94" s="291"/>
      <c r="O94" s="289"/>
      <c r="P94" s="290"/>
      <c r="Q94" s="290"/>
      <c r="R94" s="291"/>
      <c r="S94" s="289"/>
      <c r="T94" s="290"/>
      <c r="U94" s="290"/>
      <c r="V94" s="290"/>
      <c r="W94" s="290"/>
      <c r="X94" s="291"/>
    </row>
    <row r="95" spans="1:24">
      <c r="A95" s="292" t="s">
        <v>87</v>
      </c>
      <c r="B95" s="292"/>
      <c r="C95" s="292"/>
      <c r="D95" s="292"/>
      <c r="E95" s="292"/>
      <c r="F95" s="293"/>
      <c r="G95" s="293"/>
      <c r="H95" s="293"/>
      <c r="I95" s="293"/>
      <c r="J95" s="293"/>
      <c r="K95" s="293"/>
      <c r="L95" s="293"/>
      <c r="M95" s="293"/>
      <c r="N95" s="293"/>
      <c r="O95" s="293"/>
      <c r="P95" s="293"/>
      <c r="Q95" s="293"/>
      <c r="R95" s="293"/>
      <c r="S95" s="293"/>
      <c r="T95" s="293"/>
      <c r="U95" s="293"/>
      <c r="V95" s="293"/>
      <c r="W95" s="293"/>
      <c r="X95" s="293"/>
    </row>
    <row r="96" spans="1:24" ht="29.25" customHeight="1">
      <c r="A96" s="277" t="s">
        <v>92</v>
      </c>
      <c r="B96" s="278"/>
      <c r="C96" s="278"/>
      <c r="D96" s="278"/>
      <c r="E96" s="278"/>
      <c r="F96" s="278"/>
      <c r="G96" s="278"/>
      <c r="H96" s="278"/>
      <c r="I96" s="278"/>
      <c r="J96" s="278"/>
      <c r="K96" s="278"/>
      <c r="L96" s="278"/>
      <c r="M96" s="278"/>
      <c r="N96" s="278"/>
      <c r="O96" s="278"/>
      <c r="P96" s="278"/>
      <c r="Q96" s="278"/>
      <c r="R96" s="278"/>
      <c r="S96" s="278"/>
      <c r="T96" s="278"/>
      <c r="U96" s="278"/>
      <c r="V96" s="278"/>
      <c r="W96" s="278"/>
      <c r="X96" s="279"/>
    </row>
    <row r="97" spans="1:24" ht="15" customHeight="1">
      <c r="A97" s="303" t="s">
        <v>93</v>
      </c>
      <c r="B97" s="304"/>
      <c r="C97" s="280" t="s">
        <v>94</v>
      </c>
      <c r="D97" s="281"/>
      <c r="E97" s="294" t="s">
        <v>36</v>
      </c>
      <c r="F97" s="305"/>
      <c r="G97" s="305"/>
      <c r="H97" s="305"/>
      <c r="I97" s="295"/>
      <c r="J97" s="283" t="s">
        <v>95</v>
      </c>
      <c r="K97" s="284"/>
      <c r="L97" s="294" t="s">
        <v>96</v>
      </c>
      <c r="M97" s="295"/>
      <c r="N97" s="283" t="s">
        <v>97</v>
      </c>
      <c r="O97" s="284"/>
      <c r="P97" s="280" t="s">
        <v>98</v>
      </c>
      <c r="Q97" s="281"/>
      <c r="R97" s="280" t="s">
        <v>99</v>
      </c>
      <c r="S97" s="281"/>
      <c r="T97" s="280" t="s">
        <v>100</v>
      </c>
      <c r="U97" s="281"/>
      <c r="V97" s="280" t="s">
        <v>101</v>
      </c>
      <c r="W97" s="282"/>
      <c r="X97" s="281"/>
    </row>
    <row r="98" spans="1:24">
      <c r="A98" s="296"/>
      <c r="B98" s="297"/>
      <c r="C98" s="287"/>
      <c r="D98" s="287"/>
      <c r="E98" s="298"/>
      <c r="F98" s="299"/>
      <c r="G98" s="299"/>
      <c r="H98" s="299"/>
      <c r="I98" s="300"/>
      <c r="J98" s="285"/>
      <c r="K98" s="301"/>
      <c r="L98" s="302"/>
      <c r="M98" s="300"/>
      <c r="N98" s="285"/>
      <c r="O98" s="286"/>
      <c r="P98" s="287"/>
      <c r="Q98" s="288"/>
      <c r="R98" s="287"/>
      <c r="S98" s="288"/>
      <c r="T98" s="287"/>
      <c r="U98" s="288"/>
      <c r="V98" s="287"/>
      <c r="W98" s="287"/>
      <c r="X98" s="287"/>
    </row>
    <row r="99" spans="1:24">
      <c r="A99" s="296"/>
      <c r="B99" s="297"/>
      <c r="C99" s="287"/>
      <c r="D99" s="287"/>
      <c r="E99" s="298"/>
      <c r="F99" s="299"/>
      <c r="G99" s="299"/>
      <c r="H99" s="299"/>
      <c r="I99" s="300"/>
      <c r="J99" s="285"/>
      <c r="K99" s="301"/>
      <c r="L99" s="302"/>
      <c r="M99" s="300"/>
      <c r="N99" s="285"/>
      <c r="O99" s="286"/>
      <c r="P99" s="287"/>
      <c r="Q99" s="288"/>
      <c r="R99" s="287"/>
      <c r="S99" s="288"/>
      <c r="T99" s="287"/>
      <c r="U99" s="288"/>
      <c r="V99" s="287"/>
      <c r="W99" s="287"/>
      <c r="X99" s="287"/>
    </row>
    <row r="100" spans="1:24">
      <c r="A100" s="296"/>
      <c r="B100" s="297"/>
      <c r="C100" s="287"/>
      <c r="D100" s="287"/>
      <c r="E100" s="298"/>
      <c r="F100" s="299"/>
      <c r="G100" s="299"/>
      <c r="H100" s="299"/>
      <c r="I100" s="300"/>
      <c r="J100" s="285"/>
      <c r="K100" s="301"/>
      <c r="L100" s="302"/>
      <c r="M100" s="300"/>
      <c r="N100" s="285"/>
      <c r="O100" s="286"/>
      <c r="P100" s="287"/>
      <c r="Q100" s="288"/>
      <c r="R100" s="287"/>
      <c r="S100" s="288"/>
      <c r="T100" s="287"/>
      <c r="U100" s="288"/>
      <c r="V100" s="287"/>
      <c r="W100" s="287"/>
      <c r="X100" s="287"/>
    </row>
    <row r="101" spans="1:24">
      <c r="A101" s="296"/>
      <c r="B101" s="297"/>
      <c r="C101" s="287"/>
      <c r="D101" s="287"/>
      <c r="E101" s="298"/>
      <c r="F101" s="299"/>
      <c r="G101" s="299"/>
      <c r="H101" s="299"/>
      <c r="I101" s="300"/>
      <c r="J101" s="285"/>
      <c r="K101" s="301"/>
      <c r="L101" s="302"/>
      <c r="M101" s="300"/>
      <c r="N101" s="285"/>
      <c r="O101" s="286"/>
      <c r="P101" s="287"/>
      <c r="Q101" s="288"/>
      <c r="R101" s="287"/>
      <c r="S101" s="288"/>
      <c r="T101" s="287"/>
      <c r="U101" s="288"/>
      <c r="V101" s="287"/>
      <c r="W101" s="287"/>
      <c r="X101" s="287"/>
    </row>
    <row r="102" spans="1:24">
      <c r="A102" s="296"/>
      <c r="B102" s="297"/>
      <c r="C102" s="287"/>
      <c r="D102" s="287"/>
      <c r="E102" s="298"/>
      <c r="F102" s="299"/>
      <c r="G102" s="299"/>
      <c r="H102" s="299"/>
      <c r="I102" s="300"/>
      <c r="J102" s="285"/>
      <c r="K102" s="301"/>
      <c r="L102" s="302"/>
      <c r="M102" s="300"/>
      <c r="N102" s="285"/>
      <c r="O102" s="286"/>
      <c r="P102" s="287"/>
      <c r="Q102" s="288"/>
      <c r="R102" s="287"/>
      <c r="S102" s="288"/>
      <c r="T102" s="287"/>
      <c r="U102" s="288"/>
      <c r="V102" s="287"/>
      <c r="W102" s="287"/>
      <c r="X102" s="287"/>
    </row>
    <row r="103" spans="1:24">
      <c r="A103" s="296"/>
      <c r="B103" s="297"/>
      <c r="C103" s="287"/>
      <c r="D103" s="287"/>
      <c r="E103" s="298"/>
      <c r="F103" s="299"/>
      <c r="G103" s="299"/>
      <c r="H103" s="299"/>
      <c r="I103" s="300"/>
      <c r="J103" s="285"/>
      <c r="K103" s="301"/>
      <c r="L103" s="302"/>
      <c r="M103" s="300"/>
      <c r="N103" s="285"/>
      <c r="O103" s="286"/>
      <c r="P103" s="287"/>
      <c r="Q103" s="288"/>
      <c r="R103" s="287"/>
      <c r="S103" s="288"/>
      <c r="T103" s="287"/>
      <c r="U103" s="288"/>
      <c r="V103" s="287"/>
      <c r="W103" s="287"/>
      <c r="X103" s="287"/>
    </row>
    <row r="104" spans="1:24">
      <c r="A104" s="296"/>
      <c r="B104" s="297"/>
      <c r="C104" s="287"/>
      <c r="D104" s="287"/>
      <c r="E104" s="298"/>
      <c r="F104" s="299"/>
      <c r="G104" s="299"/>
      <c r="H104" s="299"/>
      <c r="I104" s="300"/>
      <c r="J104" s="285"/>
      <c r="K104" s="301"/>
      <c r="L104" s="302"/>
      <c r="M104" s="300"/>
      <c r="N104" s="285"/>
      <c r="O104" s="286"/>
      <c r="P104" s="287"/>
      <c r="Q104" s="288"/>
      <c r="R104" s="287"/>
      <c r="S104" s="288"/>
      <c r="T104" s="287"/>
      <c r="U104" s="288"/>
      <c r="V104" s="287"/>
      <c r="W104" s="287"/>
      <c r="X104" s="287"/>
    </row>
    <row r="105" spans="1:24">
      <c r="A105" s="406" t="s">
        <v>102</v>
      </c>
      <c r="B105" s="407"/>
      <c r="C105" s="407"/>
      <c r="D105" s="407"/>
      <c r="E105" s="408"/>
      <c r="F105" s="408"/>
      <c r="G105" s="408"/>
      <c r="H105" s="408"/>
      <c r="I105" s="409"/>
      <c r="J105" s="410">
        <f>SUM(J98:K104)</f>
        <v>0</v>
      </c>
      <c r="K105" s="409"/>
      <c r="L105" s="410">
        <f>SUM(L98:M104)</f>
        <v>0</v>
      </c>
      <c r="M105" s="409"/>
      <c r="N105" s="410">
        <f>SUM(N98:O104)</f>
        <v>0</v>
      </c>
      <c r="O105" s="409"/>
      <c r="P105" s="411"/>
      <c r="Q105" s="412"/>
      <c r="R105" s="412"/>
      <c r="S105" s="412"/>
      <c r="T105" s="412"/>
      <c r="U105" s="412"/>
      <c r="V105" s="412"/>
      <c r="W105" s="412"/>
      <c r="X105" s="413"/>
    </row>
    <row r="106" spans="1:24" s="32" customFormat="1">
      <c r="A106" s="414"/>
      <c r="B106" s="415"/>
      <c r="C106" s="415"/>
      <c r="D106" s="415"/>
      <c r="E106" s="415"/>
      <c r="F106" s="415"/>
      <c r="G106" s="415"/>
      <c r="H106" s="415"/>
      <c r="I106" s="415"/>
      <c r="J106" s="415"/>
      <c r="K106" s="415"/>
      <c r="L106" s="415"/>
      <c r="M106" s="415"/>
      <c r="N106" s="415"/>
      <c r="O106" s="415"/>
      <c r="P106" s="415"/>
      <c r="Q106" s="415"/>
      <c r="R106" s="415"/>
      <c r="S106" s="415"/>
      <c r="T106" s="415"/>
      <c r="U106" s="415"/>
      <c r="V106" s="415"/>
      <c r="W106" s="415"/>
      <c r="X106" s="416"/>
    </row>
    <row r="107" spans="1:24" ht="66.75" customHeight="1">
      <c r="A107" s="443" t="s">
        <v>103</v>
      </c>
      <c r="B107" s="444"/>
      <c r="C107" s="444"/>
      <c r="D107" s="444"/>
      <c r="E107" s="444"/>
      <c r="F107" s="444"/>
      <c r="G107" s="444"/>
      <c r="H107" s="444"/>
      <c r="I107" s="444"/>
      <c r="J107" s="444"/>
      <c r="K107" s="444"/>
      <c r="L107" s="444"/>
      <c r="M107" s="444"/>
      <c r="N107" s="444"/>
      <c r="O107" s="444"/>
      <c r="P107" s="444"/>
      <c r="Q107" s="444"/>
      <c r="R107" s="444"/>
      <c r="S107" s="444"/>
      <c r="T107" s="444"/>
      <c r="U107" s="444"/>
      <c r="V107" s="444"/>
      <c r="W107" s="444"/>
      <c r="X107" s="445"/>
    </row>
    <row r="108" spans="1:24" ht="15" customHeight="1">
      <c r="A108" s="417" t="s">
        <v>104</v>
      </c>
      <c r="B108" s="418"/>
      <c r="C108" s="419"/>
      <c r="D108" s="419"/>
      <c r="E108" s="419"/>
      <c r="F108" s="419"/>
      <c r="G108" s="419"/>
      <c r="H108" s="419"/>
      <c r="I108" s="419"/>
      <c r="J108" s="419"/>
      <c r="K108" s="419"/>
      <c r="L108" s="419"/>
      <c r="M108" s="419"/>
      <c r="N108" s="419"/>
      <c r="O108" s="418"/>
      <c r="P108" s="418"/>
      <c r="Q108" s="418"/>
      <c r="R108" s="418"/>
      <c r="S108" s="418"/>
      <c r="T108" s="418"/>
      <c r="U108" s="418"/>
      <c r="V108" s="418"/>
      <c r="W108" s="418"/>
      <c r="X108" s="420"/>
    </row>
    <row r="109" spans="1:24">
      <c r="A109" s="193" t="s">
        <v>105</v>
      </c>
      <c r="B109" s="194"/>
      <c r="C109" s="53" t="s">
        <v>106</v>
      </c>
      <c r="D109" s="53"/>
      <c r="E109" s="53" t="s">
        <v>107</v>
      </c>
      <c r="F109" s="53"/>
      <c r="G109" s="54" t="s">
        <v>108</v>
      </c>
      <c r="H109" s="55"/>
      <c r="I109" s="55"/>
      <c r="J109" s="55"/>
      <c r="K109" s="55"/>
      <c r="L109" s="55"/>
      <c r="M109" s="55"/>
      <c r="N109" s="56"/>
      <c r="O109" s="397" t="s">
        <v>109</v>
      </c>
      <c r="P109" s="207"/>
      <c r="Q109" s="206" t="s">
        <v>110</v>
      </c>
      <c r="R109" s="207"/>
      <c r="S109" s="206" t="s">
        <v>111</v>
      </c>
      <c r="T109" s="207"/>
      <c r="U109" s="206" t="s">
        <v>112</v>
      </c>
      <c r="V109" s="207"/>
      <c r="W109" s="206" t="s">
        <v>113</v>
      </c>
      <c r="X109" s="207"/>
    </row>
    <row r="110" spans="1:24" ht="28.5" customHeight="1">
      <c r="A110" s="220" t="s">
        <v>114</v>
      </c>
      <c r="B110" s="220"/>
      <c r="C110" s="232" t="s">
        <v>115</v>
      </c>
      <c r="D110" s="232"/>
      <c r="E110" s="51">
        <v>1</v>
      </c>
      <c r="F110" s="52"/>
      <c r="G110" s="57"/>
      <c r="H110" s="57"/>
      <c r="I110" s="57"/>
      <c r="J110" s="57"/>
      <c r="K110" s="57"/>
      <c r="L110" s="57"/>
      <c r="M110" s="57"/>
      <c r="N110" s="57"/>
      <c r="O110" s="185" t="s">
        <v>116</v>
      </c>
      <c r="P110" s="186"/>
      <c r="Q110" s="187"/>
      <c r="R110" s="188"/>
      <c r="S110" s="189"/>
      <c r="T110" s="186"/>
      <c r="U110" s="187">
        <f>Q110*S110</f>
        <v>0</v>
      </c>
      <c r="V110" s="188"/>
      <c r="W110" s="189" t="s">
        <v>117</v>
      </c>
      <c r="X110" s="186"/>
    </row>
    <row r="111" spans="1:24" ht="28.5" customHeight="1">
      <c r="A111" s="220" t="s">
        <v>114</v>
      </c>
      <c r="B111" s="220"/>
      <c r="C111" s="233" t="s">
        <v>118</v>
      </c>
      <c r="D111" s="234"/>
      <c r="E111" s="51">
        <v>2</v>
      </c>
      <c r="F111" s="52"/>
      <c r="G111" s="57"/>
      <c r="H111" s="57"/>
      <c r="I111" s="57"/>
      <c r="J111" s="57"/>
      <c r="K111" s="57"/>
      <c r="L111" s="57"/>
      <c r="M111" s="57"/>
      <c r="N111" s="57"/>
      <c r="O111" s="185" t="s">
        <v>116</v>
      </c>
      <c r="P111" s="186"/>
      <c r="Q111" s="187"/>
      <c r="R111" s="188"/>
      <c r="S111" s="189"/>
      <c r="T111" s="186"/>
      <c r="U111" s="187">
        <f t="shared" ref="U111:U121" si="0">Q111*S111</f>
        <v>0</v>
      </c>
      <c r="V111" s="188"/>
      <c r="W111" s="189" t="s">
        <v>117</v>
      </c>
      <c r="X111" s="186"/>
    </row>
    <row r="112" spans="1:24" ht="28.5" customHeight="1">
      <c r="A112" s="220" t="s">
        <v>114</v>
      </c>
      <c r="B112" s="220"/>
      <c r="C112" s="191" t="s">
        <v>119</v>
      </c>
      <c r="D112" s="219"/>
      <c r="E112" s="51">
        <v>3</v>
      </c>
      <c r="F112" s="52"/>
      <c r="G112" s="57"/>
      <c r="H112" s="57"/>
      <c r="I112" s="57"/>
      <c r="J112" s="57"/>
      <c r="K112" s="57"/>
      <c r="L112" s="57"/>
      <c r="M112" s="57"/>
      <c r="N112" s="57"/>
      <c r="O112" s="185" t="s">
        <v>116</v>
      </c>
      <c r="P112" s="186"/>
      <c r="Q112" s="187"/>
      <c r="R112" s="188"/>
      <c r="S112" s="189"/>
      <c r="T112" s="186"/>
      <c r="U112" s="187">
        <f t="shared" si="0"/>
        <v>0</v>
      </c>
      <c r="V112" s="188"/>
      <c r="W112" s="189" t="s">
        <v>117</v>
      </c>
      <c r="X112" s="186"/>
    </row>
    <row r="113" spans="1:24" ht="28.5" customHeight="1">
      <c r="A113" s="220" t="s">
        <v>114</v>
      </c>
      <c r="B113" s="220"/>
      <c r="C113" s="191" t="s">
        <v>120</v>
      </c>
      <c r="D113" s="219"/>
      <c r="E113" s="51">
        <v>4</v>
      </c>
      <c r="F113" s="52"/>
      <c r="G113" s="57"/>
      <c r="H113" s="57"/>
      <c r="I113" s="57"/>
      <c r="J113" s="57"/>
      <c r="K113" s="57"/>
      <c r="L113" s="57"/>
      <c r="M113" s="57"/>
      <c r="N113" s="57"/>
      <c r="O113" s="185" t="s">
        <v>116</v>
      </c>
      <c r="P113" s="186"/>
      <c r="Q113" s="187"/>
      <c r="R113" s="188"/>
      <c r="S113" s="189"/>
      <c r="T113" s="186"/>
      <c r="U113" s="187">
        <f t="shared" si="0"/>
        <v>0</v>
      </c>
      <c r="V113" s="188"/>
      <c r="W113" s="189" t="s">
        <v>117</v>
      </c>
      <c r="X113" s="186"/>
    </row>
    <row r="114" spans="1:24" ht="23.25" customHeight="1">
      <c r="A114" s="220" t="s">
        <v>114</v>
      </c>
      <c r="B114" s="220"/>
      <c r="C114" s="191" t="s">
        <v>121</v>
      </c>
      <c r="D114" s="219"/>
      <c r="E114" s="51">
        <v>5</v>
      </c>
      <c r="F114" s="52"/>
      <c r="G114" s="57"/>
      <c r="H114" s="57"/>
      <c r="I114" s="57"/>
      <c r="J114" s="57"/>
      <c r="K114" s="57"/>
      <c r="L114" s="57"/>
      <c r="M114" s="57"/>
      <c r="N114" s="57"/>
      <c r="O114" s="185" t="s">
        <v>116</v>
      </c>
      <c r="P114" s="186"/>
      <c r="Q114" s="187"/>
      <c r="R114" s="188"/>
      <c r="S114" s="189"/>
      <c r="T114" s="186"/>
      <c r="U114" s="187">
        <f t="shared" si="0"/>
        <v>0</v>
      </c>
      <c r="V114" s="188"/>
      <c r="W114" s="189" t="s">
        <v>117</v>
      </c>
      <c r="X114" s="186"/>
    </row>
    <row r="115" spans="1:24" ht="23.25" customHeight="1">
      <c r="A115" s="220" t="s">
        <v>114</v>
      </c>
      <c r="B115" s="220"/>
      <c r="C115" s="191" t="s">
        <v>122</v>
      </c>
      <c r="D115" s="219"/>
      <c r="E115" s="51">
        <v>6</v>
      </c>
      <c r="F115" s="52"/>
      <c r="G115" s="57"/>
      <c r="H115" s="57"/>
      <c r="I115" s="57"/>
      <c r="J115" s="57"/>
      <c r="K115" s="57"/>
      <c r="L115" s="57"/>
      <c r="M115" s="57"/>
      <c r="N115" s="57"/>
      <c r="O115" s="185" t="s">
        <v>116</v>
      </c>
      <c r="P115" s="186"/>
      <c r="Q115" s="187"/>
      <c r="R115" s="188"/>
      <c r="S115" s="189"/>
      <c r="T115" s="186"/>
      <c r="U115" s="187">
        <f t="shared" si="0"/>
        <v>0</v>
      </c>
      <c r="V115" s="188"/>
      <c r="W115" s="189" t="s">
        <v>117</v>
      </c>
      <c r="X115" s="186"/>
    </row>
    <row r="116" spans="1:24" ht="24.75" customHeight="1">
      <c r="A116" s="220" t="s">
        <v>114</v>
      </c>
      <c r="B116" s="220"/>
      <c r="C116" s="191" t="s">
        <v>123</v>
      </c>
      <c r="D116" s="219"/>
      <c r="E116" s="51">
        <v>7</v>
      </c>
      <c r="F116" s="52"/>
      <c r="G116" s="57"/>
      <c r="H116" s="57"/>
      <c r="I116" s="57"/>
      <c r="J116" s="57"/>
      <c r="K116" s="57"/>
      <c r="L116" s="57"/>
      <c r="M116" s="57"/>
      <c r="N116" s="57"/>
      <c r="O116" s="185" t="s">
        <v>116</v>
      </c>
      <c r="P116" s="186"/>
      <c r="Q116" s="187"/>
      <c r="R116" s="188"/>
      <c r="S116" s="189"/>
      <c r="T116" s="186"/>
      <c r="U116" s="187">
        <f t="shared" si="0"/>
        <v>0</v>
      </c>
      <c r="V116" s="188"/>
      <c r="W116" s="189" t="s">
        <v>117</v>
      </c>
      <c r="X116" s="186"/>
    </row>
    <row r="117" spans="1:24">
      <c r="A117" s="220" t="s">
        <v>114</v>
      </c>
      <c r="B117" s="220"/>
      <c r="C117" s="191" t="s">
        <v>114</v>
      </c>
      <c r="D117" s="219"/>
      <c r="E117" s="51">
        <v>8</v>
      </c>
      <c r="F117" s="52"/>
      <c r="G117" s="57"/>
      <c r="H117" s="57"/>
      <c r="I117" s="57"/>
      <c r="J117" s="57"/>
      <c r="K117" s="57"/>
      <c r="L117" s="57"/>
      <c r="M117" s="57"/>
      <c r="N117" s="57"/>
      <c r="O117" s="185" t="s">
        <v>116</v>
      </c>
      <c r="P117" s="186"/>
      <c r="Q117" s="187"/>
      <c r="R117" s="188"/>
      <c r="S117" s="189"/>
      <c r="T117" s="186"/>
      <c r="U117" s="187">
        <f t="shared" si="0"/>
        <v>0</v>
      </c>
      <c r="V117" s="188"/>
      <c r="W117" s="189" t="s">
        <v>117</v>
      </c>
      <c r="X117" s="186"/>
    </row>
    <row r="118" spans="1:24">
      <c r="A118" s="220" t="s">
        <v>114</v>
      </c>
      <c r="B118" s="220"/>
      <c r="C118" s="191" t="s">
        <v>114</v>
      </c>
      <c r="D118" s="219"/>
      <c r="E118" s="51">
        <v>9</v>
      </c>
      <c r="F118" s="52"/>
      <c r="G118" s="57"/>
      <c r="H118" s="57"/>
      <c r="I118" s="57"/>
      <c r="J118" s="57"/>
      <c r="K118" s="57"/>
      <c r="L118" s="57"/>
      <c r="M118" s="57"/>
      <c r="N118" s="57"/>
      <c r="O118" s="185" t="s">
        <v>116</v>
      </c>
      <c r="P118" s="186"/>
      <c r="Q118" s="187"/>
      <c r="R118" s="188"/>
      <c r="S118" s="189"/>
      <c r="T118" s="186"/>
      <c r="U118" s="187">
        <f t="shared" si="0"/>
        <v>0</v>
      </c>
      <c r="V118" s="188"/>
      <c r="W118" s="189" t="s">
        <v>117</v>
      </c>
      <c r="X118" s="186"/>
    </row>
    <row r="119" spans="1:24">
      <c r="A119" s="220" t="s">
        <v>114</v>
      </c>
      <c r="B119" s="220"/>
      <c r="C119" s="191" t="s">
        <v>114</v>
      </c>
      <c r="D119" s="219"/>
      <c r="E119" s="51">
        <v>10</v>
      </c>
      <c r="F119" s="52"/>
      <c r="G119" s="57"/>
      <c r="H119" s="57"/>
      <c r="I119" s="57"/>
      <c r="J119" s="57"/>
      <c r="K119" s="57"/>
      <c r="L119" s="57"/>
      <c r="M119" s="57"/>
      <c r="N119" s="57"/>
      <c r="O119" s="185" t="s">
        <v>116</v>
      </c>
      <c r="P119" s="186"/>
      <c r="Q119" s="187"/>
      <c r="R119" s="188"/>
      <c r="S119" s="189"/>
      <c r="T119" s="186"/>
      <c r="U119" s="187">
        <f t="shared" si="0"/>
        <v>0</v>
      </c>
      <c r="V119" s="188"/>
      <c r="W119" s="189" t="s">
        <v>117</v>
      </c>
      <c r="X119" s="186"/>
    </row>
    <row r="120" spans="1:24">
      <c r="A120" s="220" t="s">
        <v>114</v>
      </c>
      <c r="B120" s="220"/>
      <c r="C120" s="191" t="s">
        <v>114</v>
      </c>
      <c r="D120" s="219"/>
      <c r="E120" s="51">
        <v>11</v>
      </c>
      <c r="F120" s="52"/>
      <c r="G120" s="57"/>
      <c r="H120" s="57"/>
      <c r="I120" s="57"/>
      <c r="J120" s="57"/>
      <c r="K120" s="57"/>
      <c r="L120" s="57"/>
      <c r="M120" s="57"/>
      <c r="N120" s="57"/>
      <c r="O120" s="185" t="s">
        <v>116</v>
      </c>
      <c r="P120" s="186"/>
      <c r="Q120" s="187"/>
      <c r="R120" s="188"/>
      <c r="S120" s="189"/>
      <c r="T120" s="186"/>
      <c r="U120" s="187">
        <f t="shared" si="0"/>
        <v>0</v>
      </c>
      <c r="V120" s="188"/>
      <c r="W120" s="189" t="s">
        <v>117</v>
      </c>
      <c r="X120" s="186"/>
    </row>
    <row r="121" spans="1:24">
      <c r="A121" s="220" t="s">
        <v>114</v>
      </c>
      <c r="B121" s="220"/>
      <c r="C121" s="191" t="s">
        <v>114</v>
      </c>
      <c r="D121" s="219"/>
      <c r="E121" s="51">
        <v>12</v>
      </c>
      <c r="F121" s="52"/>
      <c r="G121" s="57"/>
      <c r="H121" s="57"/>
      <c r="I121" s="57"/>
      <c r="J121" s="57"/>
      <c r="K121" s="57"/>
      <c r="L121" s="57"/>
      <c r="M121" s="57"/>
      <c r="N121" s="57"/>
      <c r="O121" s="185" t="s">
        <v>116</v>
      </c>
      <c r="P121" s="186"/>
      <c r="Q121" s="187"/>
      <c r="R121" s="188"/>
      <c r="S121" s="189"/>
      <c r="T121" s="186"/>
      <c r="U121" s="187">
        <f t="shared" si="0"/>
        <v>0</v>
      </c>
      <c r="V121" s="188"/>
      <c r="W121" s="189" t="s">
        <v>117</v>
      </c>
      <c r="X121" s="186"/>
    </row>
    <row r="122" spans="1:24">
      <c r="A122" s="197" t="s">
        <v>34</v>
      </c>
      <c r="B122" s="198"/>
      <c r="C122" s="198"/>
      <c r="D122" s="198"/>
      <c r="E122" s="198"/>
      <c r="F122" s="198"/>
      <c r="G122" s="198"/>
      <c r="H122" s="198"/>
      <c r="I122" s="198"/>
      <c r="J122" s="198"/>
      <c r="K122" s="198"/>
      <c r="L122" s="198"/>
      <c r="M122" s="198"/>
      <c r="N122" s="199"/>
      <c r="O122" s="401">
        <f>SUM(U110:V121)</f>
        <v>0</v>
      </c>
      <c r="P122" s="201"/>
      <c r="Q122" s="201"/>
      <c r="R122" s="201"/>
      <c r="S122" s="201"/>
      <c r="T122" s="201"/>
      <c r="U122" s="201"/>
      <c r="V122" s="201"/>
      <c r="W122" s="201"/>
      <c r="X122" s="202"/>
    </row>
    <row r="123" spans="1:24">
      <c r="A123" s="402" t="s">
        <v>124</v>
      </c>
      <c r="B123" s="403"/>
      <c r="C123" s="404"/>
      <c r="D123" s="404"/>
      <c r="E123" s="404"/>
      <c r="F123" s="404"/>
      <c r="G123" s="404"/>
      <c r="H123" s="404"/>
      <c r="I123" s="404"/>
      <c r="J123" s="404"/>
      <c r="K123" s="404"/>
      <c r="L123" s="404"/>
      <c r="M123" s="404"/>
      <c r="N123" s="404"/>
      <c r="O123" s="403"/>
      <c r="P123" s="403"/>
      <c r="Q123" s="403"/>
      <c r="R123" s="403"/>
      <c r="S123" s="403"/>
      <c r="T123" s="403"/>
      <c r="U123" s="403"/>
      <c r="V123" s="403"/>
      <c r="W123" s="403"/>
      <c r="X123" s="405"/>
    </row>
    <row r="124" spans="1:24">
      <c r="A124" s="193" t="s">
        <v>105</v>
      </c>
      <c r="B124" s="194"/>
      <c r="C124" s="193" t="s">
        <v>106</v>
      </c>
      <c r="D124" s="195"/>
      <c r="E124" s="193" t="s">
        <v>108</v>
      </c>
      <c r="F124" s="194"/>
      <c r="G124" s="194"/>
      <c r="H124" s="194"/>
      <c r="I124" s="194"/>
      <c r="J124" s="194"/>
      <c r="K124" s="194"/>
      <c r="L124" s="194"/>
      <c r="M124" s="194"/>
      <c r="N124" s="195"/>
      <c r="O124" s="397" t="s">
        <v>109</v>
      </c>
      <c r="P124" s="207"/>
      <c r="Q124" s="206" t="s">
        <v>110</v>
      </c>
      <c r="R124" s="207"/>
      <c r="S124" s="206" t="s">
        <v>111</v>
      </c>
      <c r="T124" s="207"/>
      <c r="U124" s="206" t="s">
        <v>112</v>
      </c>
      <c r="V124" s="207"/>
      <c r="W124" s="206" t="s">
        <v>113</v>
      </c>
      <c r="X124" s="207"/>
    </row>
    <row r="125" spans="1:24" ht="15" customHeight="1">
      <c r="A125" s="221" t="s">
        <v>114</v>
      </c>
      <c r="B125" s="222"/>
      <c r="C125" s="230" t="s">
        <v>114</v>
      </c>
      <c r="D125" s="231"/>
      <c r="E125" s="223"/>
      <c r="F125" s="224"/>
      <c r="G125" s="224"/>
      <c r="H125" s="224"/>
      <c r="I125" s="224"/>
      <c r="J125" s="224"/>
      <c r="K125" s="224"/>
      <c r="L125" s="224"/>
      <c r="M125" s="224"/>
      <c r="N125" s="225"/>
      <c r="O125" s="185" t="s">
        <v>116</v>
      </c>
      <c r="P125" s="186"/>
      <c r="Q125" s="228"/>
      <c r="R125" s="229"/>
      <c r="S125" s="228"/>
      <c r="T125" s="229"/>
      <c r="U125" s="226">
        <f>Q125*S125</f>
        <v>0</v>
      </c>
      <c r="V125" s="227"/>
      <c r="W125" s="189" t="s">
        <v>117</v>
      </c>
      <c r="X125" s="186"/>
    </row>
    <row r="126" spans="1:24" ht="15" customHeight="1">
      <c r="A126" s="221" t="s">
        <v>114</v>
      </c>
      <c r="B126" s="222"/>
      <c r="C126" s="230" t="s">
        <v>114</v>
      </c>
      <c r="D126" s="231"/>
      <c r="E126" s="223"/>
      <c r="F126" s="224"/>
      <c r="G126" s="224"/>
      <c r="H126" s="224"/>
      <c r="I126" s="224"/>
      <c r="J126" s="224"/>
      <c r="K126" s="224"/>
      <c r="L126" s="224"/>
      <c r="M126" s="224"/>
      <c r="N126" s="225"/>
      <c r="O126" s="185" t="s">
        <v>116</v>
      </c>
      <c r="P126" s="186"/>
      <c r="Q126" s="228"/>
      <c r="R126" s="229"/>
      <c r="S126" s="228"/>
      <c r="T126" s="229"/>
      <c r="U126" s="226">
        <f t="shared" ref="U126:U127" si="1">Q126*S126</f>
        <v>0</v>
      </c>
      <c r="V126" s="227"/>
      <c r="W126" s="189" t="s">
        <v>117</v>
      </c>
      <c r="X126" s="186"/>
    </row>
    <row r="127" spans="1:24" ht="15" customHeight="1">
      <c r="A127" s="221" t="s">
        <v>114</v>
      </c>
      <c r="B127" s="222"/>
      <c r="C127" s="230" t="s">
        <v>114</v>
      </c>
      <c r="D127" s="231"/>
      <c r="E127" s="223"/>
      <c r="F127" s="224"/>
      <c r="G127" s="224"/>
      <c r="H127" s="224"/>
      <c r="I127" s="224"/>
      <c r="J127" s="224"/>
      <c r="K127" s="224"/>
      <c r="L127" s="224"/>
      <c r="M127" s="224"/>
      <c r="N127" s="225"/>
      <c r="O127" s="185" t="s">
        <v>116</v>
      </c>
      <c r="P127" s="186"/>
      <c r="Q127" s="228"/>
      <c r="R127" s="229"/>
      <c r="S127" s="228"/>
      <c r="T127" s="229"/>
      <c r="U127" s="226">
        <f t="shared" si="1"/>
        <v>0</v>
      </c>
      <c r="V127" s="227"/>
      <c r="W127" s="189" t="s">
        <v>117</v>
      </c>
      <c r="X127" s="186"/>
    </row>
    <row r="128" spans="1:24">
      <c r="A128" s="197" t="s">
        <v>102</v>
      </c>
      <c r="B128" s="198"/>
      <c r="C128" s="198"/>
      <c r="D128" s="198"/>
      <c r="E128" s="198"/>
      <c r="F128" s="198"/>
      <c r="G128" s="198"/>
      <c r="H128" s="198"/>
      <c r="I128" s="198"/>
      <c r="J128" s="198"/>
      <c r="K128" s="198"/>
      <c r="L128" s="198"/>
      <c r="M128" s="198"/>
      <c r="N128" s="199"/>
      <c r="O128" s="200">
        <f>SUM(U125:V127)</f>
        <v>0</v>
      </c>
      <c r="P128" s="201"/>
      <c r="Q128" s="201"/>
      <c r="R128" s="201"/>
      <c r="S128" s="201"/>
      <c r="T128" s="201"/>
      <c r="U128" s="201"/>
      <c r="V128" s="201"/>
      <c r="W128" s="201"/>
      <c r="X128" s="202"/>
    </row>
    <row r="129" spans="1:25">
      <c r="A129" s="398" t="s">
        <v>125</v>
      </c>
      <c r="B129" s="399"/>
      <c r="C129" s="204"/>
      <c r="D129" s="204"/>
      <c r="E129" s="204"/>
      <c r="F129" s="204"/>
      <c r="G129" s="204"/>
      <c r="H129" s="204"/>
      <c r="I129" s="204"/>
      <c r="J129" s="204"/>
      <c r="K129" s="204"/>
      <c r="L129" s="204"/>
      <c r="M129" s="204"/>
      <c r="N129" s="204"/>
      <c r="O129" s="399"/>
      <c r="P129" s="399"/>
      <c r="Q129" s="399"/>
      <c r="R129" s="399"/>
      <c r="S129" s="399"/>
      <c r="T129" s="399"/>
      <c r="U129" s="399"/>
      <c r="V129" s="399"/>
      <c r="W129" s="399"/>
      <c r="X129" s="400"/>
    </row>
    <row r="130" spans="1:25">
      <c r="A130" s="193" t="s">
        <v>105</v>
      </c>
      <c r="B130" s="194"/>
      <c r="C130" s="193" t="s">
        <v>106</v>
      </c>
      <c r="D130" s="195"/>
      <c r="E130" s="193" t="s">
        <v>108</v>
      </c>
      <c r="F130" s="194"/>
      <c r="G130" s="194"/>
      <c r="H130" s="194"/>
      <c r="I130" s="194"/>
      <c r="J130" s="194"/>
      <c r="K130" s="194"/>
      <c r="L130" s="194"/>
      <c r="M130" s="194"/>
      <c r="N130" s="195"/>
      <c r="O130" s="397" t="s">
        <v>109</v>
      </c>
      <c r="P130" s="207"/>
      <c r="Q130" s="206" t="s">
        <v>110</v>
      </c>
      <c r="R130" s="207"/>
      <c r="S130" s="206" t="s">
        <v>111</v>
      </c>
      <c r="T130" s="207"/>
      <c r="U130" s="206" t="s">
        <v>112</v>
      </c>
      <c r="V130" s="207"/>
      <c r="W130" s="206" t="s">
        <v>113</v>
      </c>
      <c r="X130" s="207"/>
    </row>
    <row r="131" spans="1:25" ht="15" customHeight="1">
      <c r="A131" s="214" t="s">
        <v>114</v>
      </c>
      <c r="B131" s="214"/>
      <c r="C131" s="191" t="s">
        <v>114</v>
      </c>
      <c r="D131" s="192"/>
      <c r="E131" s="51"/>
      <c r="F131" s="52"/>
      <c r="G131" s="52"/>
      <c r="H131" s="52"/>
      <c r="I131" s="52"/>
      <c r="J131" s="52"/>
      <c r="K131" s="52"/>
      <c r="L131" s="52"/>
      <c r="M131" s="52"/>
      <c r="N131" s="196"/>
      <c r="O131" s="185" t="s">
        <v>116</v>
      </c>
      <c r="P131" s="186"/>
      <c r="Q131" s="189"/>
      <c r="R131" s="186"/>
      <c r="S131" s="189"/>
      <c r="T131" s="186"/>
      <c r="U131" s="187">
        <f>Q131*S131</f>
        <v>0</v>
      </c>
      <c r="V131" s="188"/>
      <c r="W131" s="189" t="s">
        <v>117</v>
      </c>
      <c r="X131" s="186"/>
    </row>
    <row r="132" spans="1:25" ht="15" customHeight="1">
      <c r="A132" s="214" t="s">
        <v>114</v>
      </c>
      <c r="B132" s="214"/>
      <c r="C132" s="191" t="s">
        <v>114</v>
      </c>
      <c r="D132" s="192"/>
      <c r="E132" s="51"/>
      <c r="F132" s="52"/>
      <c r="G132" s="52"/>
      <c r="H132" s="52"/>
      <c r="I132" s="52"/>
      <c r="J132" s="52"/>
      <c r="K132" s="52"/>
      <c r="L132" s="52"/>
      <c r="M132" s="52"/>
      <c r="N132" s="196"/>
      <c r="O132" s="185" t="s">
        <v>116</v>
      </c>
      <c r="P132" s="186"/>
      <c r="Q132" s="189"/>
      <c r="R132" s="186"/>
      <c r="S132" s="189"/>
      <c r="T132" s="186"/>
      <c r="U132" s="187">
        <f t="shared" ref="U132:U133" si="2">Q132*S132</f>
        <v>0</v>
      </c>
      <c r="V132" s="188"/>
      <c r="W132" s="189" t="s">
        <v>117</v>
      </c>
      <c r="X132" s="186"/>
    </row>
    <row r="133" spans="1:25" ht="15" customHeight="1">
      <c r="A133" s="396" t="s">
        <v>114</v>
      </c>
      <c r="B133" s="396"/>
      <c r="C133" s="191" t="s">
        <v>114</v>
      </c>
      <c r="D133" s="192"/>
      <c r="E133" s="51"/>
      <c r="F133" s="52"/>
      <c r="G133" s="52"/>
      <c r="H133" s="52"/>
      <c r="I133" s="52"/>
      <c r="J133" s="52"/>
      <c r="K133" s="52"/>
      <c r="L133" s="52"/>
      <c r="M133" s="52"/>
      <c r="N133" s="196"/>
      <c r="O133" s="185" t="s">
        <v>116</v>
      </c>
      <c r="P133" s="186"/>
      <c r="Q133" s="189"/>
      <c r="R133" s="186"/>
      <c r="S133" s="189"/>
      <c r="T133" s="186"/>
      <c r="U133" s="187">
        <f t="shared" si="2"/>
        <v>0</v>
      </c>
      <c r="V133" s="188"/>
      <c r="W133" s="189" t="s">
        <v>117</v>
      </c>
      <c r="X133" s="186"/>
    </row>
    <row r="134" spans="1:25">
      <c r="A134" s="197" t="s">
        <v>102</v>
      </c>
      <c r="B134" s="198"/>
      <c r="C134" s="198"/>
      <c r="D134" s="198"/>
      <c r="E134" s="198"/>
      <c r="F134" s="198"/>
      <c r="G134" s="198"/>
      <c r="H134" s="198"/>
      <c r="I134" s="198"/>
      <c r="J134" s="198"/>
      <c r="K134" s="198"/>
      <c r="L134" s="198"/>
      <c r="M134" s="198"/>
      <c r="N134" s="199"/>
      <c r="O134" s="200">
        <f>SUM(U131:V133)</f>
        <v>0</v>
      </c>
      <c r="P134" s="201"/>
      <c r="Q134" s="201"/>
      <c r="R134" s="201"/>
      <c r="S134" s="201"/>
      <c r="T134" s="201"/>
      <c r="U134" s="201"/>
      <c r="V134" s="201"/>
      <c r="W134" s="201"/>
      <c r="X134" s="202"/>
    </row>
    <row r="135" spans="1:25" s="32" customFormat="1">
      <c r="A135" s="211"/>
      <c r="B135" s="212"/>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3"/>
    </row>
    <row r="136" spans="1:25">
      <c r="A136" s="203" t="s">
        <v>126</v>
      </c>
      <c r="B136" s="204"/>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5"/>
    </row>
    <row r="137" spans="1:25">
      <c r="A137" s="87" t="s">
        <v>127</v>
      </c>
      <c r="B137" s="87"/>
      <c r="C137" s="87"/>
      <c r="D137" s="87"/>
      <c r="E137" s="87"/>
      <c r="F137" s="87"/>
      <c r="G137" s="87"/>
      <c r="H137" s="87"/>
      <c r="I137" s="87"/>
      <c r="J137" s="87"/>
      <c r="K137" s="87"/>
      <c r="L137" s="87" t="s">
        <v>128</v>
      </c>
      <c r="M137" s="87"/>
      <c r="N137" s="87"/>
      <c r="O137" s="385" t="s">
        <v>129</v>
      </c>
      <c r="P137" s="385"/>
      <c r="Q137" s="386"/>
      <c r="R137" s="387" t="s">
        <v>130</v>
      </c>
      <c r="S137" s="388"/>
      <c r="T137" s="389"/>
      <c r="U137" s="153" t="s">
        <v>102</v>
      </c>
      <c r="V137" s="87"/>
      <c r="W137" s="87"/>
      <c r="X137" s="87"/>
    </row>
    <row r="138" spans="1:25">
      <c r="A138" s="178" t="s">
        <v>105</v>
      </c>
      <c r="B138" s="179"/>
      <c r="C138" s="179"/>
      <c r="D138" s="179"/>
      <c r="E138" s="180"/>
      <c r="F138" s="181" t="s">
        <v>106</v>
      </c>
      <c r="G138" s="182"/>
      <c r="H138" s="182"/>
      <c r="I138" s="182"/>
      <c r="J138" s="182"/>
      <c r="K138" s="153"/>
      <c r="L138" s="87" t="s">
        <v>131</v>
      </c>
      <c r="M138" s="87"/>
      <c r="N138" s="87"/>
      <c r="O138" s="390" t="s">
        <v>132</v>
      </c>
      <c r="P138" s="391"/>
      <c r="Q138" s="392"/>
      <c r="R138" s="393" t="s">
        <v>133</v>
      </c>
      <c r="S138" s="394"/>
      <c r="T138" s="395"/>
      <c r="U138" s="153"/>
      <c r="V138" s="87"/>
      <c r="W138" s="87"/>
      <c r="X138" s="87"/>
    </row>
    <row r="139" spans="1:25">
      <c r="A139" s="107" t="s">
        <v>134</v>
      </c>
      <c r="B139" s="107"/>
      <c r="C139" s="107"/>
      <c r="D139" s="107"/>
      <c r="E139" s="107"/>
      <c r="F139" s="75" t="s">
        <v>115</v>
      </c>
      <c r="G139" s="75"/>
      <c r="H139" s="75"/>
      <c r="I139" s="75"/>
      <c r="J139" s="75"/>
      <c r="K139" s="76"/>
      <c r="L139" s="175">
        <f>SUMIFS($U$110:$V$121, $A$110:$B$121, "Direto", $C$110:$D$121, "Recursos Humanos")</f>
        <v>0</v>
      </c>
      <c r="M139" s="176"/>
      <c r="N139" s="177"/>
      <c r="O139" s="208">
        <f>SUMIFS($U$125:$V$127,$A$125:$B$127, "Direto", $C$125:$D$127, "Recursos Humanos")</f>
        <v>0</v>
      </c>
      <c r="P139" s="209"/>
      <c r="Q139" s="210"/>
      <c r="R139" s="208">
        <f>SUMIFS($U$131:$V$133, $A$131:$B$133, "Direto", $C$131:$D$133, "Recursos Humanos")</f>
        <v>0</v>
      </c>
      <c r="S139" s="209"/>
      <c r="T139" s="210"/>
      <c r="U139" s="208">
        <f>SUM(L139:T139)</f>
        <v>0</v>
      </c>
      <c r="V139" s="209"/>
      <c r="W139" s="209"/>
      <c r="X139" s="210"/>
    </row>
    <row r="140" spans="1:25">
      <c r="A140" s="107"/>
      <c r="B140" s="107"/>
      <c r="C140" s="107"/>
      <c r="D140" s="107"/>
      <c r="E140" s="107"/>
      <c r="F140" s="75" t="s">
        <v>135</v>
      </c>
      <c r="G140" s="75"/>
      <c r="H140" s="75"/>
      <c r="I140" s="75"/>
      <c r="J140" s="75"/>
      <c r="K140" s="76"/>
      <c r="L140" s="175">
        <f>SUMIFS($U$110:$V$121, $A$110:$B$121, "Direto", $C$110:$D$121, "Encargos Trabalhistas e Previdenciários")</f>
        <v>0</v>
      </c>
      <c r="M140" s="176"/>
      <c r="N140" s="177"/>
      <c r="O140" s="170">
        <f>SUMIFS($U$125:$V$127,$A$125:$B$127, "Direto", $C$125:$D$127, "Encargos Trabalhistas e Previdenciários")</f>
        <v>0</v>
      </c>
      <c r="P140" s="171"/>
      <c r="Q140" s="171"/>
      <c r="R140" s="170">
        <f>SUMIFS($U$131:$V$133, $A$131:$B$133, "Direto", $C$131:$D$133, "Encargos Trabalhistas e Previdenciários")</f>
        <v>0</v>
      </c>
      <c r="S140" s="171"/>
      <c r="T140" s="171"/>
      <c r="U140" s="208">
        <f>SUM(L140:T140)</f>
        <v>0</v>
      </c>
      <c r="V140" s="209"/>
      <c r="W140" s="209"/>
      <c r="X140" s="210"/>
    </row>
    <row r="141" spans="1:25">
      <c r="A141" s="107"/>
      <c r="B141" s="107"/>
      <c r="C141" s="107"/>
      <c r="D141" s="107"/>
      <c r="E141" s="107"/>
      <c r="F141" s="75" t="s">
        <v>120</v>
      </c>
      <c r="G141" s="75"/>
      <c r="H141" s="75"/>
      <c r="I141" s="75"/>
      <c r="J141" s="75"/>
      <c r="K141" s="76"/>
      <c r="L141" s="175">
        <f>SUMIFS($U$110:$V$121, $A$110:$B$121, "Direto", $C$110:$D$121, "Serviços de Pessoa Jurídica")</f>
        <v>0</v>
      </c>
      <c r="M141" s="176"/>
      <c r="N141" s="177"/>
      <c r="O141" s="170">
        <f>SUMIFS($U$125:$V$127,$A$125:$B$127, "Direto", $C$125:$D$127, "Serviços de Pessoa Jurídica")</f>
        <v>0</v>
      </c>
      <c r="P141" s="171"/>
      <c r="Q141" s="171"/>
      <c r="R141" s="170">
        <f>SUMIFS($U$131:$V$133, $A$131:$B$133, "Direto", $C$131:$D$133, "Serviços de Pessoa Jurídica")</f>
        <v>0</v>
      </c>
      <c r="S141" s="171"/>
      <c r="T141" s="171"/>
      <c r="U141" s="208">
        <f>SUM(U142:X144)</f>
        <v>0</v>
      </c>
      <c r="V141" s="209"/>
      <c r="W141" s="209"/>
      <c r="X141" s="210"/>
    </row>
    <row r="142" spans="1:25">
      <c r="A142" s="107"/>
      <c r="B142" s="107"/>
      <c r="C142" s="107"/>
      <c r="D142" s="107"/>
      <c r="E142" s="107"/>
      <c r="F142" s="75" t="s">
        <v>119</v>
      </c>
      <c r="G142" s="75"/>
      <c r="H142" s="75"/>
      <c r="I142" s="75"/>
      <c r="J142" s="75"/>
      <c r="K142" s="76"/>
      <c r="L142" s="175">
        <f>SUMIFS($U$110:$V$121, $A$110:$B$121, "Direto", $C$110:$D$121, "Serviços de Pessoa Física")</f>
        <v>0</v>
      </c>
      <c r="M142" s="176"/>
      <c r="N142" s="177"/>
      <c r="O142" s="170">
        <f>SUMIFS($U$125:$V$127,$A$125:$B$127, "Direto", $C$125:$D$127, "Serviços de Pessoa Física")</f>
        <v>0</v>
      </c>
      <c r="P142" s="171"/>
      <c r="Q142" s="171"/>
      <c r="R142" s="170">
        <f>SUMIFS($U$131:$V$133, $A$131:$B$133, "Direto", $C$131:$D$133, "Serviços de Pessoa Física")</f>
        <v>0</v>
      </c>
      <c r="S142" s="171"/>
      <c r="T142" s="171"/>
      <c r="U142" s="208">
        <f t="shared" ref="U142:U146" si="3">SUM(L142:T142)</f>
        <v>0</v>
      </c>
      <c r="V142" s="209"/>
      <c r="W142" s="209"/>
      <c r="X142" s="210"/>
    </row>
    <row r="143" spans="1:25">
      <c r="A143" s="107"/>
      <c r="B143" s="107"/>
      <c r="C143" s="107"/>
      <c r="D143" s="107"/>
      <c r="E143" s="107"/>
      <c r="F143" s="75" t="s">
        <v>121</v>
      </c>
      <c r="G143" s="75"/>
      <c r="H143" s="75"/>
      <c r="I143" s="75"/>
      <c r="J143" s="75"/>
      <c r="K143" s="76"/>
      <c r="L143" s="175">
        <f>SUMIFS($U$110:$V$121, $A$110:$B$121, "Direto", $C$110:$D$121, "Material Esportivo")</f>
        <v>0</v>
      </c>
      <c r="M143" s="176"/>
      <c r="N143" s="177"/>
      <c r="O143" s="170">
        <f>SUMIFS($U$125:$V$127,$A$125:$B$127, "Direto", $C$125:$D$127, "Material Esportivo")</f>
        <v>0</v>
      </c>
      <c r="P143" s="171"/>
      <c r="Q143" s="171"/>
      <c r="R143" s="170">
        <f>SUMIFS($U$131:$V$133, $A$131:$B$133, "Direto", $C$131:$D$133, "Material Esportivo")</f>
        <v>0</v>
      </c>
      <c r="S143" s="171"/>
      <c r="T143" s="171"/>
      <c r="U143" s="208">
        <f t="shared" si="3"/>
        <v>0</v>
      </c>
      <c r="V143" s="209"/>
      <c r="W143" s="209"/>
      <c r="X143" s="210"/>
    </row>
    <row r="144" spans="1:25">
      <c r="A144" s="107"/>
      <c r="B144" s="107"/>
      <c r="C144" s="107"/>
      <c r="D144" s="107"/>
      <c r="E144" s="107"/>
      <c r="F144" s="75" t="s">
        <v>136</v>
      </c>
      <c r="G144" s="75"/>
      <c r="H144" s="75"/>
      <c r="I144" s="75"/>
      <c r="J144" s="75"/>
      <c r="K144" s="76"/>
      <c r="L144" s="175">
        <f>SUMIFS($U$110:$V$121, $A$110:$B$121, "Direto", $C$110:$D$121, "Outros materiais de consumo")</f>
        <v>0</v>
      </c>
      <c r="M144" s="176"/>
      <c r="N144" s="177"/>
      <c r="O144" s="170">
        <f>SUMIFS($U$125:$V$127,$A$125:$B$127, "Direto", $C$125:$D$127, "Outros materiais de consumo")</f>
        <v>0</v>
      </c>
      <c r="P144" s="171"/>
      <c r="Q144" s="171"/>
      <c r="R144" s="170">
        <f>SUMIFS($U$131:$V$133, $A$131:$B$133, "Direto", $C$131:$D$133, "Outros materiais de consumo")</f>
        <v>0</v>
      </c>
      <c r="S144" s="171"/>
      <c r="T144" s="171"/>
      <c r="U144" s="208">
        <f t="shared" si="3"/>
        <v>0</v>
      </c>
      <c r="V144" s="209"/>
      <c r="W144" s="209"/>
      <c r="X144" s="210"/>
    </row>
    <row r="145" spans="1:30">
      <c r="A145" s="107"/>
      <c r="B145" s="107"/>
      <c r="C145" s="107"/>
      <c r="D145" s="107"/>
      <c r="E145" s="107"/>
      <c r="F145" s="75" t="s">
        <v>137</v>
      </c>
      <c r="G145" s="75"/>
      <c r="H145" s="75"/>
      <c r="I145" s="75"/>
      <c r="J145" s="75"/>
      <c r="K145" s="76"/>
      <c r="L145" s="175">
        <f>SUMIFS($U$110:$V$121, $A$110:$B$121, "Direto", $C$110:$D$121, "Equipamentos e Material Permanente")</f>
        <v>0</v>
      </c>
      <c r="M145" s="176"/>
      <c r="N145" s="177"/>
      <c r="O145" s="170">
        <f>SUMIFS($U$125:$V$127,$A$125:$B$127, "Direto", $C$125:$D$127, "Equipamentos e Material Permanente")</f>
        <v>0</v>
      </c>
      <c r="P145" s="171"/>
      <c r="Q145" s="171"/>
      <c r="R145" s="170">
        <f>SUMIFS($U$131:$V$133, $A$131:$B$133, "Direto", $C$131:$D$133, "Equipamentos e Material Permanente")</f>
        <v>0</v>
      </c>
      <c r="S145" s="171"/>
      <c r="T145" s="171"/>
      <c r="U145" s="208">
        <f>SUM(U146:X146)</f>
        <v>0</v>
      </c>
      <c r="V145" s="209"/>
      <c r="W145" s="209"/>
      <c r="X145" s="210"/>
    </row>
    <row r="146" spans="1:30">
      <c r="A146" s="107"/>
      <c r="B146" s="107"/>
      <c r="C146" s="107"/>
      <c r="D146" s="107"/>
      <c r="E146" s="107"/>
      <c r="F146" s="75" t="s">
        <v>138</v>
      </c>
      <c r="G146" s="75"/>
      <c r="H146" s="75"/>
      <c r="I146" s="75"/>
      <c r="J146" s="75"/>
      <c r="K146" s="76"/>
      <c r="L146" s="175">
        <f>SUMIFS($U$110:$V$121, $A$110:$B$121, "Direto", $C$110:$D$121, "Obras e Instalações")</f>
        <v>0</v>
      </c>
      <c r="M146" s="176"/>
      <c r="N146" s="177"/>
      <c r="O146" s="170">
        <f>SUMIFS($U$125:$V$127,$A$125:$B$127, "Direto", $C$125:$D$127, "Obras e Instalações")</f>
        <v>0</v>
      </c>
      <c r="P146" s="171"/>
      <c r="Q146" s="171"/>
      <c r="R146" s="170">
        <f>SUMIFS($U$131:$V$133, $A$131:$B$133, "Direto", $C$131:$D$133, "Obras e Instalações")</f>
        <v>0</v>
      </c>
      <c r="S146" s="171"/>
      <c r="T146" s="171"/>
      <c r="U146" s="208">
        <f t="shared" si="3"/>
        <v>0</v>
      </c>
      <c r="V146" s="209"/>
      <c r="W146" s="209"/>
      <c r="X146" s="210"/>
    </row>
    <row r="147" spans="1:30">
      <c r="A147" s="109" t="s">
        <v>139</v>
      </c>
      <c r="B147" s="109"/>
      <c r="C147" s="109"/>
      <c r="D147" s="109"/>
      <c r="E147" s="109"/>
      <c r="F147" s="74" t="s">
        <v>115</v>
      </c>
      <c r="G147" s="75"/>
      <c r="H147" s="75"/>
      <c r="I147" s="75"/>
      <c r="J147" s="75"/>
      <c r="K147" s="76"/>
      <c r="L147" s="175">
        <f>SUMIFS($U$110:$V$121, $A$110:$B$121, "Indireto", $C$110:$D$121, "Recursos Humanos")</f>
        <v>0</v>
      </c>
      <c r="M147" s="176"/>
      <c r="N147" s="177"/>
      <c r="O147" s="170">
        <f>SUMIFS($U$125:$V$127,$A$125:$B$127, "Indireto", $C$125:$D$127, "Recursos Humanos")</f>
        <v>0</v>
      </c>
      <c r="P147" s="171"/>
      <c r="Q147" s="171"/>
      <c r="R147" s="170">
        <f>SUMIFS($U$131:$V$133, $A$131:$B$133, "Indireto", $C$131:$D$133, "Recursos Humanos")</f>
        <v>0</v>
      </c>
      <c r="S147" s="171"/>
      <c r="T147" s="171"/>
      <c r="U147" s="170">
        <f t="shared" ref="U147:U159" si="4">SUM(L147:T147)</f>
        <v>0</v>
      </c>
      <c r="V147" s="171"/>
      <c r="W147" s="171"/>
      <c r="X147" s="171"/>
    </row>
    <row r="148" spans="1:30">
      <c r="A148" s="107"/>
      <c r="B148" s="107"/>
      <c r="C148" s="107"/>
      <c r="D148" s="107"/>
      <c r="E148" s="107"/>
      <c r="F148" s="74" t="s">
        <v>135</v>
      </c>
      <c r="G148" s="75"/>
      <c r="H148" s="75"/>
      <c r="I148" s="75"/>
      <c r="J148" s="75"/>
      <c r="K148" s="76"/>
      <c r="L148" s="175">
        <f>SUMIFS($U$110:$V$121, $A$110:$B$121, "Indireto", $C$110:$D$121, "Encargos Trabalhistas e Previdenciários")</f>
        <v>0</v>
      </c>
      <c r="M148" s="176"/>
      <c r="N148" s="177"/>
      <c r="O148" s="170">
        <f>SUMIFS($U$125:$V$127,$A$125:$B$127, "Indireto", $C$125:$D$127, "Encargos Trabalhistas e Previdenciários")</f>
        <v>0</v>
      </c>
      <c r="P148" s="171"/>
      <c r="Q148" s="171"/>
      <c r="R148" s="170">
        <f>SUMIFS($U$131:$V$133, $A$131:$B$133, "Indireto", $C$131:$D$133, "Encargos Trabalhistas e Previdenciários")</f>
        <v>0</v>
      </c>
      <c r="S148" s="171"/>
      <c r="T148" s="171"/>
      <c r="U148" s="170">
        <f t="shared" si="4"/>
        <v>0</v>
      </c>
      <c r="V148" s="171"/>
      <c r="W148" s="171"/>
      <c r="X148" s="171"/>
    </row>
    <row r="149" spans="1:30">
      <c r="A149" s="107"/>
      <c r="B149" s="107"/>
      <c r="C149" s="107"/>
      <c r="D149" s="107"/>
      <c r="E149" s="107"/>
      <c r="F149" s="74" t="s">
        <v>120</v>
      </c>
      <c r="G149" s="75"/>
      <c r="H149" s="75"/>
      <c r="I149" s="75"/>
      <c r="J149" s="75"/>
      <c r="K149" s="76"/>
      <c r="L149" s="175">
        <f>SUMIFS($U$110:$V$121, $A$110:$B$121, "Indireto", $C$110:$D$121, "Serviços de Pessoa Jurídica")</f>
        <v>0</v>
      </c>
      <c r="M149" s="176"/>
      <c r="N149" s="177"/>
      <c r="O149" s="170">
        <f>SUMIFS($U$125:$V$127,$A$125:$B$127, "Indireto", $C$125:$D$127, "Serviços de Pessoa Jurídica")</f>
        <v>0</v>
      </c>
      <c r="P149" s="171"/>
      <c r="Q149" s="171"/>
      <c r="R149" s="170">
        <f>SUMIFS($U$131:$V$133, $A$131:$B$133, "Indireto", $C$131:$D$133, "Serviços de Pessoa Jurídica")</f>
        <v>0</v>
      </c>
      <c r="S149" s="171"/>
      <c r="T149" s="171"/>
      <c r="U149" s="170">
        <f t="shared" si="4"/>
        <v>0</v>
      </c>
      <c r="V149" s="171"/>
      <c r="W149" s="171"/>
      <c r="X149" s="171"/>
    </row>
    <row r="150" spans="1:30">
      <c r="A150" s="107"/>
      <c r="B150" s="107"/>
      <c r="C150" s="107"/>
      <c r="D150" s="107"/>
      <c r="E150" s="107"/>
      <c r="F150" s="74" t="s">
        <v>119</v>
      </c>
      <c r="G150" s="75"/>
      <c r="H150" s="75"/>
      <c r="I150" s="75"/>
      <c r="J150" s="75"/>
      <c r="K150" s="76"/>
      <c r="L150" s="175">
        <f>SUMIFS($U$110:$V$121, $A$110:$B$121, "Indireto", $C$110:$D$121, "Serviços de Pessoa Física")</f>
        <v>0</v>
      </c>
      <c r="M150" s="176"/>
      <c r="N150" s="177"/>
      <c r="O150" s="170">
        <f>SUMIFS($U$125:$V$127,$A$125:$B$127, "Indireto", $C$125:$D$127, "Serviços de Pessoa Física")</f>
        <v>0</v>
      </c>
      <c r="P150" s="171"/>
      <c r="Q150" s="171"/>
      <c r="R150" s="170">
        <f>SUMIFS($U$131:$V$133, $A$131:$B$133, "Indireto", $C$131:$D$133, "Serviços de Pessoa Física")</f>
        <v>0</v>
      </c>
      <c r="S150" s="171"/>
      <c r="T150" s="171"/>
      <c r="U150" s="170">
        <f t="shared" si="4"/>
        <v>0</v>
      </c>
      <c r="V150" s="171"/>
      <c r="W150" s="171"/>
      <c r="X150" s="171"/>
    </row>
    <row r="151" spans="1:30">
      <c r="A151" s="107"/>
      <c r="B151" s="107"/>
      <c r="C151" s="107"/>
      <c r="D151" s="107"/>
      <c r="E151" s="107"/>
      <c r="F151" s="74" t="s">
        <v>136</v>
      </c>
      <c r="G151" s="75"/>
      <c r="H151" s="75"/>
      <c r="I151" s="75"/>
      <c r="J151" s="75"/>
      <c r="K151" s="76"/>
      <c r="L151" s="175">
        <f>SUMIFS($U$110:$V$121, $A$110:$B$121, "Indireto", $C$110:$D$121, "Outros Materiais de Consumo")</f>
        <v>0</v>
      </c>
      <c r="M151" s="176"/>
      <c r="N151" s="177"/>
      <c r="O151" s="170">
        <f>SUMIFS($U$125:$V$127,$A$125:$B$127, "Indireto", $C$125:$D$127, "Outros Materiais de Consumo")</f>
        <v>0</v>
      </c>
      <c r="P151" s="171"/>
      <c r="Q151" s="171"/>
      <c r="R151" s="170">
        <f>SUMIFS($U$131:$V$133, $A$131:$B$133, "Indireto", $C$131:$D$133, "Outros Materiais de Consumo")</f>
        <v>0</v>
      </c>
      <c r="S151" s="171"/>
      <c r="T151" s="171"/>
      <c r="U151" s="183">
        <f t="shared" si="4"/>
        <v>0</v>
      </c>
      <c r="V151" s="184"/>
      <c r="W151" s="184"/>
      <c r="X151" s="184"/>
    </row>
    <row r="152" spans="1:30">
      <c r="A152" s="107"/>
      <c r="B152" s="107"/>
      <c r="C152" s="107"/>
      <c r="D152" s="107"/>
      <c r="E152" s="107"/>
      <c r="F152" s="74" t="s">
        <v>137</v>
      </c>
      <c r="G152" s="75"/>
      <c r="H152" s="75"/>
      <c r="I152" s="75"/>
      <c r="J152" s="75"/>
      <c r="K152" s="76"/>
      <c r="L152" s="175">
        <f>SUMIFS($U$110:$V$121, $A$110:$B$121, "Indireto", $C$110:$D$121, "Equipamentos e Material Permanente")</f>
        <v>0</v>
      </c>
      <c r="M152" s="176"/>
      <c r="N152" s="177"/>
      <c r="O152" s="170">
        <f>SUMIFS($U$125:$V$127,$A$125:$B$127, "Indireto", $C$125:$D$127, "Equipamentos e Material Permanente")</f>
        <v>0</v>
      </c>
      <c r="P152" s="171"/>
      <c r="Q152" s="171"/>
      <c r="R152" s="170">
        <f>SUMIFS($U$131:$V$133, $A$131:$B$133, "Indireto", $C$131:$D$133, "Equipamentos e Material Permanente")</f>
        <v>0</v>
      </c>
      <c r="S152" s="171"/>
      <c r="T152" s="171"/>
      <c r="U152" s="170">
        <f t="shared" si="4"/>
        <v>0</v>
      </c>
      <c r="V152" s="171"/>
      <c r="W152" s="171"/>
      <c r="X152" s="171"/>
      <c r="Y152" s="50"/>
      <c r="Z152" s="50"/>
      <c r="AA152" s="50"/>
      <c r="AB152" s="50"/>
      <c r="AC152" s="50"/>
      <c r="AD152" s="50"/>
    </row>
    <row r="153" spans="1:30">
      <c r="A153" s="107"/>
      <c r="B153" s="107"/>
      <c r="C153" s="107"/>
      <c r="D153" s="107"/>
      <c r="E153" s="107"/>
      <c r="F153" s="74" t="s">
        <v>123</v>
      </c>
      <c r="G153" s="75"/>
      <c r="H153" s="75"/>
      <c r="I153" s="75"/>
      <c r="J153" s="75"/>
      <c r="K153" s="76"/>
      <c r="L153" s="175">
        <f>SUMIFS($U$110:$V$121, $A$110:$B$121, "Indireto", $C$110:$D$121, "Diárias, Passagens e Transporte")</f>
        <v>0</v>
      </c>
      <c r="M153" s="176"/>
      <c r="N153" s="177"/>
      <c r="O153" s="170">
        <f>SUMIFS($U$125:$V$127,$A$125:$B$127, "Indireto", $C$125:$D$127, "Diárias, Passagens e Transporte")</f>
        <v>0</v>
      </c>
      <c r="P153" s="171"/>
      <c r="Q153" s="171"/>
      <c r="R153" s="170">
        <f>SUMIFS($U$131:$V$133, $A$131:$B$133, "Indireto", $C$131:$D$133, "Diárias, Passagens e Transporte")</f>
        <v>0</v>
      </c>
      <c r="S153" s="171"/>
      <c r="T153" s="171"/>
      <c r="U153" s="170">
        <f t="shared" si="4"/>
        <v>0</v>
      </c>
      <c r="V153" s="171"/>
      <c r="W153" s="171"/>
      <c r="X153" s="171"/>
      <c r="Y153" s="50"/>
      <c r="Z153" s="50"/>
      <c r="AA153" s="50"/>
      <c r="AB153" s="50"/>
      <c r="AC153" s="50"/>
      <c r="AD153" s="50"/>
    </row>
    <row r="154" spans="1:30">
      <c r="A154" s="107" t="s">
        <v>140</v>
      </c>
      <c r="B154" s="107"/>
      <c r="C154" s="107"/>
      <c r="D154" s="107"/>
      <c r="E154" s="107"/>
      <c r="F154" s="74" t="s">
        <v>115</v>
      </c>
      <c r="G154" s="75"/>
      <c r="H154" s="75"/>
      <c r="I154" s="75"/>
      <c r="J154" s="75"/>
      <c r="K154" s="76"/>
      <c r="L154" s="175">
        <f>SUMIFS($U$110:$V$121, $A$110:$B$121, "Divulgação", $C$110:$D$121, "Recursos Humanos")</f>
        <v>0</v>
      </c>
      <c r="M154" s="176"/>
      <c r="N154" s="177"/>
      <c r="O154" s="170">
        <f>SUMIFS($U$125:$V$127,$A$125:$B$127, "Divulgação", $C$125:$D$127, "Recursos Humanos")</f>
        <v>0</v>
      </c>
      <c r="P154" s="171"/>
      <c r="Q154" s="171"/>
      <c r="R154" s="170">
        <f>SUMIFS($U$131:$V$133, $A$131:$B$133, "Divulgação", $C$131:$D$133, "Recursos Humanos")</f>
        <v>0</v>
      </c>
      <c r="S154" s="171"/>
      <c r="T154" s="190"/>
      <c r="U154" s="170">
        <f t="shared" si="4"/>
        <v>0</v>
      </c>
      <c r="V154" s="171"/>
      <c r="W154" s="171"/>
      <c r="X154" s="171"/>
      <c r="Y154" s="50"/>
      <c r="Z154" s="50"/>
      <c r="AA154" s="50"/>
      <c r="AB154" s="50"/>
      <c r="AC154" s="50"/>
      <c r="AD154" s="50"/>
    </row>
    <row r="155" spans="1:30">
      <c r="A155" s="107"/>
      <c r="B155" s="107"/>
      <c r="C155" s="107"/>
      <c r="D155" s="107"/>
      <c r="E155" s="107"/>
      <c r="F155" s="74" t="s">
        <v>118</v>
      </c>
      <c r="G155" s="75"/>
      <c r="H155" s="75"/>
      <c r="I155" s="75"/>
      <c r="J155" s="75"/>
      <c r="K155" s="76"/>
      <c r="L155" s="175">
        <f>SUMIFS($U$110:$V$121, $A$110:$B$121, "Divulgação", $C$110:$D$121, "Encargos Trabalhistas e Previdenciários")</f>
        <v>0</v>
      </c>
      <c r="M155" s="176"/>
      <c r="N155" s="177"/>
      <c r="O155" s="170">
        <f>SUMIFS($U$125:$V$127,$A$125:$B$127, "Divulgação", $C$125:$D$127, "Encargos Trabalhistas e Previdenciários")</f>
        <v>0</v>
      </c>
      <c r="P155" s="171"/>
      <c r="Q155" s="171"/>
      <c r="R155" s="170">
        <f>SUMIFS($U$131:$V$133, $A$131:$B$133, "Divulgação", $C$131:$D$133, "Encargos Trabalhistas e Previdenciários")</f>
        <v>0</v>
      </c>
      <c r="S155" s="171"/>
      <c r="T155" s="190"/>
      <c r="U155" s="170">
        <f t="shared" si="4"/>
        <v>0</v>
      </c>
      <c r="V155" s="171"/>
      <c r="W155" s="171"/>
      <c r="X155" s="171"/>
      <c r="Y155" s="50"/>
      <c r="Z155" s="50"/>
      <c r="AA155" s="50"/>
      <c r="AB155" s="50"/>
      <c r="AC155" s="50"/>
      <c r="AD155" s="50"/>
    </row>
    <row r="156" spans="1:30">
      <c r="A156" s="107"/>
      <c r="B156" s="107"/>
      <c r="C156" s="107"/>
      <c r="D156" s="107"/>
      <c r="E156" s="107"/>
      <c r="F156" s="74" t="s">
        <v>120</v>
      </c>
      <c r="G156" s="75"/>
      <c r="H156" s="75"/>
      <c r="I156" s="75"/>
      <c r="J156" s="75"/>
      <c r="K156" s="76"/>
      <c r="L156" s="175">
        <f>SUMIFS($U$110:$V$121, $A$110:$B$121, "Divulgação", $C$110:$D$121, "Serviços de Pessoa Jurídica")</f>
        <v>0</v>
      </c>
      <c r="M156" s="176"/>
      <c r="N156" s="177"/>
      <c r="O156" s="170">
        <f>SUMIFS($U$125:$V$127,$A$125:$B$127, "Divulgação", $C$125:$D$127, "Serviços de Pessoa Jurídica")</f>
        <v>0</v>
      </c>
      <c r="P156" s="171"/>
      <c r="Q156" s="171"/>
      <c r="R156" s="170">
        <f>SUMIFS($U$131:$V$133, $A$131:$B$133, "Divulgação", $C$131:$D$133, "Serviços de Pessoa Jurídica")</f>
        <v>0</v>
      </c>
      <c r="S156" s="171"/>
      <c r="T156" s="190"/>
      <c r="U156" s="170">
        <f t="shared" si="4"/>
        <v>0</v>
      </c>
      <c r="V156" s="171"/>
      <c r="W156" s="171"/>
      <c r="X156" s="171"/>
      <c r="Y156" s="50"/>
      <c r="Z156" s="50"/>
      <c r="AA156" s="50"/>
      <c r="AB156" s="50"/>
      <c r="AC156" s="50"/>
      <c r="AD156" s="50"/>
    </row>
    <row r="157" spans="1:30">
      <c r="A157" s="107"/>
      <c r="B157" s="107"/>
      <c r="C157" s="107"/>
      <c r="D157" s="107"/>
      <c r="E157" s="107"/>
      <c r="F157" s="74" t="s">
        <v>119</v>
      </c>
      <c r="G157" s="75"/>
      <c r="H157" s="75"/>
      <c r="I157" s="75"/>
      <c r="J157" s="75"/>
      <c r="K157" s="76"/>
      <c r="L157" s="175">
        <f>SUMIFS($U$110:$V$121, $A$110:$B$121, "Divulgação", $C$110:$D$121, "Serviços de Pessoa Física")</f>
        <v>0</v>
      </c>
      <c r="M157" s="176"/>
      <c r="N157" s="177"/>
      <c r="O157" s="170">
        <f>SUMIFS($U$125:$V$127,$A$125:$B$127, "Divulgação", $C$125:$D$127, "Serviços de Pessoa Física")</f>
        <v>0</v>
      </c>
      <c r="P157" s="171"/>
      <c r="Q157" s="171"/>
      <c r="R157" s="170">
        <f>SUMIFS($U$131:$V$133, $A$131:$B$133, "Divulgação", $C$131:$D$133, "Serviços de Pessoa Física")</f>
        <v>0</v>
      </c>
      <c r="S157" s="171"/>
      <c r="T157" s="190"/>
      <c r="U157" s="170">
        <f t="shared" si="4"/>
        <v>0</v>
      </c>
      <c r="V157" s="171"/>
      <c r="W157" s="171"/>
      <c r="X157" s="171"/>
      <c r="Y157" s="50"/>
      <c r="Z157" s="50"/>
      <c r="AA157" s="50"/>
      <c r="AB157" s="50"/>
      <c r="AC157" s="50"/>
      <c r="AD157" s="50"/>
    </row>
    <row r="158" spans="1:30">
      <c r="A158" s="107"/>
      <c r="B158" s="107"/>
      <c r="C158" s="107"/>
      <c r="D158" s="107"/>
      <c r="E158" s="107"/>
      <c r="F158" s="74" t="s">
        <v>122</v>
      </c>
      <c r="G158" s="75"/>
      <c r="H158" s="75"/>
      <c r="I158" s="75"/>
      <c r="J158" s="75"/>
      <c r="K158" s="76"/>
      <c r="L158" s="175">
        <f>SUMIFS($U$110:$V$121, $A$110:$B$121, "Divulgação", $C$110:$D$121, "Outros Materiais de Consumo")</f>
        <v>0</v>
      </c>
      <c r="M158" s="176"/>
      <c r="N158" s="177"/>
      <c r="O158" s="170">
        <f>SUMIFS($U$125:$V$127,$A$125:$B$127, "Divulgação", $C$125:$D$127, "Outros Materiais de Consumo")</f>
        <v>0</v>
      </c>
      <c r="P158" s="171"/>
      <c r="Q158" s="171"/>
      <c r="R158" s="170">
        <f>SUMIFS($U$131:$V$133, $A$131:$B$133, "Divulgação", $C$131:$D$133, "Outros Materiais de Consumo")</f>
        <v>0</v>
      </c>
      <c r="S158" s="171"/>
      <c r="T158" s="190"/>
      <c r="U158" s="170">
        <f t="shared" si="4"/>
        <v>0</v>
      </c>
      <c r="V158" s="171"/>
      <c r="W158" s="171"/>
      <c r="X158" s="171"/>
      <c r="Y158" s="50"/>
      <c r="Z158" s="50"/>
      <c r="AA158" s="50"/>
      <c r="AB158" s="50"/>
      <c r="AC158" s="50"/>
      <c r="AD158" s="50"/>
    </row>
    <row r="159" spans="1:30">
      <c r="A159" s="107"/>
      <c r="B159" s="107"/>
      <c r="C159" s="107"/>
      <c r="D159" s="107"/>
      <c r="E159" s="107"/>
      <c r="F159" s="74" t="s">
        <v>137</v>
      </c>
      <c r="G159" s="75"/>
      <c r="H159" s="75"/>
      <c r="I159" s="75"/>
      <c r="J159" s="75"/>
      <c r="K159" s="76"/>
      <c r="L159" s="175">
        <f>SUMIFS($U$110:$V$121, $A$110:$B$121, "Divulgação", $C$110:$D$121, "Equipamentos e Material Permanente")</f>
        <v>0</v>
      </c>
      <c r="M159" s="176"/>
      <c r="N159" s="177"/>
      <c r="O159" s="170">
        <f>SUMIFS($U$125:$V$127,$A$125:$B$127, "Divulgação", $C$125:$D$127, "Equipamentos e Material Permanente")</f>
        <v>0</v>
      </c>
      <c r="P159" s="171"/>
      <c r="Q159" s="171"/>
      <c r="R159" s="170">
        <f>SUMIFS($U$131:$V$133, $A$131:$B$133, "Divulgação", $C$131:$D$133, "Equipamentos e Material Permanente")</f>
        <v>0</v>
      </c>
      <c r="S159" s="171"/>
      <c r="T159" s="190"/>
      <c r="U159" s="170">
        <f t="shared" si="4"/>
        <v>0</v>
      </c>
      <c r="V159" s="171"/>
      <c r="W159" s="171"/>
      <c r="X159" s="171"/>
      <c r="Y159" s="50"/>
      <c r="Z159" s="50"/>
      <c r="AA159" s="50"/>
      <c r="AB159" s="50"/>
      <c r="AC159" s="50"/>
      <c r="AD159" s="50"/>
    </row>
    <row r="160" spans="1:30">
      <c r="A160" s="156" t="s">
        <v>102</v>
      </c>
      <c r="B160" s="157"/>
      <c r="C160" s="157"/>
      <c r="D160" s="157"/>
      <c r="E160" s="157"/>
      <c r="F160" s="158"/>
      <c r="G160" s="158"/>
      <c r="H160" s="158"/>
      <c r="I160" s="158"/>
      <c r="J160" s="158"/>
      <c r="K160" s="158"/>
      <c r="L160" s="165">
        <f xml:space="preserve"> SUM(L139:N146)</f>
        <v>0</v>
      </c>
      <c r="M160" s="165"/>
      <c r="N160" s="165"/>
      <c r="O160" s="165">
        <f xml:space="preserve"> SUM(O139:Q146)</f>
        <v>0</v>
      </c>
      <c r="P160" s="165"/>
      <c r="Q160" s="165"/>
      <c r="R160" s="165">
        <f xml:space="preserve"> SUM(R139:T146)</f>
        <v>0</v>
      </c>
      <c r="S160" s="165"/>
      <c r="T160" s="166"/>
      <c r="U160" s="167">
        <f xml:space="preserve"> SUM(U139:X146)</f>
        <v>0</v>
      </c>
      <c r="V160" s="167"/>
      <c r="W160" s="167"/>
      <c r="X160" s="167"/>
      <c r="Y160" s="50"/>
      <c r="Z160" s="50"/>
      <c r="AA160" s="50"/>
      <c r="AB160" s="50"/>
      <c r="AC160" s="50"/>
      <c r="AD160" s="50"/>
    </row>
    <row r="161" spans="1:24" s="32" customFormat="1" ht="87.75" customHeight="1">
      <c r="A161" s="117" t="s">
        <v>141</v>
      </c>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row>
    <row r="162" spans="1:24">
      <c r="A162" s="172"/>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4"/>
    </row>
    <row r="163" spans="1:24">
      <c r="A163" s="381" t="s">
        <v>142</v>
      </c>
      <c r="B163" s="382"/>
      <c r="C163" s="382"/>
      <c r="D163" s="382"/>
      <c r="E163" s="382"/>
      <c r="F163" s="382"/>
      <c r="G163" s="382"/>
      <c r="H163" s="382"/>
      <c r="I163" s="382"/>
      <c r="J163" s="382"/>
      <c r="K163" s="382"/>
      <c r="L163" s="382"/>
      <c r="M163" s="382"/>
      <c r="N163" s="382"/>
      <c r="O163" s="382"/>
      <c r="P163" s="382"/>
      <c r="Q163" s="382"/>
      <c r="R163" s="382"/>
      <c r="S163" s="382"/>
      <c r="T163" s="382"/>
      <c r="U163" s="382"/>
      <c r="V163" s="382"/>
      <c r="W163" s="382"/>
      <c r="X163" s="383"/>
    </row>
    <row r="164" spans="1:24">
      <c r="A164" s="384" t="s">
        <v>143</v>
      </c>
      <c r="B164" s="384"/>
      <c r="C164" s="384"/>
      <c r="D164" s="384"/>
      <c r="E164" s="384"/>
      <c r="F164" s="384"/>
      <c r="G164" s="384"/>
      <c r="H164" s="384"/>
      <c r="I164" s="384"/>
      <c r="J164" s="384"/>
      <c r="K164" s="384"/>
      <c r="L164" s="384"/>
      <c r="M164" s="384"/>
      <c r="N164" s="384"/>
      <c r="O164" s="384"/>
      <c r="P164" s="384"/>
      <c r="Q164" s="384"/>
      <c r="R164" s="384"/>
      <c r="S164" s="384"/>
      <c r="T164" s="384"/>
      <c r="U164" s="384"/>
      <c r="V164" s="384"/>
      <c r="W164" s="384"/>
      <c r="X164" s="384"/>
    </row>
    <row r="165" spans="1:24">
      <c r="A165" s="215" t="s">
        <v>144</v>
      </c>
      <c r="B165" s="216"/>
      <c r="C165" s="216"/>
      <c r="D165" s="216"/>
      <c r="E165" s="216"/>
      <c r="F165" s="216"/>
      <c r="G165" s="216"/>
      <c r="H165" s="216"/>
      <c r="I165" s="216"/>
      <c r="J165" s="216"/>
      <c r="K165" s="216"/>
      <c r="L165" s="216"/>
      <c r="M165" s="216"/>
      <c r="N165" s="216"/>
      <c r="O165" s="216"/>
      <c r="P165" s="216"/>
      <c r="Q165" s="216"/>
      <c r="R165" s="216"/>
      <c r="S165" s="216"/>
      <c r="T165" s="216"/>
      <c r="U165" s="216"/>
      <c r="V165" s="216"/>
      <c r="W165" s="216"/>
      <c r="X165" s="217"/>
    </row>
    <row r="166" spans="1:24" ht="15" customHeight="1">
      <c r="A166" s="53" t="s">
        <v>127</v>
      </c>
      <c r="B166" s="53"/>
      <c r="C166" s="53"/>
      <c r="D166" s="53"/>
      <c r="E166" s="53"/>
      <c r="F166" s="53"/>
      <c r="G166" s="53"/>
      <c r="H166" s="53"/>
      <c r="I166" s="53"/>
      <c r="J166" s="53"/>
      <c r="K166" s="53"/>
      <c r="L166" s="53"/>
      <c r="M166" s="53"/>
      <c r="N166" s="113" t="s">
        <v>102</v>
      </c>
      <c r="O166" s="114"/>
      <c r="P166" s="114"/>
      <c r="Q166" s="113" t="s">
        <v>145</v>
      </c>
      <c r="R166" s="114"/>
      <c r="S166" s="114" t="s">
        <v>146</v>
      </c>
      <c r="T166" s="114"/>
      <c r="U166" s="114" t="s">
        <v>147</v>
      </c>
      <c r="V166" s="114"/>
      <c r="W166" s="88" t="s">
        <v>148</v>
      </c>
      <c r="X166" s="89"/>
    </row>
    <row r="167" spans="1:24">
      <c r="A167" s="87" t="s">
        <v>105</v>
      </c>
      <c r="B167" s="87"/>
      <c r="C167" s="87"/>
      <c r="D167" s="87"/>
      <c r="E167" s="87"/>
      <c r="F167" s="218" t="s">
        <v>106</v>
      </c>
      <c r="G167" s="218"/>
      <c r="H167" s="218"/>
      <c r="I167" s="218"/>
      <c r="J167" s="218"/>
      <c r="K167" s="218"/>
      <c r="L167" s="218"/>
      <c r="M167" s="218"/>
      <c r="N167" s="113"/>
      <c r="O167" s="114"/>
      <c r="P167" s="114"/>
      <c r="Q167" s="113"/>
      <c r="R167" s="114"/>
      <c r="S167" s="114"/>
      <c r="T167" s="114"/>
      <c r="U167" s="114"/>
      <c r="V167" s="114"/>
      <c r="W167" s="115"/>
      <c r="X167" s="116"/>
    </row>
    <row r="168" spans="1:24">
      <c r="A168" s="109" t="s">
        <v>134</v>
      </c>
      <c r="B168" s="109"/>
      <c r="C168" s="109"/>
      <c r="D168" s="109"/>
      <c r="E168" s="110"/>
      <c r="F168" s="96" t="s">
        <v>115</v>
      </c>
      <c r="G168" s="96"/>
      <c r="H168" s="96"/>
      <c r="I168" s="96"/>
      <c r="J168" s="96"/>
      <c r="K168" s="96"/>
      <c r="L168" s="96"/>
      <c r="M168" s="96"/>
      <c r="N168" s="98"/>
      <c r="O168" s="98"/>
      <c r="P168" s="98"/>
      <c r="Q168" s="111"/>
      <c r="R168" s="112"/>
      <c r="S168" s="111"/>
      <c r="T168" s="112"/>
      <c r="U168" s="111"/>
      <c r="V168" s="111"/>
      <c r="W168" s="94"/>
      <c r="X168" s="95"/>
    </row>
    <row r="169" spans="1:24">
      <c r="A169" s="107"/>
      <c r="B169" s="107"/>
      <c r="C169" s="107"/>
      <c r="D169" s="107"/>
      <c r="E169" s="108"/>
      <c r="F169" s="96" t="s">
        <v>135</v>
      </c>
      <c r="G169" s="96"/>
      <c r="H169" s="96"/>
      <c r="I169" s="96"/>
      <c r="J169" s="96"/>
      <c r="K169" s="96"/>
      <c r="L169" s="96"/>
      <c r="M169" s="96"/>
      <c r="N169" s="98"/>
      <c r="O169" s="98"/>
      <c r="P169" s="98"/>
      <c r="Q169" s="92"/>
      <c r="R169" s="93"/>
      <c r="S169" s="92"/>
      <c r="T169" s="93"/>
      <c r="U169" s="92"/>
      <c r="V169" s="92"/>
      <c r="W169" s="94"/>
      <c r="X169" s="95"/>
    </row>
    <row r="170" spans="1:24">
      <c r="A170" s="107"/>
      <c r="B170" s="107"/>
      <c r="C170" s="107"/>
      <c r="D170" s="107"/>
      <c r="E170" s="108"/>
      <c r="F170" s="96" t="s">
        <v>120</v>
      </c>
      <c r="G170" s="96"/>
      <c r="H170" s="96"/>
      <c r="I170" s="96"/>
      <c r="J170" s="96"/>
      <c r="K170" s="96"/>
      <c r="L170" s="96"/>
      <c r="M170" s="96"/>
      <c r="N170" s="98"/>
      <c r="O170" s="98"/>
      <c r="P170" s="98"/>
      <c r="Q170" s="92"/>
      <c r="R170" s="93"/>
      <c r="S170" s="92"/>
      <c r="T170" s="93"/>
      <c r="U170" s="92"/>
      <c r="V170" s="92"/>
      <c r="W170" s="94"/>
      <c r="X170" s="95"/>
    </row>
    <row r="171" spans="1:24">
      <c r="A171" s="107"/>
      <c r="B171" s="107"/>
      <c r="C171" s="107"/>
      <c r="D171" s="107"/>
      <c r="E171" s="108"/>
      <c r="F171" s="96" t="s">
        <v>119</v>
      </c>
      <c r="G171" s="96"/>
      <c r="H171" s="96"/>
      <c r="I171" s="96"/>
      <c r="J171" s="96"/>
      <c r="K171" s="96"/>
      <c r="L171" s="96"/>
      <c r="M171" s="96"/>
      <c r="N171" s="98"/>
      <c r="O171" s="98"/>
      <c r="P171" s="98"/>
      <c r="Q171" s="92"/>
      <c r="R171" s="93"/>
      <c r="S171" s="92"/>
      <c r="T171" s="93"/>
      <c r="U171" s="92"/>
      <c r="V171" s="92"/>
      <c r="W171" s="94"/>
      <c r="X171" s="95"/>
    </row>
    <row r="172" spans="1:24">
      <c r="A172" s="107"/>
      <c r="B172" s="107"/>
      <c r="C172" s="107"/>
      <c r="D172" s="107"/>
      <c r="E172" s="108"/>
      <c r="F172" s="96" t="s">
        <v>121</v>
      </c>
      <c r="G172" s="96"/>
      <c r="H172" s="96"/>
      <c r="I172" s="96"/>
      <c r="J172" s="96"/>
      <c r="K172" s="96"/>
      <c r="L172" s="96"/>
      <c r="M172" s="96"/>
      <c r="N172" s="98"/>
      <c r="O172" s="98"/>
      <c r="P172" s="98"/>
      <c r="Q172" s="92"/>
      <c r="R172" s="93"/>
      <c r="S172" s="92"/>
      <c r="T172" s="93"/>
      <c r="U172" s="92"/>
      <c r="V172" s="92"/>
      <c r="W172" s="94"/>
      <c r="X172" s="95"/>
    </row>
    <row r="173" spans="1:24">
      <c r="A173" s="107"/>
      <c r="B173" s="107"/>
      <c r="C173" s="107"/>
      <c r="D173" s="107"/>
      <c r="E173" s="108"/>
      <c r="F173" s="96" t="s">
        <v>136</v>
      </c>
      <c r="G173" s="96"/>
      <c r="H173" s="96"/>
      <c r="I173" s="96"/>
      <c r="J173" s="96"/>
      <c r="K173" s="96"/>
      <c r="L173" s="96"/>
      <c r="M173" s="96"/>
      <c r="N173" s="98"/>
      <c r="O173" s="98"/>
      <c r="P173" s="98"/>
      <c r="Q173" s="92"/>
      <c r="R173" s="93"/>
      <c r="S173" s="92"/>
      <c r="T173" s="93"/>
      <c r="U173" s="92"/>
      <c r="V173" s="92"/>
      <c r="W173" s="94"/>
      <c r="X173" s="95"/>
    </row>
    <row r="174" spans="1:24">
      <c r="A174" s="107"/>
      <c r="B174" s="107"/>
      <c r="C174" s="107"/>
      <c r="D174" s="107"/>
      <c r="E174" s="108"/>
      <c r="F174" s="96" t="s">
        <v>137</v>
      </c>
      <c r="G174" s="96"/>
      <c r="H174" s="96"/>
      <c r="I174" s="96"/>
      <c r="J174" s="96"/>
      <c r="K174" s="96"/>
      <c r="L174" s="96"/>
      <c r="M174" s="96"/>
      <c r="N174" s="98"/>
      <c r="O174" s="98"/>
      <c r="P174" s="98"/>
      <c r="Q174" s="92"/>
      <c r="R174" s="93"/>
      <c r="S174" s="92"/>
      <c r="T174" s="93"/>
      <c r="U174" s="92"/>
      <c r="V174" s="92"/>
      <c r="W174" s="94"/>
      <c r="X174" s="95"/>
    </row>
    <row r="175" spans="1:24">
      <c r="A175" s="107"/>
      <c r="B175" s="107"/>
      <c r="C175" s="107"/>
      <c r="D175" s="107"/>
      <c r="E175" s="108"/>
      <c r="F175" s="96" t="s">
        <v>138</v>
      </c>
      <c r="G175" s="96"/>
      <c r="H175" s="96"/>
      <c r="I175" s="96"/>
      <c r="J175" s="96"/>
      <c r="K175" s="96"/>
      <c r="L175" s="96"/>
      <c r="M175" s="96"/>
      <c r="N175" s="98"/>
      <c r="O175" s="98"/>
      <c r="P175" s="98"/>
      <c r="Q175" s="92"/>
      <c r="R175" s="93"/>
      <c r="S175" s="92"/>
      <c r="T175" s="93"/>
      <c r="U175" s="92"/>
      <c r="V175" s="92"/>
      <c r="W175" s="94"/>
      <c r="X175" s="95"/>
    </row>
    <row r="176" spans="1:24">
      <c r="A176" s="107" t="s">
        <v>139</v>
      </c>
      <c r="B176" s="107"/>
      <c r="C176" s="107"/>
      <c r="D176" s="107"/>
      <c r="E176" s="108"/>
      <c r="F176" s="96" t="s">
        <v>115</v>
      </c>
      <c r="G176" s="96"/>
      <c r="H176" s="96"/>
      <c r="I176" s="96"/>
      <c r="J176" s="96"/>
      <c r="K176" s="96"/>
      <c r="L176" s="96"/>
      <c r="M176" s="96"/>
      <c r="N176" s="98"/>
      <c r="O176" s="98"/>
      <c r="P176" s="98"/>
      <c r="Q176" s="92"/>
      <c r="R176" s="93"/>
      <c r="S176" s="92"/>
      <c r="T176" s="93"/>
      <c r="U176" s="92"/>
      <c r="V176" s="92"/>
      <c r="W176" s="94"/>
      <c r="X176" s="95"/>
    </row>
    <row r="177" spans="1:24">
      <c r="A177" s="107"/>
      <c r="B177" s="107"/>
      <c r="C177" s="107"/>
      <c r="D177" s="107"/>
      <c r="E177" s="108"/>
      <c r="F177" s="96" t="s">
        <v>135</v>
      </c>
      <c r="G177" s="96"/>
      <c r="H177" s="96"/>
      <c r="I177" s="96"/>
      <c r="J177" s="96"/>
      <c r="K177" s="96"/>
      <c r="L177" s="96"/>
      <c r="M177" s="96"/>
      <c r="N177" s="98"/>
      <c r="O177" s="98"/>
      <c r="P177" s="98"/>
      <c r="Q177" s="92"/>
      <c r="R177" s="93"/>
      <c r="S177" s="92"/>
      <c r="T177" s="93"/>
      <c r="U177" s="92"/>
      <c r="V177" s="92"/>
      <c r="W177" s="94"/>
      <c r="X177" s="95"/>
    </row>
    <row r="178" spans="1:24">
      <c r="A178" s="107"/>
      <c r="B178" s="107"/>
      <c r="C178" s="107"/>
      <c r="D178" s="107"/>
      <c r="E178" s="108"/>
      <c r="F178" s="96" t="s">
        <v>120</v>
      </c>
      <c r="G178" s="96"/>
      <c r="H178" s="96"/>
      <c r="I178" s="96"/>
      <c r="J178" s="96"/>
      <c r="K178" s="96"/>
      <c r="L178" s="96"/>
      <c r="M178" s="96"/>
      <c r="N178" s="98"/>
      <c r="O178" s="98"/>
      <c r="P178" s="98"/>
      <c r="Q178" s="92"/>
      <c r="R178" s="93"/>
      <c r="S178" s="92"/>
      <c r="T178" s="93"/>
      <c r="U178" s="92"/>
      <c r="V178" s="92"/>
      <c r="W178" s="94"/>
      <c r="X178" s="95"/>
    </row>
    <row r="179" spans="1:24">
      <c r="A179" s="107"/>
      <c r="B179" s="107"/>
      <c r="C179" s="107"/>
      <c r="D179" s="107"/>
      <c r="E179" s="108"/>
      <c r="F179" s="96" t="s">
        <v>119</v>
      </c>
      <c r="G179" s="96"/>
      <c r="H179" s="96"/>
      <c r="I179" s="96"/>
      <c r="J179" s="96"/>
      <c r="K179" s="96"/>
      <c r="L179" s="96"/>
      <c r="M179" s="96"/>
      <c r="N179" s="98"/>
      <c r="O179" s="98"/>
      <c r="P179" s="98"/>
      <c r="Q179" s="92"/>
      <c r="R179" s="93"/>
      <c r="S179" s="92"/>
      <c r="T179" s="93"/>
      <c r="U179" s="92"/>
      <c r="V179" s="92"/>
      <c r="W179" s="94"/>
      <c r="X179" s="95"/>
    </row>
    <row r="180" spans="1:24">
      <c r="A180" s="107"/>
      <c r="B180" s="107"/>
      <c r="C180" s="107"/>
      <c r="D180" s="107"/>
      <c r="E180" s="108"/>
      <c r="F180" s="96" t="s">
        <v>136</v>
      </c>
      <c r="G180" s="96"/>
      <c r="H180" s="96"/>
      <c r="I180" s="96"/>
      <c r="J180" s="96"/>
      <c r="K180" s="96"/>
      <c r="L180" s="96"/>
      <c r="M180" s="96"/>
      <c r="N180" s="98"/>
      <c r="O180" s="98"/>
      <c r="P180" s="98"/>
      <c r="Q180" s="92"/>
      <c r="R180" s="93"/>
      <c r="S180" s="92"/>
      <c r="T180" s="93"/>
      <c r="U180" s="92"/>
      <c r="V180" s="92"/>
      <c r="W180" s="94"/>
      <c r="X180" s="95"/>
    </row>
    <row r="181" spans="1:24">
      <c r="A181" s="107"/>
      <c r="B181" s="107"/>
      <c r="C181" s="107"/>
      <c r="D181" s="107"/>
      <c r="E181" s="108"/>
      <c r="F181" s="96" t="s">
        <v>137</v>
      </c>
      <c r="G181" s="96"/>
      <c r="H181" s="96"/>
      <c r="I181" s="96"/>
      <c r="J181" s="96"/>
      <c r="K181" s="96"/>
      <c r="L181" s="96"/>
      <c r="M181" s="96"/>
      <c r="N181" s="98"/>
      <c r="O181" s="98"/>
      <c r="P181" s="98"/>
      <c r="Q181" s="92"/>
      <c r="R181" s="93"/>
      <c r="S181" s="92"/>
      <c r="T181" s="93"/>
      <c r="U181" s="92"/>
      <c r="V181" s="92"/>
      <c r="W181" s="94"/>
      <c r="X181" s="95"/>
    </row>
    <row r="182" spans="1:24">
      <c r="A182" s="107"/>
      <c r="B182" s="107"/>
      <c r="C182" s="107"/>
      <c r="D182" s="107"/>
      <c r="E182" s="108"/>
      <c r="F182" s="96" t="s">
        <v>123</v>
      </c>
      <c r="G182" s="96"/>
      <c r="H182" s="96"/>
      <c r="I182" s="96"/>
      <c r="J182" s="96"/>
      <c r="K182" s="96"/>
      <c r="L182" s="96"/>
      <c r="M182" s="96"/>
      <c r="N182" s="98"/>
      <c r="O182" s="98"/>
      <c r="P182" s="98"/>
      <c r="Q182" s="92"/>
      <c r="R182" s="93"/>
      <c r="S182" s="92"/>
      <c r="T182" s="93"/>
      <c r="U182" s="92"/>
      <c r="V182" s="92"/>
      <c r="W182" s="94"/>
      <c r="X182" s="95"/>
    </row>
    <row r="183" spans="1:24">
      <c r="A183" s="107" t="s">
        <v>140</v>
      </c>
      <c r="B183" s="107"/>
      <c r="C183" s="107"/>
      <c r="D183" s="107"/>
      <c r="E183" s="108"/>
      <c r="F183" s="96" t="s">
        <v>115</v>
      </c>
      <c r="G183" s="96"/>
      <c r="H183" s="96"/>
      <c r="I183" s="96"/>
      <c r="J183" s="96"/>
      <c r="K183" s="96"/>
      <c r="L183" s="96"/>
      <c r="M183" s="96"/>
      <c r="N183" s="98"/>
      <c r="O183" s="98"/>
      <c r="P183" s="98"/>
      <c r="Q183" s="92"/>
      <c r="R183" s="93"/>
      <c r="S183" s="92"/>
      <c r="T183" s="93"/>
      <c r="U183" s="92"/>
      <c r="V183" s="92"/>
      <c r="W183" s="94"/>
      <c r="X183" s="95"/>
    </row>
    <row r="184" spans="1:24">
      <c r="A184" s="107"/>
      <c r="B184" s="107"/>
      <c r="C184" s="107"/>
      <c r="D184" s="107"/>
      <c r="E184" s="108"/>
      <c r="F184" s="96" t="s">
        <v>118</v>
      </c>
      <c r="G184" s="96"/>
      <c r="H184" s="96"/>
      <c r="I184" s="96"/>
      <c r="J184" s="96"/>
      <c r="K184" s="96"/>
      <c r="L184" s="96"/>
      <c r="M184" s="96"/>
      <c r="N184" s="98"/>
      <c r="O184" s="98"/>
      <c r="P184" s="98"/>
      <c r="Q184" s="92"/>
      <c r="R184" s="93"/>
      <c r="S184" s="92"/>
      <c r="T184" s="93"/>
      <c r="U184" s="92"/>
      <c r="V184" s="92"/>
      <c r="W184" s="94"/>
      <c r="X184" s="95"/>
    </row>
    <row r="185" spans="1:24">
      <c r="A185" s="107"/>
      <c r="B185" s="107"/>
      <c r="C185" s="107"/>
      <c r="D185" s="107"/>
      <c r="E185" s="108"/>
      <c r="F185" s="96" t="s">
        <v>120</v>
      </c>
      <c r="G185" s="96"/>
      <c r="H185" s="96"/>
      <c r="I185" s="96"/>
      <c r="J185" s="96"/>
      <c r="K185" s="96"/>
      <c r="L185" s="96"/>
      <c r="M185" s="96"/>
      <c r="N185" s="98"/>
      <c r="O185" s="98"/>
      <c r="P185" s="98"/>
      <c r="Q185" s="92"/>
      <c r="R185" s="93"/>
      <c r="S185" s="92"/>
      <c r="T185" s="93"/>
      <c r="U185" s="92"/>
      <c r="V185" s="92"/>
      <c r="W185" s="94"/>
      <c r="X185" s="95"/>
    </row>
    <row r="186" spans="1:24">
      <c r="A186" s="107"/>
      <c r="B186" s="107"/>
      <c r="C186" s="107"/>
      <c r="D186" s="107"/>
      <c r="E186" s="108"/>
      <c r="F186" s="96" t="s">
        <v>119</v>
      </c>
      <c r="G186" s="96"/>
      <c r="H186" s="96"/>
      <c r="I186" s="96"/>
      <c r="J186" s="96"/>
      <c r="K186" s="96"/>
      <c r="L186" s="96"/>
      <c r="M186" s="96"/>
      <c r="N186" s="98"/>
      <c r="O186" s="98"/>
      <c r="P186" s="98"/>
      <c r="Q186" s="92"/>
      <c r="R186" s="93"/>
      <c r="S186" s="92"/>
      <c r="T186" s="93"/>
      <c r="U186" s="92"/>
      <c r="V186" s="92"/>
      <c r="W186" s="94"/>
      <c r="X186" s="95"/>
    </row>
    <row r="187" spans="1:24">
      <c r="A187" s="107"/>
      <c r="B187" s="107"/>
      <c r="C187" s="107"/>
      <c r="D187" s="107"/>
      <c r="E187" s="108"/>
      <c r="F187" s="96" t="s">
        <v>122</v>
      </c>
      <c r="G187" s="96"/>
      <c r="H187" s="96"/>
      <c r="I187" s="96"/>
      <c r="J187" s="96"/>
      <c r="K187" s="96"/>
      <c r="L187" s="96"/>
      <c r="M187" s="96"/>
      <c r="N187" s="98"/>
      <c r="O187" s="98"/>
      <c r="P187" s="98"/>
      <c r="Q187" s="92"/>
      <c r="R187" s="93"/>
      <c r="S187" s="92"/>
      <c r="T187" s="93"/>
      <c r="U187" s="92"/>
      <c r="V187" s="92"/>
      <c r="W187" s="94"/>
      <c r="X187" s="95"/>
    </row>
    <row r="188" spans="1:24">
      <c r="A188" s="107"/>
      <c r="B188" s="107"/>
      <c r="C188" s="107"/>
      <c r="D188" s="107"/>
      <c r="E188" s="108"/>
      <c r="F188" s="96" t="s">
        <v>137</v>
      </c>
      <c r="G188" s="96"/>
      <c r="H188" s="96"/>
      <c r="I188" s="96"/>
      <c r="J188" s="96"/>
      <c r="K188" s="96"/>
      <c r="L188" s="96"/>
      <c r="M188" s="96"/>
      <c r="N188" s="98"/>
      <c r="O188" s="98"/>
      <c r="P188" s="98"/>
      <c r="Q188" s="92"/>
      <c r="R188" s="93"/>
      <c r="S188" s="92"/>
      <c r="T188" s="93"/>
      <c r="U188" s="92"/>
      <c r="V188" s="92"/>
      <c r="W188" s="99"/>
      <c r="X188" s="100"/>
    </row>
    <row r="189" spans="1:24">
      <c r="A189" s="101" t="s">
        <v>102</v>
      </c>
      <c r="B189" s="102"/>
      <c r="C189" s="102"/>
      <c r="D189" s="102"/>
      <c r="E189" s="102"/>
      <c r="F189" s="103"/>
      <c r="G189" s="103"/>
      <c r="H189" s="103"/>
      <c r="I189" s="103"/>
      <c r="J189" s="103"/>
      <c r="K189" s="103"/>
      <c r="L189" s="103"/>
      <c r="M189" s="103"/>
      <c r="N189" s="104">
        <f>SUM(N168:P188)</f>
        <v>0</v>
      </c>
      <c r="O189" s="104"/>
      <c r="P189" s="104"/>
      <c r="Q189" s="105">
        <f>SUM(Q168:R188)</f>
        <v>0</v>
      </c>
      <c r="R189" s="106"/>
      <c r="S189" s="105">
        <f t="shared" ref="S189:X189" si="5">SUM(S168:T188)</f>
        <v>0</v>
      </c>
      <c r="T189" s="106"/>
      <c r="U189" s="105">
        <f t="shared" ref="U189:X189" si="6">SUM(U168:V188)</f>
        <v>0</v>
      </c>
      <c r="V189" s="106"/>
      <c r="W189" s="104">
        <f t="shared" ref="W189:X189" si="7">SUM(W168:X188)</f>
        <v>0</v>
      </c>
      <c r="X189" s="104"/>
    </row>
    <row r="190" spans="1:24">
      <c r="A190" s="159" t="s">
        <v>149</v>
      </c>
      <c r="B190" s="160"/>
      <c r="C190" s="160"/>
      <c r="D190" s="160"/>
      <c r="E190" s="160"/>
      <c r="F190" s="160"/>
      <c r="G190" s="160"/>
      <c r="H190" s="160"/>
      <c r="I190" s="160"/>
      <c r="J190" s="160"/>
      <c r="K190" s="160"/>
      <c r="L190" s="160"/>
      <c r="M190" s="161"/>
      <c r="N190" s="162"/>
      <c r="O190" s="162"/>
      <c r="P190" s="162"/>
      <c r="Q190" s="161"/>
      <c r="R190" s="161"/>
      <c r="S190" s="162"/>
      <c r="T190" s="162"/>
      <c r="U190" s="162"/>
      <c r="V190" s="162"/>
      <c r="W190" s="162"/>
      <c r="X190" s="163"/>
    </row>
    <row r="191" spans="1:24" ht="15" customHeight="1">
      <c r="A191" s="53" t="s">
        <v>127</v>
      </c>
      <c r="B191" s="53"/>
      <c r="C191" s="53"/>
      <c r="D191" s="53"/>
      <c r="E191" s="53"/>
      <c r="F191" s="53"/>
      <c r="G191" s="53"/>
      <c r="H191" s="53"/>
      <c r="I191" s="53"/>
      <c r="J191" s="53"/>
      <c r="K191" s="53"/>
      <c r="L191" s="53"/>
      <c r="M191" s="53"/>
      <c r="N191" s="113" t="s">
        <v>102</v>
      </c>
      <c r="O191" s="114"/>
      <c r="P191" s="114"/>
      <c r="Q191" s="113" t="s">
        <v>145</v>
      </c>
      <c r="R191" s="114"/>
      <c r="S191" s="114" t="s">
        <v>146</v>
      </c>
      <c r="T191" s="114"/>
      <c r="U191" s="114" t="s">
        <v>147</v>
      </c>
      <c r="V191" s="114"/>
      <c r="W191" s="88" t="s">
        <v>148</v>
      </c>
      <c r="X191" s="89"/>
    </row>
    <row r="192" spans="1:24" ht="15" customHeight="1">
      <c r="A192" s="87" t="s">
        <v>105</v>
      </c>
      <c r="B192" s="87"/>
      <c r="C192" s="87"/>
      <c r="D192" s="87"/>
      <c r="E192" s="87"/>
      <c r="F192" s="87" t="s">
        <v>106</v>
      </c>
      <c r="G192" s="87"/>
      <c r="H192" s="87"/>
      <c r="I192" s="87"/>
      <c r="J192" s="87"/>
      <c r="K192" s="87"/>
      <c r="L192" s="87"/>
      <c r="M192" s="87"/>
      <c r="N192" s="113"/>
      <c r="O192" s="114"/>
      <c r="P192" s="114"/>
      <c r="Q192" s="113"/>
      <c r="R192" s="114"/>
      <c r="S192" s="114"/>
      <c r="T192" s="114"/>
      <c r="U192" s="114"/>
      <c r="V192" s="114"/>
      <c r="W192" s="115"/>
      <c r="X192" s="116"/>
    </row>
    <row r="193" spans="1:24">
      <c r="A193" s="109" t="s">
        <v>134</v>
      </c>
      <c r="B193" s="109"/>
      <c r="C193" s="109"/>
      <c r="D193" s="109"/>
      <c r="E193" s="110"/>
      <c r="F193" s="96" t="s">
        <v>115</v>
      </c>
      <c r="G193" s="96"/>
      <c r="H193" s="96"/>
      <c r="I193" s="96"/>
      <c r="J193" s="96"/>
      <c r="K193" s="96"/>
      <c r="L193" s="96"/>
      <c r="M193" s="96"/>
      <c r="N193" s="97"/>
      <c r="O193" s="98"/>
      <c r="P193" s="98"/>
      <c r="Q193" s="111"/>
      <c r="R193" s="112"/>
      <c r="S193" s="111"/>
      <c r="T193" s="112"/>
      <c r="U193" s="111"/>
      <c r="V193" s="111"/>
      <c r="W193" s="94"/>
      <c r="X193" s="95"/>
    </row>
    <row r="194" spans="1:24">
      <c r="A194" s="107"/>
      <c r="B194" s="107"/>
      <c r="C194" s="107"/>
      <c r="D194" s="107"/>
      <c r="E194" s="108"/>
      <c r="F194" s="96" t="s">
        <v>135</v>
      </c>
      <c r="G194" s="96"/>
      <c r="H194" s="96"/>
      <c r="I194" s="96"/>
      <c r="J194" s="96"/>
      <c r="K194" s="96"/>
      <c r="L194" s="96"/>
      <c r="M194" s="96"/>
      <c r="N194" s="97"/>
      <c r="O194" s="98"/>
      <c r="P194" s="98"/>
      <c r="Q194" s="92"/>
      <c r="R194" s="93"/>
      <c r="S194" s="92"/>
      <c r="T194" s="93"/>
      <c r="U194" s="92"/>
      <c r="V194" s="92"/>
      <c r="W194" s="94"/>
      <c r="X194" s="95"/>
    </row>
    <row r="195" spans="1:24">
      <c r="A195" s="107"/>
      <c r="B195" s="107"/>
      <c r="C195" s="107"/>
      <c r="D195" s="107"/>
      <c r="E195" s="108"/>
      <c r="F195" s="96" t="s">
        <v>120</v>
      </c>
      <c r="G195" s="96"/>
      <c r="H195" s="96"/>
      <c r="I195" s="96"/>
      <c r="J195" s="96"/>
      <c r="K195" s="96"/>
      <c r="L195" s="96"/>
      <c r="M195" s="96"/>
      <c r="N195" s="97"/>
      <c r="O195" s="98"/>
      <c r="P195" s="98"/>
      <c r="Q195" s="92"/>
      <c r="R195" s="93"/>
      <c r="S195" s="92"/>
      <c r="T195" s="93"/>
      <c r="U195" s="92"/>
      <c r="V195" s="92"/>
      <c r="W195" s="94"/>
      <c r="X195" s="95"/>
    </row>
    <row r="196" spans="1:24">
      <c r="A196" s="107"/>
      <c r="B196" s="107"/>
      <c r="C196" s="107"/>
      <c r="D196" s="107"/>
      <c r="E196" s="108"/>
      <c r="F196" s="96" t="s">
        <v>119</v>
      </c>
      <c r="G196" s="96"/>
      <c r="H196" s="96"/>
      <c r="I196" s="96"/>
      <c r="J196" s="96"/>
      <c r="K196" s="96"/>
      <c r="L196" s="96"/>
      <c r="M196" s="96"/>
      <c r="N196" s="121"/>
      <c r="O196" s="122"/>
      <c r="P196" s="122"/>
      <c r="Q196" s="92"/>
      <c r="R196" s="93"/>
      <c r="S196" s="92"/>
      <c r="T196" s="93"/>
      <c r="U196" s="92"/>
      <c r="V196" s="92"/>
      <c r="W196" s="94"/>
      <c r="X196" s="95"/>
    </row>
    <row r="197" spans="1:24">
      <c r="A197" s="107"/>
      <c r="B197" s="107"/>
      <c r="C197" s="107"/>
      <c r="D197" s="107"/>
      <c r="E197" s="108"/>
      <c r="F197" s="96" t="s">
        <v>121</v>
      </c>
      <c r="G197" s="96"/>
      <c r="H197" s="96"/>
      <c r="I197" s="96"/>
      <c r="J197" s="96"/>
      <c r="K197" s="96"/>
      <c r="L197" s="96"/>
      <c r="M197" s="74"/>
      <c r="N197" s="119"/>
      <c r="O197" s="119"/>
      <c r="P197" s="119"/>
      <c r="Q197" s="120"/>
      <c r="R197" s="93"/>
      <c r="S197" s="92"/>
      <c r="T197" s="93"/>
      <c r="U197" s="92"/>
      <c r="V197" s="92"/>
      <c r="W197" s="94"/>
      <c r="X197" s="95"/>
    </row>
    <row r="198" spans="1:24" ht="15" customHeight="1">
      <c r="A198" s="107"/>
      <c r="B198" s="107"/>
      <c r="C198" s="107"/>
      <c r="D198" s="107"/>
      <c r="E198" s="108"/>
      <c r="F198" s="96" t="s">
        <v>136</v>
      </c>
      <c r="G198" s="96"/>
      <c r="H198" s="96"/>
      <c r="I198" s="96"/>
      <c r="J198" s="96"/>
      <c r="K198" s="96"/>
      <c r="L198" s="96"/>
      <c r="M198" s="96"/>
      <c r="N198" s="97"/>
      <c r="O198" s="98"/>
      <c r="P198" s="98"/>
      <c r="Q198" s="92"/>
      <c r="R198" s="93"/>
      <c r="S198" s="92"/>
      <c r="T198" s="93"/>
      <c r="U198" s="92"/>
      <c r="V198" s="92"/>
      <c r="W198" s="94"/>
      <c r="X198" s="95"/>
    </row>
    <row r="199" spans="1:24" ht="15" customHeight="1">
      <c r="A199" s="107"/>
      <c r="B199" s="107"/>
      <c r="C199" s="107"/>
      <c r="D199" s="107"/>
      <c r="E199" s="108"/>
      <c r="F199" s="96" t="s">
        <v>137</v>
      </c>
      <c r="G199" s="96"/>
      <c r="H199" s="96"/>
      <c r="I199" s="96"/>
      <c r="J199" s="96"/>
      <c r="K199" s="96"/>
      <c r="L199" s="96"/>
      <c r="M199" s="96"/>
      <c r="N199" s="97"/>
      <c r="O199" s="98"/>
      <c r="P199" s="98"/>
      <c r="Q199" s="92"/>
      <c r="R199" s="93"/>
      <c r="S199" s="92"/>
      <c r="T199" s="93"/>
      <c r="U199" s="92"/>
      <c r="V199" s="92"/>
      <c r="W199" s="94"/>
      <c r="X199" s="95"/>
    </row>
    <row r="200" spans="1:24">
      <c r="A200" s="107"/>
      <c r="B200" s="107"/>
      <c r="C200" s="107"/>
      <c r="D200" s="107"/>
      <c r="E200" s="108"/>
      <c r="F200" s="96" t="s">
        <v>138</v>
      </c>
      <c r="G200" s="96"/>
      <c r="H200" s="96"/>
      <c r="I200" s="96"/>
      <c r="J200" s="96"/>
      <c r="K200" s="96"/>
      <c r="L200" s="96"/>
      <c r="M200" s="96"/>
      <c r="N200" s="97"/>
      <c r="O200" s="98"/>
      <c r="P200" s="98"/>
      <c r="Q200" s="92"/>
      <c r="R200" s="93"/>
      <c r="S200" s="92"/>
      <c r="T200" s="93"/>
      <c r="U200" s="92"/>
      <c r="V200" s="92"/>
      <c r="W200" s="94"/>
      <c r="X200" s="95"/>
    </row>
    <row r="201" spans="1:24">
      <c r="A201" s="107" t="s">
        <v>139</v>
      </c>
      <c r="B201" s="107"/>
      <c r="C201" s="107"/>
      <c r="D201" s="107"/>
      <c r="E201" s="108"/>
      <c r="F201" s="96" t="s">
        <v>115</v>
      </c>
      <c r="G201" s="96"/>
      <c r="H201" s="96"/>
      <c r="I201" s="96"/>
      <c r="J201" s="96"/>
      <c r="K201" s="96"/>
      <c r="L201" s="96"/>
      <c r="M201" s="96"/>
      <c r="N201" s="97"/>
      <c r="O201" s="98"/>
      <c r="P201" s="98"/>
      <c r="Q201" s="92"/>
      <c r="R201" s="93"/>
      <c r="S201" s="92"/>
      <c r="T201" s="93"/>
      <c r="U201" s="92"/>
      <c r="V201" s="92"/>
      <c r="W201" s="94"/>
      <c r="X201" s="95"/>
    </row>
    <row r="202" spans="1:24">
      <c r="A202" s="107"/>
      <c r="B202" s="107"/>
      <c r="C202" s="107"/>
      <c r="D202" s="107"/>
      <c r="E202" s="108"/>
      <c r="F202" s="96" t="s">
        <v>135</v>
      </c>
      <c r="G202" s="96"/>
      <c r="H202" s="96"/>
      <c r="I202" s="96"/>
      <c r="J202" s="96"/>
      <c r="K202" s="96"/>
      <c r="L202" s="96"/>
      <c r="M202" s="96"/>
      <c r="N202" s="97"/>
      <c r="O202" s="98"/>
      <c r="P202" s="98"/>
      <c r="Q202" s="92"/>
      <c r="R202" s="93"/>
      <c r="S202" s="92"/>
      <c r="T202" s="93"/>
      <c r="U202" s="92"/>
      <c r="V202" s="92"/>
      <c r="W202" s="94"/>
      <c r="X202" s="95"/>
    </row>
    <row r="203" spans="1:24">
      <c r="A203" s="107"/>
      <c r="B203" s="107"/>
      <c r="C203" s="107"/>
      <c r="D203" s="107"/>
      <c r="E203" s="108"/>
      <c r="F203" s="96" t="s">
        <v>120</v>
      </c>
      <c r="G203" s="96"/>
      <c r="H203" s="96"/>
      <c r="I203" s="96"/>
      <c r="J203" s="96"/>
      <c r="K203" s="96"/>
      <c r="L203" s="96"/>
      <c r="M203" s="96"/>
      <c r="N203" s="97"/>
      <c r="O203" s="98"/>
      <c r="P203" s="98"/>
      <c r="Q203" s="92"/>
      <c r="R203" s="93"/>
      <c r="S203" s="92"/>
      <c r="T203" s="93"/>
      <c r="U203" s="92"/>
      <c r="V203" s="92"/>
      <c r="W203" s="94"/>
      <c r="X203" s="95"/>
    </row>
    <row r="204" spans="1:24" s="32" customFormat="1">
      <c r="A204" s="107"/>
      <c r="B204" s="107"/>
      <c r="C204" s="107"/>
      <c r="D204" s="107"/>
      <c r="E204" s="108"/>
      <c r="F204" s="96" t="s">
        <v>119</v>
      </c>
      <c r="G204" s="96"/>
      <c r="H204" s="96"/>
      <c r="I204" s="96"/>
      <c r="J204" s="96"/>
      <c r="K204" s="96"/>
      <c r="L204" s="96"/>
      <c r="M204" s="96"/>
      <c r="N204" s="97"/>
      <c r="O204" s="98"/>
      <c r="P204" s="98"/>
      <c r="Q204" s="92"/>
      <c r="R204" s="93"/>
      <c r="S204" s="92"/>
      <c r="T204" s="93"/>
      <c r="U204" s="92"/>
      <c r="V204" s="92"/>
      <c r="W204" s="94"/>
      <c r="X204" s="95"/>
    </row>
    <row r="205" spans="1:24" s="32" customFormat="1">
      <c r="A205" s="107"/>
      <c r="B205" s="107"/>
      <c r="C205" s="107"/>
      <c r="D205" s="107"/>
      <c r="E205" s="108"/>
      <c r="F205" s="96" t="s">
        <v>136</v>
      </c>
      <c r="G205" s="96"/>
      <c r="H205" s="96"/>
      <c r="I205" s="96"/>
      <c r="J205" s="96"/>
      <c r="K205" s="96"/>
      <c r="L205" s="96"/>
      <c r="M205" s="96"/>
      <c r="N205" s="97"/>
      <c r="O205" s="98"/>
      <c r="P205" s="98"/>
      <c r="Q205" s="92"/>
      <c r="R205" s="93"/>
      <c r="S205" s="92"/>
      <c r="T205" s="93"/>
      <c r="U205" s="92"/>
      <c r="V205" s="92"/>
      <c r="W205" s="94"/>
      <c r="X205" s="95"/>
    </row>
    <row r="206" spans="1:24">
      <c r="A206" s="107"/>
      <c r="B206" s="107"/>
      <c r="C206" s="107"/>
      <c r="D206" s="107"/>
      <c r="E206" s="108"/>
      <c r="F206" s="96" t="s">
        <v>137</v>
      </c>
      <c r="G206" s="96"/>
      <c r="H206" s="96"/>
      <c r="I206" s="96"/>
      <c r="J206" s="96"/>
      <c r="K206" s="96"/>
      <c r="L206" s="96"/>
      <c r="M206" s="96"/>
      <c r="N206" s="97"/>
      <c r="O206" s="98"/>
      <c r="P206" s="98"/>
      <c r="Q206" s="92"/>
      <c r="R206" s="93"/>
      <c r="S206" s="92"/>
      <c r="T206" s="93"/>
      <c r="U206" s="92"/>
      <c r="V206" s="92"/>
      <c r="W206" s="94"/>
      <c r="X206" s="95"/>
    </row>
    <row r="207" spans="1:24" s="32" customFormat="1">
      <c r="A207" s="107"/>
      <c r="B207" s="107"/>
      <c r="C207" s="107"/>
      <c r="D207" s="107"/>
      <c r="E207" s="108"/>
      <c r="F207" s="96" t="s">
        <v>123</v>
      </c>
      <c r="G207" s="96"/>
      <c r="H207" s="96"/>
      <c r="I207" s="96"/>
      <c r="J207" s="96"/>
      <c r="K207" s="96"/>
      <c r="L207" s="96"/>
      <c r="M207" s="96"/>
      <c r="N207" s="97"/>
      <c r="O207" s="98"/>
      <c r="P207" s="98"/>
      <c r="Q207" s="92"/>
      <c r="R207" s="93"/>
      <c r="S207" s="92"/>
      <c r="T207" s="93"/>
      <c r="U207" s="92"/>
      <c r="V207" s="92"/>
      <c r="W207" s="94"/>
      <c r="X207" s="95"/>
    </row>
    <row r="208" spans="1:24" s="32" customFormat="1">
      <c r="A208" s="107" t="s">
        <v>140</v>
      </c>
      <c r="B208" s="107"/>
      <c r="C208" s="107"/>
      <c r="D208" s="107"/>
      <c r="E208" s="108"/>
      <c r="F208" s="96" t="s">
        <v>115</v>
      </c>
      <c r="G208" s="96"/>
      <c r="H208" s="96"/>
      <c r="I208" s="96"/>
      <c r="J208" s="96"/>
      <c r="K208" s="96"/>
      <c r="L208" s="96"/>
      <c r="M208" s="96"/>
      <c r="N208" s="97"/>
      <c r="O208" s="98"/>
      <c r="P208" s="98"/>
      <c r="Q208" s="92"/>
      <c r="R208" s="93"/>
      <c r="S208" s="92"/>
      <c r="T208" s="93"/>
      <c r="U208" s="92"/>
      <c r="V208" s="92"/>
      <c r="W208" s="94"/>
      <c r="X208" s="95"/>
    </row>
    <row r="209" spans="1:24" s="32" customFormat="1">
      <c r="A209" s="107"/>
      <c r="B209" s="107"/>
      <c r="C209" s="107"/>
      <c r="D209" s="107"/>
      <c r="E209" s="108"/>
      <c r="F209" s="96" t="s">
        <v>118</v>
      </c>
      <c r="G209" s="96"/>
      <c r="H209" s="96"/>
      <c r="I209" s="96"/>
      <c r="J209" s="96"/>
      <c r="K209" s="96"/>
      <c r="L209" s="96"/>
      <c r="M209" s="96"/>
      <c r="N209" s="97"/>
      <c r="O209" s="98"/>
      <c r="P209" s="98"/>
      <c r="Q209" s="92"/>
      <c r="R209" s="93"/>
      <c r="S209" s="92"/>
      <c r="T209" s="93"/>
      <c r="U209" s="92"/>
      <c r="V209" s="92"/>
      <c r="W209" s="94"/>
      <c r="X209" s="95"/>
    </row>
    <row r="210" spans="1:24" s="32" customFormat="1">
      <c r="A210" s="107"/>
      <c r="B210" s="107"/>
      <c r="C210" s="107"/>
      <c r="D210" s="107"/>
      <c r="E210" s="108"/>
      <c r="F210" s="96" t="s">
        <v>120</v>
      </c>
      <c r="G210" s="96"/>
      <c r="H210" s="96"/>
      <c r="I210" s="96"/>
      <c r="J210" s="96"/>
      <c r="K210" s="96"/>
      <c r="L210" s="96"/>
      <c r="M210" s="96"/>
      <c r="N210" s="97"/>
      <c r="O210" s="98"/>
      <c r="P210" s="98"/>
      <c r="Q210" s="92"/>
      <c r="R210" s="93"/>
      <c r="S210" s="92"/>
      <c r="T210" s="93"/>
      <c r="U210" s="92"/>
      <c r="V210" s="92"/>
      <c r="W210" s="94"/>
      <c r="X210" s="95"/>
    </row>
    <row r="211" spans="1:24" s="32" customFormat="1">
      <c r="A211" s="107"/>
      <c r="B211" s="107"/>
      <c r="C211" s="107"/>
      <c r="D211" s="107"/>
      <c r="E211" s="108"/>
      <c r="F211" s="96" t="s">
        <v>119</v>
      </c>
      <c r="G211" s="96"/>
      <c r="H211" s="96"/>
      <c r="I211" s="96"/>
      <c r="J211" s="96"/>
      <c r="K211" s="96"/>
      <c r="L211" s="96"/>
      <c r="M211" s="96"/>
      <c r="N211" s="97"/>
      <c r="O211" s="98"/>
      <c r="P211" s="98"/>
      <c r="Q211" s="92"/>
      <c r="R211" s="93"/>
      <c r="S211" s="92"/>
      <c r="T211" s="93"/>
      <c r="U211" s="92"/>
      <c r="V211" s="92"/>
      <c r="W211" s="94"/>
      <c r="X211" s="95"/>
    </row>
    <row r="212" spans="1:24" s="32" customFormat="1">
      <c r="A212" s="107"/>
      <c r="B212" s="107"/>
      <c r="C212" s="107"/>
      <c r="D212" s="107"/>
      <c r="E212" s="108"/>
      <c r="F212" s="96" t="s">
        <v>122</v>
      </c>
      <c r="G212" s="96"/>
      <c r="H212" s="96"/>
      <c r="I212" s="96"/>
      <c r="J212" s="96"/>
      <c r="K212" s="96"/>
      <c r="L212" s="96"/>
      <c r="M212" s="96"/>
      <c r="N212" s="97"/>
      <c r="O212" s="98"/>
      <c r="P212" s="98"/>
      <c r="Q212" s="92"/>
      <c r="R212" s="93"/>
      <c r="S212" s="92"/>
      <c r="T212" s="93"/>
      <c r="U212" s="92"/>
      <c r="V212" s="92"/>
      <c r="W212" s="94"/>
      <c r="X212" s="95"/>
    </row>
    <row r="213" spans="1:24" s="32" customFormat="1">
      <c r="A213" s="107"/>
      <c r="B213" s="107"/>
      <c r="C213" s="107"/>
      <c r="D213" s="107"/>
      <c r="E213" s="108"/>
      <c r="F213" s="96" t="s">
        <v>137</v>
      </c>
      <c r="G213" s="96"/>
      <c r="H213" s="96"/>
      <c r="I213" s="96"/>
      <c r="J213" s="96"/>
      <c r="K213" s="96"/>
      <c r="L213" s="96"/>
      <c r="M213" s="96"/>
      <c r="N213" s="97"/>
      <c r="O213" s="98"/>
      <c r="P213" s="98"/>
      <c r="Q213" s="92"/>
      <c r="R213" s="93"/>
      <c r="S213" s="92"/>
      <c r="T213" s="93"/>
      <c r="U213" s="92"/>
      <c r="V213" s="92"/>
      <c r="W213" s="99"/>
      <c r="X213" s="100"/>
    </row>
    <row r="214" spans="1:24" s="32" customFormat="1">
      <c r="A214" s="101" t="s">
        <v>102</v>
      </c>
      <c r="B214" s="102"/>
      <c r="C214" s="102"/>
      <c r="D214" s="102"/>
      <c r="E214" s="102"/>
      <c r="F214" s="103"/>
      <c r="G214" s="103"/>
      <c r="H214" s="103"/>
      <c r="I214" s="103"/>
      <c r="J214" s="103"/>
      <c r="K214" s="103"/>
      <c r="L214" s="103"/>
      <c r="M214" s="103"/>
      <c r="N214" s="104">
        <f>SUM(N193:P213)</f>
        <v>0</v>
      </c>
      <c r="O214" s="104"/>
      <c r="P214" s="104"/>
      <c r="Q214" s="105">
        <f>SUM(Q193:R213)</f>
        <v>0</v>
      </c>
      <c r="R214" s="106"/>
      <c r="S214" s="105">
        <f>SUM(S193:T213)</f>
        <v>0</v>
      </c>
      <c r="T214" s="106"/>
      <c r="U214" s="105">
        <f t="shared" ref="U214:X214" si="8">SUM(U193:V213)</f>
        <v>0</v>
      </c>
      <c r="V214" s="106"/>
      <c r="W214" s="104">
        <f t="shared" ref="W214:X214" si="9">SUM(W193:X213)</f>
        <v>0</v>
      </c>
      <c r="X214" s="104"/>
    </row>
    <row r="215" spans="1:24" s="32" customFormat="1">
      <c r="A215" s="164" t="s">
        <v>150</v>
      </c>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row>
    <row r="216" spans="1:24" s="32" customFormat="1">
      <c r="A216" s="53" t="s">
        <v>127</v>
      </c>
      <c r="B216" s="53"/>
      <c r="C216" s="53"/>
      <c r="D216" s="53"/>
      <c r="E216" s="53"/>
      <c r="F216" s="53"/>
      <c r="G216" s="53"/>
      <c r="H216" s="53"/>
      <c r="I216" s="53"/>
      <c r="J216" s="53"/>
      <c r="K216" s="53"/>
      <c r="L216" s="53"/>
      <c r="M216" s="53"/>
      <c r="N216" s="113" t="s">
        <v>102</v>
      </c>
      <c r="O216" s="114"/>
      <c r="P216" s="114"/>
      <c r="Q216" s="113" t="s">
        <v>145</v>
      </c>
      <c r="R216" s="114"/>
      <c r="S216" s="114" t="s">
        <v>146</v>
      </c>
      <c r="T216" s="114"/>
      <c r="U216" s="114" t="s">
        <v>147</v>
      </c>
      <c r="V216" s="114"/>
      <c r="W216" s="88" t="s">
        <v>148</v>
      </c>
      <c r="X216" s="89"/>
    </row>
    <row r="217" spans="1:24" s="32" customFormat="1">
      <c r="A217" s="87" t="s">
        <v>105</v>
      </c>
      <c r="B217" s="87"/>
      <c r="C217" s="87"/>
      <c r="D217" s="87"/>
      <c r="E217" s="87"/>
      <c r="F217" s="87" t="s">
        <v>106</v>
      </c>
      <c r="G217" s="87"/>
      <c r="H217" s="87"/>
      <c r="I217" s="87"/>
      <c r="J217" s="87"/>
      <c r="K217" s="87"/>
      <c r="L217" s="87"/>
      <c r="M217" s="87"/>
      <c r="N217" s="113"/>
      <c r="O217" s="114"/>
      <c r="P217" s="114"/>
      <c r="Q217" s="113"/>
      <c r="R217" s="114"/>
      <c r="S217" s="114"/>
      <c r="T217" s="114"/>
      <c r="U217" s="114"/>
      <c r="V217" s="114"/>
      <c r="W217" s="115"/>
      <c r="X217" s="116"/>
    </row>
    <row r="218" spans="1:24" s="32" customFormat="1">
      <c r="A218" s="109" t="s">
        <v>134</v>
      </c>
      <c r="B218" s="109"/>
      <c r="C218" s="109"/>
      <c r="D218" s="109"/>
      <c r="E218" s="110"/>
      <c r="F218" s="96" t="s">
        <v>115</v>
      </c>
      <c r="G218" s="96"/>
      <c r="H218" s="96"/>
      <c r="I218" s="96"/>
      <c r="J218" s="96"/>
      <c r="K218" s="96"/>
      <c r="L218" s="96"/>
      <c r="M218" s="96"/>
      <c r="N218" s="97"/>
      <c r="O218" s="98"/>
      <c r="P218" s="98"/>
      <c r="Q218" s="111"/>
      <c r="R218" s="112"/>
      <c r="S218" s="111"/>
      <c r="T218" s="112"/>
      <c r="U218" s="111"/>
      <c r="V218" s="111"/>
      <c r="W218" s="94"/>
      <c r="X218" s="95"/>
    </row>
    <row r="219" spans="1:24" s="32" customFormat="1">
      <c r="A219" s="107"/>
      <c r="B219" s="107"/>
      <c r="C219" s="107"/>
      <c r="D219" s="107"/>
      <c r="E219" s="108"/>
      <c r="F219" s="96" t="s">
        <v>135</v>
      </c>
      <c r="G219" s="96"/>
      <c r="H219" s="96"/>
      <c r="I219" s="96"/>
      <c r="J219" s="96"/>
      <c r="K219" s="96"/>
      <c r="L219" s="96"/>
      <c r="M219" s="96"/>
      <c r="N219" s="97"/>
      <c r="O219" s="98"/>
      <c r="P219" s="98"/>
      <c r="Q219" s="92"/>
      <c r="R219" s="93"/>
      <c r="S219" s="92"/>
      <c r="T219" s="93"/>
      <c r="U219" s="92"/>
      <c r="V219" s="92"/>
      <c r="W219" s="94"/>
      <c r="X219" s="95"/>
    </row>
    <row r="220" spans="1:24" s="32" customFormat="1">
      <c r="A220" s="107"/>
      <c r="B220" s="107"/>
      <c r="C220" s="107"/>
      <c r="D220" s="107"/>
      <c r="E220" s="108"/>
      <c r="F220" s="96" t="s">
        <v>120</v>
      </c>
      <c r="G220" s="96"/>
      <c r="H220" s="96"/>
      <c r="I220" s="96"/>
      <c r="J220" s="96"/>
      <c r="K220" s="96"/>
      <c r="L220" s="96"/>
      <c r="M220" s="96"/>
      <c r="N220" s="97"/>
      <c r="O220" s="98"/>
      <c r="P220" s="98"/>
      <c r="Q220" s="92"/>
      <c r="R220" s="93"/>
      <c r="S220" s="92"/>
      <c r="T220" s="93"/>
      <c r="U220" s="92"/>
      <c r="V220" s="92"/>
      <c r="W220" s="94"/>
      <c r="X220" s="95"/>
    </row>
    <row r="221" spans="1:24" s="32" customFormat="1">
      <c r="A221" s="107"/>
      <c r="B221" s="107"/>
      <c r="C221" s="107"/>
      <c r="D221" s="107"/>
      <c r="E221" s="108"/>
      <c r="F221" s="96" t="s">
        <v>119</v>
      </c>
      <c r="G221" s="96"/>
      <c r="H221" s="96"/>
      <c r="I221" s="96"/>
      <c r="J221" s="96"/>
      <c r="K221" s="96"/>
      <c r="L221" s="96"/>
      <c r="M221" s="96"/>
      <c r="N221" s="97"/>
      <c r="O221" s="98"/>
      <c r="P221" s="98"/>
      <c r="Q221" s="92"/>
      <c r="R221" s="93"/>
      <c r="S221" s="92"/>
      <c r="T221" s="93"/>
      <c r="U221" s="92"/>
      <c r="V221" s="92"/>
      <c r="W221" s="94"/>
      <c r="X221" s="95"/>
    </row>
    <row r="222" spans="1:24">
      <c r="A222" s="107"/>
      <c r="B222" s="107"/>
      <c r="C222" s="107"/>
      <c r="D222" s="107"/>
      <c r="E222" s="108"/>
      <c r="F222" s="96" t="s">
        <v>121</v>
      </c>
      <c r="G222" s="96"/>
      <c r="H222" s="96"/>
      <c r="I222" s="96"/>
      <c r="J222" s="96"/>
      <c r="K222" s="96"/>
      <c r="L222" s="96"/>
      <c r="M222" s="96"/>
      <c r="N222" s="97"/>
      <c r="O222" s="98"/>
      <c r="P222" s="98"/>
      <c r="Q222" s="92"/>
      <c r="R222" s="93"/>
      <c r="S222" s="92"/>
      <c r="T222" s="93"/>
      <c r="U222" s="92"/>
      <c r="V222" s="92"/>
      <c r="W222" s="94"/>
      <c r="X222" s="95"/>
    </row>
    <row r="223" spans="1:24">
      <c r="A223" s="107"/>
      <c r="B223" s="107"/>
      <c r="C223" s="107"/>
      <c r="D223" s="107"/>
      <c r="E223" s="108"/>
      <c r="F223" s="96" t="s">
        <v>136</v>
      </c>
      <c r="G223" s="96"/>
      <c r="H223" s="96"/>
      <c r="I223" s="96"/>
      <c r="J223" s="96"/>
      <c r="K223" s="96"/>
      <c r="L223" s="96"/>
      <c r="M223" s="96"/>
      <c r="N223" s="97"/>
      <c r="O223" s="98"/>
      <c r="P223" s="98"/>
      <c r="Q223" s="92"/>
      <c r="R223" s="93"/>
      <c r="S223" s="92"/>
      <c r="T223" s="93"/>
      <c r="U223" s="92"/>
      <c r="V223" s="92"/>
      <c r="W223" s="94"/>
      <c r="X223" s="95"/>
    </row>
    <row r="224" spans="1:24">
      <c r="A224" s="107"/>
      <c r="B224" s="107"/>
      <c r="C224" s="107"/>
      <c r="D224" s="107"/>
      <c r="E224" s="108"/>
      <c r="F224" s="96" t="s">
        <v>137</v>
      </c>
      <c r="G224" s="96"/>
      <c r="H224" s="96"/>
      <c r="I224" s="96"/>
      <c r="J224" s="96"/>
      <c r="K224" s="96"/>
      <c r="L224" s="96"/>
      <c r="M224" s="96"/>
      <c r="N224" s="97"/>
      <c r="O224" s="98"/>
      <c r="P224" s="98"/>
      <c r="Q224" s="92"/>
      <c r="R224" s="93"/>
      <c r="S224" s="92"/>
      <c r="T224" s="93"/>
      <c r="U224" s="92"/>
      <c r="V224" s="92"/>
      <c r="W224" s="94"/>
      <c r="X224" s="95"/>
    </row>
    <row r="225" spans="1:24" s="32" customFormat="1">
      <c r="A225" s="107"/>
      <c r="B225" s="107"/>
      <c r="C225" s="107"/>
      <c r="D225" s="107"/>
      <c r="E225" s="108"/>
      <c r="F225" s="96" t="s">
        <v>138</v>
      </c>
      <c r="G225" s="96"/>
      <c r="H225" s="96"/>
      <c r="I225" s="96"/>
      <c r="J225" s="96"/>
      <c r="K225" s="96"/>
      <c r="L225" s="96"/>
      <c r="M225" s="96"/>
      <c r="N225" s="97"/>
      <c r="O225" s="98"/>
      <c r="P225" s="98"/>
      <c r="Q225" s="92"/>
      <c r="R225" s="93"/>
      <c r="S225" s="92"/>
      <c r="T225" s="93"/>
      <c r="U225" s="92"/>
      <c r="V225" s="92"/>
      <c r="W225" s="94"/>
      <c r="X225" s="95"/>
    </row>
    <row r="226" spans="1:24" ht="15" customHeight="1">
      <c r="A226" s="107" t="s">
        <v>139</v>
      </c>
      <c r="B226" s="107"/>
      <c r="C226" s="107"/>
      <c r="D226" s="107"/>
      <c r="E226" s="108"/>
      <c r="F226" s="96" t="s">
        <v>115</v>
      </c>
      <c r="G226" s="96"/>
      <c r="H226" s="96"/>
      <c r="I226" s="96"/>
      <c r="J226" s="96"/>
      <c r="K226" s="96"/>
      <c r="L226" s="96"/>
      <c r="M226" s="96"/>
      <c r="N226" s="97"/>
      <c r="O226" s="98"/>
      <c r="P226" s="98"/>
      <c r="Q226" s="92"/>
      <c r="R226" s="93"/>
      <c r="S226" s="92"/>
      <c r="T226" s="93"/>
      <c r="U226" s="92"/>
      <c r="V226" s="92"/>
      <c r="W226" s="94"/>
      <c r="X226" s="95"/>
    </row>
    <row r="227" spans="1:24" ht="15" customHeight="1">
      <c r="A227" s="107"/>
      <c r="B227" s="107"/>
      <c r="C227" s="107"/>
      <c r="D227" s="107"/>
      <c r="E227" s="108"/>
      <c r="F227" s="96" t="s">
        <v>135</v>
      </c>
      <c r="G227" s="96"/>
      <c r="H227" s="96"/>
      <c r="I227" s="96"/>
      <c r="J227" s="96"/>
      <c r="K227" s="96"/>
      <c r="L227" s="96"/>
      <c r="M227" s="96"/>
      <c r="N227" s="97"/>
      <c r="O227" s="98"/>
      <c r="P227" s="98"/>
      <c r="Q227" s="92"/>
      <c r="R227" s="93"/>
      <c r="S227" s="92"/>
      <c r="T227" s="93"/>
      <c r="U227" s="92"/>
      <c r="V227" s="92"/>
      <c r="W227" s="94"/>
      <c r="X227" s="95"/>
    </row>
    <row r="228" spans="1:24">
      <c r="A228" s="107"/>
      <c r="B228" s="107"/>
      <c r="C228" s="107"/>
      <c r="D228" s="107"/>
      <c r="E228" s="108"/>
      <c r="F228" s="96" t="s">
        <v>120</v>
      </c>
      <c r="G228" s="96"/>
      <c r="H228" s="96"/>
      <c r="I228" s="96"/>
      <c r="J228" s="96"/>
      <c r="K228" s="96"/>
      <c r="L228" s="96"/>
      <c r="M228" s="96"/>
      <c r="N228" s="97"/>
      <c r="O228" s="98"/>
      <c r="P228" s="98"/>
      <c r="Q228" s="92"/>
      <c r="R228" s="93"/>
      <c r="S228" s="92"/>
      <c r="T228" s="93"/>
      <c r="U228" s="92"/>
      <c r="V228" s="92"/>
      <c r="W228" s="94"/>
      <c r="X228" s="95"/>
    </row>
    <row r="229" spans="1:24">
      <c r="A229" s="107"/>
      <c r="B229" s="107"/>
      <c r="C229" s="107"/>
      <c r="D229" s="107"/>
      <c r="E229" s="108"/>
      <c r="F229" s="96" t="s">
        <v>119</v>
      </c>
      <c r="G229" s="96"/>
      <c r="H229" s="96"/>
      <c r="I229" s="96"/>
      <c r="J229" s="96"/>
      <c r="K229" s="96"/>
      <c r="L229" s="96"/>
      <c r="M229" s="96"/>
      <c r="N229" s="97"/>
      <c r="O229" s="98"/>
      <c r="P229" s="98"/>
      <c r="Q229" s="92"/>
      <c r="R229" s="93"/>
      <c r="S229" s="92"/>
      <c r="T229" s="93"/>
      <c r="U229" s="92"/>
      <c r="V229" s="92"/>
      <c r="W229" s="94"/>
      <c r="X229" s="95"/>
    </row>
    <row r="230" spans="1:24">
      <c r="A230" s="107"/>
      <c r="B230" s="107"/>
      <c r="C230" s="107"/>
      <c r="D230" s="107"/>
      <c r="E230" s="108"/>
      <c r="F230" s="96" t="s">
        <v>136</v>
      </c>
      <c r="G230" s="96"/>
      <c r="H230" s="96"/>
      <c r="I230" s="96"/>
      <c r="J230" s="96"/>
      <c r="K230" s="96"/>
      <c r="L230" s="96"/>
      <c r="M230" s="96"/>
      <c r="N230" s="97"/>
      <c r="O230" s="98"/>
      <c r="P230" s="98"/>
      <c r="Q230" s="92"/>
      <c r="R230" s="93"/>
      <c r="S230" s="92"/>
      <c r="T230" s="93"/>
      <c r="U230" s="92"/>
      <c r="V230" s="92"/>
      <c r="W230" s="94"/>
      <c r="X230" s="95"/>
    </row>
    <row r="231" spans="1:24">
      <c r="A231" s="107"/>
      <c r="B231" s="107"/>
      <c r="C231" s="107"/>
      <c r="D231" s="107"/>
      <c r="E231" s="108"/>
      <c r="F231" s="96" t="s">
        <v>137</v>
      </c>
      <c r="G231" s="96"/>
      <c r="H231" s="96"/>
      <c r="I231" s="96"/>
      <c r="J231" s="96"/>
      <c r="K231" s="96"/>
      <c r="L231" s="96"/>
      <c r="M231" s="96"/>
      <c r="N231" s="97"/>
      <c r="O231" s="98"/>
      <c r="P231" s="98"/>
      <c r="Q231" s="92"/>
      <c r="R231" s="93"/>
      <c r="S231" s="92"/>
      <c r="T231" s="93"/>
      <c r="U231" s="92"/>
      <c r="V231" s="92"/>
      <c r="W231" s="94"/>
      <c r="X231" s="95"/>
    </row>
    <row r="232" spans="1:24">
      <c r="A232" s="107"/>
      <c r="B232" s="107"/>
      <c r="C232" s="107"/>
      <c r="D232" s="107"/>
      <c r="E232" s="108"/>
      <c r="F232" s="96" t="s">
        <v>123</v>
      </c>
      <c r="G232" s="96"/>
      <c r="H232" s="96"/>
      <c r="I232" s="96"/>
      <c r="J232" s="96"/>
      <c r="K232" s="96"/>
      <c r="L232" s="96"/>
      <c r="M232" s="96"/>
      <c r="N232" s="97"/>
      <c r="O232" s="98"/>
      <c r="P232" s="98"/>
      <c r="Q232" s="92"/>
      <c r="R232" s="93"/>
      <c r="S232" s="92"/>
      <c r="T232" s="93"/>
      <c r="U232" s="92"/>
      <c r="V232" s="92"/>
      <c r="W232" s="94"/>
      <c r="X232" s="95"/>
    </row>
    <row r="233" spans="1:24" ht="15" customHeight="1">
      <c r="A233" s="107" t="s">
        <v>140</v>
      </c>
      <c r="B233" s="107"/>
      <c r="C233" s="107"/>
      <c r="D233" s="107"/>
      <c r="E233" s="108"/>
      <c r="F233" s="96" t="s">
        <v>115</v>
      </c>
      <c r="G233" s="96"/>
      <c r="H233" s="96"/>
      <c r="I233" s="96"/>
      <c r="J233" s="96"/>
      <c r="K233" s="96"/>
      <c r="L233" s="96"/>
      <c r="M233" s="96"/>
      <c r="N233" s="97"/>
      <c r="O233" s="98"/>
      <c r="P233" s="98"/>
      <c r="Q233" s="92"/>
      <c r="R233" s="93"/>
      <c r="S233" s="92"/>
      <c r="T233" s="93"/>
      <c r="U233" s="92"/>
      <c r="V233" s="92"/>
      <c r="W233" s="94"/>
      <c r="X233" s="95"/>
    </row>
    <row r="234" spans="1:24" ht="15" customHeight="1">
      <c r="A234" s="107"/>
      <c r="B234" s="107"/>
      <c r="C234" s="107"/>
      <c r="D234" s="107"/>
      <c r="E234" s="108"/>
      <c r="F234" s="96" t="s">
        <v>118</v>
      </c>
      <c r="G234" s="96"/>
      <c r="H234" s="96"/>
      <c r="I234" s="96"/>
      <c r="J234" s="96"/>
      <c r="K234" s="96"/>
      <c r="L234" s="96"/>
      <c r="M234" s="96"/>
      <c r="N234" s="97"/>
      <c r="O234" s="98"/>
      <c r="P234" s="98"/>
      <c r="Q234" s="92"/>
      <c r="R234" s="93"/>
      <c r="S234" s="92"/>
      <c r="T234" s="93"/>
      <c r="U234" s="92"/>
      <c r="V234" s="92"/>
      <c r="W234" s="94"/>
      <c r="X234" s="95"/>
    </row>
    <row r="235" spans="1:24">
      <c r="A235" s="107"/>
      <c r="B235" s="107"/>
      <c r="C235" s="107"/>
      <c r="D235" s="107"/>
      <c r="E235" s="108"/>
      <c r="F235" s="96" t="s">
        <v>120</v>
      </c>
      <c r="G235" s="96"/>
      <c r="H235" s="96"/>
      <c r="I235" s="96"/>
      <c r="J235" s="96"/>
      <c r="K235" s="96"/>
      <c r="L235" s="96"/>
      <c r="M235" s="96"/>
      <c r="N235" s="97"/>
      <c r="O235" s="98"/>
      <c r="P235" s="98"/>
      <c r="Q235" s="92"/>
      <c r="R235" s="93"/>
      <c r="S235" s="92"/>
      <c r="T235" s="93"/>
      <c r="U235" s="92"/>
      <c r="V235" s="92"/>
      <c r="W235" s="94"/>
      <c r="X235" s="95"/>
    </row>
    <row r="236" spans="1:24">
      <c r="A236" s="107"/>
      <c r="B236" s="107"/>
      <c r="C236" s="107"/>
      <c r="D236" s="107"/>
      <c r="E236" s="108"/>
      <c r="F236" s="96" t="s">
        <v>119</v>
      </c>
      <c r="G236" s="96"/>
      <c r="H236" s="96"/>
      <c r="I236" s="96"/>
      <c r="J236" s="96"/>
      <c r="K236" s="96"/>
      <c r="L236" s="96"/>
      <c r="M236" s="96"/>
      <c r="N236" s="97"/>
      <c r="O236" s="98"/>
      <c r="P236" s="98"/>
      <c r="Q236" s="92"/>
      <c r="R236" s="93"/>
      <c r="S236" s="92"/>
      <c r="T236" s="93"/>
      <c r="U236" s="92"/>
      <c r="V236" s="92"/>
      <c r="W236" s="94"/>
      <c r="X236" s="95"/>
    </row>
    <row r="237" spans="1:24">
      <c r="A237" s="107"/>
      <c r="B237" s="107"/>
      <c r="C237" s="107"/>
      <c r="D237" s="107"/>
      <c r="E237" s="108"/>
      <c r="F237" s="96" t="s">
        <v>122</v>
      </c>
      <c r="G237" s="96"/>
      <c r="H237" s="96"/>
      <c r="I237" s="96"/>
      <c r="J237" s="96"/>
      <c r="K237" s="96"/>
      <c r="L237" s="96"/>
      <c r="M237" s="96"/>
      <c r="N237" s="97"/>
      <c r="O237" s="98"/>
      <c r="P237" s="98"/>
      <c r="Q237" s="92"/>
      <c r="R237" s="93"/>
      <c r="S237" s="92"/>
      <c r="T237" s="93"/>
      <c r="U237" s="92"/>
      <c r="V237" s="92"/>
      <c r="W237" s="94"/>
      <c r="X237" s="95"/>
    </row>
    <row r="238" spans="1:24">
      <c r="A238" s="107"/>
      <c r="B238" s="107"/>
      <c r="C238" s="107"/>
      <c r="D238" s="107"/>
      <c r="E238" s="108"/>
      <c r="F238" s="96" t="s">
        <v>137</v>
      </c>
      <c r="G238" s="96"/>
      <c r="H238" s="96"/>
      <c r="I238" s="96"/>
      <c r="J238" s="96"/>
      <c r="K238" s="96"/>
      <c r="L238" s="96"/>
      <c r="M238" s="96"/>
      <c r="N238" s="97"/>
      <c r="O238" s="98"/>
      <c r="P238" s="98"/>
      <c r="Q238" s="92"/>
      <c r="R238" s="93"/>
      <c r="S238" s="92"/>
      <c r="T238" s="93"/>
      <c r="U238" s="92"/>
      <c r="V238" s="92"/>
      <c r="W238" s="99"/>
      <c r="X238" s="100"/>
    </row>
    <row r="239" spans="1:24">
      <c r="A239" s="101" t="s">
        <v>102</v>
      </c>
      <c r="B239" s="102"/>
      <c r="C239" s="102"/>
      <c r="D239" s="102"/>
      <c r="E239" s="102"/>
      <c r="F239" s="103"/>
      <c r="G239" s="103"/>
      <c r="H239" s="103"/>
      <c r="I239" s="103"/>
      <c r="J239" s="103"/>
      <c r="K239" s="103"/>
      <c r="L239" s="103"/>
      <c r="M239" s="103"/>
      <c r="N239" s="104">
        <f>SUM(N218:P238)</f>
        <v>0</v>
      </c>
      <c r="O239" s="104"/>
      <c r="P239" s="104"/>
      <c r="Q239" s="105">
        <f>SUM(Q218:R238)</f>
        <v>0</v>
      </c>
      <c r="R239" s="106"/>
      <c r="S239" s="105">
        <f t="shared" ref="S239:X239" si="10">SUM(S218:T238)</f>
        <v>0</v>
      </c>
      <c r="T239" s="106"/>
      <c r="U239" s="105">
        <f t="shared" ref="U239:X239" si="11">SUM(U218:V238)</f>
        <v>0</v>
      </c>
      <c r="V239" s="106"/>
      <c r="W239" s="104">
        <f t="shared" ref="W239:X239" si="12">SUM(W218:X238)</f>
        <v>0</v>
      </c>
      <c r="X239" s="104"/>
    </row>
    <row r="240" spans="1:24">
      <c r="A240" s="34"/>
      <c r="B240" s="30"/>
      <c r="C240" s="30"/>
      <c r="D240" s="30"/>
      <c r="E240" s="30"/>
      <c r="F240" s="30"/>
      <c r="G240" s="30"/>
      <c r="H240" s="30"/>
      <c r="I240" s="33"/>
      <c r="J240" s="29"/>
      <c r="K240" s="29"/>
      <c r="L240" s="29"/>
      <c r="M240" s="33"/>
      <c r="N240" s="29"/>
      <c r="O240" s="29"/>
      <c r="P240" s="29"/>
      <c r="Q240" s="33"/>
      <c r="R240" s="29"/>
      <c r="S240" s="29"/>
      <c r="T240" s="29"/>
      <c r="U240" s="33"/>
      <c r="V240" s="29"/>
      <c r="W240" s="29"/>
      <c r="X240" s="31"/>
    </row>
    <row r="241" spans="1:24" ht="15.75">
      <c r="A241" s="154" t="s">
        <v>151</v>
      </c>
      <c r="B241" s="154"/>
      <c r="C241" s="154"/>
      <c r="D241" s="154"/>
      <c r="E241" s="154"/>
      <c r="F241" s="154"/>
      <c r="G241" s="154"/>
      <c r="H241" s="154"/>
      <c r="I241" s="154"/>
      <c r="J241" s="154"/>
      <c r="K241" s="154"/>
      <c r="L241" s="154"/>
      <c r="M241" s="154"/>
      <c r="N241" s="154"/>
      <c r="O241" s="154"/>
      <c r="P241" s="154"/>
      <c r="Q241" s="154"/>
      <c r="R241" s="154"/>
      <c r="S241" s="154"/>
      <c r="T241" s="154"/>
      <c r="U241" s="154"/>
      <c r="V241" s="154"/>
      <c r="W241" s="154"/>
      <c r="X241" s="155"/>
    </row>
    <row r="242" spans="1:24">
      <c r="A242" s="215" t="s">
        <v>152</v>
      </c>
      <c r="B242" s="216"/>
      <c r="C242" s="216"/>
      <c r="D242" s="216"/>
      <c r="E242" s="216"/>
      <c r="F242" s="216"/>
      <c r="G242" s="216"/>
      <c r="H242" s="216"/>
      <c r="I242" s="216"/>
      <c r="J242" s="216"/>
      <c r="K242" s="216"/>
      <c r="L242" s="216"/>
      <c r="M242" s="216"/>
      <c r="N242" s="216"/>
      <c r="O242" s="216"/>
      <c r="P242" s="216"/>
      <c r="Q242" s="216"/>
      <c r="R242" s="216"/>
      <c r="S242" s="216"/>
      <c r="T242" s="216"/>
      <c r="U242" s="216"/>
      <c r="V242" s="216"/>
      <c r="W242" s="216"/>
      <c r="X242" s="217"/>
    </row>
    <row r="243" spans="1:24">
      <c r="A243" s="87" t="s">
        <v>127</v>
      </c>
      <c r="B243" s="87"/>
      <c r="C243" s="87"/>
      <c r="D243" s="87"/>
      <c r="E243" s="87"/>
      <c r="F243" s="87"/>
      <c r="G243" s="87"/>
      <c r="H243" s="87"/>
      <c r="I243" s="218"/>
      <c r="J243" s="218"/>
      <c r="K243" s="218"/>
      <c r="L243" s="218"/>
      <c r="M243" s="218"/>
      <c r="N243" s="218"/>
      <c r="O243" s="218"/>
      <c r="P243" s="218"/>
      <c r="Q243" s="218"/>
      <c r="R243" s="218"/>
      <c r="S243" s="218"/>
      <c r="T243" s="153" t="s">
        <v>117</v>
      </c>
      <c r="U243" s="87"/>
      <c r="V243" s="87"/>
      <c r="W243" s="87"/>
      <c r="X243" s="87"/>
    </row>
    <row r="244" spans="1:24">
      <c r="A244" s="168" t="s">
        <v>105</v>
      </c>
      <c r="B244" s="169"/>
      <c r="C244" s="169"/>
      <c r="D244" s="169"/>
      <c r="E244" s="169"/>
      <c r="F244" s="169"/>
      <c r="G244" s="169"/>
      <c r="H244" s="169"/>
      <c r="I244" s="87" t="s">
        <v>106</v>
      </c>
      <c r="J244" s="87"/>
      <c r="K244" s="87"/>
      <c r="L244" s="87"/>
      <c r="M244" s="87"/>
      <c r="N244" s="87"/>
      <c r="O244" s="87"/>
      <c r="P244" s="87"/>
      <c r="Q244" s="87"/>
      <c r="R244" s="87"/>
      <c r="S244" s="87"/>
      <c r="T244" s="153"/>
      <c r="U244" s="87"/>
      <c r="V244" s="87"/>
      <c r="W244" s="87"/>
      <c r="X244" s="87"/>
    </row>
    <row r="245" spans="1:24">
      <c r="A245" s="78" t="s">
        <v>134</v>
      </c>
      <c r="B245" s="79"/>
      <c r="C245" s="79"/>
      <c r="D245" s="79"/>
      <c r="E245" s="79"/>
      <c r="F245" s="79"/>
      <c r="G245" s="79"/>
      <c r="H245" s="80"/>
      <c r="I245" s="74" t="s">
        <v>115</v>
      </c>
      <c r="J245" s="75"/>
      <c r="K245" s="75"/>
      <c r="L245" s="75"/>
      <c r="M245" s="75"/>
      <c r="N245" s="75"/>
      <c r="O245" s="75"/>
      <c r="P245" s="75"/>
      <c r="Q245" s="75"/>
      <c r="R245" s="75"/>
      <c r="S245" s="76"/>
      <c r="T245" s="77"/>
      <c r="U245" s="77"/>
      <c r="V245" s="77"/>
      <c r="W245" s="77"/>
      <c r="X245" s="77"/>
    </row>
    <row r="246" spans="1:24">
      <c r="A246" s="81"/>
      <c r="B246" s="82"/>
      <c r="C246" s="82"/>
      <c r="D246" s="82"/>
      <c r="E246" s="82"/>
      <c r="F246" s="82"/>
      <c r="G246" s="82"/>
      <c r="H246" s="83"/>
      <c r="I246" s="74" t="s">
        <v>135</v>
      </c>
      <c r="J246" s="75"/>
      <c r="K246" s="75"/>
      <c r="L246" s="75"/>
      <c r="M246" s="75"/>
      <c r="N246" s="75"/>
      <c r="O246" s="75"/>
      <c r="P246" s="75"/>
      <c r="Q246" s="75"/>
      <c r="R246" s="75"/>
      <c r="S246" s="76"/>
      <c r="T246" s="77"/>
      <c r="U246" s="77"/>
      <c r="V246" s="77"/>
      <c r="W246" s="77"/>
      <c r="X246" s="77"/>
    </row>
    <row r="247" spans="1:24">
      <c r="A247" s="81"/>
      <c r="B247" s="82"/>
      <c r="C247" s="82"/>
      <c r="D247" s="82"/>
      <c r="E247" s="82"/>
      <c r="F247" s="82"/>
      <c r="G247" s="82"/>
      <c r="H247" s="83"/>
      <c r="I247" s="74" t="s">
        <v>120</v>
      </c>
      <c r="J247" s="75"/>
      <c r="K247" s="75"/>
      <c r="L247" s="75"/>
      <c r="M247" s="75"/>
      <c r="N247" s="75"/>
      <c r="O247" s="75"/>
      <c r="P247" s="75"/>
      <c r="Q247" s="75"/>
      <c r="R247" s="75"/>
      <c r="S247" s="76"/>
      <c r="T247" s="77"/>
      <c r="U247" s="77"/>
      <c r="V247" s="77"/>
      <c r="W247" s="77"/>
      <c r="X247" s="77"/>
    </row>
    <row r="248" spans="1:24">
      <c r="A248" s="81"/>
      <c r="B248" s="82"/>
      <c r="C248" s="82"/>
      <c r="D248" s="82"/>
      <c r="E248" s="82"/>
      <c r="F248" s="82"/>
      <c r="G248" s="82"/>
      <c r="H248" s="83"/>
      <c r="I248" s="74" t="s">
        <v>119</v>
      </c>
      <c r="J248" s="75"/>
      <c r="K248" s="75"/>
      <c r="L248" s="75"/>
      <c r="M248" s="75"/>
      <c r="N248" s="75"/>
      <c r="O248" s="75"/>
      <c r="P248" s="75"/>
      <c r="Q248" s="75"/>
      <c r="R248" s="75"/>
      <c r="S248" s="76"/>
      <c r="T248" s="77"/>
      <c r="U248" s="77"/>
      <c r="V248" s="77"/>
      <c r="W248" s="77"/>
      <c r="X248" s="77"/>
    </row>
    <row r="249" spans="1:24">
      <c r="A249" s="81"/>
      <c r="B249" s="82"/>
      <c r="C249" s="82"/>
      <c r="D249" s="82"/>
      <c r="E249" s="82"/>
      <c r="F249" s="82"/>
      <c r="G249" s="82"/>
      <c r="H249" s="83"/>
      <c r="I249" s="74" t="s">
        <v>121</v>
      </c>
      <c r="J249" s="75"/>
      <c r="K249" s="75"/>
      <c r="L249" s="75"/>
      <c r="M249" s="75"/>
      <c r="N249" s="75"/>
      <c r="O249" s="75"/>
      <c r="P249" s="75"/>
      <c r="Q249" s="75"/>
      <c r="R249" s="75"/>
      <c r="S249" s="76"/>
      <c r="T249" s="77"/>
      <c r="U249" s="77"/>
      <c r="V249" s="77"/>
      <c r="W249" s="77"/>
      <c r="X249" s="77"/>
    </row>
    <row r="250" spans="1:24">
      <c r="A250" s="81"/>
      <c r="B250" s="82"/>
      <c r="C250" s="82"/>
      <c r="D250" s="82"/>
      <c r="E250" s="82"/>
      <c r="F250" s="82"/>
      <c r="G250" s="82"/>
      <c r="H250" s="83"/>
      <c r="I250" s="74" t="s">
        <v>136</v>
      </c>
      <c r="J250" s="75"/>
      <c r="K250" s="75"/>
      <c r="L250" s="75"/>
      <c r="M250" s="75"/>
      <c r="N250" s="75"/>
      <c r="O250" s="75"/>
      <c r="P250" s="75"/>
      <c r="Q250" s="75"/>
      <c r="R250" s="75"/>
      <c r="S250" s="76"/>
      <c r="T250" s="77"/>
      <c r="U250" s="77"/>
      <c r="V250" s="77"/>
      <c r="W250" s="77"/>
      <c r="X250" s="77"/>
    </row>
    <row r="251" spans="1:24">
      <c r="A251" s="81"/>
      <c r="B251" s="82"/>
      <c r="C251" s="82"/>
      <c r="D251" s="82"/>
      <c r="E251" s="82"/>
      <c r="F251" s="82"/>
      <c r="G251" s="82"/>
      <c r="H251" s="83"/>
      <c r="I251" s="74" t="s">
        <v>137</v>
      </c>
      <c r="J251" s="75"/>
      <c r="K251" s="75"/>
      <c r="L251" s="75"/>
      <c r="M251" s="75"/>
      <c r="N251" s="75"/>
      <c r="O251" s="75"/>
      <c r="P251" s="75"/>
      <c r="Q251" s="75"/>
      <c r="R251" s="75"/>
      <c r="S251" s="76"/>
      <c r="T251" s="77"/>
      <c r="U251" s="77"/>
      <c r="V251" s="77"/>
      <c r="W251" s="77"/>
      <c r="X251" s="77"/>
    </row>
    <row r="252" spans="1:24">
      <c r="A252" s="84"/>
      <c r="B252" s="85"/>
      <c r="C252" s="85"/>
      <c r="D252" s="85"/>
      <c r="E252" s="85"/>
      <c r="F252" s="85"/>
      <c r="G252" s="85"/>
      <c r="H252" s="86"/>
      <c r="I252" s="74" t="s">
        <v>138</v>
      </c>
      <c r="J252" s="75"/>
      <c r="K252" s="75"/>
      <c r="L252" s="75"/>
      <c r="M252" s="75"/>
      <c r="N252" s="75"/>
      <c r="O252" s="75"/>
      <c r="P252" s="75"/>
      <c r="Q252" s="75"/>
      <c r="R252" s="75"/>
      <c r="S252" s="76"/>
      <c r="T252" s="77"/>
      <c r="U252" s="77"/>
      <c r="V252" s="77"/>
      <c r="W252" s="77"/>
      <c r="X252" s="77"/>
    </row>
    <row r="253" spans="1:24">
      <c r="A253" s="65" t="s">
        <v>139</v>
      </c>
      <c r="B253" s="66"/>
      <c r="C253" s="66"/>
      <c r="D253" s="66"/>
      <c r="E253" s="66"/>
      <c r="F253" s="66"/>
      <c r="G253" s="66"/>
      <c r="H253" s="67"/>
      <c r="I253" s="74" t="s">
        <v>115</v>
      </c>
      <c r="J253" s="75"/>
      <c r="K253" s="75"/>
      <c r="L253" s="75"/>
      <c r="M253" s="75"/>
      <c r="N253" s="75"/>
      <c r="O253" s="75"/>
      <c r="P253" s="75"/>
      <c r="Q253" s="75"/>
      <c r="R253" s="75"/>
      <c r="S253" s="76"/>
      <c r="T253" s="77"/>
      <c r="U253" s="77"/>
      <c r="V253" s="77"/>
      <c r="W253" s="77"/>
      <c r="X253" s="77"/>
    </row>
    <row r="254" spans="1:24">
      <c r="A254" s="68"/>
      <c r="B254" s="69"/>
      <c r="C254" s="69"/>
      <c r="D254" s="69"/>
      <c r="E254" s="69"/>
      <c r="F254" s="69"/>
      <c r="G254" s="69"/>
      <c r="H254" s="70"/>
      <c r="I254" s="74" t="s">
        <v>135</v>
      </c>
      <c r="J254" s="75"/>
      <c r="K254" s="75"/>
      <c r="L254" s="75"/>
      <c r="M254" s="75"/>
      <c r="N254" s="75"/>
      <c r="O254" s="75"/>
      <c r="P254" s="75"/>
      <c r="Q254" s="75"/>
      <c r="R254" s="75"/>
      <c r="S254" s="76"/>
      <c r="T254" s="77"/>
      <c r="U254" s="77"/>
      <c r="V254" s="77"/>
      <c r="W254" s="77"/>
      <c r="X254" s="77"/>
    </row>
    <row r="255" spans="1:24">
      <c r="A255" s="68"/>
      <c r="B255" s="69"/>
      <c r="C255" s="69"/>
      <c r="D255" s="69"/>
      <c r="E255" s="69"/>
      <c r="F255" s="69"/>
      <c r="G255" s="69"/>
      <c r="H255" s="70"/>
      <c r="I255" s="74" t="s">
        <v>120</v>
      </c>
      <c r="J255" s="75"/>
      <c r="K255" s="75"/>
      <c r="L255" s="75"/>
      <c r="M255" s="75"/>
      <c r="N255" s="75"/>
      <c r="O255" s="75"/>
      <c r="P255" s="75"/>
      <c r="Q255" s="75"/>
      <c r="R255" s="75"/>
      <c r="S255" s="76"/>
      <c r="T255" s="77"/>
      <c r="U255" s="77"/>
      <c r="V255" s="77"/>
      <c r="W255" s="77"/>
      <c r="X255" s="77"/>
    </row>
    <row r="256" spans="1:24">
      <c r="A256" s="68"/>
      <c r="B256" s="69"/>
      <c r="C256" s="69"/>
      <c r="D256" s="69"/>
      <c r="E256" s="69"/>
      <c r="F256" s="69"/>
      <c r="G256" s="69"/>
      <c r="H256" s="70"/>
      <c r="I256" s="74" t="s">
        <v>119</v>
      </c>
      <c r="J256" s="75"/>
      <c r="K256" s="75"/>
      <c r="L256" s="75"/>
      <c r="M256" s="75"/>
      <c r="N256" s="75"/>
      <c r="O256" s="75"/>
      <c r="P256" s="75"/>
      <c r="Q256" s="75"/>
      <c r="R256" s="75"/>
      <c r="S256" s="76"/>
      <c r="T256" s="77"/>
      <c r="U256" s="77"/>
      <c r="V256" s="77"/>
      <c r="W256" s="77"/>
      <c r="X256" s="77"/>
    </row>
    <row r="257" spans="1:24">
      <c r="A257" s="68"/>
      <c r="B257" s="69"/>
      <c r="C257" s="69"/>
      <c r="D257" s="69"/>
      <c r="E257" s="69"/>
      <c r="F257" s="69"/>
      <c r="G257" s="69"/>
      <c r="H257" s="70"/>
      <c r="I257" s="74" t="s">
        <v>136</v>
      </c>
      <c r="J257" s="75"/>
      <c r="K257" s="75"/>
      <c r="L257" s="75"/>
      <c r="M257" s="75"/>
      <c r="N257" s="75"/>
      <c r="O257" s="75"/>
      <c r="P257" s="75"/>
      <c r="Q257" s="75"/>
      <c r="R257" s="75"/>
      <c r="S257" s="76"/>
      <c r="T257" s="77"/>
      <c r="U257" s="77"/>
      <c r="V257" s="77"/>
      <c r="W257" s="77"/>
      <c r="X257" s="77"/>
    </row>
    <row r="258" spans="1:24">
      <c r="A258" s="68"/>
      <c r="B258" s="69"/>
      <c r="C258" s="69"/>
      <c r="D258" s="69"/>
      <c r="E258" s="69"/>
      <c r="F258" s="69"/>
      <c r="G258" s="69"/>
      <c r="H258" s="70"/>
      <c r="I258" s="74" t="s">
        <v>137</v>
      </c>
      <c r="J258" s="75"/>
      <c r="K258" s="75"/>
      <c r="L258" s="75"/>
      <c r="M258" s="75"/>
      <c r="N258" s="75"/>
      <c r="O258" s="75"/>
      <c r="P258" s="75"/>
      <c r="Q258" s="75"/>
      <c r="R258" s="75"/>
      <c r="S258" s="76"/>
      <c r="T258" s="77"/>
      <c r="U258" s="77"/>
      <c r="V258" s="77"/>
      <c r="W258" s="77"/>
      <c r="X258" s="77"/>
    </row>
    <row r="259" spans="1:24">
      <c r="A259" s="71"/>
      <c r="B259" s="72"/>
      <c r="C259" s="72"/>
      <c r="D259" s="72"/>
      <c r="E259" s="72"/>
      <c r="F259" s="72"/>
      <c r="G259" s="72"/>
      <c r="H259" s="73"/>
      <c r="I259" s="74" t="s">
        <v>123</v>
      </c>
      <c r="J259" s="75"/>
      <c r="K259" s="75"/>
      <c r="L259" s="75"/>
      <c r="M259" s="75"/>
      <c r="N259" s="75"/>
      <c r="O259" s="75"/>
      <c r="P259" s="75"/>
      <c r="Q259" s="75"/>
      <c r="R259" s="75"/>
      <c r="S259" s="76"/>
      <c r="T259" s="77"/>
      <c r="U259" s="77"/>
      <c r="V259" s="77"/>
      <c r="W259" s="77"/>
      <c r="X259" s="77"/>
    </row>
    <row r="260" spans="1:24">
      <c r="A260" s="65" t="s">
        <v>140</v>
      </c>
      <c r="B260" s="66"/>
      <c r="C260" s="66"/>
      <c r="D260" s="66"/>
      <c r="E260" s="66"/>
      <c r="F260" s="66"/>
      <c r="G260" s="66"/>
      <c r="H260" s="67"/>
      <c r="I260" s="74" t="s">
        <v>115</v>
      </c>
      <c r="J260" s="75"/>
      <c r="K260" s="75"/>
      <c r="L260" s="75"/>
      <c r="M260" s="75"/>
      <c r="N260" s="75"/>
      <c r="O260" s="75"/>
      <c r="P260" s="75"/>
      <c r="Q260" s="75"/>
      <c r="R260" s="75"/>
      <c r="S260" s="76"/>
      <c r="T260" s="77"/>
      <c r="U260" s="77"/>
      <c r="V260" s="77"/>
      <c r="W260" s="77"/>
      <c r="X260" s="77"/>
    </row>
    <row r="261" spans="1:24">
      <c r="A261" s="68"/>
      <c r="B261" s="69"/>
      <c r="C261" s="69"/>
      <c r="D261" s="69"/>
      <c r="E261" s="69"/>
      <c r="F261" s="69"/>
      <c r="G261" s="69"/>
      <c r="H261" s="70"/>
      <c r="I261" s="74" t="s">
        <v>118</v>
      </c>
      <c r="J261" s="75"/>
      <c r="K261" s="75"/>
      <c r="L261" s="75"/>
      <c r="M261" s="75"/>
      <c r="N261" s="75"/>
      <c r="O261" s="75"/>
      <c r="P261" s="75"/>
      <c r="Q261" s="75"/>
      <c r="R261" s="75"/>
      <c r="S261" s="76"/>
      <c r="T261" s="77"/>
      <c r="U261" s="77"/>
      <c r="V261" s="77"/>
      <c r="W261" s="77"/>
      <c r="X261" s="77"/>
    </row>
    <row r="262" spans="1:24">
      <c r="A262" s="68"/>
      <c r="B262" s="69"/>
      <c r="C262" s="69"/>
      <c r="D262" s="69"/>
      <c r="E262" s="69"/>
      <c r="F262" s="69"/>
      <c r="G262" s="69"/>
      <c r="H262" s="70"/>
      <c r="I262" s="74" t="s">
        <v>120</v>
      </c>
      <c r="J262" s="75"/>
      <c r="K262" s="75"/>
      <c r="L262" s="75"/>
      <c r="M262" s="75"/>
      <c r="N262" s="75"/>
      <c r="O262" s="75"/>
      <c r="P262" s="75"/>
      <c r="Q262" s="75"/>
      <c r="R262" s="75"/>
      <c r="S262" s="76"/>
      <c r="T262" s="77"/>
      <c r="U262" s="77"/>
      <c r="V262" s="77"/>
      <c r="W262" s="77"/>
      <c r="X262" s="77"/>
    </row>
    <row r="263" spans="1:24">
      <c r="A263" s="68"/>
      <c r="B263" s="69"/>
      <c r="C263" s="69"/>
      <c r="D263" s="69"/>
      <c r="E263" s="69"/>
      <c r="F263" s="69"/>
      <c r="G263" s="69"/>
      <c r="H263" s="70"/>
      <c r="I263" s="74" t="s">
        <v>119</v>
      </c>
      <c r="J263" s="75"/>
      <c r="K263" s="75"/>
      <c r="L263" s="75"/>
      <c r="M263" s="75"/>
      <c r="N263" s="75"/>
      <c r="O263" s="75"/>
      <c r="P263" s="75"/>
      <c r="Q263" s="75"/>
      <c r="R263" s="75"/>
      <c r="S263" s="76"/>
      <c r="T263" s="77"/>
      <c r="U263" s="77"/>
      <c r="V263" s="77"/>
      <c r="W263" s="77"/>
      <c r="X263" s="77"/>
    </row>
    <row r="264" spans="1:24">
      <c r="A264" s="68"/>
      <c r="B264" s="69"/>
      <c r="C264" s="69"/>
      <c r="D264" s="69"/>
      <c r="E264" s="69"/>
      <c r="F264" s="69"/>
      <c r="G264" s="69"/>
      <c r="H264" s="70"/>
      <c r="I264" s="74" t="s">
        <v>122</v>
      </c>
      <c r="J264" s="75"/>
      <c r="K264" s="75"/>
      <c r="L264" s="75"/>
      <c r="M264" s="75"/>
      <c r="N264" s="75"/>
      <c r="O264" s="75"/>
      <c r="P264" s="75"/>
      <c r="Q264" s="75"/>
      <c r="R264" s="75"/>
      <c r="S264" s="76"/>
      <c r="T264" s="77"/>
      <c r="U264" s="77"/>
      <c r="V264" s="77"/>
      <c r="W264" s="77"/>
      <c r="X264" s="77"/>
    </row>
    <row r="265" spans="1:24">
      <c r="A265" s="71"/>
      <c r="B265" s="72"/>
      <c r="C265" s="72"/>
      <c r="D265" s="72"/>
      <c r="E265" s="72"/>
      <c r="F265" s="72"/>
      <c r="G265" s="72"/>
      <c r="H265" s="73"/>
      <c r="I265" s="74" t="s">
        <v>137</v>
      </c>
      <c r="J265" s="75"/>
      <c r="K265" s="75"/>
      <c r="L265" s="75"/>
      <c r="M265" s="75"/>
      <c r="N265" s="75"/>
      <c r="O265" s="75"/>
      <c r="P265" s="75"/>
      <c r="Q265" s="75"/>
      <c r="R265" s="75"/>
      <c r="S265" s="76"/>
      <c r="T265" s="77"/>
      <c r="U265" s="77"/>
      <c r="V265" s="77"/>
      <c r="W265" s="77"/>
      <c r="X265" s="77"/>
    </row>
    <row r="266" spans="1:24">
      <c r="A266" s="58" t="s">
        <v>102</v>
      </c>
      <c r="B266" s="59"/>
      <c r="C266" s="59"/>
      <c r="D266" s="59"/>
      <c r="E266" s="59"/>
      <c r="F266" s="59"/>
      <c r="G266" s="59"/>
      <c r="H266" s="59"/>
      <c r="I266" s="60"/>
      <c r="J266" s="60"/>
      <c r="K266" s="60"/>
      <c r="L266" s="60"/>
      <c r="M266" s="60"/>
      <c r="N266" s="60"/>
      <c r="O266" s="60"/>
      <c r="P266" s="60"/>
      <c r="Q266" s="60"/>
      <c r="R266" s="60"/>
      <c r="S266" s="61"/>
      <c r="T266" s="62">
        <f>SUM(T245:X265)</f>
        <v>0</v>
      </c>
      <c r="U266" s="63"/>
      <c r="V266" s="63"/>
      <c r="W266" s="63"/>
      <c r="X266" s="64"/>
    </row>
    <row r="267" spans="1:24">
      <c r="A267" s="236" t="s">
        <v>153</v>
      </c>
      <c r="B267" s="237"/>
      <c r="C267" s="237"/>
      <c r="D267" s="237"/>
      <c r="E267" s="237"/>
      <c r="F267" s="237"/>
      <c r="G267" s="237"/>
      <c r="H267" s="237"/>
      <c r="I267" s="237"/>
      <c r="J267" s="237"/>
      <c r="K267" s="237"/>
      <c r="L267" s="237"/>
      <c r="M267" s="237"/>
      <c r="N267" s="237"/>
      <c r="O267" s="237"/>
      <c r="P267" s="237"/>
      <c r="Q267" s="237"/>
      <c r="R267" s="237"/>
      <c r="S267" s="237"/>
      <c r="T267" s="238"/>
      <c r="U267" s="238"/>
      <c r="V267" s="238"/>
      <c r="W267" s="238"/>
      <c r="X267" s="238"/>
    </row>
    <row r="268" spans="1:24">
      <c r="A268" s="87" t="s">
        <v>127</v>
      </c>
      <c r="B268" s="87"/>
      <c r="C268" s="87"/>
      <c r="D268" s="87"/>
      <c r="E268" s="87"/>
      <c r="F268" s="87"/>
      <c r="G268" s="87"/>
      <c r="H268" s="87"/>
      <c r="I268" s="87"/>
      <c r="J268" s="87"/>
      <c r="K268" s="87"/>
      <c r="L268" s="87"/>
      <c r="M268" s="87"/>
      <c r="N268" s="87"/>
      <c r="O268" s="87"/>
      <c r="P268" s="87"/>
      <c r="Q268" s="87"/>
      <c r="R268" s="87"/>
      <c r="S268" s="87"/>
      <c r="T268" s="113" t="s">
        <v>117</v>
      </c>
      <c r="U268" s="114"/>
      <c r="V268" s="114"/>
      <c r="W268" s="114"/>
      <c r="X268" s="114"/>
    </row>
    <row r="269" spans="1:24">
      <c r="A269" s="87" t="s">
        <v>105</v>
      </c>
      <c r="B269" s="87"/>
      <c r="C269" s="87"/>
      <c r="D269" s="87"/>
      <c r="E269" s="87"/>
      <c r="F269" s="87"/>
      <c r="G269" s="87"/>
      <c r="H269" s="87"/>
      <c r="I269" s="87" t="s">
        <v>106</v>
      </c>
      <c r="J269" s="87"/>
      <c r="K269" s="87"/>
      <c r="L269" s="87"/>
      <c r="M269" s="87"/>
      <c r="N269" s="87"/>
      <c r="O269" s="87"/>
      <c r="P269" s="87"/>
      <c r="Q269" s="87"/>
      <c r="R269" s="87"/>
      <c r="S269" s="87"/>
      <c r="T269" s="113"/>
      <c r="U269" s="114"/>
      <c r="V269" s="114"/>
      <c r="W269" s="114"/>
      <c r="X269" s="114"/>
    </row>
    <row r="270" spans="1:24">
      <c r="A270" s="78" t="s">
        <v>134</v>
      </c>
      <c r="B270" s="79"/>
      <c r="C270" s="79"/>
      <c r="D270" s="79"/>
      <c r="E270" s="79"/>
      <c r="F270" s="79"/>
      <c r="G270" s="79"/>
      <c r="H270" s="80"/>
      <c r="I270" s="74" t="s">
        <v>115</v>
      </c>
      <c r="J270" s="75"/>
      <c r="K270" s="75"/>
      <c r="L270" s="75"/>
      <c r="M270" s="75"/>
      <c r="N270" s="75"/>
      <c r="O270" s="75"/>
      <c r="P270" s="75"/>
      <c r="Q270" s="75"/>
      <c r="R270" s="75"/>
      <c r="S270" s="76"/>
      <c r="T270" s="77"/>
      <c r="U270" s="77"/>
      <c r="V270" s="77"/>
      <c r="W270" s="77"/>
      <c r="X270" s="77"/>
    </row>
    <row r="271" spans="1:24">
      <c r="A271" s="81"/>
      <c r="B271" s="82"/>
      <c r="C271" s="82"/>
      <c r="D271" s="82"/>
      <c r="E271" s="82"/>
      <c r="F271" s="82"/>
      <c r="G271" s="82"/>
      <c r="H271" s="83"/>
      <c r="I271" s="74" t="s">
        <v>135</v>
      </c>
      <c r="J271" s="75"/>
      <c r="K271" s="75"/>
      <c r="L271" s="75"/>
      <c r="M271" s="75"/>
      <c r="N271" s="75"/>
      <c r="O271" s="75"/>
      <c r="P271" s="75"/>
      <c r="Q271" s="75"/>
      <c r="R271" s="75"/>
      <c r="S271" s="76"/>
      <c r="T271" s="77"/>
      <c r="U271" s="77"/>
      <c r="V271" s="77"/>
      <c r="W271" s="77"/>
      <c r="X271" s="77"/>
    </row>
    <row r="272" spans="1:24">
      <c r="A272" s="81"/>
      <c r="B272" s="82"/>
      <c r="C272" s="82"/>
      <c r="D272" s="82"/>
      <c r="E272" s="82"/>
      <c r="F272" s="82"/>
      <c r="G272" s="82"/>
      <c r="H272" s="83"/>
      <c r="I272" s="74" t="s">
        <v>120</v>
      </c>
      <c r="J272" s="75"/>
      <c r="K272" s="75"/>
      <c r="L272" s="75"/>
      <c r="M272" s="75"/>
      <c r="N272" s="75"/>
      <c r="O272" s="75"/>
      <c r="P272" s="75"/>
      <c r="Q272" s="75"/>
      <c r="R272" s="75"/>
      <c r="S272" s="76"/>
      <c r="T272" s="77"/>
      <c r="U272" s="77"/>
      <c r="V272" s="77"/>
      <c r="W272" s="77"/>
      <c r="X272" s="77"/>
    </row>
    <row r="273" spans="1:24">
      <c r="A273" s="81"/>
      <c r="B273" s="82"/>
      <c r="C273" s="82"/>
      <c r="D273" s="82"/>
      <c r="E273" s="82"/>
      <c r="F273" s="82"/>
      <c r="G273" s="82"/>
      <c r="H273" s="83"/>
      <c r="I273" s="74" t="s">
        <v>119</v>
      </c>
      <c r="J273" s="75"/>
      <c r="K273" s="75"/>
      <c r="L273" s="75"/>
      <c r="M273" s="75"/>
      <c r="N273" s="75"/>
      <c r="O273" s="75"/>
      <c r="P273" s="75"/>
      <c r="Q273" s="75"/>
      <c r="R273" s="75"/>
      <c r="S273" s="76"/>
      <c r="T273" s="77"/>
      <c r="U273" s="77"/>
      <c r="V273" s="77"/>
      <c r="W273" s="77"/>
      <c r="X273" s="77"/>
    </row>
    <row r="274" spans="1:24">
      <c r="A274" s="81"/>
      <c r="B274" s="82"/>
      <c r="C274" s="82"/>
      <c r="D274" s="82"/>
      <c r="E274" s="82"/>
      <c r="F274" s="82"/>
      <c r="G274" s="82"/>
      <c r="H274" s="83"/>
      <c r="I274" s="74" t="s">
        <v>121</v>
      </c>
      <c r="J274" s="75"/>
      <c r="K274" s="75"/>
      <c r="L274" s="75"/>
      <c r="M274" s="75"/>
      <c r="N274" s="75"/>
      <c r="O274" s="75"/>
      <c r="P274" s="75"/>
      <c r="Q274" s="75"/>
      <c r="R274" s="75"/>
      <c r="S274" s="76"/>
      <c r="T274" s="77"/>
      <c r="U274" s="77"/>
      <c r="V274" s="77"/>
      <c r="W274" s="77"/>
      <c r="X274" s="77"/>
    </row>
    <row r="275" spans="1:24">
      <c r="A275" s="81"/>
      <c r="B275" s="82"/>
      <c r="C275" s="82"/>
      <c r="D275" s="82"/>
      <c r="E275" s="82"/>
      <c r="F275" s="82"/>
      <c r="G275" s="82"/>
      <c r="H275" s="83"/>
      <c r="I275" s="74" t="s">
        <v>136</v>
      </c>
      <c r="J275" s="75"/>
      <c r="K275" s="75"/>
      <c r="L275" s="75"/>
      <c r="M275" s="75"/>
      <c r="N275" s="75"/>
      <c r="O275" s="75"/>
      <c r="P275" s="75"/>
      <c r="Q275" s="75"/>
      <c r="R275" s="75"/>
      <c r="S275" s="76"/>
      <c r="T275" s="77"/>
      <c r="U275" s="77"/>
      <c r="V275" s="77"/>
      <c r="W275" s="77"/>
      <c r="X275" s="77"/>
    </row>
    <row r="276" spans="1:24">
      <c r="A276" s="81"/>
      <c r="B276" s="82"/>
      <c r="C276" s="82"/>
      <c r="D276" s="82"/>
      <c r="E276" s="82"/>
      <c r="F276" s="82"/>
      <c r="G276" s="82"/>
      <c r="H276" s="83"/>
      <c r="I276" s="74" t="s">
        <v>137</v>
      </c>
      <c r="J276" s="75"/>
      <c r="K276" s="75"/>
      <c r="L276" s="75"/>
      <c r="M276" s="75"/>
      <c r="N276" s="75"/>
      <c r="O276" s="75"/>
      <c r="P276" s="75"/>
      <c r="Q276" s="75"/>
      <c r="R276" s="75"/>
      <c r="S276" s="76"/>
      <c r="T276" s="77"/>
      <c r="U276" s="77"/>
      <c r="V276" s="77"/>
      <c r="W276" s="77"/>
      <c r="X276" s="77"/>
    </row>
    <row r="277" spans="1:24">
      <c r="A277" s="84"/>
      <c r="B277" s="85"/>
      <c r="C277" s="85"/>
      <c r="D277" s="85"/>
      <c r="E277" s="85"/>
      <c r="F277" s="85"/>
      <c r="G277" s="85"/>
      <c r="H277" s="86"/>
      <c r="I277" s="74" t="s">
        <v>138</v>
      </c>
      <c r="J277" s="75"/>
      <c r="K277" s="75"/>
      <c r="L277" s="75"/>
      <c r="M277" s="75"/>
      <c r="N277" s="75"/>
      <c r="O277" s="75"/>
      <c r="P277" s="75"/>
      <c r="Q277" s="75"/>
      <c r="R277" s="75"/>
      <c r="S277" s="76"/>
      <c r="T277" s="77"/>
      <c r="U277" s="77"/>
      <c r="V277" s="77"/>
      <c r="W277" s="77"/>
      <c r="X277" s="77"/>
    </row>
    <row r="278" spans="1:24">
      <c r="A278" s="65" t="s">
        <v>139</v>
      </c>
      <c r="B278" s="66"/>
      <c r="C278" s="66"/>
      <c r="D278" s="66"/>
      <c r="E278" s="66"/>
      <c r="F278" s="66"/>
      <c r="G278" s="66"/>
      <c r="H278" s="67"/>
      <c r="I278" s="74" t="s">
        <v>115</v>
      </c>
      <c r="J278" s="75"/>
      <c r="K278" s="75"/>
      <c r="L278" s="75"/>
      <c r="M278" s="75"/>
      <c r="N278" s="75"/>
      <c r="O278" s="75"/>
      <c r="P278" s="75"/>
      <c r="Q278" s="75"/>
      <c r="R278" s="75"/>
      <c r="S278" s="76"/>
      <c r="T278" s="77"/>
      <c r="U278" s="77"/>
      <c r="V278" s="77"/>
      <c r="W278" s="77"/>
      <c r="X278" s="77"/>
    </row>
    <row r="279" spans="1:24">
      <c r="A279" s="68"/>
      <c r="B279" s="69"/>
      <c r="C279" s="69"/>
      <c r="D279" s="69"/>
      <c r="E279" s="69"/>
      <c r="F279" s="69"/>
      <c r="G279" s="69"/>
      <c r="H279" s="70"/>
      <c r="I279" s="74" t="s">
        <v>135</v>
      </c>
      <c r="J279" s="75"/>
      <c r="K279" s="75"/>
      <c r="L279" s="75"/>
      <c r="M279" s="75"/>
      <c r="N279" s="75"/>
      <c r="O279" s="75"/>
      <c r="P279" s="75"/>
      <c r="Q279" s="75"/>
      <c r="R279" s="75"/>
      <c r="S279" s="76"/>
      <c r="T279" s="77"/>
      <c r="U279" s="77"/>
      <c r="V279" s="77"/>
      <c r="W279" s="77"/>
      <c r="X279" s="77"/>
    </row>
    <row r="280" spans="1:24">
      <c r="A280" s="68"/>
      <c r="B280" s="69"/>
      <c r="C280" s="69"/>
      <c r="D280" s="69"/>
      <c r="E280" s="69"/>
      <c r="F280" s="69"/>
      <c r="G280" s="69"/>
      <c r="H280" s="70"/>
      <c r="I280" s="74" t="s">
        <v>120</v>
      </c>
      <c r="J280" s="75"/>
      <c r="K280" s="75"/>
      <c r="L280" s="75"/>
      <c r="M280" s="75"/>
      <c r="N280" s="75"/>
      <c r="O280" s="75"/>
      <c r="P280" s="75"/>
      <c r="Q280" s="75"/>
      <c r="R280" s="75"/>
      <c r="S280" s="76"/>
      <c r="T280" s="77"/>
      <c r="U280" s="77"/>
      <c r="V280" s="77"/>
      <c r="W280" s="77"/>
      <c r="X280" s="77"/>
    </row>
    <row r="281" spans="1:24">
      <c r="A281" s="68"/>
      <c r="B281" s="69"/>
      <c r="C281" s="69"/>
      <c r="D281" s="69"/>
      <c r="E281" s="69"/>
      <c r="F281" s="69"/>
      <c r="G281" s="69"/>
      <c r="H281" s="70"/>
      <c r="I281" s="74" t="s">
        <v>119</v>
      </c>
      <c r="J281" s="75"/>
      <c r="K281" s="75"/>
      <c r="L281" s="75"/>
      <c r="M281" s="75"/>
      <c r="N281" s="75"/>
      <c r="O281" s="75"/>
      <c r="P281" s="75"/>
      <c r="Q281" s="75"/>
      <c r="R281" s="75"/>
      <c r="S281" s="76"/>
      <c r="T281" s="77"/>
      <c r="U281" s="77"/>
      <c r="V281" s="77"/>
      <c r="W281" s="77"/>
      <c r="X281" s="77"/>
    </row>
    <row r="282" spans="1:24">
      <c r="A282" s="68"/>
      <c r="B282" s="69"/>
      <c r="C282" s="69"/>
      <c r="D282" s="69"/>
      <c r="E282" s="69"/>
      <c r="F282" s="69"/>
      <c r="G282" s="69"/>
      <c r="H282" s="70"/>
      <c r="I282" s="74" t="s">
        <v>136</v>
      </c>
      <c r="J282" s="75"/>
      <c r="K282" s="75"/>
      <c r="L282" s="75"/>
      <c r="M282" s="75"/>
      <c r="N282" s="75"/>
      <c r="O282" s="75"/>
      <c r="P282" s="75"/>
      <c r="Q282" s="75"/>
      <c r="R282" s="75"/>
      <c r="S282" s="76"/>
      <c r="T282" s="77"/>
      <c r="U282" s="77"/>
      <c r="V282" s="77"/>
      <c r="W282" s="77"/>
      <c r="X282" s="77"/>
    </row>
    <row r="283" spans="1:24">
      <c r="A283" s="68"/>
      <c r="B283" s="69"/>
      <c r="C283" s="69"/>
      <c r="D283" s="69"/>
      <c r="E283" s="69"/>
      <c r="F283" s="69"/>
      <c r="G283" s="69"/>
      <c r="H283" s="70"/>
      <c r="I283" s="74" t="s">
        <v>137</v>
      </c>
      <c r="J283" s="75"/>
      <c r="K283" s="75"/>
      <c r="L283" s="75"/>
      <c r="M283" s="75"/>
      <c r="N283" s="75"/>
      <c r="O283" s="75"/>
      <c r="P283" s="75"/>
      <c r="Q283" s="75"/>
      <c r="R283" s="75"/>
      <c r="S283" s="76"/>
      <c r="T283" s="77"/>
      <c r="U283" s="77"/>
      <c r="V283" s="77"/>
      <c r="W283" s="77"/>
      <c r="X283" s="77"/>
    </row>
    <row r="284" spans="1:24">
      <c r="A284" s="71"/>
      <c r="B284" s="72"/>
      <c r="C284" s="72"/>
      <c r="D284" s="72"/>
      <c r="E284" s="72"/>
      <c r="F284" s="72"/>
      <c r="G284" s="72"/>
      <c r="H284" s="73"/>
      <c r="I284" s="74" t="s">
        <v>123</v>
      </c>
      <c r="J284" s="75"/>
      <c r="K284" s="75"/>
      <c r="L284" s="75"/>
      <c r="M284" s="75"/>
      <c r="N284" s="75"/>
      <c r="O284" s="75"/>
      <c r="P284" s="75"/>
      <c r="Q284" s="75"/>
      <c r="R284" s="75"/>
      <c r="S284" s="76"/>
      <c r="T284" s="77"/>
      <c r="U284" s="77"/>
      <c r="V284" s="77"/>
      <c r="W284" s="77"/>
      <c r="X284" s="77"/>
    </row>
    <row r="285" spans="1:24">
      <c r="A285" s="65" t="s">
        <v>140</v>
      </c>
      <c r="B285" s="66"/>
      <c r="C285" s="66"/>
      <c r="D285" s="66"/>
      <c r="E285" s="66"/>
      <c r="F285" s="66"/>
      <c r="G285" s="66"/>
      <c r="H285" s="67"/>
      <c r="I285" s="74" t="s">
        <v>115</v>
      </c>
      <c r="J285" s="75"/>
      <c r="K285" s="75"/>
      <c r="L285" s="75"/>
      <c r="M285" s="75"/>
      <c r="N285" s="75"/>
      <c r="O285" s="75"/>
      <c r="P285" s="75"/>
      <c r="Q285" s="75"/>
      <c r="R285" s="75"/>
      <c r="S285" s="76"/>
      <c r="T285" s="77"/>
      <c r="U285" s="77"/>
      <c r="V285" s="77"/>
      <c r="W285" s="77"/>
      <c r="X285" s="77"/>
    </row>
    <row r="286" spans="1:24">
      <c r="A286" s="68"/>
      <c r="B286" s="69"/>
      <c r="C286" s="69"/>
      <c r="D286" s="69"/>
      <c r="E286" s="69"/>
      <c r="F286" s="69"/>
      <c r="G286" s="69"/>
      <c r="H286" s="70"/>
      <c r="I286" s="74" t="s">
        <v>118</v>
      </c>
      <c r="J286" s="75"/>
      <c r="K286" s="75"/>
      <c r="L286" s="75"/>
      <c r="M286" s="75"/>
      <c r="N286" s="75"/>
      <c r="O286" s="75"/>
      <c r="P286" s="75"/>
      <c r="Q286" s="75"/>
      <c r="R286" s="75"/>
      <c r="S286" s="76"/>
      <c r="T286" s="77"/>
      <c r="U286" s="77"/>
      <c r="V286" s="77"/>
      <c r="W286" s="77"/>
      <c r="X286" s="77"/>
    </row>
    <row r="287" spans="1:24">
      <c r="A287" s="68"/>
      <c r="B287" s="69"/>
      <c r="C287" s="69"/>
      <c r="D287" s="69"/>
      <c r="E287" s="69"/>
      <c r="F287" s="69"/>
      <c r="G287" s="69"/>
      <c r="H287" s="70"/>
      <c r="I287" s="74" t="s">
        <v>120</v>
      </c>
      <c r="J287" s="75"/>
      <c r="K287" s="75"/>
      <c r="L287" s="75"/>
      <c r="M287" s="75"/>
      <c r="N287" s="75"/>
      <c r="O287" s="75"/>
      <c r="P287" s="75"/>
      <c r="Q287" s="75"/>
      <c r="R287" s="75"/>
      <c r="S287" s="76"/>
      <c r="T287" s="77"/>
      <c r="U287" s="77"/>
      <c r="V287" s="77"/>
      <c r="W287" s="77"/>
      <c r="X287" s="77"/>
    </row>
    <row r="288" spans="1:24">
      <c r="A288" s="68"/>
      <c r="B288" s="69"/>
      <c r="C288" s="69"/>
      <c r="D288" s="69"/>
      <c r="E288" s="69"/>
      <c r="F288" s="69"/>
      <c r="G288" s="69"/>
      <c r="H288" s="70"/>
      <c r="I288" s="74" t="s">
        <v>119</v>
      </c>
      <c r="J288" s="75"/>
      <c r="K288" s="75"/>
      <c r="L288" s="75"/>
      <c r="M288" s="75"/>
      <c r="N288" s="75"/>
      <c r="O288" s="75"/>
      <c r="P288" s="75"/>
      <c r="Q288" s="75"/>
      <c r="R288" s="75"/>
      <c r="S288" s="76"/>
      <c r="T288" s="77"/>
      <c r="U288" s="77"/>
      <c r="V288" s="77"/>
      <c r="W288" s="77"/>
      <c r="X288" s="77"/>
    </row>
    <row r="289" spans="1:24">
      <c r="A289" s="68"/>
      <c r="B289" s="69"/>
      <c r="C289" s="69"/>
      <c r="D289" s="69"/>
      <c r="E289" s="69"/>
      <c r="F289" s="69"/>
      <c r="G289" s="69"/>
      <c r="H289" s="70"/>
      <c r="I289" s="74" t="s">
        <v>122</v>
      </c>
      <c r="J289" s="75"/>
      <c r="K289" s="75"/>
      <c r="L289" s="75"/>
      <c r="M289" s="75"/>
      <c r="N289" s="75"/>
      <c r="O289" s="75"/>
      <c r="P289" s="75"/>
      <c r="Q289" s="75"/>
      <c r="R289" s="75"/>
      <c r="S289" s="76"/>
      <c r="T289" s="77"/>
      <c r="U289" s="77"/>
      <c r="V289" s="77"/>
      <c r="W289" s="77"/>
      <c r="X289" s="77"/>
    </row>
    <row r="290" spans="1:24">
      <c r="A290" s="71"/>
      <c r="B290" s="72"/>
      <c r="C290" s="72"/>
      <c r="D290" s="72"/>
      <c r="E290" s="72"/>
      <c r="F290" s="72"/>
      <c r="G290" s="72"/>
      <c r="H290" s="73"/>
      <c r="I290" s="74" t="s">
        <v>137</v>
      </c>
      <c r="J290" s="75"/>
      <c r="K290" s="75"/>
      <c r="L290" s="75"/>
      <c r="M290" s="75"/>
      <c r="N290" s="75"/>
      <c r="O290" s="75"/>
      <c r="P290" s="75"/>
      <c r="Q290" s="75"/>
      <c r="R290" s="75"/>
      <c r="S290" s="76"/>
      <c r="T290" s="77"/>
      <c r="U290" s="77"/>
      <c r="V290" s="77"/>
      <c r="W290" s="77"/>
      <c r="X290" s="77"/>
    </row>
    <row r="291" spans="1:24" ht="15" customHeight="1">
      <c r="A291" s="58" t="s">
        <v>102</v>
      </c>
      <c r="B291" s="59"/>
      <c r="C291" s="59"/>
      <c r="D291" s="59"/>
      <c r="E291" s="59"/>
      <c r="F291" s="59"/>
      <c r="G291" s="59"/>
      <c r="H291" s="59"/>
      <c r="I291" s="60"/>
      <c r="J291" s="60"/>
      <c r="K291" s="60"/>
      <c r="L291" s="60"/>
      <c r="M291" s="60"/>
      <c r="N291" s="60"/>
      <c r="O291" s="60"/>
      <c r="P291" s="60"/>
      <c r="Q291" s="60"/>
      <c r="R291" s="60"/>
      <c r="S291" s="61"/>
      <c r="T291" s="62">
        <f>SUM(T270:X290)</f>
        <v>0</v>
      </c>
      <c r="U291" s="63"/>
      <c r="V291" s="63"/>
      <c r="W291" s="63"/>
      <c r="X291" s="64"/>
    </row>
    <row r="292" spans="1:24">
      <c r="A292" s="262" t="s">
        <v>154</v>
      </c>
      <c r="B292" s="263"/>
      <c r="C292" s="263"/>
      <c r="D292" s="263"/>
      <c r="E292" s="263"/>
      <c r="F292" s="263"/>
      <c r="G292" s="263"/>
      <c r="H292" s="263"/>
      <c r="I292" s="263"/>
      <c r="J292" s="263"/>
      <c r="K292" s="263"/>
      <c r="L292" s="263"/>
      <c r="M292" s="263"/>
      <c r="N292" s="263"/>
      <c r="O292" s="263"/>
      <c r="P292" s="263"/>
      <c r="Q292" s="263"/>
      <c r="R292" s="263"/>
      <c r="S292" s="263"/>
      <c r="T292" s="263"/>
      <c r="U292" s="263"/>
      <c r="V292" s="263"/>
      <c r="W292" s="263"/>
      <c r="X292" s="264"/>
    </row>
    <row r="293" spans="1:24" ht="15" customHeight="1">
      <c r="A293" s="87" t="s">
        <v>127</v>
      </c>
      <c r="B293" s="87"/>
      <c r="C293" s="87"/>
      <c r="D293" s="87"/>
      <c r="E293" s="87"/>
      <c r="F293" s="87"/>
      <c r="G293" s="87"/>
      <c r="H293" s="87"/>
      <c r="I293" s="87"/>
      <c r="J293" s="87"/>
      <c r="K293" s="87"/>
      <c r="L293" s="87"/>
      <c r="M293" s="87"/>
      <c r="N293" s="87"/>
      <c r="O293" s="87"/>
      <c r="P293" s="87"/>
      <c r="Q293" s="87"/>
      <c r="R293" s="87"/>
      <c r="S293" s="87"/>
      <c r="T293" s="88" t="s">
        <v>117</v>
      </c>
      <c r="U293" s="88"/>
      <c r="V293" s="88"/>
      <c r="W293" s="88"/>
      <c r="X293" s="89"/>
    </row>
    <row r="294" spans="1:24">
      <c r="A294" s="87" t="s">
        <v>105</v>
      </c>
      <c r="B294" s="87"/>
      <c r="C294" s="87"/>
      <c r="D294" s="87"/>
      <c r="E294" s="87"/>
      <c r="F294" s="87"/>
      <c r="G294" s="87"/>
      <c r="H294" s="87"/>
      <c r="I294" s="87" t="s">
        <v>106</v>
      </c>
      <c r="J294" s="87"/>
      <c r="K294" s="87"/>
      <c r="L294" s="87"/>
      <c r="M294" s="87"/>
      <c r="N294" s="87"/>
      <c r="O294" s="87"/>
      <c r="P294" s="87"/>
      <c r="Q294" s="87"/>
      <c r="R294" s="87"/>
      <c r="S294" s="87"/>
      <c r="T294" s="90"/>
      <c r="U294" s="90"/>
      <c r="V294" s="90"/>
      <c r="W294" s="90"/>
      <c r="X294" s="91"/>
    </row>
    <row r="295" spans="1:24">
      <c r="A295" s="78" t="s">
        <v>134</v>
      </c>
      <c r="B295" s="79"/>
      <c r="C295" s="79"/>
      <c r="D295" s="79"/>
      <c r="E295" s="79"/>
      <c r="F295" s="79"/>
      <c r="G295" s="79"/>
      <c r="H295" s="80"/>
      <c r="I295" s="74" t="s">
        <v>115</v>
      </c>
      <c r="J295" s="75"/>
      <c r="K295" s="75"/>
      <c r="L295" s="75"/>
      <c r="M295" s="75"/>
      <c r="N295" s="75"/>
      <c r="O295" s="75"/>
      <c r="P295" s="75"/>
      <c r="Q295" s="75"/>
      <c r="R295" s="75"/>
      <c r="S295" s="76"/>
      <c r="T295" s="77"/>
      <c r="U295" s="77"/>
      <c r="V295" s="77"/>
      <c r="W295" s="77"/>
      <c r="X295" s="77"/>
    </row>
    <row r="296" spans="1:24">
      <c r="A296" s="81"/>
      <c r="B296" s="82"/>
      <c r="C296" s="82"/>
      <c r="D296" s="82"/>
      <c r="E296" s="82"/>
      <c r="F296" s="82"/>
      <c r="G296" s="82"/>
      <c r="H296" s="83"/>
      <c r="I296" s="74" t="s">
        <v>135</v>
      </c>
      <c r="J296" s="75"/>
      <c r="K296" s="75"/>
      <c r="L296" s="75"/>
      <c r="M296" s="75"/>
      <c r="N296" s="75"/>
      <c r="O296" s="75"/>
      <c r="P296" s="75"/>
      <c r="Q296" s="75"/>
      <c r="R296" s="75"/>
      <c r="S296" s="76"/>
      <c r="T296" s="77"/>
      <c r="U296" s="77"/>
      <c r="V296" s="77"/>
      <c r="W296" s="77"/>
      <c r="X296" s="77"/>
    </row>
    <row r="297" spans="1:24">
      <c r="A297" s="81"/>
      <c r="B297" s="82"/>
      <c r="C297" s="82"/>
      <c r="D297" s="82"/>
      <c r="E297" s="82"/>
      <c r="F297" s="82"/>
      <c r="G297" s="82"/>
      <c r="H297" s="83"/>
      <c r="I297" s="74" t="s">
        <v>120</v>
      </c>
      <c r="J297" s="75"/>
      <c r="K297" s="75"/>
      <c r="L297" s="75"/>
      <c r="M297" s="75"/>
      <c r="N297" s="75"/>
      <c r="O297" s="75"/>
      <c r="P297" s="75"/>
      <c r="Q297" s="75"/>
      <c r="R297" s="75"/>
      <c r="S297" s="76"/>
      <c r="T297" s="77"/>
      <c r="U297" s="77"/>
      <c r="V297" s="77"/>
      <c r="W297" s="77"/>
      <c r="X297" s="77"/>
    </row>
    <row r="298" spans="1:24">
      <c r="A298" s="81"/>
      <c r="B298" s="82"/>
      <c r="C298" s="82"/>
      <c r="D298" s="82"/>
      <c r="E298" s="82"/>
      <c r="F298" s="82"/>
      <c r="G298" s="82"/>
      <c r="H298" s="83"/>
      <c r="I298" s="74" t="s">
        <v>119</v>
      </c>
      <c r="J298" s="75"/>
      <c r="K298" s="75"/>
      <c r="L298" s="75"/>
      <c r="M298" s="75"/>
      <c r="N298" s="75"/>
      <c r="O298" s="75"/>
      <c r="P298" s="75"/>
      <c r="Q298" s="75"/>
      <c r="R298" s="75"/>
      <c r="S298" s="76"/>
      <c r="T298" s="77"/>
      <c r="U298" s="77"/>
      <c r="V298" s="77"/>
      <c r="W298" s="77"/>
      <c r="X298" s="77"/>
    </row>
    <row r="299" spans="1:24">
      <c r="A299" s="81"/>
      <c r="B299" s="82"/>
      <c r="C299" s="82"/>
      <c r="D299" s="82"/>
      <c r="E299" s="82"/>
      <c r="F299" s="82"/>
      <c r="G299" s="82"/>
      <c r="H299" s="83"/>
      <c r="I299" s="74" t="s">
        <v>121</v>
      </c>
      <c r="J299" s="75"/>
      <c r="K299" s="75"/>
      <c r="L299" s="75"/>
      <c r="M299" s="75"/>
      <c r="N299" s="75"/>
      <c r="O299" s="75"/>
      <c r="P299" s="75"/>
      <c r="Q299" s="75"/>
      <c r="R299" s="75"/>
      <c r="S299" s="76"/>
      <c r="T299" s="77"/>
      <c r="U299" s="77"/>
      <c r="V299" s="77"/>
      <c r="W299" s="77"/>
      <c r="X299" s="77"/>
    </row>
    <row r="300" spans="1:24">
      <c r="A300" s="81"/>
      <c r="B300" s="82"/>
      <c r="C300" s="82"/>
      <c r="D300" s="82"/>
      <c r="E300" s="82"/>
      <c r="F300" s="82"/>
      <c r="G300" s="82"/>
      <c r="H300" s="83"/>
      <c r="I300" s="74" t="s">
        <v>136</v>
      </c>
      <c r="J300" s="75"/>
      <c r="K300" s="75"/>
      <c r="L300" s="75"/>
      <c r="M300" s="75"/>
      <c r="N300" s="75"/>
      <c r="O300" s="75"/>
      <c r="P300" s="75"/>
      <c r="Q300" s="75"/>
      <c r="R300" s="75"/>
      <c r="S300" s="76"/>
      <c r="T300" s="77"/>
      <c r="U300" s="77"/>
      <c r="V300" s="77"/>
      <c r="W300" s="77"/>
      <c r="X300" s="77"/>
    </row>
    <row r="301" spans="1:24">
      <c r="A301" s="81"/>
      <c r="B301" s="82"/>
      <c r="C301" s="82"/>
      <c r="D301" s="82"/>
      <c r="E301" s="82"/>
      <c r="F301" s="82"/>
      <c r="G301" s="82"/>
      <c r="H301" s="83"/>
      <c r="I301" s="74" t="s">
        <v>137</v>
      </c>
      <c r="J301" s="75"/>
      <c r="K301" s="75"/>
      <c r="L301" s="75"/>
      <c r="M301" s="75"/>
      <c r="N301" s="75"/>
      <c r="O301" s="75"/>
      <c r="P301" s="75"/>
      <c r="Q301" s="75"/>
      <c r="R301" s="75"/>
      <c r="S301" s="76"/>
      <c r="T301" s="77"/>
      <c r="U301" s="77"/>
      <c r="V301" s="77"/>
      <c r="W301" s="77"/>
      <c r="X301" s="77"/>
    </row>
    <row r="302" spans="1:24">
      <c r="A302" s="84"/>
      <c r="B302" s="85"/>
      <c r="C302" s="85"/>
      <c r="D302" s="85"/>
      <c r="E302" s="85"/>
      <c r="F302" s="85"/>
      <c r="G302" s="85"/>
      <c r="H302" s="86"/>
      <c r="I302" s="74" t="s">
        <v>138</v>
      </c>
      <c r="J302" s="75"/>
      <c r="K302" s="75"/>
      <c r="L302" s="75"/>
      <c r="M302" s="75"/>
      <c r="N302" s="75"/>
      <c r="O302" s="75"/>
      <c r="P302" s="75"/>
      <c r="Q302" s="75"/>
      <c r="R302" s="75"/>
      <c r="S302" s="76"/>
      <c r="T302" s="77"/>
      <c r="U302" s="77"/>
      <c r="V302" s="77"/>
      <c r="W302" s="77"/>
      <c r="X302" s="77"/>
    </row>
    <row r="303" spans="1:24">
      <c r="A303" s="65" t="s">
        <v>139</v>
      </c>
      <c r="B303" s="66"/>
      <c r="C303" s="66"/>
      <c r="D303" s="66"/>
      <c r="E303" s="66"/>
      <c r="F303" s="66"/>
      <c r="G303" s="66"/>
      <c r="H303" s="67"/>
      <c r="I303" s="74" t="s">
        <v>115</v>
      </c>
      <c r="J303" s="75"/>
      <c r="K303" s="75"/>
      <c r="L303" s="75"/>
      <c r="M303" s="75"/>
      <c r="N303" s="75"/>
      <c r="O303" s="75"/>
      <c r="P303" s="75"/>
      <c r="Q303" s="75"/>
      <c r="R303" s="75"/>
      <c r="S303" s="76"/>
      <c r="T303" s="77"/>
      <c r="U303" s="77"/>
      <c r="V303" s="77"/>
      <c r="W303" s="77"/>
      <c r="X303" s="77"/>
    </row>
    <row r="304" spans="1:24">
      <c r="A304" s="68"/>
      <c r="B304" s="69"/>
      <c r="C304" s="69"/>
      <c r="D304" s="69"/>
      <c r="E304" s="69"/>
      <c r="F304" s="69"/>
      <c r="G304" s="69"/>
      <c r="H304" s="70"/>
      <c r="I304" s="74" t="s">
        <v>135</v>
      </c>
      <c r="J304" s="75"/>
      <c r="K304" s="75"/>
      <c r="L304" s="75"/>
      <c r="M304" s="75"/>
      <c r="N304" s="75"/>
      <c r="O304" s="75"/>
      <c r="P304" s="75"/>
      <c r="Q304" s="75"/>
      <c r="R304" s="75"/>
      <c r="S304" s="76"/>
      <c r="T304" s="77"/>
      <c r="U304" s="77"/>
      <c r="V304" s="77"/>
      <c r="W304" s="77"/>
      <c r="X304" s="77"/>
    </row>
    <row r="305" spans="1:24">
      <c r="A305" s="68"/>
      <c r="B305" s="69"/>
      <c r="C305" s="69"/>
      <c r="D305" s="69"/>
      <c r="E305" s="69"/>
      <c r="F305" s="69"/>
      <c r="G305" s="69"/>
      <c r="H305" s="70"/>
      <c r="I305" s="74" t="s">
        <v>120</v>
      </c>
      <c r="J305" s="75"/>
      <c r="K305" s="75"/>
      <c r="L305" s="75"/>
      <c r="M305" s="75"/>
      <c r="N305" s="75"/>
      <c r="O305" s="75"/>
      <c r="P305" s="75"/>
      <c r="Q305" s="75"/>
      <c r="R305" s="75"/>
      <c r="S305" s="76"/>
      <c r="T305" s="77"/>
      <c r="U305" s="77"/>
      <c r="V305" s="77"/>
      <c r="W305" s="77"/>
      <c r="X305" s="77"/>
    </row>
    <row r="306" spans="1:24">
      <c r="A306" s="68"/>
      <c r="B306" s="69"/>
      <c r="C306" s="69"/>
      <c r="D306" s="69"/>
      <c r="E306" s="69"/>
      <c r="F306" s="69"/>
      <c r="G306" s="69"/>
      <c r="H306" s="70"/>
      <c r="I306" s="74" t="s">
        <v>119</v>
      </c>
      <c r="J306" s="75"/>
      <c r="K306" s="75"/>
      <c r="L306" s="75"/>
      <c r="M306" s="75"/>
      <c r="N306" s="75"/>
      <c r="O306" s="75"/>
      <c r="P306" s="75"/>
      <c r="Q306" s="75"/>
      <c r="R306" s="75"/>
      <c r="S306" s="76"/>
      <c r="T306" s="77"/>
      <c r="U306" s="77"/>
      <c r="V306" s="77"/>
      <c r="W306" s="77"/>
      <c r="X306" s="77"/>
    </row>
    <row r="307" spans="1:24">
      <c r="A307" s="68"/>
      <c r="B307" s="69"/>
      <c r="C307" s="69"/>
      <c r="D307" s="69"/>
      <c r="E307" s="69"/>
      <c r="F307" s="69"/>
      <c r="G307" s="69"/>
      <c r="H307" s="70"/>
      <c r="I307" s="74" t="s">
        <v>136</v>
      </c>
      <c r="J307" s="75"/>
      <c r="K307" s="75"/>
      <c r="L307" s="75"/>
      <c r="M307" s="75"/>
      <c r="N307" s="75"/>
      <c r="O307" s="75"/>
      <c r="P307" s="75"/>
      <c r="Q307" s="75"/>
      <c r="R307" s="75"/>
      <c r="S307" s="76"/>
      <c r="T307" s="77"/>
      <c r="U307" s="77"/>
      <c r="V307" s="77"/>
      <c r="W307" s="77"/>
      <c r="X307" s="77"/>
    </row>
    <row r="308" spans="1:24">
      <c r="A308" s="68"/>
      <c r="B308" s="69"/>
      <c r="C308" s="69"/>
      <c r="D308" s="69"/>
      <c r="E308" s="69"/>
      <c r="F308" s="69"/>
      <c r="G308" s="69"/>
      <c r="H308" s="70"/>
      <c r="I308" s="74" t="s">
        <v>137</v>
      </c>
      <c r="J308" s="75"/>
      <c r="K308" s="75"/>
      <c r="L308" s="75"/>
      <c r="M308" s="75"/>
      <c r="N308" s="75"/>
      <c r="O308" s="75"/>
      <c r="P308" s="75"/>
      <c r="Q308" s="75"/>
      <c r="R308" s="75"/>
      <c r="S308" s="76"/>
      <c r="T308" s="77"/>
      <c r="U308" s="77"/>
      <c r="V308" s="77"/>
      <c r="W308" s="77"/>
      <c r="X308" s="77"/>
    </row>
    <row r="309" spans="1:24">
      <c r="A309" s="71"/>
      <c r="B309" s="72"/>
      <c r="C309" s="72"/>
      <c r="D309" s="72"/>
      <c r="E309" s="72"/>
      <c r="F309" s="72"/>
      <c r="G309" s="72"/>
      <c r="H309" s="73"/>
      <c r="I309" s="74" t="s">
        <v>123</v>
      </c>
      <c r="J309" s="75"/>
      <c r="K309" s="75"/>
      <c r="L309" s="75"/>
      <c r="M309" s="75"/>
      <c r="N309" s="75"/>
      <c r="O309" s="75"/>
      <c r="P309" s="75"/>
      <c r="Q309" s="75"/>
      <c r="R309" s="75"/>
      <c r="S309" s="76"/>
      <c r="T309" s="77"/>
      <c r="U309" s="77"/>
      <c r="V309" s="77"/>
      <c r="W309" s="77"/>
      <c r="X309" s="77"/>
    </row>
    <row r="310" spans="1:24">
      <c r="A310" s="65" t="s">
        <v>140</v>
      </c>
      <c r="B310" s="66"/>
      <c r="C310" s="66"/>
      <c r="D310" s="66"/>
      <c r="E310" s="66"/>
      <c r="F310" s="66"/>
      <c r="G310" s="66"/>
      <c r="H310" s="67"/>
      <c r="I310" s="74" t="s">
        <v>115</v>
      </c>
      <c r="J310" s="75"/>
      <c r="K310" s="75"/>
      <c r="L310" s="75"/>
      <c r="M310" s="75"/>
      <c r="N310" s="75"/>
      <c r="O310" s="75"/>
      <c r="P310" s="75"/>
      <c r="Q310" s="75"/>
      <c r="R310" s="75"/>
      <c r="S310" s="76"/>
      <c r="T310" s="77"/>
      <c r="U310" s="77"/>
      <c r="V310" s="77"/>
      <c r="W310" s="77"/>
      <c r="X310" s="77"/>
    </row>
    <row r="311" spans="1:24">
      <c r="A311" s="68"/>
      <c r="B311" s="69"/>
      <c r="C311" s="69"/>
      <c r="D311" s="69"/>
      <c r="E311" s="69"/>
      <c r="F311" s="69"/>
      <c r="G311" s="69"/>
      <c r="H311" s="70"/>
      <c r="I311" s="74" t="s">
        <v>118</v>
      </c>
      <c r="J311" s="75"/>
      <c r="K311" s="75"/>
      <c r="L311" s="75"/>
      <c r="M311" s="75"/>
      <c r="N311" s="75"/>
      <c r="O311" s="75"/>
      <c r="P311" s="75"/>
      <c r="Q311" s="75"/>
      <c r="R311" s="75"/>
      <c r="S311" s="76"/>
      <c r="T311" s="77"/>
      <c r="U311" s="77"/>
      <c r="V311" s="77"/>
      <c r="W311" s="77"/>
      <c r="X311" s="77"/>
    </row>
    <row r="312" spans="1:24">
      <c r="A312" s="68"/>
      <c r="B312" s="69"/>
      <c r="C312" s="69"/>
      <c r="D312" s="69"/>
      <c r="E312" s="69"/>
      <c r="F312" s="69"/>
      <c r="G312" s="69"/>
      <c r="H312" s="70"/>
      <c r="I312" s="74" t="s">
        <v>120</v>
      </c>
      <c r="J312" s="75"/>
      <c r="K312" s="75"/>
      <c r="L312" s="75"/>
      <c r="M312" s="75"/>
      <c r="N312" s="75"/>
      <c r="O312" s="75"/>
      <c r="P312" s="75"/>
      <c r="Q312" s="75"/>
      <c r="R312" s="75"/>
      <c r="S312" s="76"/>
      <c r="T312" s="77"/>
      <c r="U312" s="77"/>
      <c r="V312" s="77"/>
      <c r="W312" s="77"/>
      <c r="X312" s="77"/>
    </row>
    <row r="313" spans="1:24">
      <c r="A313" s="68"/>
      <c r="B313" s="69"/>
      <c r="C313" s="69"/>
      <c r="D313" s="69"/>
      <c r="E313" s="69"/>
      <c r="F313" s="69"/>
      <c r="G313" s="69"/>
      <c r="H313" s="70"/>
      <c r="I313" s="74" t="s">
        <v>119</v>
      </c>
      <c r="J313" s="75"/>
      <c r="K313" s="75"/>
      <c r="L313" s="75"/>
      <c r="M313" s="75"/>
      <c r="N313" s="75"/>
      <c r="O313" s="75"/>
      <c r="P313" s="75"/>
      <c r="Q313" s="75"/>
      <c r="R313" s="75"/>
      <c r="S313" s="76"/>
      <c r="T313" s="77"/>
      <c r="U313" s="77"/>
      <c r="V313" s="77"/>
      <c r="W313" s="77"/>
      <c r="X313" s="77"/>
    </row>
    <row r="314" spans="1:24">
      <c r="A314" s="68"/>
      <c r="B314" s="69"/>
      <c r="C314" s="69"/>
      <c r="D314" s="69"/>
      <c r="E314" s="69"/>
      <c r="F314" s="69"/>
      <c r="G314" s="69"/>
      <c r="H314" s="70"/>
      <c r="I314" s="74" t="s">
        <v>122</v>
      </c>
      <c r="J314" s="75"/>
      <c r="K314" s="75"/>
      <c r="L314" s="75"/>
      <c r="M314" s="75"/>
      <c r="N314" s="75"/>
      <c r="O314" s="75"/>
      <c r="P314" s="75"/>
      <c r="Q314" s="75"/>
      <c r="R314" s="75"/>
      <c r="S314" s="76"/>
      <c r="T314" s="77"/>
      <c r="U314" s="77"/>
      <c r="V314" s="77"/>
      <c r="W314" s="77"/>
      <c r="X314" s="77"/>
    </row>
    <row r="315" spans="1:24">
      <c r="A315" s="71"/>
      <c r="B315" s="72"/>
      <c r="C315" s="72"/>
      <c r="D315" s="72"/>
      <c r="E315" s="72"/>
      <c r="F315" s="72"/>
      <c r="G315" s="72"/>
      <c r="H315" s="73"/>
      <c r="I315" s="74" t="s">
        <v>137</v>
      </c>
      <c r="J315" s="75"/>
      <c r="K315" s="75"/>
      <c r="L315" s="75"/>
      <c r="M315" s="75"/>
      <c r="N315" s="75"/>
      <c r="O315" s="75"/>
      <c r="P315" s="75"/>
      <c r="Q315" s="75"/>
      <c r="R315" s="75"/>
      <c r="S315" s="76"/>
      <c r="T315" s="77"/>
      <c r="U315" s="77"/>
      <c r="V315" s="77"/>
      <c r="W315" s="77"/>
      <c r="X315" s="77"/>
    </row>
    <row r="316" spans="1:24" ht="15" customHeight="1">
      <c r="A316" s="58" t="s">
        <v>102</v>
      </c>
      <c r="B316" s="59"/>
      <c r="C316" s="59"/>
      <c r="D316" s="59"/>
      <c r="E316" s="59"/>
      <c r="F316" s="59"/>
      <c r="G316" s="59"/>
      <c r="H316" s="59"/>
      <c r="I316" s="60"/>
      <c r="J316" s="60"/>
      <c r="K316" s="60"/>
      <c r="L316" s="60"/>
      <c r="M316" s="60"/>
      <c r="N316" s="60"/>
      <c r="O316" s="60"/>
      <c r="P316" s="60"/>
      <c r="Q316" s="60"/>
      <c r="R316" s="60"/>
      <c r="S316" s="61"/>
      <c r="T316" s="62">
        <f>SUM(T295:X315)</f>
        <v>0</v>
      </c>
      <c r="U316" s="63"/>
      <c r="V316" s="63"/>
      <c r="W316" s="63"/>
      <c r="X316" s="64"/>
    </row>
    <row r="317" spans="1:24" ht="15" customHeight="1">
      <c r="A317" s="242"/>
      <c r="B317" s="243"/>
      <c r="C317" s="243"/>
      <c r="D317" s="243"/>
      <c r="E317" s="243"/>
      <c r="F317" s="243"/>
      <c r="G317" s="243"/>
      <c r="H317" s="243"/>
      <c r="I317" s="243"/>
      <c r="J317" s="243"/>
      <c r="K317" s="243"/>
      <c r="L317" s="243"/>
      <c r="M317" s="243"/>
      <c r="N317" s="243"/>
      <c r="O317" s="243"/>
      <c r="P317" s="243"/>
      <c r="Q317" s="243"/>
      <c r="R317" s="243"/>
      <c r="S317" s="243"/>
      <c r="T317" s="243"/>
      <c r="U317" s="243"/>
      <c r="V317" s="243"/>
      <c r="W317" s="243"/>
      <c r="X317" s="244"/>
    </row>
    <row r="318" spans="1:24">
      <c r="A318" s="378" t="s">
        <v>155</v>
      </c>
      <c r="B318" s="379"/>
      <c r="C318" s="379"/>
      <c r="D318" s="379"/>
      <c r="E318" s="379"/>
      <c r="F318" s="379"/>
      <c r="G318" s="379"/>
      <c r="H318" s="379"/>
      <c r="I318" s="379"/>
      <c r="J318" s="379"/>
      <c r="K318" s="379"/>
      <c r="L318" s="379"/>
      <c r="M318" s="379"/>
      <c r="N318" s="379"/>
      <c r="O318" s="379"/>
      <c r="P318" s="379"/>
      <c r="Q318" s="379"/>
      <c r="R318" s="379"/>
      <c r="S318" s="379"/>
      <c r="T318" s="379"/>
      <c r="U318" s="379"/>
      <c r="V318" s="379"/>
      <c r="W318" s="379"/>
      <c r="X318" s="380"/>
    </row>
    <row r="319" spans="1:24">
      <c r="A319" s="245" t="s">
        <v>156</v>
      </c>
      <c r="B319" s="246"/>
      <c r="C319" s="246"/>
      <c r="D319" s="246"/>
      <c r="E319" s="246"/>
      <c r="F319" s="246"/>
      <c r="G319" s="246"/>
      <c r="H319" s="246"/>
      <c r="I319" s="246"/>
      <c r="J319" s="246"/>
      <c r="K319" s="246"/>
      <c r="L319" s="246"/>
      <c r="M319" s="246"/>
      <c r="N319" s="246"/>
      <c r="O319" s="246"/>
      <c r="P319" s="246"/>
      <c r="Q319" s="246"/>
      <c r="R319" s="246"/>
      <c r="S319" s="246"/>
      <c r="T319" s="246"/>
      <c r="U319" s="246"/>
      <c r="V319" s="246"/>
      <c r="W319" s="246"/>
      <c r="X319" s="247"/>
    </row>
    <row r="320" spans="1:24" ht="75" customHeight="1">
      <c r="A320" s="248" t="s">
        <v>157</v>
      </c>
      <c r="B320" s="249"/>
      <c r="C320" s="249"/>
      <c r="D320" s="249"/>
      <c r="E320" s="249"/>
      <c r="F320" s="249"/>
      <c r="G320" s="249"/>
      <c r="H320" s="249"/>
      <c r="I320" s="249"/>
      <c r="J320" s="249"/>
      <c r="K320" s="249"/>
      <c r="L320" s="249"/>
      <c r="M320" s="249"/>
      <c r="N320" s="249"/>
      <c r="O320" s="249"/>
      <c r="P320" s="249"/>
      <c r="Q320" s="249"/>
      <c r="R320" s="249"/>
      <c r="S320" s="249"/>
      <c r="T320" s="249"/>
      <c r="U320" s="249"/>
      <c r="V320" s="249"/>
      <c r="W320" s="249"/>
      <c r="X320" s="250"/>
    </row>
    <row r="321" spans="1:24" ht="28.5" customHeight="1">
      <c r="A321" s="261" t="s">
        <v>158</v>
      </c>
      <c r="B321" s="261"/>
      <c r="C321" s="261"/>
      <c r="D321" s="261" t="s">
        <v>106</v>
      </c>
      <c r="E321" s="261"/>
      <c r="F321" s="261"/>
      <c r="G321" s="261"/>
      <c r="H321" s="261" t="s">
        <v>159</v>
      </c>
      <c r="I321" s="261"/>
      <c r="J321" s="261"/>
      <c r="K321" s="261"/>
      <c r="L321" s="235" t="s">
        <v>160</v>
      </c>
      <c r="M321" s="235"/>
      <c r="N321" s="235" t="s">
        <v>161</v>
      </c>
      <c r="O321" s="235"/>
      <c r="P321" s="239" t="s">
        <v>111</v>
      </c>
      <c r="Q321" s="240"/>
      <c r="R321" s="239" t="s">
        <v>102</v>
      </c>
      <c r="S321" s="241"/>
      <c r="T321" s="240"/>
      <c r="U321" s="235" t="s">
        <v>162</v>
      </c>
      <c r="V321" s="235"/>
      <c r="W321" s="235"/>
      <c r="X321" s="235"/>
    </row>
    <row r="322" spans="1:24">
      <c r="A322" s="123" t="str">
        <f>A110</f>
        <v>Escolher Ação</v>
      </c>
      <c r="B322" s="123"/>
      <c r="C322" s="123"/>
      <c r="D322" s="123" t="str">
        <f>C110</f>
        <v>Recursos Humanos</v>
      </c>
      <c r="E322" s="123"/>
      <c r="F322" s="123"/>
      <c r="G322" s="123"/>
      <c r="H322" s="252" t="s">
        <v>163</v>
      </c>
      <c r="I322" s="253"/>
      <c r="J322" s="253"/>
      <c r="K322" s="254"/>
      <c r="L322" s="130" t="s">
        <v>164</v>
      </c>
      <c r="M322" s="131"/>
      <c r="N322" s="131"/>
      <c r="O322" s="131"/>
      <c r="P322" s="132"/>
      <c r="Q322" s="130"/>
      <c r="R322" s="133">
        <f>N322*P322</f>
        <v>0</v>
      </c>
      <c r="S322" s="134"/>
      <c r="T322" s="135"/>
      <c r="U322" s="131"/>
      <c r="V322" s="131"/>
      <c r="W322" s="131"/>
      <c r="X322" s="131"/>
    </row>
    <row r="323" spans="1:24" ht="15" customHeight="1">
      <c r="A323" s="123"/>
      <c r="B323" s="123"/>
      <c r="C323" s="123"/>
      <c r="D323" s="123"/>
      <c r="E323" s="123"/>
      <c r="F323" s="123"/>
      <c r="G323" s="123"/>
      <c r="H323" s="129" t="s">
        <v>165</v>
      </c>
      <c r="I323" s="251"/>
      <c r="J323" s="251"/>
      <c r="K323" s="251"/>
      <c r="L323" s="131" t="s">
        <v>164</v>
      </c>
      <c r="M323" s="131"/>
      <c r="N323" s="131"/>
      <c r="O323" s="131"/>
      <c r="P323" s="132"/>
      <c r="Q323" s="130"/>
      <c r="R323" s="133">
        <f t="shared" ref="R323:R333" si="13">N323*P323</f>
        <v>0</v>
      </c>
      <c r="S323" s="134"/>
      <c r="T323" s="135"/>
      <c r="U323" s="131"/>
      <c r="V323" s="131"/>
      <c r="W323" s="131"/>
      <c r="X323" s="131"/>
    </row>
    <row r="324" spans="1:24">
      <c r="A324" s="123"/>
      <c r="B324" s="123"/>
      <c r="C324" s="123"/>
      <c r="D324" s="123"/>
      <c r="E324" s="123"/>
      <c r="F324" s="123"/>
      <c r="G324" s="123"/>
      <c r="H324" s="130" t="s">
        <v>166</v>
      </c>
      <c r="I324" s="131"/>
      <c r="J324" s="131"/>
      <c r="K324" s="131"/>
      <c r="L324" s="131" t="s">
        <v>164</v>
      </c>
      <c r="M324" s="131"/>
      <c r="N324" s="131"/>
      <c r="O324" s="131"/>
      <c r="P324" s="132"/>
      <c r="Q324" s="130"/>
      <c r="R324" s="133">
        <f t="shared" si="13"/>
        <v>0</v>
      </c>
      <c r="S324" s="134"/>
      <c r="T324" s="135"/>
      <c r="U324" s="131"/>
      <c r="V324" s="131"/>
      <c r="W324" s="131"/>
      <c r="X324" s="131"/>
    </row>
    <row r="325" spans="1:24">
      <c r="A325" s="123"/>
      <c r="B325" s="123"/>
      <c r="C325" s="123"/>
      <c r="D325" s="123"/>
      <c r="E325" s="123"/>
      <c r="F325" s="123"/>
      <c r="G325" s="123"/>
      <c r="H325" s="130" t="s">
        <v>167</v>
      </c>
      <c r="I325" s="131"/>
      <c r="J325" s="131"/>
      <c r="K325" s="131"/>
      <c r="L325" s="131" t="s">
        <v>164</v>
      </c>
      <c r="M325" s="131"/>
      <c r="N325" s="131"/>
      <c r="O325" s="131"/>
      <c r="P325" s="132"/>
      <c r="Q325" s="130"/>
      <c r="R325" s="133">
        <f t="shared" si="13"/>
        <v>0</v>
      </c>
      <c r="S325" s="134"/>
      <c r="T325" s="135"/>
      <c r="U325" s="131"/>
      <c r="V325" s="131"/>
      <c r="W325" s="131"/>
      <c r="X325" s="131"/>
    </row>
    <row r="326" spans="1:24">
      <c r="A326" s="123" t="str">
        <f>A111</f>
        <v>Escolher Ação</v>
      </c>
      <c r="B326" s="123"/>
      <c r="C326" s="123"/>
      <c r="D326" s="123" t="str">
        <f>C111</f>
        <v>Encargos Trabalhistas e Previdenciários</v>
      </c>
      <c r="E326" s="123"/>
      <c r="F326" s="123"/>
      <c r="G326" s="123"/>
      <c r="H326" s="130" t="s">
        <v>163</v>
      </c>
      <c r="I326" s="131"/>
      <c r="J326" s="131"/>
      <c r="K326" s="131"/>
      <c r="L326" s="131" t="s">
        <v>164</v>
      </c>
      <c r="M326" s="131"/>
      <c r="N326" s="131"/>
      <c r="O326" s="131"/>
      <c r="P326" s="132"/>
      <c r="Q326" s="130"/>
      <c r="R326" s="133">
        <f t="shared" si="13"/>
        <v>0</v>
      </c>
      <c r="S326" s="134"/>
      <c r="T326" s="135"/>
      <c r="U326" s="131"/>
      <c r="V326" s="131"/>
      <c r="W326" s="131"/>
      <c r="X326" s="131"/>
    </row>
    <row r="327" spans="1:24">
      <c r="A327" s="123"/>
      <c r="B327" s="123"/>
      <c r="C327" s="123"/>
      <c r="D327" s="123"/>
      <c r="E327" s="123"/>
      <c r="F327" s="123"/>
      <c r="G327" s="123"/>
      <c r="H327" s="130" t="s">
        <v>165</v>
      </c>
      <c r="I327" s="131"/>
      <c r="J327" s="131"/>
      <c r="K327" s="131"/>
      <c r="L327" s="131" t="s">
        <v>164</v>
      </c>
      <c r="M327" s="131"/>
      <c r="N327" s="131"/>
      <c r="O327" s="131"/>
      <c r="P327" s="132"/>
      <c r="Q327" s="130"/>
      <c r="R327" s="133">
        <f t="shared" si="13"/>
        <v>0</v>
      </c>
      <c r="S327" s="134"/>
      <c r="T327" s="135"/>
      <c r="U327" s="131"/>
      <c r="V327" s="131"/>
      <c r="W327" s="131"/>
      <c r="X327" s="131"/>
    </row>
    <row r="328" spans="1:24">
      <c r="A328" s="123"/>
      <c r="B328" s="123"/>
      <c r="C328" s="123"/>
      <c r="D328" s="123"/>
      <c r="E328" s="123"/>
      <c r="F328" s="123"/>
      <c r="G328" s="123"/>
      <c r="H328" s="130" t="s">
        <v>166</v>
      </c>
      <c r="I328" s="131"/>
      <c r="J328" s="131"/>
      <c r="K328" s="131"/>
      <c r="L328" s="131" t="s">
        <v>164</v>
      </c>
      <c r="M328" s="131"/>
      <c r="N328" s="131"/>
      <c r="O328" s="131"/>
      <c r="P328" s="132"/>
      <c r="Q328" s="130"/>
      <c r="R328" s="133">
        <f t="shared" si="13"/>
        <v>0</v>
      </c>
      <c r="S328" s="134"/>
      <c r="T328" s="135"/>
      <c r="U328" s="131"/>
      <c r="V328" s="131"/>
      <c r="W328" s="131"/>
      <c r="X328" s="131"/>
    </row>
    <row r="329" spans="1:24" ht="15" customHeight="1">
      <c r="A329" s="123"/>
      <c r="B329" s="123"/>
      <c r="C329" s="123"/>
      <c r="D329" s="123"/>
      <c r="E329" s="123"/>
      <c r="F329" s="123"/>
      <c r="G329" s="123"/>
      <c r="H329" s="130" t="s">
        <v>167</v>
      </c>
      <c r="I329" s="131"/>
      <c r="J329" s="131"/>
      <c r="K329" s="131"/>
      <c r="L329" s="131" t="s">
        <v>164</v>
      </c>
      <c r="M329" s="131"/>
      <c r="N329" s="131"/>
      <c r="O329" s="131"/>
      <c r="P329" s="132"/>
      <c r="Q329" s="130"/>
      <c r="R329" s="133">
        <f t="shared" si="13"/>
        <v>0</v>
      </c>
      <c r="S329" s="134"/>
      <c r="T329" s="135"/>
      <c r="U329" s="131"/>
      <c r="V329" s="131"/>
      <c r="W329" s="131"/>
      <c r="X329" s="131"/>
    </row>
    <row r="330" spans="1:24">
      <c r="A330" s="123" t="str">
        <f>A112</f>
        <v>Escolher Ação</v>
      </c>
      <c r="B330" s="123"/>
      <c r="C330" s="123"/>
      <c r="D330" s="123" t="str">
        <f>C112</f>
        <v>Serviços de Pessoa Física</v>
      </c>
      <c r="E330" s="123"/>
      <c r="F330" s="123"/>
      <c r="G330" s="123"/>
      <c r="H330" s="130" t="s">
        <v>163</v>
      </c>
      <c r="I330" s="131"/>
      <c r="J330" s="131"/>
      <c r="K330" s="131"/>
      <c r="L330" s="131" t="s">
        <v>164</v>
      </c>
      <c r="M330" s="131"/>
      <c r="N330" s="131"/>
      <c r="O330" s="131"/>
      <c r="P330" s="132"/>
      <c r="Q330" s="130"/>
      <c r="R330" s="133">
        <f t="shared" si="13"/>
        <v>0</v>
      </c>
      <c r="S330" s="134"/>
      <c r="T330" s="135"/>
      <c r="U330" s="131"/>
      <c r="V330" s="131"/>
      <c r="W330" s="131"/>
      <c r="X330" s="131"/>
    </row>
    <row r="331" spans="1:24">
      <c r="A331" s="123"/>
      <c r="B331" s="123"/>
      <c r="C331" s="123"/>
      <c r="D331" s="123"/>
      <c r="E331" s="123"/>
      <c r="F331" s="123"/>
      <c r="G331" s="123"/>
      <c r="H331" s="130" t="s">
        <v>165</v>
      </c>
      <c r="I331" s="131"/>
      <c r="J331" s="131"/>
      <c r="K331" s="131"/>
      <c r="L331" s="131" t="s">
        <v>164</v>
      </c>
      <c r="M331" s="131"/>
      <c r="N331" s="131"/>
      <c r="O331" s="131"/>
      <c r="P331" s="132"/>
      <c r="Q331" s="130"/>
      <c r="R331" s="133">
        <f t="shared" si="13"/>
        <v>0</v>
      </c>
      <c r="S331" s="134"/>
      <c r="T331" s="135"/>
      <c r="U331" s="131"/>
      <c r="V331" s="131"/>
      <c r="W331" s="131"/>
      <c r="X331" s="131"/>
    </row>
    <row r="332" spans="1:24">
      <c r="A332" s="123"/>
      <c r="B332" s="123"/>
      <c r="C332" s="123"/>
      <c r="D332" s="123"/>
      <c r="E332" s="123"/>
      <c r="F332" s="123"/>
      <c r="G332" s="123"/>
      <c r="H332" s="130" t="s">
        <v>166</v>
      </c>
      <c r="I332" s="131"/>
      <c r="J332" s="131"/>
      <c r="K332" s="131"/>
      <c r="L332" s="131" t="s">
        <v>164</v>
      </c>
      <c r="M332" s="131"/>
      <c r="N332" s="131"/>
      <c r="O332" s="131"/>
      <c r="P332" s="132"/>
      <c r="Q332" s="130"/>
      <c r="R332" s="133">
        <f t="shared" si="13"/>
        <v>0</v>
      </c>
      <c r="S332" s="134"/>
      <c r="T332" s="135"/>
      <c r="U332" s="131"/>
      <c r="V332" s="131"/>
      <c r="W332" s="131"/>
      <c r="X332" s="131"/>
    </row>
    <row r="333" spans="1:24">
      <c r="A333" s="123"/>
      <c r="B333" s="123"/>
      <c r="C333" s="123"/>
      <c r="D333" s="123"/>
      <c r="E333" s="123"/>
      <c r="F333" s="123"/>
      <c r="G333" s="123"/>
      <c r="H333" s="130" t="s">
        <v>167</v>
      </c>
      <c r="I333" s="131"/>
      <c r="J333" s="131"/>
      <c r="K333" s="131"/>
      <c r="L333" s="131" t="s">
        <v>164</v>
      </c>
      <c r="M333" s="131"/>
      <c r="N333" s="131"/>
      <c r="O333" s="131"/>
      <c r="P333" s="132"/>
      <c r="Q333" s="130"/>
      <c r="R333" s="133">
        <f t="shared" si="13"/>
        <v>0</v>
      </c>
      <c r="S333" s="134"/>
      <c r="T333" s="135"/>
      <c r="U333" s="131"/>
      <c r="V333" s="131"/>
      <c r="W333" s="131"/>
      <c r="X333" s="131"/>
    </row>
    <row r="334" spans="1:24">
      <c r="A334" s="123" t="str">
        <f>A113</f>
        <v>Escolher Ação</v>
      </c>
      <c r="B334" s="123"/>
      <c r="C334" s="123"/>
      <c r="D334" s="123" t="str">
        <f>C113</f>
        <v>Serviços de Pessoa Jurídica</v>
      </c>
      <c r="E334" s="123"/>
      <c r="F334" s="123"/>
      <c r="G334" s="123"/>
      <c r="H334" s="130" t="s">
        <v>163</v>
      </c>
      <c r="I334" s="131"/>
      <c r="J334" s="131"/>
      <c r="K334" s="131"/>
      <c r="L334" s="131" t="s">
        <v>164</v>
      </c>
      <c r="M334" s="131"/>
      <c r="N334" s="131"/>
      <c r="O334" s="131"/>
      <c r="P334" s="132"/>
      <c r="Q334" s="130"/>
      <c r="R334" s="133">
        <f t="shared" ref="R334:R341" si="14">N334*P334</f>
        <v>0</v>
      </c>
      <c r="S334" s="134"/>
      <c r="T334" s="135"/>
      <c r="U334" s="131"/>
      <c r="V334" s="131"/>
      <c r="W334" s="131"/>
      <c r="X334" s="131"/>
    </row>
    <row r="335" spans="1:24">
      <c r="A335" s="123"/>
      <c r="B335" s="123"/>
      <c r="C335" s="123"/>
      <c r="D335" s="123"/>
      <c r="E335" s="123"/>
      <c r="F335" s="123"/>
      <c r="G335" s="123"/>
      <c r="H335" s="130" t="s">
        <v>165</v>
      </c>
      <c r="I335" s="131"/>
      <c r="J335" s="131"/>
      <c r="K335" s="131"/>
      <c r="L335" s="131" t="s">
        <v>164</v>
      </c>
      <c r="M335" s="131"/>
      <c r="N335" s="131"/>
      <c r="O335" s="131"/>
      <c r="P335" s="132"/>
      <c r="Q335" s="130"/>
      <c r="R335" s="133">
        <f t="shared" si="14"/>
        <v>0</v>
      </c>
      <c r="S335" s="134"/>
      <c r="T335" s="135"/>
      <c r="U335" s="131"/>
      <c r="V335" s="131"/>
      <c r="W335" s="131"/>
      <c r="X335" s="131"/>
    </row>
    <row r="336" spans="1:24">
      <c r="A336" s="123"/>
      <c r="B336" s="123"/>
      <c r="C336" s="123"/>
      <c r="D336" s="123"/>
      <c r="E336" s="123"/>
      <c r="F336" s="123"/>
      <c r="G336" s="123"/>
      <c r="H336" s="130" t="s">
        <v>166</v>
      </c>
      <c r="I336" s="131"/>
      <c r="J336" s="131"/>
      <c r="K336" s="131"/>
      <c r="L336" s="131" t="s">
        <v>164</v>
      </c>
      <c r="M336" s="131"/>
      <c r="N336" s="131"/>
      <c r="O336" s="131"/>
      <c r="P336" s="132"/>
      <c r="Q336" s="130"/>
      <c r="R336" s="133">
        <f t="shared" si="14"/>
        <v>0</v>
      </c>
      <c r="S336" s="134"/>
      <c r="T336" s="135"/>
      <c r="U336" s="131"/>
      <c r="V336" s="131"/>
      <c r="W336" s="131"/>
      <c r="X336" s="131"/>
    </row>
    <row r="337" spans="1:24">
      <c r="A337" s="123"/>
      <c r="B337" s="123"/>
      <c r="C337" s="123"/>
      <c r="D337" s="123"/>
      <c r="E337" s="123"/>
      <c r="F337" s="123"/>
      <c r="G337" s="123"/>
      <c r="H337" s="130" t="s">
        <v>167</v>
      </c>
      <c r="I337" s="131"/>
      <c r="J337" s="131"/>
      <c r="K337" s="131"/>
      <c r="L337" s="131" t="s">
        <v>164</v>
      </c>
      <c r="M337" s="131"/>
      <c r="N337" s="131"/>
      <c r="O337" s="131"/>
      <c r="P337" s="132"/>
      <c r="Q337" s="130"/>
      <c r="R337" s="133">
        <f t="shared" si="14"/>
        <v>0</v>
      </c>
      <c r="S337" s="134"/>
      <c r="T337" s="135"/>
      <c r="U337" s="131"/>
      <c r="V337" s="131"/>
      <c r="W337" s="131"/>
      <c r="X337" s="131"/>
    </row>
    <row r="338" spans="1:24">
      <c r="A338" s="123" t="str">
        <f>A114</f>
        <v>Escolher Ação</v>
      </c>
      <c r="B338" s="123"/>
      <c r="C338" s="123"/>
      <c r="D338" s="123" t="str">
        <f>C114</f>
        <v>Material Esportivo</v>
      </c>
      <c r="E338" s="123"/>
      <c r="F338" s="123"/>
      <c r="G338" s="123"/>
      <c r="H338" s="130" t="s">
        <v>163</v>
      </c>
      <c r="I338" s="131"/>
      <c r="J338" s="131"/>
      <c r="K338" s="131"/>
      <c r="L338" s="131" t="s">
        <v>164</v>
      </c>
      <c r="M338" s="131"/>
      <c r="N338" s="131"/>
      <c r="O338" s="131"/>
      <c r="P338" s="132"/>
      <c r="Q338" s="130"/>
      <c r="R338" s="133">
        <f t="shared" si="14"/>
        <v>0</v>
      </c>
      <c r="S338" s="134"/>
      <c r="T338" s="135"/>
      <c r="U338" s="131"/>
      <c r="V338" s="131"/>
      <c r="W338" s="131"/>
      <c r="X338" s="131"/>
    </row>
    <row r="339" spans="1:24">
      <c r="A339" s="123"/>
      <c r="B339" s="123"/>
      <c r="C339" s="123"/>
      <c r="D339" s="123"/>
      <c r="E339" s="123"/>
      <c r="F339" s="123"/>
      <c r="G339" s="123"/>
      <c r="H339" s="130" t="s">
        <v>165</v>
      </c>
      <c r="I339" s="131"/>
      <c r="J339" s="131"/>
      <c r="K339" s="131"/>
      <c r="L339" s="131" t="s">
        <v>164</v>
      </c>
      <c r="M339" s="131"/>
      <c r="N339" s="131"/>
      <c r="O339" s="131"/>
      <c r="P339" s="132"/>
      <c r="Q339" s="130"/>
      <c r="R339" s="133">
        <f t="shared" si="14"/>
        <v>0</v>
      </c>
      <c r="S339" s="134"/>
      <c r="T339" s="135"/>
      <c r="U339" s="131"/>
      <c r="V339" s="131"/>
      <c r="W339" s="131"/>
      <c r="X339" s="131"/>
    </row>
    <row r="340" spans="1:24">
      <c r="A340" s="123"/>
      <c r="B340" s="123"/>
      <c r="C340" s="123"/>
      <c r="D340" s="123"/>
      <c r="E340" s="123"/>
      <c r="F340" s="123"/>
      <c r="G340" s="123"/>
      <c r="H340" s="130" t="s">
        <v>166</v>
      </c>
      <c r="I340" s="131"/>
      <c r="J340" s="131"/>
      <c r="K340" s="131"/>
      <c r="L340" s="131" t="s">
        <v>164</v>
      </c>
      <c r="M340" s="131"/>
      <c r="N340" s="131"/>
      <c r="O340" s="131"/>
      <c r="P340" s="132"/>
      <c r="Q340" s="130"/>
      <c r="R340" s="133">
        <f t="shared" si="14"/>
        <v>0</v>
      </c>
      <c r="S340" s="134"/>
      <c r="T340" s="135"/>
      <c r="U340" s="131"/>
      <c r="V340" s="131"/>
      <c r="W340" s="131"/>
      <c r="X340" s="131"/>
    </row>
    <row r="341" spans="1:24">
      <c r="A341" s="123"/>
      <c r="B341" s="123"/>
      <c r="C341" s="123"/>
      <c r="D341" s="123"/>
      <c r="E341" s="123"/>
      <c r="F341" s="123"/>
      <c r="G341" s="123"/>
      <c r="H341" s="130" t="s">
        <v>167</v>
      </c>
      <c r="I341" s="131"/>
      <c r="J341" s="131"/>
      <c r="K341" s="131"/>
      <c r="L341" s="131" t="s">
        <v>164</v>
      </c>
      <c r="M341" s="131"/>
      <c r="N341" s="131"/>
      <c r="O341" s="131"/>
      <c r="P341" s="132"/>
      <c r="Q341" s="130"/>
      <c r="R341" s="133">
        <f t="shared" si="14"/>
        <v>0</v>
      </c>
      <c r="S341" s="134"/>
      <c r="T341" s="135"/>
      <c r="U341" s="131"/>
      <c r="V341" s="131"/>
      <c r="W341" s="131"/>
      <c r="X341" s="131"/>
    </row>
    <row r="342" spans="1:24">
      <c r="A342" s="123" t="str">
        <f>A115</f>
        <v>Escolher Ação</v>
      </c>
      <c r="B342" s="123"/>
      <c r="C342" s="123"/>
      <c r="D342" s="123" t="str">
        <f>C115</f>
        <v>Outros Materiais de Consumo</v>
      </c>
      <c r="E342" s="123"/>
      <c r="F342" s="123"/>
      <c r="G342" s="123"/>
      <c r="H342" s="130" t="s">
        <v>163</v>
      </c>
      <c r="I342" s="131"/>
      <c r="J342" s="131"/>
      <c r="K342" s="131"/>
      <c r="L342" s="131" t="s">
        <v>164</v>
      </c>
      <c r="M342" s="131"/>
      <c r="N342" s="131"/>
      <c r="O342" s="131"/>
      <c r="P342" s="132"/>
      <c r="Q342" s="130"/>
      <c r="R342" s="133">
        <f t="shared" ref="R342:R345" si="15">N342*P342</f>
        <v>0</v>
      </c>
      <c r="S342" s="134"/>
      <c r="T342" s="135"/>
      <c r="U342" s="131"/>
      <c r="V342" s="131"/>
      <c r="W342" s="131"/>
      <c r="X342" s="131"/>
    </row>
    <row r="343" spans="1:24">
      <c r="A343" s="123"/>
      <c r="B343" s="123"/>
      <c r="C343" s="123"/>
      <c r="D343" s="123"/>
      <c r="E343" s="123"/>
      <c r="F343" s="123"/>
      <c r="G343" s="123"/>
      <c r="H343" s="130" t="s">
        <v>165</v>
      </c>
      <c r="I343" s="131"/>
      <c r="J343" s="131"/>
      <c r="K343" s="131"/>
      <c r="L343" s="131" t="s">
        <v>164</v>
      </c>
      <c r="M343" s="131"/>
      <c r="N343" s="131"/>
      <c r="O343" s="131"/>
      <c r="P343" s="132"/>
      <c r="Q343" s="130"/>
      <c r="R343" s="133">
        <f t="shared" si="15"/>
        <v>0</v>
      </c>
      <c r="S343" s="134"/>
      <c r="T343" s="135"/>
      <c r="U343" s="131"/>
      <c r="V343" s="131"/>
      <c r="W343" s="131"/>
      <c r="X343" s="131"/>
    </row>
    <row r="344" spans="1:24">
      <c r="A344" s="123"/>
      <c r="B344" s="123"/>
      <c r="C344" s="123"/>
      <c r="D344" s="123"/>
      <c r="E344" s="123"/>
      <c r="F344" s="123"/>
      <c r="G344" s="123"/>
      <c r="H344" s="130" t="s">
        <v>166</v>
      </c>
      <c r="I344" s="131"/>
      <c r="J344" s="131"/>
      <c r="K344" s="131"/>
      <c r="L344" s="131" t="s">
        <v>164</v>
      </c>
      <c r="M344" s="131"/>
      <c r="N344" s="131"/>
      <c r="O344" s="131"/>
      <c r="P344" s="132"/>
      <c r="Q344" s="130"/>
      <c r="R344" s="133">
        <f t="shared" si="15"/>
        <v>0</v>
      </c>
      <c r="S344" s="134"/>
      <c r="T344" s="135"/>
      <c r="U344" s="131"/>
      <c r="V344" s="131"/>
      <c r="W344" s="131"/>
      <c r="X344" s="131"/>
    </row>
    <row r="345" spans="1:24">
      <c r="A345" s="123"/>
      <c r="B345" s="123"/>
      <c r="C345" s="123"/>
      <c r="D345" s="123"/>
      <c r="E345" s="123"/>
      <c r="F345" s="123"/>
      <c r="G345" s="123"/>
      <c r="H345" s="130" t="s">
        <v>167</v>
      </c>
      <c r="I345" s="131"/>
      <c r="J345" s="131"/>
      <c r="K345" s="131"/>
      <c r="L345" s="131" t="s">
        <v>164</v>
      </c>
      <c r="M345" s="131"/>
      <c r="N345" s="131"/>
      <c r="O345" s="131"/>
      <c r="P345" s="132"/>
      <c r="Q345" s="130"/>
      <c r="R345" s="133">
        <f t="shared" si="15"/>
        <v>0</v>
      </c>
      <c r="S345" s="134"/>
      <c r="T345" s="135"/>
      <c r="U345" s="131"/>
      <c r="V345" s="131"/>
      <c r="W345" s="131"/>
      <c r="X345" s="131"/>
    </row>
    <row r="346" spans="1:24">
      <c r="A346" s="123" t="str">
        <f>A116</f>
        <v>Escolher Ação</v>
      </c>
      <c r="B346" s="123"/>
      <c r="C346" s="123"/>
      <c r="D346" s="123" t="str">
        <f>C116</f>
        <v>Diárias, Passagens e Transporte</v>
      </c>
      <c r="E346" s="123"/>
      <c r="F346" s="123"/>
      <c r="G346" s="123"/>
      <c r="H346" s="130" t="s">
        <v>163</v>
      </c>
      <c r="I346" s="131"/>
      <c r="J346" s="131"/>
      <c r="K346" s="131"/>
      <c r="L346" s="131" t="s">
        <v>164</v>
      </c>
      <c r="M346" s="131"/>
      <c r="N346" s="131"/>
      <c r="O346" s="131"/>
      <c r="P346" s="132"/>
      <c r="Q346" s="130"/>
      <c r="R346" s="133">
        <f t="shared" ref="R346:R349" si="16">N346*P346</f>
        <v>0</v>
      </c>
      <c r="S346" s="134"/>
      <c r="T346" s="135"/>
      <c r="U346" s="131"/>
      <c r="V346" s="131"/>
      <c r="W346" s="131"/>
      <c r="X346" s="131"/>
    </row>
    <row r="347" spans="1:24">
      <c r="A347" s="123"/>
      <c r="B347" s="123"/>
      <c r="C347" s="123"/>
      <c r="D347" s="123"/>
      <c r="E347" s="123"/>
      <c r="F347" s="123"/>
      <c r="G347" s="123"/>
      <c r="H347" s="130" t="s">
        <v>165</v>
      </c>
      <c r="I347" s="131"/>
      <c r="J347" s="131"/>
      <c r="K347" s="131"/>
      <c r="L347" s="131" t="s">
        <v>164</v>
      </c>
      <c r="M347" s="131"/>
      <c r="N347" s="131"/>
      <c r="O347" s="131"/>
      <c r="P347" s="132"/>
      <c r="Q347" s="130"/>
      <c r="R347" s="133">
        <f t="shared" si="16"/>
        <v>0</v>
      </c>
      <c r="S347" s="134"/>
      <c r="T347" s="135"/>
      <c r="U347" s="131"/>
      <c r="V347" s="131"/>
      <c r="W347" s="131"/>
      <c r="X347" s="131"/>
    </row>
    <row r="348" spans="1:24">
      <c r="A348" s="123"/>
      <c r="B348" s="123"/>
      <c r="C348" s="123"/>
      <c r="D348" s="123"/>
      <c r="E348" s="123"/>
      <c r="F348" s="123"/>
      <c r="G348" s="123"/>
      <c r="H348" s="130" t="s">
        <v>166</v>
      </c>
      <c r="I348" s="131"/>
      <c r="J348" s="131"/>
      <c r="K348" s="131"/>
      <c r="L348" s="131" t="s">
        <v>164</v>
      </c>
      <c r="M348" s="131"/>
      <c r="N348" s="131"/>
      <c r="O348" s="131"/>
      <c r="P348" s="132"/>
      <c r="Q348" s="130"/>
      <c r="R348" s="133">
        <f t="shared" si="16"/>
        <v>0</v>
      </c>
      <c r="S348" s="134"/>
      <c r="T348" s="135"/>
      <c r="U348" s="131"/>
      <c r="V348" s="131"/>
      <c r="W348" s="131"/>
      <c r="X348" s="131"/>
    </row>
    <row r="349" spans="1:24">
      <c r="A349" s="123"/>
      <c r="B349" s="123"/>
      <c r="C349" s="123"/>
      <c r="D349" s="123"/>
      <c r="E349" s="123"/>
      <c r="F349" s="123"/>
      <c r="G349" s="123"/>
      <c r="H349" s="130" t="s">
        <v>167</v>
      </c>
      <c r="I349" s="131"/>
      <c r="J349" s="131"/>
      <c r="K349" s="131"/>
      <c r="L349" s="131" t="s">
        <v>164</v>
      </c>
      <c r="M349" s="131"/>
      <c r="N349" s="131"/>
      <c r="O349" s="131"/>
      <c r="P349" s="132"/>
      <c r="Q349" s="130"/>
      <c r="R349" s="133">
        <f t="shared" si="16"/>
        <v>0</v>
      </c>
      <c r="S349" s="134"/>
      <c r="T349" s="135"/>
      <c r="U349" s="131"/>
      <c r="V349" s="131"/>
      <c r="W349" s="131"/>
      <c r="X349" s="131"/>
    </row>
    <row r="350" spans="1:24">
      <c r="A350" s="123" t="str">
        <f>A117</f>
        <v>Escolher Ação</v>
      </c>
      <c r="B350" s="123"/>
      <c r="C350" s="123"/>
      <c r="D350" s="123" t="str">
        <f>C117</f>
        <v>Escolher Ação</v>
      </c>
      <c r="E350" s="123"/>
      <c r="F350" s="123"/>
      <c r="G350" s="123"/>
      <c r="H350" s="130" t="s">
        <v>163</v>
      </c>
      <c r="I350" s="131"/>
      <c r="J350" s="131"/>
      <c r="K350" s="131"/>
      <c r="L350" s="131" t="s">
        <v>164</v>
      </c>
      <c r="M350" s="131"/>
      <c r="N350" s="131"/>
      <c r="O350" s="131"/>
      <c r="P350" s="132"/>
      <c r="Q350" s="130"/>
      <c r="R350" s="133">
        <f t="shared" ref="R350:R353" si="17">N350*P350</f>
        <v>0</v>
      </c>
      <c r="S350" s="134"/>
      <c r="T350" s="135"/>
      <c r="U350" s="131"/>
      <c r="V350" s="131"/>
      <c r="W350" s="131"/>
      <c r="X350" s="131"/>
    </row>
    <row r="351" spans="1:24">
      <c r="A351" s="123"/>
      <c r="B351" s="123"/>
      <c r="C351" s="123"/>
      <c r="D351" s="123"/>
      <c r="E351" s="123"/>
      <c r="F351" s="123"/>
      <c r="G351" s="123"/>
      <c r="H351" s="130" t="s">
        <v>165</v>
      </c>
      <c r="I351" s="131"/>
      <c r="J351" s="131"/>
      <c r="K351" s="131"/>
      <c r="L351" s="131" t="s">
        <v>164</v>
      </c>
      <c r="M351" s="131"/>
      <c r="N351" s="131"/>
      <c r="O351" s="131"/>
      <c r="P351" s="132"/>
      <c r="Q351" s="130"/>
      <c r="R351" s="133">
        <f t="shared" si="17"/>
        <v>0</v>
      </c>
      <c r="S351" s="134"/>
      <c r="T351" s="135"/>
      <c r="U351" s="131"/>
      <c r="V351" s="131"/>
      <c r="W351" s="131"/>
      <c r="X351" s="131"/>
    </row>
    <row r="352" spans="1:24">
      <c r="A352" s="123"/>
      <c r="B352" s="123"/>
      <c r="C352" s="123"/>
      <c r="D352" s="123"/>
      <c r="E352" s="123"/>
      <c r="F352" s="123"/>
      <c r="G352" s="123"/>
      <c r="H352" s="130" t="s">
        <v>166</v>
      </c>
      <c r="I352" s="131"/>
      <c r="J352" s="131"/>
      <c r="K352" s="131"/>
      <c r="L352" s="131" t="s">
        <v>164</v>
      </c>
      <c r="M352" s="131"/>
      <c r="N352" s="131"/>
      <c r="O352" s="131"/>
      <c r="P352" s="132"/>
      <c r="Q352" s="130"/>
      <c r="R352" s="133">
        <f t="shared" si="17"/>
        <v>0</v>
      </c>
      <c r="S352" s="134"/>
      <c r="T352" s="135"/>
      <c r="U352" s="131"/>
      <c r="V352" s="131"/>
      <c r="W352" s="131"/>
      <c r="X352" s="131"/>
    </row>
    <row r="353" spans="1:24">
      <c r="A353" s="123"/>
      <c r="B353" s="123"/>
      <c r="C353" s="123"/>
      <c r="D353" s="123"/>
      <c r="E353" s="123"/>
      <c r="F353" s="123"/>
      <c r="G353" s="123"/>
      <c r="H353" s="130" t="s">
        <v>167</v>
      </c>
      <c r="I353" s="131"/>
      <c r="J353" s="131"/>
      <c r="K353" s="131"/>
      <c r="L353" s="131" t="s">
        <v>164</v>
      </c>
      <c r="M353" s="131"/>
      <c r="N353" s="131"/>
      <c r="O353" s="131"/>
      <c r="P353" s="132"/>
      <c r="Q353" s="130"/>
      <c r="R353" s="133">
        <f t="shared" si="17"/>
        <v>0</v>
      </c>
      <c r="S353" s="134"/>
      <c r="T353" s="135"/>
      <c r="U353" s="131"/>
      <c r="V353" s="131"/>
      <c r="W353" s="131"/>
      <c r="X353" s="131"/>
    </row>
    <row r="354" spans="1:24">
      <c r="A354" s="123" t="str">
        <f>A118</f>
        <v>Escolher Ação</v>
      </c>
      <c r="B354" s="123"/>
      <c r="C354" s="123"/>
      <c r="D354" s="123" t="str">
        <f>C118</f>
        <v>Escolher Ação</v>
      </c>
      <c r="E354" s="123"/>
      <c r="F354" s="123"/>
      <c r="G354" s="123"/>
      <c r="H354" s="130" t="s">
        <v>163</v>
      </c>
      <c r="I354" s="131"/>
      <c r="J354" s="131"/>
      <c r="K354" s="131"/>
      <c r="L354" s="131" t="s">
        <v>164</v>
      </c>
      <c r="M354" s="131"/>
      <c r="N354" s="131"/>
      <c r="O354" s="131"/>
      <c r="P354" s="132"/>
      <c r="Q354" s="130"/>
      <c r="R354" s="133">
        <f t="shared" ref="R354:R357" si="18">N354*P354</f>
        <v>0</v>
      </c>
      <c r="S354" s="134"/>
      <c r="T354" s="135"/>
      <c r="U354" s="131"/>
      <c r="V354" s="131"/>
      <c r="W354" s="131"/>
      <c r="X354" s="131"/>
    </row>
    <row r="355" spans="1:24">
      <c r="A355" s="123"/>
      <c r="B355" s="123"/>
      <c r="C355" s="123"/>
      <c r="D355" s="123"/>
      <c r="E355" s="123"/>
      <c r="F355" s="123"/>
      <c r="G355" s="123"/>
      <c r="H355" s="130" t="s">
        <v>165</v>
      </c>
      <c r="I355" s="131"/>
      <c r="J355" s="131"/>
      <c r="K355" s="131"/>
      <c r="L355" s="131" t="s">
        <v>164</v>
      </c>
      <c r="M355" s="131"/>
      <c r="N355" s="131"/>
      <c r="O355" s="131"/>
      <c r="P355" s="132"/>
      <c r="Q355" s="130"/>
      <c r="R355" s="133">
        <f t="shared" si="18"/>
        <v>0</v>
      </c>
      <c r="S355" s="134"/>
      <c r="T355" s="135"/>
      <c r="U355" s="131"/>
      <c r="V355" s="131"/>
      <c r="W355" s="131"/>
      <c r="X355" s="131"/>
    </row>
    <row r="356" spans="1:24">
      <c r="A356" s="123"/>
      <c r="B356" s="123"/>
      <c r="C356" s="123"/>
      <c r="D356" s="123"/>
      <c r="E356" s="123"/>
      <c r="F356" s="123"/>
      <c r="G356" s="123"/>
      <c r="H356" s="130" t="s">
        <v>166</v>
      </c>
      <c r="I356" s="131"/>
      <c r="J356" s="131"/>
      <c r="K356" s="131"/>
      <c r="L356" s="131" t="s">
        <v>164</v>
      </c>
      <c r="M356" s="131"/>
      <c r="N356" s="131"/>
      <c r="O356" s="131"/>
      <c r="P356" s="132"/>
      <c r="Q356" s="130"/>
      <c r="R356" s="133">
        <f t="shared" si="18"/>
        <v>0</v>
      </c>
      <c r="S356" s="134"/>
      <c r="T356" s="135"/>
      <c r="U356" s="131"/>
      <c r="V356" s="131"/>
      <c r="W356" s="131"/>
      <c r="X356" s="131"/>
    </row>
    <row r="357" spans="1:24">
      <c r="A357" s="123"/>
      <c r="B357" s="123"/>
      <c r="C357" s="123"/>
      <c r="D357" s="123"/>
      <c r="E357" s="123"/>
      <c r="F357" s="123"/>
      <c r="G357" s="123"/>
      <c r="H357" s="130" t="s">
        <v>167</v>
      </c>
      <c r="I357" s="131"/>
      <c r="J357" s="131"/>
      <c r="K357" s="131"/>
      <c r="L357" s="131" t="s">
        <v>164</v>
      </c>
      <c r="M357" s="131"/>
      <c r="N357" s="131"/>
      <c r="O357" s="131"/>
      <c r="P357" s="132"/>
      <c r="Q357" s="130"/>
      <c r="R357" s="133">
        <f t="shared" si="18"/>
        <v>0</v>
      </c>
      <c r="S357" s="134"/>
      <c r="T357" s="135"/>
      <c r="U357" s="131"/>
      <c r="V357" s="131"/>
      <c r="W357" s="131"/>
      <c r="X357" s="131"/>
    </row>
    <row r="358" spans="1:24">
      <c r="A358" s="123" t="str">
        <f>A119</f>
        <v>Escolher Ação</v>
      </c>
      <c r="B358" s="123"/>
      <c r="C358" s="123"/>
      <c r="D358" s="123" t="str">
        <f>C119</f>
        <v>Escolher Ação</v>
      </c>
      <c r="E358" s="123"/>
      <c r="F358" s="123"/>
      <c r="G358" s="123"/>
      <c r="H358" s="130" t="s">
        <v>163</v>
      </c>
      <c r="I358" s="131"/>
      <c r="J358" s="131"/>
      <c r="K358" s="131"/>
      <c r="L358" s="131" t="s">
        <v>164</v>
      </c>
      <c r="M358" s="131"/>
      <c r="N358" s="131"/>
      <c r="O358" s="131"/>
      <c r="P358" s="132"/>
      <c r="Q358" s="130"/>
      <c r="R358" s="133">
        <f t="shared" ref="R358:R361" si="19">N358*P358</f>
        <v>0</v>
      </c>
      <c r="S358" s="134"/>
      <c r="T358" s="135"/>
      <c r="U358" s="131"/>
      <c r="V358" s="131"/>
      <c r="W358" s="131"/>
      <c r="X358" s="131"/>
    </row>
    <row r="359" spans="1:24">
      <c r="A359" s="123"/>
      <c r="B359" s="123"/>
      <c r="C359" s="123"/>
      <c r="D359" s="123"/>
      <c r="E359" s="123"/>
      <c r="F359" s="123"/>
      <c r="G359" s="123"/>
      <c r="H359" s="130" t="s">
        <v>165</v>
      </c>
      <c r="I359" s="131"/>
      <c r="J359" s="131"/>
      <c r="K359" s="131"/>
      <c r="L359" s="131" t="s">
        <v>164</v>
      </c>
      <c r="M359" s="131"/>
      <c r="N359" s="131"/>
      <c r="O359" s="131"/>
      <c r="P359" s="132"/>
      <c r="Q359" s="130"/>
      <c r="R359" s="133">
        <f t="shared" si="19"/>
        <v>0</v>
      </c>
      <c r="S359" s="134"/>
      <c r="T359" s="135"/>
      <c r="U359" s="131"/>
      <c r="V359" s="131"/>
      <c r="W359" s="131"/>
      <c r="X359" s="131"/>
    </row>
    <row r="360" spans="1:24">
      <c r="A360" s="123"/>
      <c r="B360" s="123"/>
      <c r="C360" s="123"/>
      <c r="D360" s="123"/>
      <c r="E360" s="123"/>
      <c r="F360" s="123"/>
      <c r="G360" s="123"/>
      <c r="H360" s="130" t="s">
        <v>166</v>
      </c>
      <c r="I360" s="131"/>
      <c r="J360" s="131"/>
      <c r="K360" s="131"/>
      <c r="L360" s="131" t="s">
        <v>164</v>
      </c>
      <c r="M360" s="131"/>
      <c r="N360" s="131"/>
      <c r="O360" s="131"/>
      <c r="P360" s="132"/>
      <c r="Q360" s="130"/>
      <c r="R360" s="133">
        <f t="shared" si="19"/>
        <v>0</v>
      </c>
      <c r="S360" s="134"/>
      <c r="T360" s="135"/>
      <c r="U360" s="131"/>
      <c r="V360" s="131"/>
      <c r="W360" s="131"/>
      <c r="X360" s="131"/>
    </row>
    <row r="361" spans="1:24">
      <c r="A361" s="123"/>
      <c r="B361" s="123"/>
      <c r="C361" s="123"/>
      <c r="D361" s="123"/>
      <c r="E361" s="123"/>
      <c r="F361" s="123"/>
      <c r="G361" s="123"/>
      <c r="H361" s="130" t="s">
        <v>167</v>
      </c>
      <c r="I361" s="131"/>
      <c r="J361" s="131"/>
      <c r="K361" s="131"/>
      <c r="L361" s="131" t="s">
        <v>164</v>
      </c>
      <c r="M361" s="131"/>
      <c r="N361" s="131"/>
      <c r="O361" s="131"/>
      <c r="P361" s="132"/>
      <c r="Q361" s="130"/>
      <c r="R361" s="133">
        <f t="shared" si="19"/>
        <v>0</v>
      </c>
      <c r="S361" s="134"/>
      <c r="T361" s="135"/>
      <c r="U361" s="131"/>
      <c r="V361" s="131"/>
      <c r="W361" s="131"/>
      <c r="X361" s="131"/>
    </row>
    <row r="362" spans="1:24">
      <c r="A362" s="123" t="str">
        <f>A120</f>
        <v>Escolher Ação</v>
      </c>
      <c r="B362" s="123"/>
      <c r="C362" s="123"/>
      <c r="D362" s="123" t="str">
        <f>C120</f>
        <v>Escolher Ação</v>
      </c>
      <c r="E362" s="123"/>
      <c r="F362" s="123"/>
      <c r="G362" s="123"/>
      <c r="H362" s="130" t="s">
        <v>163</v>
      </c>
      <c r="I362" s="131"/>
      <c r="J362" s="131"/>
      <c r="K362" s="131"/>
      <c r="L362" s="131" t="s">
        <v>164</v>
      </c>
      <c r="M362" s="131"/>
      <c r="N362" s="131"/>
      <c r="O362" s="131"/>
      <c r="P362" s="132"/>
      <c r="Q362" s="130"/>
      <c r="R362" s="133">
        <f t="shared" ref="R362:R369" si="20">N362*P362</f>
        <v>0</v>
      </c>
      <c r="S362" s="134"/>
      <c r="T362" s="135"/>
      <c r="U362" s="131"/>
      <c r="V362" s="131"/>
      <c r="W362" s="131"/>
      <c r="X362" s="131"/>
    </row>
    <row r="363" spans="1:24">
      <c r="A363" s="123"/>
      <c r="B363" s="123"/>
      <c r="C363" s="123"/>
      <c r="D363" s="123"/>
      <c r="E363" s="123"/>
      <c r="F363" s="123"/>
      <c r="G363" s="123"/>
      <c r="H363" s="130" t="s">
        <v>165</v>
      </c>
      <c r="I363" s="131"/>
      <c r="J363" s="131"/>
      <c r="K363" s="131"/>
      <c r="L363" s="131" t="s">
        <v>164</v>
      </c>
      <c r="M363" s="131"/>
      <c r="N363" s="131"/>
      <c r="O363" s="131"/>
      <c r="P363" s="132"/>
      <c r="Q363" s="130"/>
      <c r="R363" s="133">
        <f t="shared" si="20"/>
        <v>0</v>
      </c>
      <c r="S363" s="134"/>
      <c r="T363" s="135"/>
      <c r="U363" s="131"/>
      <c r="V363" s="131"/>
      <c r="W363" s="131"/>
      <c r="X363" s="131"/>
    </row>
    <row r="364" spans="1:24">
      <c r="A364" s="123"/>
      <c r="B364" s="123"/>
      <c r="C364" s="123"/>
      <c r="D364" s="123"/>
      <c r="E364" s="123"/>
      <c r="F364" s="123"/>
      <c r="G364" s="123"/>
      <c r="H364" s="130" t="s">
        <v>166</v>
      </c>
      <c r="I364" s="131"/>
      <c r="J364" s="131"/>
      <c r="K364" s="131"/>
      <c r="L364" s="131" t="s">
        <v>164</v>
      </c>
      <c r="M364" s="131"/>
      <c r="N364" s="131"/>
      <c r="O364" s="131"/>
      <c r="P364" s="132"/>
      <c r="Q364" s="130"/>
      <c r="R364" s="133">
        <f t="shared" si="20"/>
        <v>0</v>
      </c>
      <c r="S364" s="134"/>
      <c r="T364" s="135"/>
      <c r="U364" s="131"/>
      <c r="V364" s="131"/>
      <c r="W364" s="131"/>
      <c r="X364" s="131"/>
    </row>
    <row r="365" spans="1:24">
      <c r="A365" s="123"/>
      <c r="B365" s="123"/>
      <c r="C365" s="123"/>
      <c r="D365" s="123"/>
      <c r="E365" s="123"/>
      <c r="F365" s="123"/>
      <c r="G365" s="123"/>
      <c r="H365" s="130" t="s">
        <v>167</v>
      </c>
      <c r="I365" s="131"/>
      <c r="J365" s="131"/>
      <c r="K365" s="131"/>
      <c r="L365" s="131" t="s">
        <v>164</v>
      </c>
      <c r="M365" s="131"/>
      <c r="N365" s="131"/>
      <c r="O365" s="131"/>
      <c r="P365" s="132"/>
      <c r="Q365" s="130"/>
      <c r="R365" s="133">
        <f t="shared" si="20"/>
        <v>0</v>
      </c>
      <c r="S365" s="134"/>
      <c r="T365" s="135"/>
      <c r="U365" s="131"/>
      <c r="V365" s="131"/>
      <c r="W365" s="131"/>
      <c r="X365" s="131"/>
    </row>
    <row r="366" spans="1:24">
      <c r="A366" s="123" t="str">
        <f>A121</f>
        <v>Escolher Ação</v>
      </c>
      <c r="B366" s="123"/>
      <c r="C366" s="123"/>
      <c r="D366" s="123" t="str">
        <f>C121</f>
        <v>Escolher Ação</v>
      </c>
      <c r="E366" s="123"/>
      <c r="F366" s="123"/>
      <c r="G366" s="123"/>
      <c r="H366" s="130" t="s">
        <v>163</v>
      </c>
      <c r="I366" s="131"/>
      <c r="J366" s="131"/>
      <c r="K366" s="131"/>
      <c r="L366" s="131" t="s">
        <v>164</v>
      </c>
      <c r="M366" s="131"/>
      <c r="N366" s="131"/>
      <c r="O366" s="131"/>
      <c r="P366" s="132"/>
      <c r="Q366" s="130"/>
      <c r="R366" s="133">
        <f t="shared" si="20"/>
        <v>0</v>
      </c>
      <c r="S366" s="134"/>
      <c r="T366" s="135"/>
      <c r="U366" s="131"/>
      <c r="V366" s="131"/>
      <c r="W366" s="131"/>
      <c r="X366" s="131"/>
    </row>
    <row r="367" spans="1:24">
      <c r="A367" s="124"/>
      <c r="B367" s="125"/>
      <c r="C367" s="126"/>
      <c r="D367" s="124"/>
      <c r="E367" s="125"/>
      <c r="F367" s="125"/>
      <c r="G367" s="126"/>
      <c r="H367" s="131" t="s">
        <v>165</v>
      </c>
      <c r="I367" s="131"/>
      <c r="J367" s="131"/>
      <c r="K367" s="131"/>
      <c r="L367" s="131" t="s">
        <v>164</v>
      </c>
      <c r="M367" s="131"/>
      <c r="N367" s="131"/>
      <c r="O367" s="131"/>
      <c r="P367" s="132"/>
      <c r="Q367" s="130"/>
      <c r="R367" s="133">
        <f t="shared" si="20"/>
        <v>0</v>
      </c>
      <c r="S367" s="134"/>
      <c r="T367" s="135"/>
      <c r="U367" s="131"/>
      <c r="V367" s="131"/>
      <c r="W367" s="131"/>
      <c r="X367" s="131"/>
    </row>
    <row r="368" spans="1:24">
      <c r="A368" s="124"/>
      <c r="B368" s="125"/>
      <c r="C368" s="126"/>
      <c r="D368" s="124"/>
      <c r="E368" s="125"/>
      <c r="F368" s="125"/>
      <c r="G368" s="126"/>
      <c r="H368" s="131" t="s">
        <v>166</v>
      </c>
      <c r="I368" s="131"/>
      <c r="J368" s="131"/>
      <c r="K368" s="131"/>
      <c r="L368" s="131" t="s">
        <v>164</v>
      </c>
      <c r="M368" s="131"/>
      <c r="N368" s="131"/>
      <c r="O368" s="131"/>
      <c r="P368" s="132"/>
      <c r="Q368" s="130"/>
      <c r="R368" s="133">
        <f t="shared" si="20"/>
        <v>0</v>
      </c>
      <c r="S368" s="134"/>
      <c r="T368" s="135"/>
      <c r="U368" s="131"/>
      <c r="V368" s="131"/>
      <c r="W368" s="131"/>
      <c r="X368" s="131"/>
    </row>
    <row r="369" spans="1:24">
      <c r="A369" s="127"/>
      <c r="B369" s="128"/>
      <c r="C369" s="129"/>
      <c r="D369" s="127"/>
      <c r="E369" s="128"/>
      <c r="F369" s="128"/>
      <c r="G369" s="129"/>
      <c r="H369" s="131" t="s">
        <v>167</v>
      </c>
      <c r="I369" s="131"/>
      <c r="J369" s="131"/>
      <c r="K369" s="131"/>
      <c r="L369" s="131" t="s">
        <v>164</v>
      </c>
      <c r="M369" s="131"/>
      <c r="N369" s="131"/>
      <c r="O369" s="131"/>
      <c r="P369" s="132"/>
      <c r="Q369" s="130"/>
      <c r="R369" s="133">
        <f t="shared" si="20"/>
        <v>0</v>
      </c>
      <c r="S369" s="134"/>
      <c r="T369" s="135"/>
      <c r="U369" s="131"/>
      <c r="V369" s="131"/>
      <c r="W369" s="131"/>
      <c r="X369" s="131"/>
    </row>
    <row r="370" spans="1:24">
      <c r="A370" s="258" t="s">
        <v>168</v>
      </c>
      <c r="B370" s="259"/>
      <c r="C370" s="259"/>
      <c r="D370" s="259"/>
      <c r="E370" s="259"/>
      <c r="F370" s="259"/>
      <c r="G370" s="259"/>
      <c r="H370" s="259"/>
      <c r="I370" s="259"/>
      <c r="J370" s="259"/>
      <c r="K370" s="259"/>
      <c r="L370" s="259"/>
      <c r="M370" s="259"/>
      <c r="N370" s="259"/>
      <c r="O370" s="259"/>
      <c r="P370" s="259"/>
      <c r="Q370" s="259"/>
      <c r="R370" s="259"/>
      <c r="S370" s="259"/>
      <c r="T370" s="259"/>
      <c r="U370" s="259"/>
      <c r="V370" s="259"/>
      <c r="W370" s="259"/>
      <c r="X370" s="260"/>
    </row>
    <row r="371" spans="1:24">
      <c r="A371" s="148" t="s">
        <v>105</v>
      </c>
      <c r="B371" s="149"/>
      <c r="C371" s="148" t="s">
        <v>106</v>
      </c>
      <c r="D371" s="149"/>
      <c r="E371" s="101" t="s">
        <v>108</v>
      </c>
      <c r="F371" s="102"/>
      <c r="G371" s="102"/>
      <c r="H371" s="102"/>
      <c r="I371" s="102"/>
      <c r="J371" s="150"/>
      <c r="K371" s="151" t="s">
        <v>7</v>
      </c>
      <c r="L371" s="377"/>
      <c r="M371" s="152"/>
      <c r="N371" s="151" t="s">
        <v>169</v>
      </c>
      <c r="O371" s="377"/>
      <c r="P371" s="377"/>
      <c r="Q371" s="377"/>
      <c r="R371" s="152"/>
      <c r="S371" s="151" t="s">
        <v>170</v>
      </c>
      <c r="T371" s="152"/>
      <c r="U371" s="151" t="s">
        <v>171</v>
      </c>
      <c r="V371" s="152"/>
      <c r="W371" s="151" t="s">
        <v>102</v>
      </c>
      <c r="X371" s="152"/>
    </row>
    <row r="372" spans="1:24">
      <c r="A372" s="138" t="str">
        <f>A110</f>
        <v>Escolher Ação</v>
      </c>
      <c r="B372" s="138"/>
      <c r="C372" s="138" t="str">
        <f>C110</f>
        <v>Recursos Humanos</v>
      </c>
      <c r="D372" s="138"/>
      <c r="E372" s="136"/>
      <c r="F372" s="136"/>
      <c r="G372" s="136"/>
      <c r="H372" s="136"/>
      <c r="I372" s="136"/>
      <c r="J372" s="137"/>
      <c r="K372" s="143"/>
      <c r="L372" s="143"/>
      <c r="M372" s="143"/>
      <c r="N372" s="144"/>
      <c r="O372" s="144"/>
      <c r="P372" s="144"/>
      <c r="Q372" s="144"/>
      <c r="R372" s="144"/>
      <c r="S372" s="144"/>
      <c r="T372" s="144"/>
      <c r="U372" s="144"/>
      <c r="V372" s="145"/>
      <c r="W372" s="146">
        <f>S372*U372</f>
        <v>0</v>
      </c>
      <c r="X372" s="146"/>
    </row>
    <row r="373" spans="1:24">
      <c r="A373" s="138"/>
      <c r="B373" s="138"/>
      <c r="C373" s="138"/>
      <c r="D373" s="138"/>
      <c r="E373" s="136"/>
      <c r="F373" s="136"/>
      <c r="G373" s="136"/>
      <c r="H373" s="136"/>
      <c r="I373" s="136"/>
      <c r="J373" s="137"/>
      <c r="K373" s="143"/>
      <c r="L373" s="143"/>
      <c r="M373" s="143"/>
      <c r="N373" s="144"/>
      <c r="O373" s="144"/>
      <c r="P373" s="144"/>
      <c r="Q373" s="144"/>
      <c r="R373" s="144"/>
      <c r="S373" s="144"/>
      <c r="T373" s="144"/>
      <c r="U373" s="144"/>
      <c r="V373" s="145"/>
      <c r="W373" s="146">
        <f t="shared" ref="W373:W407" si="21">S373*U373</f>
        <v>0</v>
      </c>
      <c r="X373" s="146"/>
    </row>
    <row r="374" spans="1:24">
      <c r="A374" s="138"/>
      <c r="B374" s="138"/>
      <c r="C374" s="138"/>
      <c r="D374" s="138"/>
      <c r="E374" s="136"/>
      <c r="F374" s="136"/>
      <c r="G374" s="136"/>
      <c r="H374" s="136"/>
      <c r="I374" s="136"/>
      <c r="J374" s="137"/>
      <c r="K374" s="143"/>
      <c r="L374" s="143"/>
      <c r="M374" s="143"/>
      <c r="N374" s="144"/>
      <c r="O374" s="144"/>
      <c r="P374" s="144"/>
      <c r="Q374" s="144"/>
      <c r="R374" s="144"/>
      <c r="S374" s="144"/>
      <c r="T374" s="144"/>
      <c r="U374" s="144"/>
      <c r="V374" s="145"/>
      <c r="W374" s="146">
        <f t="shared" si="21"/>
        <v>0</v>
      </c>
      <c r="X374" s="146"/>
    </row>
    <row r="375" spans="1:24">
      <c r="A375" s="138" t="str">
        <f>A111</f>
        <v>Escolher Ação</v>
      </c>
      <c r="B375" s="138"/>
      <c r="C375" s="138" t="str">
        <f>C111</f>
        <v>Encargos Trabalhistas e Previdenciários</v>
      </c>
      <c r="D375" s="138"/>
      <c r="E375" s="136"/>
      <c r="F375" s="136"/>
      <c r="G375" s="136"/>
      <c r="H375" s="136"/>
      <c r="I375" s="136"/>
      <c r="J375" s="137"/>
      <c r="K375" s="143"/>
      <c r="L375" s="143"/>
      <c r="M375" s="143"/>
      <c r="N375" s="144"/>
      <c r="O375" s="144"/>
      <c r="P375" s="144"/>
      <c r="Q375" s="144"/>
      <c r="R375" s="144"/>
      <c r="S375" s="144"/>
      <c r="T375" s="144"/>
      <c r="U375" s="144"/>
      <c r="V375" s="145"/>
      <c r="W375" s="146">
        <f t="shared" si="21"/>
        <v>0</v>
      </c>
      <c r="X375" s="146"/>
    </row>
    <row r="376" spans="1:24">
      <c r="A376" s="138"/>
      <c r="B376" s="138"/>
      <c r="C376" s="138"/>
      <c r="D376" s="138"/>
      <c r="E376" s="136"/>
      <c r="F376" s="136"/>
      <c r="G376" s="136"/>
      <c r="H376" s="136"/>
      <c r="I376" s="136"/>
      <c r="J376" s="137"/>
      <c r="K376" s="143"/>
      <c r="L376" s="143"/>
      <c r="M376" s="143"/>
      <c r="N376" s="144"/>
      <c r="O376" s="144"/>
      <c r="P376" s="144"/>
      <c r="Q376" s="144"/>
      <c r="R376" s="144"/>
      <c r="S376" s="144"/>
      <c r="T376" s="144"/>
      <c r="U376" s="144"/>
      <c r="V376" s="145"/>
      <c r="W376" s="146">
        <f t="shared" si="21"/>
        <v>0</v>
      </c>
      <c r="X376" s="146"/>
    </row>
    <row r="377" spans="1:24">
      <c r="A377" s="138"/>
      <c r="B377" s="138"/>
      <c r="C377" s="138"/>
      <c r="D377" s="138"/>
      <c r="E377" s="136"/>
      <c r="F377" s="136"/>
      <c r="G377" s="136"/>
      <c r="H377" s="136"/>
      <c r="I377" s="136"/>
      <c r="J377" s="137"/>
      <c r="K377" s="143"/>
      <c r="L377" s="143"/>
      <c r="M377" s="143"/>
      <c r="N377" s="144"/>
      <c r="O377" s="144"/>
      <c r="P377" s="144"/>
      <c r="Q377" s="144"/>
      <c r="R377" s="144"/>
      <c r="S377" s="144"/>
      <c r="T377" s="144"/>
      <c r="U377" s="144"/>
      <c r="V377" s="145"/>
      <c r="W377" s="146">
        <f t="shared" si="21"/>
        <v>0</v>
      </c>
      <c r="X377" s="146"/>
    </row>
    <row r="378" spans="1:24">
      <c r="A378" s="138" t="str">
        <f>A112</f>
        <v>Escolher Ação</v>
      </c>
      <c r="B378" s="138"/>
      <c r="C378" s="138" t="str">
        <f>C112</f>
        <v>Serviços de Pessoa Física</v>
      </c>
      <c r="D378" s="138"/>
      <c r="E378" s="136"/>
      <c r="F378" s="136"/>
      <c r="G378" s="136"/>
      <c r="H378" s="136"/>
      <c r="I378" s="136"/>
      <c r="J378" s="137"/>
      <c r="K378" s="143"/>
      <c r="L378" s="143"/>
      <c r="M378" s="143"/>
      <c r="N378" s="144"/>
      <c r="O378" s="144"/>
      <c r="P378" s="144"/>
      <c r="Q378" s="144"/>
      <c r="R378" s="144"/>
      <c r="S378" s="144"/>
      <c r="T378" s="144"/>
      <c r="U378" s="144"/>
      <c r="V378" s="145"/>
      <c r="W378" s="146">
        <f t="shared" si="21"/>
        <v>0</v>
      </c>
      <c r="X378" s="146"/>
    </row>
    <row r="379" spans="1:24">
      <c r="A379" s="138"/>
      <c r="B379" s="138"/>
      <c r="C379" s="138"/>
      <c r="D379" s="138"/>
      <c r="E379" s="136"/>
      <c r="F379" s="136"/>
      <c r="G379" s="136"/>
      <c r="H379" s="136"/>
      <c r="I379" s="136"/>
      <c r="J379" s="137"/>
      <c r="K379" s="143"/>
      <c r="L379" s="143"/>
      <c r="M379" s="143"/>
      <c r="N379" s="144"/>
      <c r="O379" s="144"/>
      <c r="P379" s="144"/>
      <c r="Q379" s="144"/>
      <c r="R379" s="144"/>
      <c r="S379" s="144"/>
      <c r="T379" s="144"/>
      <c r="U379" s="144"/>
      <c r="V379" s="145"/>
      <c r="W379" s="146">
        <f t="shared" si="21"/>
        <v>0</v>
      </c>
      <c r="X379" s="146"/>
    </row>
    <row r="380" spans="1:24">
      <c r="A380" s="138"/>
      <c r="B380" s="138"/>
      <c r="C380" s="138"/>
      <c r="D380" s="138"/>
      <c r="E380" s="136"/>
      <c r="F380" s="136"/>
      <c r="G380" s="136"/>
      <c r="H380" s="136"/>
      <c r="I380" s="136"/>
      <c r="J380" s="137"/>
      <c r="K380" s="143"/>
      <c r="L380" s="143"/>
      <c r="M380" s="143"/>
      <c r="N380" s="144"/>
      <c r="O380" s="144"/>
      <c r="P380" s="144"/>
      <c r="Q380" s="144"/>
      <c r="R380" s="144"/>
      <c r="S380" s="144"/>
      <c r="T380" s="144"/>
      <c r="U380" s="144"/>
      <c r="V380" s="145"/>
      <c r="W380" s="146">
        <f t="shared" si="21"/>
        <v>0</v>
      </c>
      <c r="X380" s="146"/>
    </row>
    <row r="381" spans="1:24">
      <c r="A381" s="138" t="str">
        <f>A113</f>
        <v>Escolher Ação</v>
      </c>
      <c r="B381" s="138"/>
      <c r="C381" s="138" t="str">
        <f>C113</f>
        <v>Serviços de Pessoa Jurídica</v>
      </c>
      <c r="D381" s="138"/>
      <c r="E381" s="136"/>
      <c r="F381" s="136"/>
      <c r="G381" s="136"/>
      <c r="H381" s="136"/>
      <c r="I381" s="136"/>
      <c r="J381" s="137"/>
      <c r="K381" s="143"/>
      <c r="L381" s="143"/>
      <c r="M381" s="143"/>
      <c r="N381" s="144"/>
      <c r="O381" s="144"/>
      <c r="P381" s="144"/>
      <c r="Q381" s="144"/>
      <c r="R381" s="144"/>
      <c r="S381" s="144"/>
      <c r="T381" s="144"/>
      <c r="U381" s="144"/>
      <c r="V381" s="145"/>
      <c r="W381" s="146">
        <f t="shared" si="21"/>
        <v>0</v>
      </c>
      <c r="X381" s="146"/>
    </row>
    <row r="382" spans="1:24">
      <c r="A382" s="138"/>
      <c r="B382" s="138"/>
      <c r="C382" s="138"/>
      <c r="D382" s="138"/>
      <c r="E382" s="136"/>
      <c r="F382" s="136"/>
      <c r="G382" s="136"/>
      <c r="H382" s="136"/>
      <c r="I382" s="136"/>
      <c r="J382" s="137"/>
      <c r="K382" s="143"/>
      <c r="L382" s="143"/>
      <c r="M382" s="143"/>
      <c r="N382" s="144"/>
      <c r="O382" s="144"/>
      <c r="P382" s="144"/>
      <c r="Q382" s="144"/>
      <c r="R382" s="144"/>
      <c r="S382" s="144"/>
      <c r="T382" s="144"/>
      <c r="U382" s="144"/>
      <c r="V382" s="145"/>
      <c r="W382" s="146">
        <f t="shared" si="21"/>
        <v>0</v>
      </c>
      <c r="X382" s="146"/>
    </row>
    <row r="383" spans="1:24">
      <c r="A383" s="138"/>
      <c r="B383" s="138"/>
      <c r="C383" s="138"/>
      <c r="D383" s="138"/>
      <c r="E383" s="136"/>
      <c r="F383" s="136"/>
      <c r="G383" s="136"/>
      <c r="H383" s="136"/>
      <c r="I383" s="136"/>
      <c r="J383" s="137"/>
      <c r="K383" s="143"/>
      <c r="L383" s="143"/>
      <c r="M383" s="143"/>
      <c r="N383" s="144"/>
      <c r="O383" s="144"/>
      <c r="P383" s="144"/>
      <c r="Q383" s="144"/>
      <c r="R383" s="144"/>
      <c r="S383" s="144"/>
      <c r="T383" s="144"/>
      <c r="U383" s="144"/>
      <c r="V383" s="145"/>
      <c r="W383" s="146">
        <f t="shared" si="21"/>
        <v>0</v>
      </c>
      <c r="X383" s="146"/>
    </row>
    <row r="384" spans="1:24">
      <c r="A384" s="138" t="str">
        <f>A114</f>
        <v>Escolher Ação</v>
      </c>
      <c r="B384" s="138"/>
      <c r="C384" s="138" t="str">
        <f>C114</f>
        <v>Material Esportivo</v>
      </c>
      <c r="D384" s="138"/>
      <c r="E384" s="136"/>
      <c r="F384" s="136"/>
      <c r="G384" s="136"/>
      <c r="H384" s="136"/>
      <c r="I384" s="136"/>
      <c r="J384" s="137"/>
      <c r="K384" s="143"/>
      <c r="L384" s="143"/>
      <c r="M384" s="143"/>
      <c r="N384" s="144"/>
      <c r="O384" s="144"/>
      <c r="P384" s="144"/>
      <c r="Q384" s="144"/>
      <c r="R384" s="144"/>
      <c r="S384" s="144"/>
      <c r="T384" s="144"/>
      <c r="U384" s="144"/>
      <c r="V384" s="145"/>
      <c r="W384" s="146">
        <f t="shared" si="21"/>
        <v>0</v>
      </c>
      <c r="X384" s="146"/>
    </row>
    <row r="385" spans="1:24">
      <c r="A385" s="138"/>
      <c r="B385" s="138"/>
      <c r="C385" s="138"/>
      <c r="D385" s="138"/>
      <c r="E385" s="136"/>
      <c r="F385" s="136"/>
      <c r="G385" s="136"/>
      <c r="H385" s="136"/>
      <c r="I385" s="136"/>
      <c r="J385" s="137"/>
      <c r="K385" s="143"/>
      <c r="L385" s="143"/>
      <c r="M385" s="143"/>
      <c r="N385" s="144"/>
      <c r="O385" s="144"/>
      <c r="P385" s="144"/>
      <c r="Q385" s="144"/>
      <c r="R385" s="144"/>
      <c r="S385" s="144"/>
      <c r="T385" s="144"/>
      <c r="U385" s="144"/>
      <c r="V385" s="145"/>
      <c r="W385" s="146">
        <f t="shared" si="21"/>
        <v>0</v>
      </c>
      <c r="X385" s="146"/>
    </row>
    <row r="386" spans="1:24">
      <c r="A386" s="138"/>
      <c r="B386" s="138"/>
      <c r="C386" s="138"/>
      <c r="D386" s="138"/>
      <c r="E386" s="136"/>
      <c r="F386" s="136"/>
      <c r="G386" s="136"/>
      <c r="H386" s="136"/>
      <c r="I386" s="136"/>
      <c r="J386" s="137"/>
      <c r="K386" s="143"/>
      <c r="L386" s="143"/>
      <c r="M386" s="143"/>
      <c r="N386" s="144"/>
      <c r="O386" s="144"/>
      <c r="P386" s="144"/>
      <c r="Q386" s="144"/>
      <c r="R386" s="144"/>
      <c r="S386" s="144"/>
      <c r="T386" s="144"/>
      <c r="U386" s="144"/>
      <c r="V386" s="145"/>
      <c r="W386" s="146">
        <f t="shared" si="21"/>
        <v>0</v>
      </c>
      <c r="X386" s="146"/>
    </row>
    <row r="387" spans="1:24">
      <c r="A387" s="138" t="str">
        <f>A115</f>
        <v>Escolher Ação</v>
      </c>
      <c r="B387" s="138"/>
      <c r="C387" s="138" t="str">
        <f>C115</f>
        <v>Outros Materiais de Consumo</v>
      </c>
      <c r="D387" s="138"/>
      <c r="E387" s="136"/>
      <c r="F387" s="136"/>
      <c r="G387" s="136"/>
      <c r="H387" s="136"/>
      <c r="I387" s="136"/>
      <c r="J387" s="137"/>
      <c r="K387" s="143"/>
      <c r="L387" s="143"/>
      <c r="M387" s="143"/>
      <c r="N387" s="144"/>
      <c r="O387" s="144"/>
      <c r="P387" s="144"/>
      <c r="Q387" s="144"/>
      <c r="R387" s="144"/>
      <c r="S387" s="144"/>
      <c r="T387" s="144"/>
      <c r="U387" s="144"/>
      <c r="V387" s="145"/>
      <c r="W387" s="146">
        <f t="shared" si="21"/>
        <v>0</v>
      </c>
      <c r="X387" s="146"/>
    </row>
    <row r="388" spans="1:24">
      <c r="A388" s="138"/>
      <c r="B388" s="138"/>
      <c r="C388" s="138"/>
      <c r="D388" s="138"/>
      <c r="E388" s="136"/>
      <c r="F388" s="136"/>
      <c r="G388" s="136"/>
      <c r="H388" s="136"/>
      <c r="I388" s="136"/>
      <c r="J388" s="137"/>
      <c r="K388" s="143"/>
      <c r="L388" s="143"/>
      <c r="M388" s="143"/>
      <c r="N388" s="144"/>
      <c r="O388" s="144"/>
      <c r="P388" s="144"/>
      <c r="Q388" s="144"/>
      <c r="R388" s="144"/>
      <c r="S388" s="144"/>
      <c r="T388" s="144"/>
      <c r="U388" s="144"/>
      <c r="V388" s="145"/>
      <c r="W388" s="146">
        <f t="shared" si="21"/>
        <v>0</v>
      </c>
      <c r="X388" s="146"/>
    </row>
    <row r="389" spans="1:24">
      <c r="A389" s="138"/>
      <c r="B389" s="138"/>
      <c r="C389" s="138"/>
      <c r="D389" s="138"/>
      <c r="E389" s="136"/>
      <c r="F389" s="136"/>
      <c r="G389" s="136"/>
      <c r="H389" s="136"/>
      <c r="I389" s="136"/>
      <c r="J389" s="137"/>
      <c r="K389" s="143"/>
      <c r="L389" s="143"/>
      <c r="M389" s="143"/>
      <c r="N389" s="144"/>
      <c r="O389" s="144"/>
      <c r="P389" s="144"/>
      <c r="Q389" s="144"/>
      <c r="R389" s="144"/>
      <c r="S389" s="144"/>
      <c r="T389" s="144"/>
      <c r="U389" s="144"/>
      <c r="V389" s="145"/>
      <c r="W389" s="146">
        <f t="shared" si="21"/>
        <v>0</v>
      </c>
      <c r="X389" s="146"/>
    </row>
    <row r="390" spans="1:24">
      <c r="A390" s="138" t="str">
        <f>A116</f>
        <v>Escolher Ação</v>
      </c>
      <c r="B390" s="138"/>
      <c r="C390" s="138" t="str">
        <f>C116</f>
        <v>Diárias, Passagens e Transporte</v>
      </c>
      <c r="D390" s="138"/>
      <c r="E390" s="136"/>
      <c r="F390" s="136"/>
      <c r="G390" s="136"/>
      <c r="H390" s="136"/>
      <c r="I390" s="136"/>
      <c r="J390" s="137"/>
      <c r="K390" s="143"/>
      <c r="L390" s="143"/>
      <c r="M390" s="143"/>
      <c r="N390" s="144"/>
      <c r="O390" s="144"/>
      <c r="P390" s="144"/>
      <c r="Q390" s="144"/>
      <c r="R390" s="144"/>
      <c r="S390" s="144"/>
      <c r="T390" s="144"/>
      <c r="U390" s="144"/>
      <c r="V390" s="145"/>
      <c r="W390" s="146">
        <f t="shared" si="21"/>
        <v>0</v>
      </c>
      <c r="X390" s="146"/>
    </row>
    <row r="391" spans="1:24">
      <c r="A391" s="138"/>
      <c r="B391" s="138"/>
      <c r="C391" s="138"/>
      <c r="D391" s="138"/>
      <c r="E391" s="136"/>
      <c r="F391" s="136"/>
      <c r="G391" s="136"/>
      <c r="H391" s="136"/>
      <c r="I391" s="136"/>
      <c r="J391" s="137"/>
      <c r="K391" s="143"/>
      <c r="L391" s="143"/>
      <c r="M391" s="143"/>
      <c r="N391" s="144"/>
      <c r="O391" s="144"/>
      <c r="P391" s="144"/>
      <c r="Q391" s="144"/>
      <c r="R391" s="144"/>
      <c r="S391" s="144"/>
      <c r="T391" s="144"/>
      <c r="U391" s="144"/>
      <c r="V391" s="145"/>
      <c r="W391" s="146">
        <f t="shared" si="21"/>
        <v>0</v>
      </c>
      <c r="X391" s="146"/>
    </row>
    <row r="392" spans="1:24">
      <c r="A392" s="138"/>
      <c r="B392" s="138"/>
      <c r="C392" s="138"/>
      <c r="D392" s="138"/>
      <c r="E392" s="136"/>
      <c r="F392" s="136"/>
      <c r="G392" s="136"/>
      <c r="H392" s="136"/>
      <c r="I392" s="136"/>
      <c r="J392" s="137"/>
      <c r="K392" s="143"/>
      <c r="L392" s="143"/>
      <c r="M392" s="143"/>
      <c r="N392" s="144"/>
      <c r="O392" s="144"/>
      <c r="P392" s="144"/>
      <c r="Q392" s="144"/>
      <c r="R392" s="144"/>
      <c r="S392" s="144"/>
      <c r="T392" s="144"/>
      <c r="U392" s="144"/>
      <c r="V392" s="145"/>
      <c r="W392" s="146">
        <f t="shared" si="21"/>
        <v>0</v>
      </c>
      <c r="X392" s="146"/>
    </row>
    <row r="393" spans="1:24">
      <c r="A393" s="138" t="str">
        <f>A117</f>
        <v>Escolher Ação</v>
      </c>
      <c r="B393" s="138"/>
      <c r="C393" s="138" t="str">
        <f>C117</f>
        <v>Escolher Ação</v>
      </c>
      <c r="D393" s="138"/>
      <c r="E393" s="136"/>
      <c r="F393" s="136"/>
      <c r="G393" s="136"/>
      <c r="H393" s="136"/>
      <c r="I393" s="136"/>
      <c r="J393" s="137"/>
      <c r="K393" s="143"/>
      <c r="L393" s="143"/>
      <c r="M393" s="143"/>
      <c r="N393" s="144"/>
      <c r="O393" s="144"/>
      <c r="P393" s="144"/>
      <c r="Q393" s="144"/>
      <c r="R393" s="144"/>
      <c r="S393" s="144"/>
      <c r="T393" s="144"/>
      <c r="U393" s="144"/>
      <c r="V393" s="145"/>
      <c r="W393" s="146">
        <f t="shared" si="21"/>
        <v>0</v>
      </c>
      <c r="X393" s="146"/>
    </row>
    <row r="394" spans="1:24">
      <c r="A394" s="138"/>
      <c r="B394" s="138"/>
      <c r="C394" s="138"/>
      <c r="D394" s="138"/>
      <c r="E394" s="136"/>
      <c r="F394" s="136"/>
      <c r="G394" s="136"/>
      <c r="H394" s="136"/>
      <c r="I394" s="136"/>
      <c r="J394" s="137"/>
      <c r="K394" s="143"/>
      <c r="L394" s="143"/>
      <c r="M394" s="143"/>
      <c r="N394" s="144"/>
      <c r="O394" s="144"/>
      <c r="P394" s="144"/>
      <c r="Q394" s="144"/>
      <c r="R394" s="144"/>
      <c r="S394" s="144"/>
      <c r="T394" s="144"/>
      <c r="U394" s="144"/>
      <c r="V394" s="145"/>
      <c r="W394" s="146">
        <f t="shared" si="21"/>
        <v>0</v>
      </c>
      <c r="X394" s="146"/>
    </row>
    <row r="395" spans="1:24">
      <c r="A395" s="138"/>
      <c r="B395" s="138"/>
      <c r="C395" s="138"/>
      <c r="D395" s="138"/>
      <c r="E395" s="136"/>
      <c r="F395" s="136"/>
      <c r="G395" s="136"/>
      <c r="H395" s="136"/>
      <c r="I395" s="136"/>
      <c r="J395" s="137"/>
      <c r="K395" s="271"/>
      <c r="L395" s="271"/>
      <c r="M395" s="271"/>
      <c r="N395" s="144"/>
      <c r="O395" s="144"/>
      <c r="P395" s="144"/>
      <c r="Q395" s="144"/>
      <c r="R395" s="144"/>
      <c r="S395" s="144"/>
      <c r="T395" s="144"/>
      <c r="U395" s="144"/>
      <c r="V395" s="145"/>
      <c r="W395" s="146">
        <f t="shared" si="21"/>
        <v>0</v>
      </c>
      <c r="X395" s="146"/>
    </row>
    <row r="396" spans="1:24">
      <c r="A396" s="138" t="str">
        <f>A118</f>
        <v>Escolher Ação</v>
      </c>
      <c r="B396" s="138"/>
      <c r="C396" s="138" t="str">
        <f>C118</f>
        <v>Escolher Ação</v>
      </c>
      <c r="D396" s="138"/>
      <c r="E396" s="136"/>
      <c r="F396" s="136"/>
      <c r="G396" s="136"/>
      <c r="H396" s="136"/>
      <c r="I396" s="136"/>
      <c r="J396" s="137"/>
      <c r="K396" s="143"/>
      <c r="L396" s="143"/>
      <c r="M396" s="143"/>
      <c r="N396" s="144"/>
      <c r="O396" s="144"/>
      <c r="P396" s="144"/>
      <c r="Q396" s="144"/>
      <c r="R396" s="144"/>
      <c r="S396" s="144"/>
      <c r="T396" s="144"/>
      <c r="U396" s="144"/>
      <c r="V396" s="145"/>
      <c r="W396" s="146">
        <f t="shared" si="21"/>
        <v>0</v>
      </c>
      <c r="X396" s="146"/>
    </row>
    <row r="397" spans="1:24">
      <c r="A397" s="138"/>
      <c r="B397" s="138"/>
      <c r="C397" s="138"/>
      <c r="D397" s="138"/>
      <c r="E397" s="136"/>
      <c r="F397" s="136"/>
      <c r="G397" s="136"/>
      <c r="H397" s="136"/>
      <c r="I397" s="136"/>
      <c r="J397" s="137"/>
      <c r="K397" s="143"/>
      <c r="L397" s="143"/>
      <c r="M397" s="143"/>
      <c r="N397" s="144"/>
      <c r="O397" s="144"/>
      <c r="P397" s="144"/>
      <c r="Q397" s="144"/>
      <c r="R397" s="144"/>
      <c r="S397" s="144"/>
      <c r="T397" s="144"/>
      <c r="U397" s="144"/>
      <c r="V397" s="145"/>
      <c r="W397" s="146">
        <f t="shared" si="21"/>
        <v>0</v>
      </c>
      <c r="X397" s="146"/>
    </row>
    <row r="398" spans="1:24">
      <c r="A398" s="138"/>
      <c r="B398" s="138"/>
      <c r="C398" s="138"/>
      <c r="D398" s="138"/>
      <c r="E398" s="136"/>
      <c r="F398" s="136"/>
      <c r="G398" s="136"/>
      <c r="H398" s="136"/>
      <c r="I398" s="136"/>
      <c r="J398" s="137"/>
      <c r="K398" s="271"/>
      <c r="L398" s="271"/>
      <c r="M398" s="271"/>
      <c r="N398" s="144"/>
      <c r="O398" s="144"/>
      <c r="P398" s="144"/>
      <c r="Q398" s="144"/>
      <c r="R398" s="144"/>
      <c r="S398" s="144"/>
      <c r="T398" s="144"/>
      <c r="U398" s="144"/>
      <c r="V398" s="145"/>
      <c r="W398" s="146">
        <f t="shared" si="21"/>
        <v>0</v>
      </c>
      <c r="X398" s="146"/>
    </row>
    <row r="399" spans="1:24">
      <c r="A399" s="138" t="str">
        <f>A119</f>
        <v>Escolher Ação</v>
      </c>
      <c r="B399" s="138"/>
      <c r="C399" s="138" t="str">
        <f>C119</f>
        <v>Escolher Ação</v>
      </c>
      <c r="D399" s="138"/>
      <c r="E399" s="136"/>
      <c r="F399" s="136"/>
      <c r="G399" s="136"/>
      <c r="H399" s="136"/>
      <c r="I399" s="136"/>
      <c r="J399" s="137"/>
      <c r="K399" s="143"/>
      <c r="L399" s="143"/>
      <c r="M399" s="143"/>
      <c r="N399" s="144"/>
      <c r="O399" s="144"/>
      <c r="P399" s="144"/>
      <c r="Q399" s="144"/>
      <c r="R399" s="144"/>
      <c r="S399" s="144"/>
      <c r="T399" s="144"/>
      <c r="U399" s="144"/>
      <c r="V399" s="145"/>
      <c r="W399" s="146">
        <f t="shared" si="21"/>
        <v>0</v>
      </c>
      <c r="X399" s="146"/>
    </row>
    <row r="400" spans="1:24">
      <c r="A400" s="138"/>
      <c r="B400" s="138"/>
      <c r="C400" s="138"/>
      <c r="D400" s="138"/>
      <c r="E400" s="136"/>
      <c r="F400" s="136"/>
      <c r="G400" s="136"/>
      <c r="H400" s="136"/>
      <c r="I400" s="136"/>
      <c r="J400" s="137"/>
      <c r="K400" s="143"/>
      <c r="L400" s="143"/>
      <c r="M400" s="143"/>
      <c r="N400" s="144"/>
      <c r="O400" s="144"/>
      <c r="P400" s="144"/>
      <c r="Q400" s="144"/>
      <c r="R400" s="144"/>
      <c r="S400" s="144"/>
      <c r="T400" s="144"/>
      <c r="U400" s="144"/>
      <c r="V400" s="145"/>
      <c r="W400" s="146">
        <f t="shared" si="21"/>
        <v>0</v>
      </c>
      <c r="X400" s="146"/>
    </row>
    <row r="401" spans="1:24">
      <c r="A401" s="138"/>
      <c r="B401" s="138"/>
      <c r="C401" s="138"/>
      <c r="D401" s="138"/>
      <c r="E401" s="136"/>
      <c r="F401" s="136"/>
      <c r="G401" s="136"/>
      <c r="H401" s="136"/>
      <c r="I401" s="136"/>
      <c r="J401" s="137"/>
      <c r="K401" s="143"/>
      <c r="L401" s="143"/>
      <c r="M401" s="143"/>
      <c r="N401" s="144"/>
      <c r="O401" s="144"/>
      <c r="P401" s="144"/>
      <c r="Q401" s="144"/>
      <c r="R401" s="144"/>
      <c r="S401" s="144"/>
      <c r="T401" s="144"/>
      <c r="U401" s="144"/>
      <c r="V401" s="145"/>
      <c r="W401" s="146">
        <f t="shared" si="21"/>
        <v>0</v>
      </c>
      <c r="X401" s="146"/>
    </row>
    <row r="402" spans="1:24">
      <c r="A402" s="138" t="str">
        <f>A120</f>
        <v>Escolher Ação</v>
      </c>
      <c r="B402" s="138"/>
      <c r="C402" s="138" t="str">
        <f>C120</f>
        <v>Escolher Ação</v>
      </c>
      <c r="D402" s="138"/>
      <c r="E402" s="136"/>
      <c r="F402" s="136"/>
      <c r="G402" s="136"/>
      <c r="H402" s="136"/>
      <c r="I402" s="136"/>
      <c r="J402" s="137"/>
      <c r="K402" s="143"/>
      <c r="L402" s="143"/>
      <c r="M402" s="143"/>
      <c r="N402" s="144"/>
      <c r="O402" s="144"/>
      <c r="P402" s="144"/>
      <c r="Q402" s="144"/>
      <c r="R402" s="144"/>
      <c r="S402" s="144"/>
      <c r="T402" s="144"/>
      <c r="U402" s="144"/>
      <c r="V402" s="145"/>
      <c r="W402" s="146">
        <f t="shared" si="21"/>
        <v>0</v>
      </c>
      <c r="X402" s="146"/>
    </row>
    <row r="403" spans="1:24">
      <c r="A403" s="138"/>
      <c r="B403" s="138"/>
      <c r="C403" s="138"/>
      <c r="D403" s="138"/>
      <c r="E403" s="136"/>
      <c r="F403" s="136"/>
      <c r="G403" s="136"/>
      <c r="H403" s="136"/>
      <c r="I403" s="136"/>
      <c r="J403" s="137"/>
      <c r="K403" s="143"/>
      <c r="L403" s="143"/>
      <c r="M403" s="143"/>
      <c r="N403" s="144"/>
      <c r="O403" s="144"/>
      <c r="P403" s="144"/>
      <c r="Q403" s="144"/>
      <c r="R403" s="144"/>
      <c r="S403" s="144"/>
      <c r="T403" s="144"/>
      <c r="U403" s="144"/>
      <c r="V403" s="145"/>
      <c r="W403" s="146">
        <f t="shared" si="21"/>
        <v>0</v>
      </c>
      <c r="X403" s="146"/>
    </row>
    <row r="404" spans="1:24">
      <c r="A404" s="138"/>
      <c r="B404" s="138"/>
      <c r="C404" s="138"/>
      <c r="D404" s="138"/>
      <c r="E404" s="136"/>
      <c r="F404" s="136"/>
      <c r="G404" s="136"/>
      <c r="H404" s="136"/>
      <c r="I404" s="136"/>
      <c r="J404" s="137"/>
      <c r="K404" s="143"/>
      <c r="L404" s="143"/>
      <c r="M404" s="143"/>
      <c r="N404" s="144"/>
      <c r="O404" s="144"/>
      <c r="P404" s="144"/>
      <c r="Q404" s="144"/>
      <c r="R404" s="144"/>
      <c r="S404" s="144"/>
      <c r="T404" s="144"/>
      <c r="U404" s="144"/>
      <c r="V404" s="145"/>
      <c r="W404" s="146">
        <f t="shared" si="21"/>
        <v>0</v>
      </c>
      <c r="X404" s="146"/>
    </row>
    <row r="405" spans="1:24">
      <c r="A405" s="138" t="str">
        <f>A121</f>
        <v>Escolher Ação</v>
      </c>
      <c r="B405" s="138"/>
      <c r="C405" s="138" t="str">
        <f>C121</f>
        <v>Escolher Ação</v>
      </c>
      <c r="D405" s="138"/>
      <c r="E405" s="136"/>
      <c r="F405" s="136"/>
      <c r="G405" s="136"/>
      <c r="H405" s="136"/>
      <c r="I405" s="136"/>
      <c r="J405" s="137"/>
      <c r="K405" s="143"/>
      <c r="L405" s="143"/>
      <c r="M405" s="143"/>
      <c r="N405" s="144"/>
      <c r="O405" s="144"/>
      <c r="P405" s="144"/>
      <c r="Q405" s="144"/>
      <c r="R405" s="144"/>
      <c r="S405" s="144"/>
      <c r="T405" s="144"/>
      <c r="U405" s="144"/>
      <c r="V405" s="145"/>
      <c r="W405" s="146">
        <f t="shared" si="21"/>
        <v>0</v>
      </c>
      <c r="X405" s="146"/>
    </row>
    <row r="406" spans="1:24">
      <c r="A406" s="139"/>
      <c r="B406" s="140"/>
      <c r="C406" s="139"/>
      <c r="D406" s="140"/>
      <c r="E406" s="147"/>
      <c r="F406" s="136"/>
      <c r="G406" s="136"/>
      <c r="H406" s="136"/>
      <c r="I406" s="136"/>
      <c r="J406" s="137"/>
      <c r="K406" s="143"/>
      <c r="L406" s="143"/>
      <c r="M406" s="143"/>
      <c r="N406" s="144"/>
      <c r="O406" s="144"/>
      <c r="P406" s="144"/>
      <c r="Q406" s="144"/>
      <c r="R406" s="144"/>
      <c r="S406" s="144"/>
      <c r="T406" s="144"/>
      <c r="U406" s="144"/>
      <c r="V406" s="145"/>
      <c r="W406" s="146">
        <f t="shared" si="21"/>
        <v>0</v>
      </c>
      <c r="X406" s="146"/>
    </row>
    <row r="407" spans="1:24">
      <c r="A407" s="141"/>
      <c r="B407" s="142"/>
      <c r="C407" s="141"/>
      <c r="D407" s="142"/>
      <c r="E407" s="147"/>
      <c r="F407" s="136"/>
      <c r="G407" s="136"/>
      <c r="H407" s="136"/>
      <c r="I407" s="136"/>
      <c r="J407" s="137"/>
      <c r="K407" s="143"/>
      <c r="L407" s="143"/>
      <c r="M407" s="143"/>
      <c r="N407" s="144"/>
      <c r="O407" s="144"/>
      <c r="P407" s="144"/>
      <c r="Q407" s="144"/>
      <c r="R407" s="144"/>
      <c r="S407" s="144"/>
      <c r="T407" s="144"/>
      <c r="U407" s="144"/>
      <c r="V407" s="145"/>
      <c r="W407" s="146">
        <f>S407*U407</f>
        <v>0</v>
      </c>
      <c r="X407" s="146"/>
    </row>
    <row r="408" spans="1:24">
      <c r="A408" s="265" t="s">
        <v>172</v>
      </c>
      <c r="B408" s="266"/>
      <c r="C408" s="266"/>
      <c r="D408" s="266"/>
      <c r="E408" s="266"/>
      <c r="F408" s="266"/>
      <c r="G408" s="266"/>
      <c r="H408" s="266"/>
      <c r="I408" s="266"/>
      <c r="J408" s="266"/>
      <c r="K408" s="266"/>
      <c r="L408" s="266"/>
      <c r="M408" s="266"/>
      <c r="N408" s="266"/>
      <c r="O408" s="266"/>
      <c r="P408" s="266"/>
      <c r="Q408" s="266"/>
      <c r="R408" s="266"/>
      <c r="S408" s="266"/>
      <c r="T408" s="266"/>
      <c r="U408" s="267"/>
      <c r="V408" s="268">
        <f>SUM(W372,W375, W378, W381, W384, W387, W390, W393, W399, W402, W405)</f>
        <v>0</v>
      </c>
      <c r="W408" s="269"/>
      <c r="X408" s="270"/>
    </row>
    <row r="409" spans="1:24">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row>
    <row r="410" spans="1:24" ht="26.25" customHeight="1">
      <c r="A410" s="484" t="s">
        <v>173</v>
      </c>
      <c r="B410" s="485"/>
      <c r="C410" s="485"/>
      <c r="D410" s="485"/>
      <c r="E410" s="485"/>
      <c r="F410" s="485"/>
      <c r="G410" s="485"/>
      <c r="H410" s="485"/>
      <c r="I410" s="485"/>
      <c r="J410" s="485"/>
      <c r="K410" s="485"/>
      <c r="L410" s="485"/>
      <c r="M410" s="485"/>
      <c r="N410" s="485"/>
      <c r="O410" s="485"/>
      <c r="P410" s="485"/>
      <c r="Q410" s="485"/>
      <c r="R410" s="485"/>
      <c r="S410" s="485"/>
      <c r="T410" s="485"/>
      <c r="U410" s="485"/>
      <c r="V410" s="485"/>
      <c r="W410" s="485"/>
      <c r="X410" s="485"/>
    </row>
    <row r="411" spans="1:24" ht="55.5" customHeight="1">
      <c r="A411" s="487" t="s">
        <v>174</v>
      </c>
      <c r="B411" s="487"/>
      <c r="C411" s="487"/>
      <c r="D411" s="487" t="s">
        <v>20</v>
      </c>
      <c r="E411" s="487"/>
      <c r="F411" s="487"/>
      <c r="G411" s="486" t="s">
        <v>175</v>
      </c>
      <c r="H411" s="486"/>
      <c r="I411" s="486"/>
      <c r="J411" s="488" t="s">
        <v>176</v>
      </c>
      <c r="K411" s="486"/>
      <c r="L411" s="486"/>
      <c r="M411" s="488" t="s">
        <v>177</v>
      </c>
      <c r="N411" s="488"/>
      <c r="O411" s="488"/>
      <c r="P411" s="488"/>
      <c r="Q411" s="486" t="s">
        <v>178</v>
      </c>
      <c r="R411" s="486"/>
      <c r="S411" s="486"/>
      <c r="T411" s="486"/>
      <c r="U411" s="486" t="s">
        <v>179</v>
      </c>
      <c r="V411" s="486"/>
      <c r="W411" s="486"/>
      <c r="X411" s="486"/>
    </row>
    <row r="412" spans="1:24" ht="26.25" customHeight="1">
      <c r="A412" s="489"/>
      <c r="B412" s="489"/>
      <c r="C412" s="489"/>
      <c r="D412" s="490"/>
      <c r="E412" s="490"/>
      <c r="F412" s="490"/>
      <c r="G412" s="490"/>
      <c r="H412" s="490"/>
      <c r="I412" s="490"/>
      <c r="J412" s="490"/>
      <c r="K412" s="490"/>
      <c r="L412" s="490"/>
      <c r="M412" s="490"/>
      <c r="N412" s="490"/>
      <c r="O412" s="490"/>
      <c r="P412" s="490"/>
      <c r="Q412" s="490"/>
      <c r="R412" s="490"/>
      <c r="S412" s="490"/>
      <c r="T412" s="490"/>
      <c r="U412" s="490"/>
      <c r="V412" s="490"/>
      <c r="W412" s="490"/>
      <c r="X412" s="490"/>
    </row>
    <row r="413" spans="1:24" ht="26.25" customHeight="1">
      <c r="A413" s="489"/>
      <c r="B413" s="489"/>
      <c r="C413" s="489"/>
      <c r="D413" s="490"/>
      <c r="E413" s="490"/>
      <c r="F413" s="490"/>
      <c r="G413" s="490"/>
      <c r="H413" s="490"/>
      <c r="I413" s="490"/>
      <c r="J413" s="490"/>
      <c r="K413" s="490"/>
      <c r="L413" s="490"/>
      <c r="M413" s="490"/>
      <c r="N413" s="490"/>
      <c r="O413" s="490"/>
      <c r="P413" s="490"/>
      <c r="Q413" s="490"/>
      <c r="R413" s="490"/>
      <c r="S413" s="490"/>
      <c r="T413" s="490"/>
      <c r="U413" s="490"/>
      <c r="V413" s="490"/>
      <c r="W413" s="490"/>
      <c r="X413" s="490"/>
    </row>
    <row r="414" spans="1:24" ht="26.25" customHeight="1">
      <c r="A414" s="489"/>
      <c r="B414" s="489"/>
      <c r="C414" s="489"/>
      <c r="D414" s="490"/>
      <c r="E414" s="490"/>
      <c r="F414" s="490"/>
      <c r="G414" s="490"/>
      <c r="H414" s="490"/>
      <c r="I414" s="490"/>
      <c r="J414" s="490"/>
      <c r="K414" s="490"/>
      <c r="L414" s="490"/>
      <c r="M414" s="490"/>
      <c r="N414" s="490"/>
      <c r="O414" s="490"/>
      <c r="P414" s="490"/>
      <c r="Q414" s="490"/>
      <c r="R414" s="490"/>
      <c r="S414" s="490"/>
      <c r="T414" s="490"/>
      <c r="U414" s="490"/>
      <c r="V414" s="490"/>
      <c r="W414" s="490"/>
      <c r="X414" s="490"/>
    </row>
    <row r="415" spans="1:24" ht="26.25" customHeight="1">
      <c r="A415" s="489"/>
      <c r="B415" s="489"/>
      <c r="C415" s="489"/>
      <c r="D415" s="490"/>
      <c r="E415" s="490"/>
      <c r="F415" s="490"/>
      <c r="G415" s="490"/>
      <c r="H415" s="490"/>
      <c r="I415" s="490"/>
      <c r="J415" s="490"/>
      <c r="K415" s="490"/>
      <c r="L415" s="490"/>
      <c r="M415" s="490"/>
      <c r="N415" s="490"/>
      <c r="O415" s="490"/>
      <c r="P415" s="490"/>
      <c r="Q415" s="490"/>
      <c r="R415" s="490"/>
      <c r="S415" s="490"/>
      <c r="T415" s="490"/>
      <c r="U415" s="490"/>
      <c r="V415" s="490"/>
      <c r="W415" s="490"/>
      <c r="X415" s="490"/>
    </row>
    <row r="416" spans="1:24" ht="26.25" customHeight="1">
      <c r="A416" s="489"/>
      <c r="B416" s="489"/>
      <c r="C416" s="489"/>
      <c r="D416" s="490"/>
      <c r="E416" s="490"/>
      <c r="F416" s="490"/>
      <c r="G416" s="490"/>
      <c r="H416" s="490"/>
      <c r="I416" s="490"/>
      <c r="J416" s="490"/>
      <c r="K416" s="490"/>
      <c r="L416" s="490"/>
      <c r="M416" s="490"/>
      <c r="N416" s="490"/>
      <c r="O416" s="490"/>
      <c r="P416" s="490"/>
      <c r="Q416" s="490"/>
      <c r="R416" s="490"/>
      <c r="S416" s="490"/>
      <c r="T416" s="490"/>
      <c r="U416" s="490"/>
      <c r="V416" s="490"/>
      <c r="W416" s="490"/>
      <c r="X416" s="490"/>
    </row>
    <row r="417" spans="1:24">
      <c r="A417" s="491"/>
      <c r="B417" s="492"/>
      <c r="C417" s="492"/>
      <c r="D417" s="492"/>
      <c r="E417" s="492"/>
      <c r="F417" s="492"/>
      <c r="G417" s="492"/>
      <c r="H417" s="492"/>
      <c r="I417" s="492"/>
      <c r="J417" s="492"/>
      <c r="K417" s="492"/>
      <c r="L417" s="492"/>
      <c r="M417" s="492"/>
      <c r="N417" s="492"/>
      <c r="O417" s="492"/>
      <c r="P417" s="492"/>
      <c r="Q417" s="492"/>
      <c r="R417" s="492"/>
      <c r="S417" s="492"/>
      <c r="T417" s="492"/>
      <c r="U417" s="492"/>
      <c r="V417" s="492"/>
      <c r="W417" s="492"/>
      <c r="X417" s="493"/>
    </row>
    <row r="418" spans="1:24">
      <c r="A418" s="255" t="s">
        <v>180</v>
      </c>
      <c r="B418" s="256"/>
      <c r="C418" s="256"/>
      <c r="D418" s="256"/>
      <c r="E418" s="256"/>
      <c r="F418" s="256"/>
      <c r="G418" s="256"/>
      <c r="H418" s="256"/>
      <c r="I418" s="256"/>
      <c r="J418" s="256"/>
      <c r="K418" s="256"/>
      <c r="L418" s="256"/>
      <c r="M418" s="256"/>
      <c r="N418" s="256"/>
      <c r="O418" s="256"/>
      <c r="P418" s="256"/>
      <c r="Q418" s="256"/>
      <c r="R418" s="256"/>
      <c r="S418" s="256"/>
      <c r="T418" s="256"/>
      <c r="U418" s="256"/>
      <c r="V418" s="256"/>
      <c r="W418" s="256"/>
      <c r="X418" s="257"/>
    </row>
    <row r="419" spans="1:24">
      <c r="A419" s="472"/>
      <c r="B419" s="362"/>
      <c r="C419" s="362"/>
      <c r="D419" s="362"/>
      <c r="E419" s="362"/>
      <c r="F419" s="362"/>
      <c r="G419" s="362"/>
      <c r="H419" s="362"/>
      <c r="I419" s="362"/>
      <c r="J419" s="362"/>
      <c r="K419" s="362"/>
      <c r="L419" s="362"/>
      <c r="M419" s="362"/>
      <c r="N419" s="362"/>
      <c r="O419" s="362"/>
      <c r="P419" s="362"/>
      <c r="Q419" s="362"/>
      <c r="R419" s="362"/>
      <c r="S419" s="362"/>
      <c r="T419" s="362"/>
      <c r="U419" s="362"/>
      <c r="V419" s="362"/>
      <c r="W419" s="362"/>
      <c r="X419" s="473"/>
    </row>
    <row r="420" spans="1:24">
      <c r="A420" s="474"/>
      <c r="B420" s="475"/>
      <c r="C420" s="475"/>
      <c r="D420" s="475"/>
      <c r="E420" s="475"/>
      <c r="F420" s="475"/>
      <c r="G420" s="475"/>
      <c r="H420" s="475"/>
      <c r="I420" s="476"/>
      <c r="J420" s="361" t="s">
        <v>181</v>
      </c>
      <c r="K420" s="362"/>
      <c r="L420" s="362"/>
      <c r="M420" s="362"/>
      <c r="N420" s="362"/>
      <c r="O420" s="362"/>
      <c r="P420" s="362"/>
      <c r="Q420" s="362"/>
      <c r="R420" s="362"/>
      <c r="S420" s="363"/>
      <c r="T420" s="480"/>
      <c r="U420" s="475"/>
      <c r="V420" s="475"/>
      <c r="W420" s="475"/>
      <c r="X420" s="481"/>
    </row>
    <row r="421" spans="1:24">
      <c r="A421" s="477"/>
      <c r="B421" s="478"/>
      <c r="C421" s="478"/>
      <c r="D421" s="478"/>
      <c r="E421" s="478"/>
      <c r="F421" s="478"/>
      <c r="G421" s="478"/>
      <c r="H421" s="478"/>
      <c r="I421" s="479"/>
      <c r="J421" s="364" t="s">
        <v>182</v>
      </c>
      <c r="K421" s="365"/>
      <c r="L421" s="365"/>
      <c r="M421" s="365"/>
      <c r="N421" s="365"/>
      <c r="O421" s="365"/>
      <c r="P421" s="365"/>
      <c r="Q421" s="365"/>
      <c r="R421" s="365"/>
      <c r="S421" s="366"/>
      <c r="T421" s="482"/>
      <c r="U421" s="478"/>
      <c r="V421" s="478"/>
      <c r="W421" s="478"/>
      <c r="X421" s="483"/>
    </row>
  </sheetData>
  <mergeCells count="1869">
    <mergeCell ref="D413:F413"/>
    <mergeCell ref="G413:I413"/>
    <mergeCell ref="J413:L413"/>
    <mergeCell ref="M413:P413"/>
    <mergeCell ref="Q413:T413"/>
    <mergeCell ref="U413:X413"/>
    <mergeCell ref="A414:C414"/>
    <mergeCell ref="D414:F414"/>
    <mergeCell ref="G414:I414"/>
    <mergeCell ref="J414:L414"/>
    <mergeCell ref="M414:P414"/>
    <mergeCell ref="Q414:T414"/>
    <mergeCell ref="U414:X414"/>
    <mergeCell ref="A410:X410"/>
    <mergeCell ref="U411:X411"/>
    <mergeCell ref="A411:C411"/>
    <mergeCell ref="D411:F411"/>
    <mergeCell ref="G411:I411"/>
    <mergeCell ref="J411:L411"/>
    <mergeCell ref="M411:P411"/>
    <mergeCell ref="Q411:T411"/>
    <mergeCell ref="A409:X409"/>
    <mergeCell ref="A412:C412"/>
    <mergeCell ref="D412:F412"/>
    <mergeCell ref="G412:I412"/>
    <mergeCell ref="J412:L412"/>
    <mergeCell ref="M412:P412"/>
    <mergeCell ref="Q412:T412"/>
    <mergeCell ref="U412:X412"/>
    <mergeCell ref="A417:X417"/>
    <mergeCell ref="A416:C416"/>
    <mergeCell ref="D416:F416"/>
    <mergeCell ref="G416:I416"/>
    <mergeCell ref="J416:L416"/>
    <mergeCell ref="M416:P416"/>
    <mergeCell ref="Q416:T416"/>
    <mergeCell ref="U416:X416"/>
    <mergeCell ref="A415:C415"/>
    <mergeCell ref="D415:F415"/>
    <mergeCell ref="G415:I415"/>
    <mergeCell ref="J415:L415"/>
    <mergeCell ref="M415:P415"/>
    <mergeCell ref="Q415:T415"/>
    <mergeCell ref="U415:X415"/>
    <mergeCell ref="A413:C413"/>
    <mergeCell ref="A419:X419"/>
    <mergeCell ref="A420:I421"/>
    <mergeCell ref="T420:X421"/>
    <mergeCell ref="U188:V188"/>
    <mergeCell ref="U189:V189"/>
    <mergeCell ref="W168:X168"/>
    <mergeCell ref="W169:X169"/>
    <mergeCell ref="W170:X170"/>
    <mergeCell ref="W171:X171"/>
    <mergeCell ref="W172:X172"/>
    <mergeCell ref="W173:X173"/>
    <mergeCell ref="W174:X174"/>
    <mergeCell ref="W175:X175"/>
    <mergeCell ref="W176:X176"/>
    <mergeCell ref="W177:X177"/>
    <mergeCell ref="W178:X178"/>
    <mergeCell ref="W179:X179"/>
    <mergeCell ref="W180:X180"/>
    <mergeCell ref="W181:X181"/>
    <mergeCell ref="W182:X182"/>
    <mergeCell ref="W183:X183"/>
    <mergeCell ref="W184:X184"/>
    <mergeCell ref="W185:X185"/>
    <mergeCell ref="W186:X186"/>
    <mergeCell ref="W187:X187"/>
    <mergeCell ref="W188:X188"/>
    <mergeCell ref="W189:X189"/>
    <mergeCell ref="U168:V168"/>
    <mergeCell ref="U169:V169"/>
    <mergeCell ref="U170:V170"/>
    <mergeCell ref="U171:V171"/>
    <mergeCell ref="N174:P174"/>
    <mergeCell ref="U172:V172"/>
    <mergeCell ref="U173:V173"/>
    <mergeCell ref="U174:V174"/>
    <mergeCell ref="U175:V175"/>
    <mergeCell ref="U176:V176"/>
    <mergeCell ref="U177:V177"/>
    <mergeCell ref="U178:V178"/>
    <mergeCell ref="U179:V179"/>
    <mergeCell ref="U180:V180"/>
    <mergeCell ref="U181:V181"/>
    <mergeCell ref="U182:V182"/>
    <mergeCell ref="U183:V183"/>
    <mergeCell ref="U184:V184"/>
    <mergeCell ref="Q187:R187"/>
    <mergeCell ref="U185:V185"/>
    <mergeCell ref="U186:V186"/>
    <mergeCell ref="U187:V187"/>
    <mergeCell ref="Q185:R185"/>
    <mergeCell ref="N189:P189"/>
    <mergeCell ref="Q189:R189"/>
    <mergeCell ref="S168:T168"/>
    <mergeCell ref="S169:T169"/>
    <mergeCell ref="S170:T170"/>
    <mergeCell ref="S171:T171"/>
    <mergeCell ref="S172:T172"/>
    <mergeCell ref="S173:T173"/>
    <mergeCell ref="S174:T174"/>
    <mergeCell ref="S175:T175"/>
    <mergeCell ref="S176:T176"/>
    <mergeCell ref="S177:T177"/>
    <mergeCell ref="S178:T178"/>
    <mergeCell ref="S179:T179"/>
    <mergeCell ref="S180:T180"/>
    <mergeCell ref="S181:T181"/>
    <mergeCell ref="S182:T182"/>
    <mergeCell ref="S183:T183"/>
    <mergeCell ref="S184:T184"/>
    <mergeCell ref="S185:T185"/>
    <mergeCell ref="S186:T186"/>
    <mergeCell ref="S187:T187"/>
    <mergeCell ref="S188:T188"/>
    <mergeCell ref="S189:T189"/>
    <mergeCell ref="N187:P187"/>
    <mergeCell ref="N188:P188"/>
    <mergeCell ref="Q186:R186"/>
    <mergeCell ref="N172:P172"/>
    <mergeCell ref="N173:P173"/>
    <mergeCell ref="N175:P175"/>
    <mergeCell ref="N176:P176"/>
    <mergeCell ref="N177:P177"/>
    <mergeCell ref="N178:P178"/>
    <mergeCell ref="N179:P179"/>
    <mergeCell ref="N180:P180"/>
    <mergeCell ref="N181:P181"/>
    <mergeCell ref="N182:P182"/>
    <mergeCell ref="N183:P183"/>
    <mergeCell ref="N184:P184"/>
    <mergeCell ref="N185:P185"/>
    <mergeCell ref="N186:P186"/>
    <mergeCell ref="Q188:R188"/>
    <mergeCell ref="A7:O7"/>
    <mergeCell ref="P7:T7"/>
    <mergeCell ref="U7:X7"/>
    <mergeCell ref="A8:O8"/>
    <mergeCell ref="P8:T8"/>
    <mergeCell ref="U8:X8"/>
    <mergeCell ref="K25:X25"/>
    <mergeCell ref="K14:O14"/>
    <mergeCell ref="P14:T14"/>
    <mergeCell ref="U14:X14"/>
    <mergeCell ref="A11:C11"/>
    <mergeCell ref="D11:E11"/>
    <mergeCell ref="F11:I11"/>
    <mergeCell ref="J11:O11"/>
    <mergeCell ref="P11:X11"/>
    <mergeCell ref="A12:C12"/>
    <mergeCell ref="D12:E12"/>
    <mergeCell ref="F12:I12"/>
    <mergeCell ref="J12:O12"/>
    <mergeCell ref="P12:X12"/>
    <mergeCell ref="K13:O13"/>
    <mergeCell ref="A1:X2"/>
    <mergeCell ref="A4:X4"/>
    <mergeCell ref="A5:T5"/>
    <mergeCell ref="U5:X5"/>
    <mergeCell ref="A6:T6"/>
    <mergeCell ref="U6:X6"/>
    <mergeCell ref="L139:N139"/>
    <mergeCell ref="L140:N140"/>
    <mergeCell ref="L141:N141"/>
    <mergeCell ref="L142:N142"/>
    <mergeCell ref="L143:N143"/>
    <mergeCell ref="A9:K9"/>
    <mergeCell ref="L9:O9"/>
    <mergeCell ref="P9:T9"/>
    <mergeCell ref="U9:X9"/>
    <mergeCell ref="A10:K10"/>
    <mergeCell ref="L10:O10"/>
    <mergeCell ref="P10:T10"/>
    <mergeCell ref="U10:X10"/>
    <mergeCell ref="A15:O15"/>
    <mergeCell ref="P15:T15"/>
    <mergeCell ref="U15:X15"/>
    <mergeCell ref="A16:O16"/>
    <mergeCell ref="P16:T16"/>
    <mergeCell ref="U16:X16"/>
    <mergeCell ref="A13:J13"/>
    <mergeCell ref="A22:J22"/>
    <mergeCell ref="K22:R22"/>
    <mergeCell ref="S22:X22"/>
    <mergeCell ref="A24:J24"/>
    <mergeCell ref="K24:X24"/>
    <mergeCell ref="A25:J25"/>
    <mergeCell ref="P13:T13"/>
    <mergeCell ref="U13:X13"/>
    <mergeCell ref="A14:J14"/>
    <mergeCell ref="A17:O17"/>
    <mergeCell ref="P17:X17"/>
    <mergeCell ref="A18:O18"/>
    <mergeCell ref="P18:X18"/>
    <mergeCell ref="A20:X20"/>
    <mergeCell ref="A21:J21"/>
    <mergeCell ref="K21:R21"/>
    <mergeCell ref="S21:X21"/>
    <mergeCell ref="A53:F53"/>
    <mergeCell ref="G53:L53"/>
    <mergeCell ref="M53:R53"/>
    <mergeCell ref="S53:X53"/>
    <mergeCell ref="A46:X46"/>
    <mergeCell ref="M47:R47"/>
    <mergeCell ref="A49:F49"/>
    <mergeCell ref="G49:L49"/>
    <mergeCell ref="A35:X35"/>
    <mergeCell ref="A37:X37"/>
    <mergeCell ref="A38:X38"/>
    <mergeCell ref="A39:X39"/>
    <mergeCell ref="A40:X40"/>
    <mergeCell ref="A41:X41"/>
    <mergeCell ref="A30:L30"/>
    <mergeCell ref="M30:X30"/>
    <mergeCell ref="A27:F27"/>
    <mergeCell ref="G27:L27"/>
    <mergeCell ref="M27:Q27"/>
    <mergeCell ref="R27:X27"/>
    <mergeCell ref="A28:F28"/>
    <mergeCell ref="G28:L28"/>
    <mergeCell ref="M28:Q28"/>
    <mergeCell ref="R28:X28"/>
    <mergeCell ref="A31:L31"/>
    <mergeCell ref="M31:X31"/>
    <mergeCell ref="A33:X33"/>
    <mergeCell ref="A34:X34"/>
    <mergeCell ref="A51:F51"/>
    <mergeCell ref="G51:L51"/>
    <mergeCell ref="M51:R51"/>
    <mergeCell ref="S51:X51"/>
    <mergeCell ref="A107:X107"/>
    <mergeCell ref="O109:P109"/>
    <mergeCell ref="Q109:R109"/>
    <mergeCell ref="S109:T109"/>
    <mergeCell ref="A52:F52"/>
    <mergeCell ref="G52:L52"/>
    <mergeCell ref="M52:R52"/>
    <mergeCell ref="S52:X52"/>
    <mergeCell ref="M49:R49"/>
    <mergeCell ref="S49:X49"/>
    <mergeCell ref="A50:X50"/>
    <mergeCell ref="A48:F48"/>
    <mergeCell ref="A42:X42"/>
    <mergeCell ref="A43:X43"/>
    <mergeCell ref="A44:X44"/>
    <mergeCell ref="A45:X45"/>
    <mergeCell ref="A47:F47"/>
    <mergeCell ref="S47:X47"/>
    <mergeCell ref="G47:L47"/>
    <mergeCell ref="A103:B103"/>
    <mergeCell ref="C103:D103"/>
    <mergeCell ref="A60:X60"/>
    <mergeCell ref="A61:X61"/>
    <mergeCell ref="A63:X63"/>
    <mergeCell ref="A64:X64"/>
    <mergeCell ref="A66:X66"/>
    <mergeCell ref="B68:C68"/>
    <mergeCell ref="A73:X73"/>
    <mergeCell ref="U68:V68"/>
    <mergeCell ref="W68:X68"/>
    <mergeCell ref="B70:C70"/>
    <mergeCell ref="U70:V70"/>
    <mergeCell ref="D70:F70"/>
    <mergeCell ref="Q68:R68"/>
    <mergeCell ref="Q70:R70"/>
    <mergeCell ref="K79:N79"/>
    <mergeCell ref="K80:N80"/>
    <mergeCell ref="K81:N81"/>
    <mergeCell ref="F76:J76"/>
    <mergeCell ref="F77:J77"/>
    <mergeCell ref="F78:J78"/>
    <mergeCell ref="F79:J79"/>
    <mergeCell ref="F80:J80"/>
    <mergeCell ref="F81:J81"/>
    <mergeCell ref="S76:X76"/>
    <mergeCell ref="S77:X77"/>
    <mergeCell ref="S78:X78"/>
    <mergeCell ref="S79:X79"/>
    <mergeCell ref="S80:X80"/>
    <mergeCell ref="A76:E76"/>
    <mergeCell ref="A77:E77"/>
    <mergeCell ref="A78:E78"/>
    <mergeCell ref="S81:X81"/>
    <mergeCell ref="S82:X82"/>
    <mergeCell ref="O76:R76"/>
    <mergeCell ref="O82:R82"/>
    <mergeCell ref="O81:R81"/>
    <mergeCell ref="F82:J82"/>
    <mergeCell ref="U109:V109"/>
    <mergeCell ref="W109:X109"/>
    <mergeCell ref="A105:I105"/>
    <mergeCell ref="J105:K105"/>
    <mergeCell ref="L105:M105"/>
    <mergeCell ref="N105:O105"/>
    <mergeCell ref="P105:X105"/>
    <mergeCell ref="A106:X106"/>
    <mergeCell ref="A108:X108"/>
    <mergeCell ref="A109:B109"/>
    <mergeCell ref="C109:D109"/>
    <mergeCell ref="S83:X83"/>
    <mergeCell ref="A80:E80"/>
    <mergeCell ref="A81:E81"/>
    <mergeCell ref="A82:E82"/>
    <mergeCell ref="E103:I103"/>
    <mergeCell ref="J103:K103"/>
    <mergeCell ref="L103:M103"/>
    <mergeCell ref="N103:O103"/>
    <mergeCell ref="P103:Q103"/>
    <mergeCell ref="K82:N82"/>
    <mergeCell ref="W110:X110"/>
    <mergeCell ref="W112:X112"/>
    <mergeCell ref="O113:P113"/>
    <mergeCell ref="Q113:R113"/>
    <mergeCell ref="S113:T113"/>
    <mergeCell ref="U113:V113"/>
    <mergeCell ref="W113:X113"/>
    <mergeCell ref="O112:P112"/>
    <mergeCell ref="Q112:R112"/>
    <mergeCell ref="S112:T112"/>
    <mergeCell ref="U112:V112"/>
    <mergeCell ref="A110:B110"/>
    <mergeCell ref="A111:B111"/>
    <mergeCell ref="A112:B112"/>
    <mergeCell ref="A113:B113"/>
    <mergeCell ref="W111:X111"/>
    <mergeCell ref="O110:P110"/>
    <mergeCell ref="Q110:R110"/>
    <mergeCell ref="S110:T110"/>
    <mergeCell ref="U110:V110"/>
    <mergeCell ref="A127:B127"/>
    <mergeCell ref="A122:N122"/>
    <mergeCell ref="O122:X122"/>
    <mergeCell ref="A123:X123"/>
    <mergeCell ref="Q124:R124"/>
    <mergeCell ref="C130:D130"/>
    <mergeCell ref="S130:T130"/>
    <mergeCell ref="Q114:R114"/>
    <mergeCell ref="S114:T114"/>
    <mergeCell ref="U114:V114"/>
    <mergeCell ref="W116:X116"/>
    <mergeCell ref="O117:P117"/>
    <mergeCell ref="Q117:R117"/>
    <mergeCell ref="S117:T117"/>
    <mergeCell ref="U117:V117"/>
    <mergeCell ref="W117:X117"/>
    <mergeCell ref="O116:P116"/>
    <mergeCell ref="Q116:R116"/>
    <mergeCell ref="S116:T116"/>
    <mergeCell ref="U116:V116"/>
    <mergeCell ref="O130:P130"/>
    <mergeCell ref="Q130:R130"/>
    <mergeCell ref="W118:X118"/>
    <mergeCell ref="O119:P119"/>
    <mergeCell ref="Q119:R119"/>
    <mergeCell ref="S119:T119"/>
    <mergeCell ref="U119:V119"/>
    <mergeCell ref="W119:X119"/>
    <mergeCell ref="O118:P118"/>
    <mergeCell ref="Q118:R118"/>
    <mergeCell ref="S118:T118"/>
    <mergeCell ref="U118:V118"/>
    <mergeCell ref="W120:X120"/>
    <mergeCell ref="O121:P121"/>
    <mergeCell ref="Q121:R121"/>
    <mergeCell ref="S121:T121"/>
    <mergeCell ref="U121:V121"/>
    <mergeCell ref="W121:X121"/>
    <mergeCell ref="O120:P120"/>
    <mergeCell ref="Q120:R120"/>
    <mergeCell ref="S120:T120"/>
    <mergeCell ref="U120:V120"/>
    <mergeCell ref="U137:X138"/>
    <mergeCell ref="U124:V124"/>
    <mergeCell ref="W124:X124"/>
    <mergeCell ref="A124:B124"/>
    <mergeCell ref="W125:X125"/>
    <mergeCell ref="O126:P126"/>
    <mergeCell ref="W126:X126"/>
    <mergeCell ref="O125:P125"/>
    <mergeCell ref="W132:X132"/>
    <mergeCell ref="O133:P133"/>
    <mergeCell ref="Q133:R133"/>
    <mergeCell ref="S133:T133"/>
    <mergeCell ref="U133:V133"/>
    <mergeCell ref="W133:X133"/>
    <mergeCell ref="O132:P132"/>
    <mergeCell ref="Q132:R132"/>
    <mergeCell ref="S132:T132"/>
    <mergeCell ref="U132:V132"/>
    <mergeCell ref="A132:B132"/>
    <mergeCell ref="A133:B133"/>
    <mergeCell ref="W130:X130"/>
    <mergeCell ref="O131:P131"/>
    <mergeCell ref="Q131:R131"/>
    <mergeCell ref="S131:T131"/>
    <mergeCell ref="U131:V131"/>
    <mergeCell ref="O124:P124"/>
    <mergeCell ref="C127:D127"/>
    <mergeCell ref="W127:X127"/>
    <mergeCell ref="A128:N128"/>
    <mergeCell ref="S124:T124"/>
    <mergeCell ref="O128:X128"/>
    <mergeCell ref="A129:X129"/>
    <mergeCell ref="A163:X163"/>
    <mergeCell ref="A164:X164"/>
    <mergeCell ref="A165:X165"/>
    <mergeCell ref="W166:X167"/>
    <mergeCell ref="U166:V167"/>
    <mergeCell ref="S166:T167"/>
    <mergeCell ref="Q166:R167"/>
    <mergeCell ref="N166:P167"/>
    <mergeCell ref="A166:M166"/>
    <mergeCell ref="F167:M167"/>
    <mergeCell ref="O137:Q137"/>
    <mergeCell ref="R137:T137"/>
    <mergeCell ref="L138:N138"/>
    <mergeCell ref="F151:K151"/>
    <mergeCell ref="F152:K152"/>
    <mergeCell ref="F153:K153"/>
    <mergeCell ref="F154:K154"/>
    <mergeCell ref="F155:K155"/>
    <mergeCell ref="L149:N149"/>
    <mergeCell ref="L150:N150"/>
    <mergeCell ref="L146:N146"/>
    <mergeCell ref="O146:Q146"/>
    <mergeCell ref="L153:N153"/>
    <mergeCell ref="L154:N154"/>
    <mergeCell ref="L155:N155"/>
    <mergeCell ref="L156:N156"/>
    <mergeCell ref="L157:N157"/>
    <mergeCell ref="R158:T158"/>
    <mergeCell ref="R159:T159"/>
    <mergeCell ref="O147:Q147"/>
    <mergeCell ref="O148:Q148"/>
    <mergeCell ref="O149:Q149"/>
    <mergeCell ref="A318:X318"/>
    <mergeCell ref="A266:S266"/>
    <mergeCell ref="T264:X264"/>
    <mergeCell ref="T265:X265"/>
    <mergeCell ref="N374:R374"/>
    <mergeCell ref="U374:V374"/>
    <mergeCell ref="W374:X374"/>
    <mergeCell ref="L327:M327"/>
    <mergeCell ref="I265:S265"/>
    <mergeCell ref="A269:H269"/>
    <mergeCell ref="I269:S269"/>
    <mergeCell ref="T268:X269"/>
    <mergeCell ref="A294:H294"/>
    <mergeCell ref="O145:Q145"/>
    <mergeCell ref="R145:T145"/>
    <mergeCell ref="U145:X145"/>
    <mergeCell ref="O142:Q142"/>
    <mergeCell ref="R142:T142"/>
    <mergeCell ref="U142:X142"/>
    <mergeCell ref="O143:Q143"/>
    <mergeCell ref="R143:T143"/>
    <mergeCell ref="U143:X143"/>
    <mergeCell ref="F168:M168"/>
    <mergeCell ref="F169:M169"/>
    <mergeCell ref="F170:M170"/>
    <mergeCell ref="F171:M171"/>
    <mergeCell ref="F172:M172"/>
    <mergeCell ref="Q175:R175"/>
    <mergeCell ref="Q176:R176"/>
    <mergeCell ref="Q177:R177"/>
    <mergeCell ref="Q178:R178"/>
    <mergeCell ref="Q179:R179"/>
    <mergeCell ref="U321:X321"/>
    <mergeCell ref="U377:V377"/>
    <mergeCell ref="S373:T373"/>
    <mergeCell ref="U373:V373"/>
    <mergeCell ref="W373:X373"/>
    <mergeCell ref="K374:M374"/>
    <mergeCell ref="U326:X326"/>
    <mergeCell ref="H327:K327"/>
    <mergeCell ref="W371:X371"/>
    <mergeCell ref="K372:M372"/>
    <mergeCell ref="N372:R372"/>
    <mergeCell ref="S372:T372"/>
    <mergeCell ref="U372:V372"/>
    <mergeCell ref="W372:X372"/>
    <mergeCell ref="K373:M373"/>
    <mergeCell ref="N373:R373"/>
    <mergeCell ref="K371:M371"/>
    <mergeCell ref="N371:R371"/>
    <mergeCell ref="N324:O324"/>
    <mergeCell ref="P324:Q324"/>
    <mergeCell ref="N327:O327"/>
    <mergeCell ref="P327:Q327"/>
    <mergeCell ref="R327:T327"/>
    <mergeCell ref="U327:X327"/>
    <mergeCell ref="H326:K326"/>
    <mergeCell ref="L326:M326"/>
    <mergeCell ref="N326:O326"/>
    <mergeCell ref="P326:Q326"/>
    <mergeCell ref="L329:M329"/>
    <mergeCell ref="N329:O329"/>
    <mergeCell ref="P329:Q329"/>
    <mergeCell ref="R329:T329"/>
    <mergeCell ref="W379:X379"/>
    <mergeCell ref="K380:M380"/>
    <mergeCell ref="N380:R380"/>
    <mergeCell ref="S380:T380"/>
    <mergeCell ref="U380:V380"/>
    <mergeCell ref="W380:X380"/>
    <mergeCell ref="K383:M383"/>
    <mergeCell ref="N383:R383"/>
    <mergeCell ref="S383:T383"/>
    <mergeCell ref="U383:V383"/>
    <mergeCell ref="W383:X383"/>
    <mergeCell ref="K384:M384"/>
    <mergeCell ref="N384:R384"/>
    <mergeCell ref="S384:T384"/>
    <mergeCell ref="W384:X384"/>
    <mergeCell ref="W377:X377"/>
    <mergeCell ref="W375:X375"/>
    <mergeCell ref="K376:M376"/>
    <mergeCell ref="N376:R376"/>
    <mergeCell ref="S376:T376"/>
    <mergeCell ref="U376:V376"/>
    <mergeCell ref="W376:X376"/>
    <mergeCell ref="K375:M375"/>
    <mergeCell ref="N375:R375"/>
    <mergeCell ref="S375:T375"/>
    <mergeCell ref="U375:V375"/>
    <mergeCell ref="K377:M377"/>
    <mergeCell ref="N377:R377"/>
    <mergeCell ref="S377:T377"/>
    <mergeCell ref="J421:S421"/>
    <mergeCell ref="A19:X19"/>
    <mergeCell ref="A23:X23"/>
    <mergeCell ref="A26:X26"/>
    <mergeCell ref="A29:X29"/>
    <mergeCell ref="A36:X36"/>
    <mergeCell ref="S403:T403"/>
    <mergeCell ref="U403:V403"/>
    <mergeCell ref="W403:X403"/>
    <mergeCell ref="K404:M404"/>
    <mergeCell ref="N404:R404"/>
    <mergeCell ref="S404:T404"/>
    <mergeCell ref="U404:V404"/>
    <mergeCell ref="W404:X404"/>
    <mergeCell ref="W401:X401"/>
    <mergeCell ref="K402:M402"/>
    <mergeCell ref="N402:R402"/>
    <mergeCell ref="S402:T402"/>
    <mergeCell ref="U402:V402"/>
    <mergeCell ref="W402:X402"/>
    <mergeCell ref="K403:M403"/>
    <mergeCell ref="K393:M393"/>
    <mergeCell ref="N393:R393"/>
    <mergeCell ref="S393:T393"/>
    <mergeCell ref="U393:V393"/>
    <mergeCell ref="K395:M395"/>
    <mergeCell ref="N395:R395"/>
    <mergeCell ref="S395:T395"/>
    <mergeCell ref="S387:T387"/>
    <mergeCell ref="U387:V387"/>
    <mergeCell ref="K389:M389"/>
    <mergeCell ref="N389:R389"/>
    <mergeCell ref="G48:L48"/>
    <mergeCell ref="M48:R48"/>
    <mergeCell ref="S48:X48"/>
    <mergeCell ref="W70:X70"/>
    <mergeCell ref="A72:X72"/>
    <mergeCell ref="A74:X74"/>
    <mergeCell ref="A75:E75"/>
    <mergeCell ref="F75:J75"/>
    <mergeCell ref="K75:N75"/>
    <mergeCell ref="O75:R75"/>
    <mergeCell ref="S75:X75"/>
    <mergeCell ref="I70:J70"/>
    <mergeCell ref="K68:L68"/>
    <mergeCell ref="K70:L70"/>
    <mergeCell ref="O68:P68"/>
    <mergeCell ref="O70:P70"/>
    <mergeCell ref="J420:S420"/>
    <mergeCell ref="U395:V395"/>
    <mergeCell ref="N396:R396"/>
    <mergeCell ref="S396:T396"/>
    <mergeCell ref="U396:V396"/>
    <mergeCell ref="W396:X396"/>
    <mergeCell ref="K397:M397"/>
    <mergeCell ref="N397:R397"/>
    <mergeCell ref="W393:X393"/>
    <mergeCell ref="K394:M394"/>
    <mergeCell ref="N394:R394"/>
    <mergeCell ref="S394:T394"/>
    <mergeCell ref="U394:V394"/>
    <mergeCell ref="W394:X394"/>
    <mergeCell ref="S389:T389"/>
    <mergeCell ref="U389:V389"/>
    <mergeCell ref="N403:R403"/>
    <mergeCell ref="W399:X399"/>
    <mergeCell ref="K400:M400"/>
    <mergeCell ref="N400:R400"/>
    <mergeCell ref="S400:T400"/>
    <mergeCell ref="U400:V400"/>
    <mergeCell ref="W400:X400"/>
    <mergeCell ref="K390:M390"/>
    <mergeCell ref="N390:R390"/>
    <mergeCell ref="S390:T390"/>
    <mergeCell ref="U390:V390"/>
    <mergeCell ref="W390:X390"/>
    <mergeCell ref="K391:M391"/>
    <mergeCell ref="N391:R391"/>
    <mergeCell ref="S391:T391"/>
    <mergeCell ref="U391:V391"/>
    <mergeCell ref="O78:R78"/>
    <mergeCell ref="S385:T385"/>
    <mergeCell ref="U385:V385"/>
    <mergeCell ref="W385:X385"/>
    <mergeCell ref="K386:M386"/>
    <mergeCell ref="N386:R386"/>
    <mergeCell ref="S386:T386"/>
    <mergeCell ref="U386:V386"/>
    <mergeCell ref="W386:X386"/>
    <mergeCell ref="K378:M378"/>
    <mergeCell ref="N378:R378"/>
    <mergeCell ref="S378:T378"/>
    <mergeCell ref="U378:V378"/>
    <mergeCell ref="W378:X378"/>
    <mergeCell ref="K379:M379"/>
    <mergeCell ref="N379:R379"/>
    <mergeCell ref="A94:E94"/>
    <mergeCell ref="F94:J94"/>
    <mergeCell ref="K94:N94"/>
    <mergeCell ref="O94:R94"/>
    <mergeCell ref="A85:E85"/>
    <mergeCell ref="F85:J85"/>
    <mergeCell ref="K85:N85"/>
    <mergeCell ref="O85:R85"/>
    <mergeCell ref="A88:E88"/>
    <mergeCell ref="F88:J88"/>
    <mergeCell ref="K88:N88"/>
    <mergeCell ref="O88:R88"/>
    <mergeCell ref="A54:X54"/>
    <mergeCell ref="A59:X59"/>
    <mergeCell ref="A62:X62"/>
    <mergeCell ref="A65:X65"/>
    <mergeCell ref="D68:F68"/>
    <mergeCell ref="I68:J68"/>
    <mergeCell ref="A55:X55"/>
    <mergeCell ref="A56:X56"/>
    <mergeCell ref="A57:X57"/>
    <mergeCell ref="A58:X58"/>
    <mergeCell ref="O77:R77"/>
    <mergeCell ref="F83:J83"/>
    <mergeCell ref="F84:J84"/>
    <mergeCell ref="K76:N76"/>
    <mergeCell ref="K77:N77"/>
    <mergeCell ref="S84:X84"/>
    <mergeCell ref="O80:R80"/>
    <mergeCell ref="O79:R79"/>
    <mergeCell ref="K78:N78"/>
    <mergeCell ref="A79:E79"/>
    <mergeCell ref="K91:N91"/>
    <mergeCell ref="O91:R91"/>
    <mergeCell ref="S91:X91"/>
    <mergeCell ref="A92:E92"/>
    <mergeCell ref="F92:J92"/>
    <mergeCell ref="K92:N92"/>
    <mergeCell ref="O92:R92"/>
    <mergeCell ref="S92:X92"/>
    <mergeCell ref="A93:E93"/>
    <mergeCell ref="F93:J93"/>
    <mergeCell ref="K93:N93"/>
    <mergeCell ref="O93:R93"/>
    <mergeCell ref="S93:X93"/>
    <mergeCell ref="A83:E83"/>
    <mergeCell ref="A84:E84"/>
    <mergeCell ref="K83:N83"/>
    <mergeCell ref="K84:N84"/>
    <mergeCell ref="O84:R84"/>
    <mergeCell ref="O83:R83"/>
    <mergeCell ref="O87:R87"/>
    <mergeCell ref="S87:X87"/>
    <mergeCell ref="S85:X85"/>
    <mergeCell ref="A86:X86"/>
    <mergeCell ref="A87:E87"/>
    <mergeCell ref="F87:J87"/>
    <mergeCell ref="K87:N87"/>
    <mergeCell ref="S88:X88"/>
    <mergeCell ref="A89:E89"/>
    <mergeCell ref="F89:J89"/>
    <mergeCell ref="K89:N89"/>
    <mergeCell ref="O89:R89"/>
    <mergeCell ref="S89:X89"/>
    <mergeCell ref="T104:U104"/>
    <mergeCell ref="V104:X104"/>
    <mergeCell ref="A98:B98"/>
    <mergeCell ref="C98:D98"/>
    <mergeCell ref="E98:I98"/>
    <mergeCell ref="J98:K98"/>
    <mergeCell ref="L98:M98"/>
    <mergeCell ref="R103:S103"/>
    <mergeCell ref="A104:B104"/>
    <mergeCell ref="C104:D104"/>
    <mergeCell ref="E104:I104"/>
    <mergeCell ref="J104:K104"/>
    <mergeCell ref="L104:M104"/>
    <mergeCell ref="N104:O104"/>
    <mergeCell ref="P104:Q104"/>
    <mergeCell ref="R104:S104"/>
    <mergeCell ref="A97:B97"/>
    <mergeCell ref="C97:D97"/>
    <mergeCell ref="E97:I97"/>
    <mergeCell ref="A101:B101"/>
    <mergeCell ref="C101:D101"/>
    <mergeCell ref="E101:I101"/>
    <mergeCell ref="L99:M99"/>
    <mergeCell ref="T103:U103"/>
    <mergeCell ref="V103:X103"/>
    <mergeCell ref="N101:O101"/>
    <mergeCell ref="P101:Q101"/>
    <mergeCell ref="A99:B99"/>
    <mergeCell ref="C99:D99"/>
    <mergeCell ref="E99:I99"/>
    <mergeCell ref="S94:X94"/>
    <mergeCell ref="A95:E95"/>
    <mergeCell ref="F95:J95"/>
    <mergeCell ref="T102:U102"/>
    <mergeCell ref="J97:K97"/>
    <mergeCell ref="L97:M97"/>
    <mergeCell ref="N99:O99"/>
    <mergeCell ref="A102:B102"/>
    <mergeCell ref="C102:D102"/>
    <mergeCell ref="E102:I102"/>
    <mergeCell ref="J102:K102"/>
    <mergeCell ref="L102:M102"/>
    <mergeCell ref="A100:B100"/>
    <mergeCell ref="C100:D100"/>
    <mergeCell ref="E100:I100"/>
    <mergeCell ref="J100:K100"/>
    <mergeCell ref="L100:M100"/>
    <mergeCell ref="N100:O100"/>
    <mergeCell ref="P100:Q100"/>
    <mergeCell ref="K95:N95"/>
    <mergeCell ref="O95:R95"/>
    <mergeCell ref="S95:X95"/>
    <mergeCell ref="T100:U100"/>
    <mergeCell ref="V100:X100"/>
    <mergeCell ref="V102:X102"/>
    <mergeCell ref="R101:S101"/>
    <mergeCell ref="T101:U101"/>
    <mergeCell ref="J101:K101"/>
    <mergeCell ref="L101:M101"/>
    <mergeCell ref="V101:X101"/>
    <mergeCell ref="V99:X99"/>
    <mergeCell ref="J99:K99"/>
    <mergeCell ref="A90:E90"/>
    <mergeCell ref="F90:J90"/>
    <mergeCell ref="K90:N90"/>
    <mergeCell ref="O90:R90"/>
    <mergeCell ref="S90:X90"/>
    <mergeCell ref="A91:E91"/>
    <mergeCell ref="F91:J91"/>
    <mergeCell ref="A96:X96"/>
    <mergeCell ref="T97:U97"/>
    <mergeCell ref="V97:X97"/>
    <mergeCell ref="N97:O97"/>
    <mergeCell ref="P97:Q97"/>
    <mergeCell ref="R97:S97"/>
    <mergeCell ref="N102:O102"/>
    <mergeCell ref="P102:Q102"/>
    <mergeCell ref="R102:S102"/>
    <mergeCell ref="R146:T146"/>
    <mergeCell ref="U146:X146"/>
    <mergeCell ref="L144:N144"/>
    <mergeCell ref="O144:Q144"/>
    <mergeCell ref="R144:T144"/>
    <mergeCell ref="U144:X144"/>
    <mergeCell ref="L145:N145"/>
    <mergeCell ref="N98:O98"/>
    <mergeCell ref="P98:Q98"/>
    <mergeCell ref="R98:S98"/>
    <mergeCell ref="T98:U98"/>
    <mergeCell ref="V98:X98"/>
    <mergeCell ref="P99:Q99"/>
    <mergeCell ref="R99:S99"/>
    <mergeCell ref="T99:U99"/>
    <mergeCell ref="R100:S100"/>
    <mergeCell ref="A418:X418"/>
    <mergeCell ref="A370:X370"/>
    <mergeCell ref="A321:C321"/>
    <mergeCell ref="D321:G321"/>
    <mergeCell ref="H321:K321"/>
    <mergeCell ref="A292:X292"/>
    <mergeCell ref="A293:S293"/>
    <mergeCell ref="T295:X295"/>
    <mergeCell ref="A408:U408"/>
    <mergeCell ref="V408:X408"/>
    <mergeCell ref="K399:M399"/>
    <mergeCell ref="N399:R399"/>
    <mergeCell ref="S399:T399"/>
    <mergeCell ref="W397:X397"/>
    <mergeCell ref="K398:M398"/>
    <mergeCell ref="K392:M392"/>
    <mergeCell ref="N392:R392"/>
    <mergeCell ref="S392:T392"/>
    <mergeCell ref="U392:V392"/>
    <mergeCell ref="W392:X392"/>
    <mergeCell ref="W389:X389"/>
    <mergeCell ref="K382:M382"/>
    <mergeCell ref="N382:R382"/>
    <mergeCell ref="S382:T382"/>
    <mergeCell ref="U382:V382"/>
    <mergeCell ref="W382:X382"/>
    <mergeCell ref="K381:M381"/>
    <mergeCell ref="W391:X391"/>
    <mergeCell ref="W381:X381"/>
    <mergeCell ref="U384:V384"/>
    <mergeCell ref="K396:M396"/>
    <mergeCell ref="L324:M324"/>
    <mergeCell ref="U329:X329"/>
    <mergeCell ref="U324:X324"/>
    <mergeCell ref="N381:R381"/>
    <mergeCell ref="S381:T381"/>
    <mergeCell ref="U381:V381"/>
    <mergeCell ref="S379:T379"/>
    <mergeCell ref="U379:V379"/>
    <mergeCell ref="S401:T401"/>
    <mergeCell ref="U401:V401"/>
    <mergeCell ref="S397:T397"/>
    <mergeCell ref="U397:V397"/>
    <mergeCell ref="A322:C325"/>
    <mergeCell ref="D322:G325"/>
    <mergeCell ref="R322:T322"/>
    <mergeCell ref="U322:X322"/>
    <mergeCell ref="H323:K323"/>
    <mergeCell ref="L323:M323"/>
    <mergeCell ref="N323:O323"/>
    <mergeCell ref="P323:Q323"/>
    <mergeCell ref="R323:T323"/>
    <mergeCell ref="U323:X323"/>
    <mergeCell ref="H322:K322"/>
    <mergeCell ref="L322:M322"/>
    <mergeCell ref="N322:O322"/>
    <mergeCell ref="P322:Q322"/>
    <mergeCell ref="R328:T328"/>
    <mergeCell ref="U328:X328"/>
    <mergeCell ref="H329:K329"/>
    <mergeCell ref="N388:R388"/>
    <mergeCell ref="S388:T388"/>
    <mergeCell ref="U388:V388"/>
    <mergeCell ref="W388:X388"/>
    <mergeCell ref="K387:M387"/>
    <mergeCell ref="E396:J396"/>
    <mergeCell ref="E397:J397"/>
    <mergeCell ref="E398:J398"/>
    <mergeCell ref="U398:V398"/>
    <mergeCell ref="W387:X387"/>
    <mergeCell ref="K388:M388"/>
    <mergeCell ref="W398:X398"/>
    <mergeCell ref="W395:X395"/>
    <mergeCell ref="A114:B114"/>
    <mergeCell ref="A115:B115"/>
    <mergeCell ref="A116:B116"/>
    <mergeCell ref="A117:B117"/>
    <mergeCell ref="A118:B118"/>
    <mergeCell ref="C110:D110"/>
    <mergeCell ref="C111:D111"/>
    <mergeCell ref="C112:D112"/>
    <mergeCell ref="R324:T324"/>
    <mergeCell ref="L321:M321"/>
    <mergeCell ref="N321:O321"/>
    <mergeCell ref="A267:X267"/>
    <mergeCell ref="T266:X266"/>
    <mergeCell ref="A268:S268"/>
    <mergeCell ref="C113:D113"/>
    <mergeCell ref="C114:D114"/>
    <mergeCell ref="C115:D115"/>
    <mergeCell ref="H324:K324"/>
    <mergeCell ref="P321:Q321"/>
    <mergeCell ref="R321:T321"/>
    <mergeCell ref="A317:X317"/>
    <mergeCell ref="A319:X319"/>
    <mergeCell ref="A320:X320"/>
    <mergeCell ref="A242:X242"/>
    <mergeCell ref="A243:S243"/>
    <mergeCell ref="Q168:R168"/>
    <mergeCell ref="C116:D116"/>
    <mergeCell ref="C117:D117"/>
    <mergeCell ref="C118:D118"/>
    <mergeCell ref="C119:D119"/>
    <mergeCell ref="L151:N151"/>
    <mergeCell ref="L152:N152"/>
    <mergeCell ref="C120:D120"/>
    <mergeCell ref="C121:D121"/>
    <mergeCell ref="A119:B119"/>
    <mergeCell ref="A120:B120"/>
    <mergeCell ref="A121:B121"/>
    <mergeCell ref="A125:B125"/>
    <mergeCell ref="A126:B126"/>
    <mergeCell ref="E126:N126"/>
    <mergeCell ref="E127:N127"/>
    <mergeCell ref="U125:V125"/>
    <mergeCell ref="S125:T125"/>
    <mergeCell ref="Q125:R125"/>
    <mergeCell ref="Q126:R126"/>
    <mergeCell ref="Q127:R127"/>
    <mergeCell ref="S127:T127"/>
    <mergeCell ref="S126:T126"/>
    <mergeCell ref="U126:V126"/>
    <mergeCell ref="U127:V127"/>
    <mergeCell ref="C124:D124"/>
    <mergeCell ref="C125:D125"/>
    <mergeCell ref="C126:D126"/>
    <mergeCell ref="E124:N124"/>
    <mergeCell ref="E125:N125"/>
    <mergeCell ref="C131:D131"/>
    <mergeCell ref="C132:D132"/>
    <mergeCell ref="C133:D133"/>
    <mergeCell ref="E130:N130"/>
    <mergeCell ref="E131:N131"/>
    <mergeCell ref="E132:N132"/>
    <mergeCell ref="E133:N133"/>
    <mergeCell ref="R147:T147"/>
    <mergeCell ref="R148:T148"/>
    <mergeCell ref="L147:N147"/>
    <mergeCell ref="L148:N148"/>
    <mergeCell ref="O141:Q141"/>
    <mergeCell ref="R141:T141"/>
    <mergeCell ref="A134:N134"/>
    <mergeCell ref="O134:X134"/>
    <mergeCell ref="A136:X136"/>
    <mergeCell ref="A137:K137"/>
    <mergeCell ref="L137:N137"/>
    <mergeCell ref="U130:V130"/>
    <mergeCell ref="O139:Q139"/>
    <mergeCell ref="R139:T139"/>
    <mergeCell ref="U139:X139"/>
    <mergeCell ref="O140:Q140"/>
    <mergeCell ref="R140:T140"/>
    <mergeCell ref="U140:X140"/>
    <mergeCell ref="W131:X131"/>
    <mergeCell ref="U141:X141"/>
    <mergeCell ref="A135:X135"/>
    <mergeCell ref="A131:B131"/>
    <mergeCell ref="A130:B130"/>
    <mergeCell ref="O138:Q138"/>
    <mergeCell ref="R138:T138"/>
    <mergeCell ref="R151:T151"/>
    <mergeCell ref="U147:X147"/>
    <mergeCell ref="U148:X148"/>
    <mergeCell ref="U149:X149"/>
    <mergeCell ref="U150:X150"/>
    <mergeCell ref="U151:X151"/>
    <mergeCell ref="U152:X152"/>
    <mergeCell ref="U153:X153"/>
    <mergeCell ref="U154:X154"/>
    <mergeCell ref="U155:X155"/>
    <mergeCell ref="U156:X156"/>
    <mergeCell ref="U157:X157"/>
    <mergeCell ref="U158:X158"/>
    <mergeCell ref="U159:X159"/>
    <mergeCell ref="O111:P111"/>
    <mergeCell ref="Q111:R111"/>
    <mergeCell ref="S111:T111"/>
    <mergeCell ref="U111:V111"/>
    <mergeCell ref="R152:T152"/>
    <mergeCell ref="R153:T153"/>
    <mergeCell ref="R154:T154"/>
    <mergeCell ref="R155:T155"/>
    <mergeCell ref="R156:T156"/>
    <mergeCell ref="R157:T157"/>
    <mergeCell ref="O127:P127"/>
    <mergeCell ref="W114:X114"/>
    <mergeCell ref="O115:P115"/>
    <mergeCell ref="Q115:R115"/>
    <mergeCell ref="S115:T115"/>
    <mergeCell ref="U115:V115"/>
    <mergeCell ref="W115:X115"/>
    <mergeCell ref="O114:P114"/>
    <mergeCell ref="L158:N158"/>
    <mergeCell ref="L159:N159"/>
    <mergeCell ref="A138:E138"/>
    <mergeCell ref="F138:K138"/>
    <mergeCell ref="A139:E146"/>
    <mergeCell ref="A147:E153"/>
    <mergeCell ref="A154:E159"/>
    <mergeCell ref="F139:K139"/>
    <mergeCell ref="F140:K140"/>
    <mergeCell ref="F141:K141"/>
    <mergeCell ref="F142:K142"/>
    <mergeCell ref="F143:K143"/>
    <mergeCell ref="F144:K144"/>
    <mergeCell ref="F145:K145"/>
    <mergeCell ref="F146:K146"/>
    <mergeCell ref="F147:K147"/>
    <mergeCell ref="F148:K148"/>
    <mergeCell ref="F149:K149"/>
    <mergeCell ref="F150:K150"/>
    <mergeCell ref="O150:Q150"/>
    <mergeCell ref="O151:Q151"/>
    <mergeCell ref="O152:Q152"/>
    <mergeCell ref="O153:Q153"/>
    <mergeCell ref="O154:Q154"/>
    <mergeCell ref="O155:Q155"/>
    <mergeCell ref="O156:Q156"/>
    <mergeCell ref="O157:Q157"/>
    <mergeCell ref="O158:Q158"/>
    <mergeCell ref="O159:Q159"/>
    <mergeCell ref="R149:T149"/>
    <mergeCell ref="R150:T150"/>
    <mergeCell ref="A162:X162"/>
    <mergeCell ref="F173:M173"/>
    <mergeCell ref="F188:M188"/>
    <mergeCell ref="Q169:R169"/>
    <mergeCell ref="Q170:R170"/>
    <mergeCell ref="Q171:R171"/>
    <mergeCell ref="Q172:R172"/>
    <mergeCell ref="Q173:R173"/>
    <mergeCell ref="Q174:R174"/>
    <mergeCell ref="A167:E167"/>
    <mergeCell ref="A176:E182"/>
    <mergeCell ref="A183:E188"/>
    <mergeCell ref="A168:E175"/>
    <mergeCell ref="F174:M174"/>
    <mergeCell ref="F175:M175"/>
    <mergeCell ref="F176:M176"/>
    <mergeCell ref="F177:M177"/>
    <mergeCell ref="F178:M178"/>
    <mergeCell ref="F179:M179"/>
    <mergeCell ref="F180:M180"/>
    <mergeCell ref="F181:M181"/>
    <mergeCell ref="F182:M182"/>
    <mergeCell ref="F183:M183"/>
    <mergeCell ref="F184:M184"/>
    <mergeCell ref="F186:M186"/>
    <mergeCell ref="F185:M185"/>
    <mergeCell ref="F187:M187"/>
    <mergeCell ref="Q180:R180"/>
    <mergeCell ref="Q181:R181"/>
    <mergeCell ref="Q182:R182"/>
    <mergeCell ref="Q183:R183"/>
    <mergeCell ref="Q184:R184"/>
    <mergeCell ref="I263:S263"/>
    <mergeCell ref="A245:H252"/>
    <mergeCell ref="A253:H259"/>
    <mergeCell ref="A260:H265"/>
    <mergeCell ref="A244:H244"/>
    <mergeCell ref="I244:S244"/>
    <mergeCell ref="I245:S245"/>
    <mergeCell ref="I246:S246"/>
    <mergeCell ref="I247:S247"/>
    <mergeCell ref="I248:S248"/>
    <mergeCell ref="N193:P193"/>
    <mergeCell ref="Q193:R193"/>
    <mergeCell ref="S193:T193"/>
    <mergeCell ref="F200:M200"/>
    <mergeCell ref="N200:P200"/>
    <mergeCell ref="Q200:R200"/>
    <mergeCell ref="S200:T200"/>
    <mergeCell ref="F213:M213"/>
    <mergeCell ref="F211:M211"/>
    <mergeCell ref="N211:P211"/>
    <mergeCell ref="T243:X244"/>
    <mergeCell ref="T245:X245"/>
    <mergeCell ref="T246:X246"/>
    <mergeCell ref="T247:X247"/>
    <mergeCell ref="T248:X248"/>
    <mergeCell ref="A241:X241"/>
    <mergeCell ref="F156:K156"/>
    <mergeCell ref="F157:K157"/>
    <mergeCell ref="F158:K158"/>
    <mergeCell ref="F159:K159"/>
    <mergeCell ref="A160:K160"/>
    <mergeCell ref="A190:X190"/>
    <mergeCell ref="A215:X215"/>
    <mergeCell ref="A189:M189"/>
    <mergeCell ref="N168:P168"/>
    <mergeCell ref="N169:P169"/>
    <mergeCell ref="N170:P170"/>
    <mergeCell ref="N171:P171"/>
    <mergeCell ref="L160:N160"/>
    <mergeCell ref="O160:Q160"/>
    <mergeCell ref="R160:T160"/>
    <mergeCell ref="U160:X160"/>
    <mergeCell ref="A191:M191"/>
    <mergeCell ref="N191:P192"/>
    <mergeCell ref="Q191:R192"/>
    <mergeCell ref="S191:T192"/>
    <mergeCell ref="U191:V192"/>
    <mergeCell ref="W191:X192"/>
    <mergeCell ref="A192:E192"/>
    <mergeCell ref="F192:M192"/>
    <mergeCell ref="A193:E200"/>
    <mergeCell ref="F193:M193"/>
    <mergeCell ref="U371:V371"/>
    <mergeCell ref="P336:Q336"/>
    <mergeCell ref="T249:X249"/>
    <mergeCell ref="T250:X250"/>
    <mergeCell ref="T251:X251"/>
    <mergeCell ref="T252:X252"/>
    <mergeCell ref="T253:X253"/>
    <mergeCell ref="T254:X254"/>
    <mergeCell ref="T255:X255"/>
    <mergeCell ref="T256:X256"/>
    <mergeCell ref="T257:X257"/>
    <mergeCell ref="T258:X258"/>
    <mergeCell ref="T259:X259"/>
    <mergeCell ref="T260:X260"/>
    <mergeCell ref="T261:X261"/>
    <mergeCell ref="T262:X262"/>
    <mergeCell ref="T263:X263"/>
    <mergeCell ref="I264:S264"/>
    <mergeCell ref="I249:S249"/>
    <mergeCell ref="I250:S250"/>
    <mergeCell ref="I251:S251"/>
    <mergeCell ref="I252:S252"/>
    <mergeCell ref="I253:S253"/>
    <mergeCell ref="I254:S254"/>
    <mergeCell ref="I255:S255"/>
    <mergeCell ref="I256:S256"/>
    <mergeCell ref="I257:S257"/>
    <mergeCell ref="I258:S258"/>
    <mergeCell ref="I259:S259"/>
    <mergeCell ref="I260:S260"/>
    <mergeCell ref="I261:S261"/>
    <mergeCell ref="I262:S262"/>
    <mergeCell ref="A334:C337"/>
    <mergeCell ref="D334:G337"/>
    <mergeCell ref="H334:K334"/>
    <mergeCell ref="L334:M334"/>
    <mergeCell ref="N334:O334"/>
    <mergeCell ref="P334:Q334"/>
    <mergeCell ref="R334:T334"/>
    <mergeCell ref="U334:X334"/>
    <mergeCell ref="H335:K335"/>
    <mergeCell ref="L335:M335"/>
    <mergeCell ref="N335:O335"/>
    <mergeCell ref="P335:Q335"/>
    <mergeCell ref="R335:T335"/>
    <mergeCell ref="U335:X335"/>
    <mergeCell ref="H336:K336"/>
    <mergeCell ref="H325:K325"/>
    <mergeCell ref="L325:M325"/>
    <mergeCell ref="N325:O325"/>
    <mergeCell ref="P325:Q325"/>
    <mergeCell ref="R325:T325"/>
    <mergeCell ref="U325:X325"/>
    <mergeCell ref="H328:K328"/>
    <mergeCell ref="L328:M328"/>
    <mergeCell ref="N328:O328"/>
    <mergeCell ref="P328:Q328"/>
    <mergeCell ref="A326:C329"/>
    <mergeCell ref="D326:G329"/>
    <mergeCell ref="R326:T326"/>
    <mergeCell ref="H333:K333"/>
    <mergeCell ref="L333:M333"/>
    <mergeCell ref="N333:O333"/>
    <mergeCell ref="P333:Q333"/>
    <mergeCell ref="E399:J399"/>
    <mergeCell ref="E400:J400"/>
    <mergeCell ref="E401:J401"/>
    <mergeCell ref="A346:C349"/>
    <mergeCell ref="A350:C353"/>
    <mergeCell ref="A354:C357"/>
    <mergeCell ref="A358:C361"/>
    <mergeCell ref="A362:C365"/>
    <mergeCell ref="N387:R387"/>
    <mergeCell ref="N398:R398"/>
    <mergeCell ref="S398:T398"/>
    <mergeCell ref="S374:T374"/>
    <mergeCell ref="E379:J379"/>
    <mergeCell ref="E380:J380"/>
    <mergeCell ref="E381:J381"/>
    <mergeCell ref="E382:J382"/>
    <mergeCell ref="E383:J383"/>
    <mergeCell ref="E384:J384"/>
    <mergeCell ref="E385:J385"/>
    <mergeCell ref="E386:J386"/>
    <mergeCell ref="E387:J387"/>
    <mergeCell ref="E388:J388"/>
    <mergeCell ref="E389:J389"/>
    <mergeCell ref="E390:J390"/>
    <mergeCell ref="E391:J391"/>
    <mergeCell ref="E392:J392"/>
    <mergeCell ref="A371:B371"/>
    <mergeCell ref="C371:D371"/>
    <mergeCell ref="E371:J371"/>
    <mergeCell ref="S371:T371"/>
    <mergeCell ref="K385:M385"/>
    <mergeCell ref="N385:R385"/>
    <mergeCell ref="E402:J402"/>
    <mergeCell ref="E403:J403"/>
    <mergeCell ref="E404:J404"/>
    <mergeCell ref="U399:V399"/>
    <mergeCell ref="K401:M401"/>
    <mergeCell ref="N401:R401"/>
    <mergeCell ref="A372:B374"/>
    <mergeCell ref="C372:D374"/>
    <mergeCell ref="A375:B377"/>
    <mergeCell ref="A378:B380"/>
    <mergeCell ref="A381:B383"/>
    <mergeCell ref="A384:B386"/>
    <mergeCell ref="A387:B389"/>
    <mergeCell ref="A390:B392"/>
    <mergeCell ref="A393:B395"/>
    <mergeCell ref="A396:B398"/>
    <mergeCell ref="A399:B401"/>
    <mergeCell ref="A402:B404"/>
    <mergeCell ref="C375:D377"/>
    <mergeCell ref="C378:D380"/>
    <mergeCell ref="C381:D383"/>
    <mergeCell ref="C384:D386"/>
    <mergeCell ref="C387:D389"/>
    <mergeCell ref="C390:D392"/>
    <mergeCell ref="C393:D395"/>
    <mergeCell ref="C396:D398"/>
    <mergeCell ref="C399:D401"/>
    <mergeCell ref="C402:D404"/>
    <mergeCell ref="E372:J372"/>
    <mergeCell ref="E373:J373"/>
    <mergeCell ref="E374:J374"/>
    <mergeCell ref="E375:J375"/>
    <mergeCell ref="R333:T333"/>
    <mergeCell ref="U333:X333"/>
    <mergeCell ref="E376:J376"/>
    <mergeCell ref="E377:J377"/>
    <mergeCell ref="E378:J378"/>
    <mergeCell ref="A405:B407"/>
    <mergeCell ref="C405:D407"/>
    <mergeCell ref="E405:J405"/>
    <mergeCell ref="K405:M405"/>
    <mergeCell ref="N405:R405"/>
    <mergeCell ref="S405:T405"/>
    <mergeCell ref="U405:V405"/>
    <mergeCell ref="W405:X405"/>
    <mergeCell ref="E406:J406"/>
    <mergeCell ref="K406:M406"/>
    <mergeCell ref="N406:R406"/>
    <mergeCell ref="S406:T406"/>
    <mergeCell ref="U406:V406"/>
    <mergeCell ref="W406:X406"/>
    <mergeCell ref="E407:J407"/>
    <mergeCell ref="K407:M407"/>
    <mergeCell ref="N407:R407"/>
    <mergeCell ref="S407:T407"/>
    <mergeCell ref="U407:V407"/>
    <mergeCell ref="W407:X407"/>
    <mergeCell ref="E393:J393"/>
    <mergeCell ref="E394:J394"/>
    <mergeCell ref="E395:J395"/>
    <mergeCell ref="H341:K341"/>
    <mergeCell ref="L341:M341"/>
    <mergeCell ref="N341:O341"/>
    <mergeCell ref="P341:Q341"/>
    <mergeCell ref="R341:T341"/>
    <mergeCell ref="U341:X341"/>
    <mergeCell ref="H337:K337"/>
    <mergeCell ref="L337:M337"/>
    <mergeCell ref="N337:O337"/>
    <mergeCell ref="P337:Q337"/>
    <mergeCell ref="R337:T337"/>
    <mergeCell ref="U337:X337"/>
    <mergeCell ref="A330:C333"/>
    <mergeCell ref="D330:G333"/>
    <mergeCell ref="H330:K330"/>
    <mergeCell ref="L330:M330"/>
    <mergeCell ref="N330:O330"/>
    <mergeCell ref="P330:Q330"/>
    <mergeCell ref="R330:T330"/>
    <mergeCell ref="U330:X330"/>
    <mergeCell ref="H331:K331"/>
    <mergeCell ref="L331:M331"/>
    <mergeCell ref="N331:O331"/>
    <mergeCell ref="P331:Q331"/>
    <mergeCell ref="R331:T331"/>
    <mergeCell ref="U331:X331"/>
    <mergeCell ref="H332:K332"/>
    <mergeCell ref="L332:M332"/>
    <mergeCell ref="N332:O332"/>
    <mergeCell ref="P332:Q332"/>
    <mergeCell ref="R332:T332"/>
    <mergeCell ref="U332:X332"/>
    <mergeCell ref="H338:K338"/>
    <mergeCell ref="L338:M338"/>
    <mergeCell ref="N338:O338"/>
    <mergeCell ref="P338:Q338"/>
    <mergeCell ref="R338:T338"/>
    <mergeCell ref="U338:X338"/>
    <mergeCell ref="H339:K339"/>
    <mergeCell ref="L339:M339"/>
    <mergeCell ref="N339:O339"/>
    <mergeCell ref="P339:Q339"/>
    <mergeCell ref="R339:T339"/>
    <mergeCell ref="U339:X339"/>
    <mergeCell ref="H340:K340"/>
    <mergeCell ref="L340:M340"/>
    <mergeCell ref="N340:O340"/>
    <mergeCell ref="P340:Q340"/>
    <mergeCell ref="R340:T340"/>
    <mergeCell ref="U340:X340"/>
    <mergeCell ref="L336:M336"/>
    <mergeCell ref="N336:O336"/>
    <mergeCell ref="R336:T336"/>
    <mergeCell ref="U336:X336"/>
    <mergeCell ref="P342:Q342"/>
    <mergeCell ref="R342:T342"/>
    <mergeCell ref="U342:X342"/>
    <mergeCell ref="H343:K343"/>
    <mergeCell ref="L343:M343"/>
    <mergeCell ref="N343:O343"/>
    <mergeCell ref="P343:Q343"/>
    <mergeCell ref="R343:T343"/>
    <mergeCell ref="U343:X343"/>
    <mergeCell ref="H344:K344"/>
    <mergeCell ref="L344:M344"/>
    <mergeCell ref="N344:O344"/>
    <mergeCell ref="P344:Q344"/>
    <mergeCell ref="R344:T344"/>
    <mergeCell ref="U344:X344"/>
    <mergeCell ref="H345:K345"/>
    <mergeCell ref="L345:M345"/>
    <mergeCell ref="N345:O345"/>
    <mergeCell ref="P345:Q345"/>
    <mergeCell ref="R345:T345"/>
    <mergeCell ref="U345:X345"/>
    <mergeCell ref="A338:C341"/>
    <mergeCell ref="D338:G341"/>
    <mergeCell ref="D346:G349"/>
    <mergeCell ref="H346:K346"/>
    <mergeCell ref="L346:M346"/>
    <mergeCell ref="N346:O346"/>
    <mergeCell ref="P346:Q346"/>
    <mergeCell ref="R346:T346"/>
    <mergeCell ref="U346:X346"/>
    <mergeCell ref="H347:K347"/>
    <mergeCell ref="L347:M347"/>
    <mergeCell ref="N347:O347"/>
    <mergeCell ref="P347:Q347"/>
    <mergeCell ref="R347:T347"/>
    <mergeCell ref="U347:X347"/>
    <mergeCell ref="H348:K348"/>
    <mergeCell ref="L348:M348"/>
    <mergeCell ref="N348:O348"/>
    <mergeCell ref="P348:Q348"/>
    <mergeCell ref="R348:T348"/>
    <mergeCell ref="U348:X348"/>
    <mergeCell ref="H349:K349"/>
    <mergeCell ref="L349:M349"/>
    <mergeCell ref="N349:O349"/>
    <mergeCell ref="P349:Q349"/>
    <mergeCell ref="R349:T349"/>
    <mergeCell ref="U349:X349"/>
    <mergeCell ref="A342:C345"/>
    <mergeCell ref="D342:G345"/>
    <mergeCell ref="H342:K342"/>
    <mergeCell ref="L342:M342"/>
    <mergeCell ref="N342:O342"/>
    <mergeCell ref="D350:G353"/>
    <mergeCell ref="H350:K350"/>
    <mergeCell ref="L350:M350"/>
    <mergeCell ref="N350:O350"/>
    <mergeCell ref="P350:Q350"/>
    <mergeCell ref="R350:T350"/>
    <mergeCell ref="U350:X350"/>
    <mergeCell ref="H351:K351"/>
    <mergeCell ref="L351:M351"/>
    <mergeCell ref="N351:O351"/>
    <mergeCell ref="P351:Q351"/>
    <mergeCell ref="R351:T351"/>
    <mergeCell ref="U351:X351"/>
    <mergeCell ref="H352:K352"/>
    <mergeCell ref="L352:M352"/>
    <mergeCell ref="N352:O352"/>
    <mergeCell ref="P352:Q352"/>
    <mergeCell ref="R352:T352"/>
    <mergeCell ref="U352:X352"/>
    <mergeCell ref="H353:K353"/>
    <mergeCell ref="L353:M353"/>
    <mergeCell ref="N353:O353"/>
    <mergeCell ref="P353:Q353"/>
    <mergeCell ref="R353:T353"/>
    <mergeCell ref="U353:X353"/>
    <mergeCell ref="D354:G357"/>
    <mergeCell ref="H354:K354"/>
    <mergeCell ref="L354:M354"/>
    <mergeCell ref="N354:O354"/>
    <mergeCell ref="P354:Q354"/>
    <mergeCell ref="R354:T354"/>
    <mergeCell ref="U354:X354"/>
    <mergeCell ref="H355:K355"/>
    <mergeCell ref="L355:M355"/>
    <mergeCell ref="N355:O355"/>
    <mergeCell ref="P355:Q355"/>
    <mergeCell ref="R355:T355"/>
    <mergeCell ref="U355:X355"/>
    <mergeCell ref="H356:K356"/>
    <mergeCell ref="L356:M356"/>
    <mergeCell ref="N356:O356"/>
    <mergeCell ref="P356:Q356"/>
    <mergeCell ref="R356:T356"/>
    <mergeCell ref="U356:X356"/>
    <mergeCell ref="H357:K357"/>
    <mergeCell ref="L357:M357"/>
    <mergeCell ref="N357:O357"/>
    <mergeCell ref="P357:Q357"/>
    <mergeCell ref="R357:T357"/>
    <mergeCell ref="U357:X357"/>
    <mergeCell ref="D358:G361"/>
    <mergeCell ref="H358:K358"/>
    <mergeCell ref="L358:M358"/>
    <mergeCell ref="N358:O358"/>
    <mergeCell ref="P358:Q358"/>
    <mergeCell ref="R358:T358"/>
    <mergeCell ref="U358:X358"/>
    <mergeCell ref="H359:K359"/>
    <mergeCell ref="L359:M359"/>
    <mergeCell ref="N359:O359"/>
    <mergeCell ref="P359:Q359"/>
    <mergeCell ref="R359:T359"/>
    <mergeCell ref="U359:X359"/>
    <mergeCell ref="H360:K360"/>
    <mergeCell ref="L360:M360"/>
    <mergeCell ref="N360:O360"/>
    <mergeCell ref="P360:Q360"/>
    <mergeCell ref="R360:T360"/>
    <mergeCell ref="U360:X360"/>
    <mergeCell ref="H361:K361"/>
    <mergeCell ref="L361:M361"/>
    <mergeCell ref="N361:O361"/>
    <mergeCell ref="P361:Q361"/>
    <mergeCell ref="R361:T361"/>
    <mergeCell ref="U361:X361"/>
    <mergeCell ref="U369:X369"/>
    <mergeCell ref="D362:G365"/>
    <mergeCell ref="H362:K362"/>
    <mergeCell ref="L362:M362"/>
    <mergeCell ref="N362:O362"/>
    <mergeCell ref="P362:Q362"/>
    <mergeCell ref="R362:T362"/>
    <mergeCell ref="U362:X362"/>
    <mergeCell ref="H363:K363"/>
    <mergeCell ref="L363:M363"/>
    <mergeCell ref="N363:O363"/>
    <mergeCell ref="P363:Q363"/>
    <mergeCell ref="R363:T363"/>
    <mergeCell ref="U363:X363"/>
    <mergeCell ref="H364:K364"/>
    <mergeCell ref="L364:M364"/>
    <mergeCell ref="N364:O364"/>
    <mergeCell ref="P364:Q364"/>
    <mergeCell ref="R364:T364"/>
    <mergeCell ref="U364:X364"/>
    <mergeCell ref="H365:K365"/>
    <mergeCell ref="L365:M365"/>
    <mergeCell ref="N365:O365"/>
    <mergeCell ref="P365:Q365"/>
    <mergeCell ref="R365:T365"/>
    <mergeCell ref="U365:X365"/>
    <mergeCell ref="Q195:R195"/>
    <mergeCell ref="S195:T195"/>
    <mergeCell ref="U195:V195"/>
    <mergeCell ref="W195:X195"/>
    <mergeCell ref="F196:M196"/>
    <mergeCell ref="N196:P196"/>
    <mergeCell ref="Q196:R196"/>
    <mergeCell ref="A366:C369"/>
    <mergeCell ref="D366:G369"/>
    <mergeCell ref="H366:K366"/>
    <mergeCell ref="L366:M366"/>
    <mergeCell ref="N366:O366"/>
    <mergeCell ref="P366:Q366"/>
    <mergeCell ref="R366:T366"/>
    <mergeCell ref="U366:X366"/>
    <mergeCell ref="H367:K367"/>
    <mergeCell ref="L367:M367"/>
    <mergeCell ref="N367:O367"/>
    <mergeCell ref="P367:Q367"/>
    <mergeCell ref="R367:T367"/>
    <mergeCell ref="U367:X367"/>
    <mergeCell ref="H368:K368"/>
    <mergeCell ref="L368:M368"/>
    <mergeCell ref="N368:O368"/>
    <mergeCell ref="P368:Q368"/>
    <mergeCell ref="R368:T368"/>
    <mergeCell ref="U368:X368"/>
    <mergeCell ref="H369:K369"/>
    <mergeCell ref="L369:M369"/>
    <mergeCell ref="N369:O369"/>
    <mergeCell ref="P369:Q369"/>
    <mergeCell ref="R369:T369"/>
    <mergeCell ref="A161:X161"/>
    <mergeCell ref="S196:T196"/>
    <mergeCell ref="U196:V196"/>
    <mergeCell ref="W196:X196"/>
    <mergeCell ref="F197:M197"/>
    <mergeCell ref="N197:P197"/>
    <mergeCell ref="Q197:R197"/>
    <mergeCell ref="S197:T197"/>
    <mergeCell ref="U197:V197"/>
    <mergeCell ref="W197:X197"/>
    <mergeCell ref="F198:M198"/>
    <mergeCell ref="N198:P198"/>
    <mergeCell ref="Q198:R198"/>
    <mergeCell ref="S198:T198"/>
    <mergeCell ref="U198:V198"/>
    <mergeCell ref="W198:X198"/>
    <mergeCell ref="F199:M199"/>
    <mergeCell ref="N199:P199"/>
    <mergeCell ref="Q199:R199"/>
    <mergeCell ref="S199:T199"/>
    <mergeCell ref="U199:V199"/>
    <mergeCell ref="W199:X199"/>
    <mergeCell ref="U193:V193"/>
    <mergeCell ref="W193:X193"/>
    <mergeCell ref="F194:M194"/>
    <mergeCell ref="N194:P194"/>
    <mergeCell ref="Q194:R194"/>
    <mergeCell ref="S194:T194"/>
    <mergeCell ref="U194:V194"/>
    <mergeCell ref="W194:X194"/>
    <mergeCell ref="F195:M195"/>
    <mergeCell ref="N195:P195"/>
    <mergeCell ref="U200:V200"/>
    <mergeCell ref="W200:X200"/>
    <mergeCell ref="A201:E207"/>
    <mergeCell ref="F201:M201"/>
    <mergeCell ref="N201:P201"/>
    <mergeCell ref="Q201:R201"/>
    <mergeCell ref="S201:T201"/>
    <mergeCell ref="U201:V201"/>
    <mergeCell ref="W201:X201"/>
    <mergeCell ref="F202:M202"/>
    <mergeCell ref="N202:P202"/>
    <mergeCell ref="Q202:R202"/>
    <mergeCell ref="S202:T202"/>
    <mergeCell ref="U202:V202"/>
    <mergeCell ref="W202:X202"/>
    <mergeCell ref="F203:M203"/>
    <mergeCell ref="N203:P203"/>
    <mergeCell ref="Q203:R203"/>
    <mergeCell ref="S203:T203"/>
    <mergeCell ref="U203:V203"/>
    <mergeCell ref="W203:X203"/>
    <mergeCell ref="F204:M204"/>
    <mergeCell ref="N204:P204"/>
    <mergeCell ref="Q204:R204"/>
    <mergeCell ref="S204:T204"/>
    <mergeCell ref="U204:V204"/>
    <mergeCell ref="W204:X204"/>
    <mergeCell ref="F205:M205"/>
    <mergeCell ref="N205:P205"/>
    <mergeCell ref="Q205:R205"/>
    <mergeCell ref="S205:T205"/>
    <mergeCell ref="U205:V205"/>
    <mergeCell ref="Q213:R213"/>
    <mergeCell ref="S213:T213"/>
    <mergeCell ref="U213:V213"/>
    <mergeCell ref="W213:X213"/>
    <mergeCell ref="A214:M214"/>
    <mergeCell ref="N214:P214"/>
    <mergeCell ref="Q214:R214"/>
    <mergeCell ref="S214:T214"/>
    <mergeCell ref="U214:V214"/>
    <mergeCell ref="W214:X214"/>
    <mergeCell ref="W205:X205"/>
    <mergeCell ref="F206:M206"/>
    <mergeCell ref="N206:P206"/>
    <mergeCell ref="Q206:R206"/>
    <mergeCell ref="S206:T206"/>
    <mergeCell ref="U206:V206"/>
    <mergeCell ref="W206:X206"/>
    <mergeCell ref="F207:M207"/>
    <mergeCell ref="N207:P207"/>
    <mergeCell ref="Q207:R207"/>
    <mergeCell ref="S207:T207"/>
    <mergeCell ref="U207:V207"/>
    <mergeCell ref="W207:X207"/>
    <mergeCell ref="F210:M210"/>
    <mergeCell ref="N210:P210"/>
    <mergeCell ref="Q210:R210"/>
    <mergeCell ref="S210:T210"/>
    <mergeCell ref="U210:V210"/>
    <mergeCell ref="W210:X210"/>
    <mergeCell ref="A216:M216"/>
    <mergeCell ref="N216:P217"/>
    <mergeCell ref="Q216:R217"/>
    <mergeCell ref="S216:T217"/>
    <mergeCell ref="U216:V217"/>
    <mergeCell ref="W216:X217"/>
    <mergeCell ref="A217:E217"/>
    <mergeCell ref="F217:M217"/>
    <mergeCell ref="A208:E213"/>
    <mergeCell ref="F208:M208"/>
    <mergeCell ref="N208:P208"/>
    <mergeCell ref="Q208:R208"/>
    <mergeCell ref="S208:T208"/>
    <mergeCell ref="U208:V208"/>
    <mergeCell ref="W208:X208"/>
    <mergeCell ref="F209:M209"/>
    <mergeCell ref="N209:P209"/>
    <mergeCell ref="Q209:R209"/>
    <mergeCell ref="S209:T209"/>
    <mergeCell ref="U209:V209"/>
    <mergeCell ref="W209:X209"/>
    <mergeCell ref="Q211:R211"/>
    <mergeCell ref="S211:T211"/>
    <mergeCell ref="U211:V211"/>
    <mergeCell ref="W211:X211"/>
    <mergeCell ref="F212:M212"/>
    <mergeCell ref="N212:P212"/>
    <mergeCell ref="Q212:R212"/>
    <mergeCell ref="S212:T212"/>
    <mergeCell ref="U212:V212"/>
    <mergeCell ref="W212:X212"/>
    <mergeCell ref="N213:P213"/>
    <mergeCell ref="A218:E225"/>
    <mergeCell ref="F218:M218"/>
    <mergeCell ref="N218:P218"/>
    <mergeCell ref="Q218:R218"/>
    <mergeCell ref="S218:T218"/>
    <mergeCell ref="U218:V218"/>
    <mergeCell ref="W218:X218"/>
    <mergeCell ref="F219:M219"/>
    <mergeCell ref="N219:P219"/>
    <mergeCell ref="Q219:R219"/>
    <mergeCell ref="S219:T219"/>
    <mergeCell ref="U219:V219"/>
    <mergeCell ref="W219:X219"/>
    <mergeCell ref="F220:M220"/>
    <mergeCell ref="N220:P220"/>
    <mergeCell ref="Q220:R220"/>
    <mergeCell ref="S220:T220"/>
    <mergeCell ref="U220:V220"/>
    <mergeCell ref="W220:X220"/>
    <mergeCell ref="F221:M221"/>
    <mergeCell ref="N221:P221"/>
    <mergeCell ref="Q221:R221"/>
    <mergeCell ref="S221:T221"/>
    <mergeCell ref="U221:V221"/>
    <mergeCell ref="W221:X221"/>
    <mergeCell ref="F222:M222"/>
    <mergeCell ref="N222:P222"/>
    <mergeCell ref="Q222:R222"/>
    <mergeCell ref="S222:T222"/>
    <mergeCell ref="U222:V222"/>
    <mergeCell ref="W222:X222"/>
    <mergeCell ref="F223:M223"/>
    <mergeCell ref="N223:P223"/>
    <mergeCell ref="Q223:R223"/>
    <mergeCell ref="S223:T223"/>
    <mergeCell ref="U223:V223"/>
    <mergeCell ref="W223:X223"/>
    <mergeCell ref="F224:M224"/>
    <mergeCell ref="N224:P224"/>
    <mergeCell ref="Q224:R224"/>
    <mergeCell ref="S224:T224"/>
    <mergeCell ref="U224:V224"/>
    <mergeCell ref="W224:X224"/>
    <mergeCell ref="F225:M225"/>
    <mergeCell ref="N225:P225"/>
    <mergeCell ref="Q225:R225"/>
    <mergeCell ref="S225:T225"/>
    <mergeCell ref="U225:V225"/>
    <mergeCell ref="W225:X225"/>
    <mergeCell ref="A226:E232"/>
    <mergeCell ref="F226:M226"/>
    <mergeCell ref="N226:P226"/>
    <mergeCell ref="Q226:R226"/>
    <mergeCell ref="S226:T226"/>
    <mergeCell ref="U226:V226"/>
    <mergeCell ref="W226:X226"/>
    <mergeCell ref="F227:M227"/>
    <mergeCell ref="N227:P227"/>
    <mergeCell ref="Q227:R227"/>
    <mergeCell ref="S227:T227"/>
    <mergeCell ref="U227:V227"/>
    <mergeCell ref="W227:X227"/>
    <mergeCell ref="F228:M228"/>
    <mergeCell ref="N228:P228"/>
    <mergeCell ref="Q228:R228"/>
    <mergeCell ref="S228:T228"/>
    <mergeCell ref="U228:V228"/>
    <mergeCell ref="W228:X228"/>
    <mergeCell ref="F229:M229"/>
    <mergeCell ref="N229:P229"/>
    <mergeCell ref="Q229:R229"/>
    <mergeCell ref="S229:T229"/>
    <mergeCell ref="U229:V229"/>
    <mergeCell ref="W229:X229"/>
    <mergeCell ref="F230:M230"/>
    <mergeCell ref="N230:P230"/>
    <mergeCell ref="Q230:R230"/>
    <mergeCell ref="S230:T230"/>
    <mergeCell ref="U230:V230"/>
    <mergeCell ref="W230:X230"/>
    <mergeCell ref="F231:M231"/>
    <mergeCell ref="N231:P231"/>
    <mergeCell ref="Q231:R231"/>
    <mergeCell ref="S231:T231"/>
    <mergeCell ref="U231:V231"/>
    <mergeCell ref="W231:X231"/>
    <mergeCell ref="F232:M232"/>
    <mergeCell ref="N232:P232"/>
    <mergeCell ref="Q232:R232"/>
    <mergeCell ref="S232:T232"/>
    <mergeCell ref="U232:V232"/>
    <mergeCell ref="W232:X232"/>
    <mergeCell ref="A233:E238"/>
    <mergeCell ref="F233:M233"/>
    <mergeCell ref="N233:P233"/>
    <mergeCell ref="Q233:R233"/>
    <mergeCell ref="S233:T233"/>
    <mergeCell ref="U233:V233"/>
    <mergeCell ref="W233:X233"/>
    <mergeCell ref="F234:M234"/>
    <mergeCell ref="N234:P234"/>
    <mergeCell ref="Q234:R234"/>
    <mergeCell ref="S234:T234"/>
    <mergeCell ref="U234:V234"/>
    <mergeCell ref="W234:X234"/>
    <mergeCell ref="F235:M235"/>
    <mergeCell ref="N235:P235"/>
    <mergeCell ref="Q235:R235"/>
    <mergeCell ref="S235:T235"/>
    <mergeCell ref="U235:V235"/>
    <mergeCell ref="W235:X235"/>
    <mergeCell ref="F236:M236"/>
    <mergeCell ref="N236:P236"/>
    <mergeCell ref="Q236:R236"/>
    <mergeCell ref="S236:T236"/>
    <mergeCell ref="U236:V236"/>
    <mergeCell ref="W236:X236"/>
    <mergeCell ref="F237:M237"/>
    <mergeCell ref="N237:P237"/>
    <mergeCell ref="Q237:R237"/>
    <mergeCell ref="S237:T237"/>
    <mergeCell ref="U237:V237"/>
    <mergeCell ref="W237:X237"/>
    <mergeCell ref="F238:M238"/>
    <mergeCell ref="N238:P238"/>
    <mergeCell ref="Q238:R238"/>
    <mergeCell ref="S238:T238"/>
    <mergeCell ref="U238:V238"/>
    <mergeCell ref="W238:X238"/>
    <mergeCell ref="A239:M239"/>
    <mergeCell ref="N239:P239"/>
    <mergeCell ref="Q239:R239"/>
    <mergeCell ref="S239:T239"/>
    <mergeCell ref="U239:V239"/>
    <mergeCell ref="W239:X239"/>
    <mergeCell ref="A270:H277"/>
    <mergeCell ref="I270:S270"/>
    <mergeCell ref="T270:X270"/>
    <mergeCell ref="I271:S271"/>
    <mergeCell ref="T271:X271"/>
    <mergeCell ref="I272:S272"/>
    <mergeCell ref="T272:X272"/>
    <mergeCell ref="I273:S273"/>
    <mergeCell ref="T273:X273"/>
    <mergeCell ref="I274:S274"/>
    <mergeCell ref="T274:X274"/>
    <mergeCell ref="I275:S275"/>
    <mergeCell ref="T275:X275"/>
    <mergeCell ref="I276:S276"/>
    <mergeCell ref="T276:X276"/>
    <mergeCell ref="I277:S277"/>
    <mergeCell ref="T277:X277"/>
    <mergeCell ref="A278:H284"/>
    <mergeCell ref="I278:S278"/>
    <mergeCell ref="T278:X278"/>
    <mergeCell ref="I279:S279"/>
    <mergeCell ref="T279:X279"/>
    <mergeCell ref="I280:S280"/>
    <mergeCell ref="T280:X280"/>
    <mergeCell ref="I281:S281"/>
    <mergeCell ref="T281:X281"/>
    <mergeCell ref="I282:S282"/>
    <mergeCell ref="T282:X282"/>
    <mergeCell ref="I283:S283"/>
    <mergeCell ref="T283:X283"/>
    <mergeCell ref="I284:S284"/>
    <mergeCell ref="T284:X284"/>
    <mergeCell ref="A285:H290"/>
    <mergeCell ref="I285:S285"/>
    <mergeCell ref="T285:X285"/>
    <mergeCell ref="I286:S286"/>
    <mergeCell ref="T286:X286"/>
    <mergeCell ref="I287:S287"/>
    <mergeCell ref="T287:X287"/>
    <mergeCell ref="I288:S288"/>
    <mergeCell ref="T288:X288"/>
    <mergeCell ref="I289:S289"/>
    <mergeCell ref="T289:X289"/>
    <mergeCell ref="I290:S290"/>
    <mergeCell ref="T290:X290"/>
    <mergeCell ref="A291:S291"/>
    <mergeCell ref="T291:X291"/>
    <mergeCell ref="A295:H302"/>
    <mergeCell ref="I295:S295"/>
    <mergeCell ref="I296:S296"/>
    <mergeCell ref="T296:X296"/>
    <mergeCell ref="I297:S297"/>
    <mergeCell ref="T297:X297"/>
    <mergeCell ref="I298:S298"/>
    <mergeCell ref="T298:X298"/>
    <mergeCell ref="I299:S299"/>
    <mergeCell ref="T299:X299"/>
    <mergeCell ref="I300:S300"/>
    <mergeCell ref="T300:X300"/>
    <mergeCell ref="I301:S301"/>
    <mergeCell ref="T301:X301"/>
    <mergeCell ref="I302:S302"/>
    <mergeCell ref="T302:X302"/>
    <mergeCell ref="I294:S294"/>
    <mergeCell ref="T293:X294"/>
    <mergeCell ref="A316:S316"/>
    <mergeCell ref="T316:X316"/>
    <mergeCell ref="A303:H309"/>
    <mergeCell ref="I303:S303"/>
    <mergeCell ref="T303:X303"/>
    <mergeCell ref="I304:S304"/>
    <mergeCell ref="T304:X304"/>
    <mergeCell ref="I305:S305"/>
    <mergeCell ref="T305:X305"/>
    <mergeCell ref="I306:S306"/>
    <mergeCell ref="T306:X306"/>
    <mergeCell ref="I307:S307"/>
    <mergeCell ref="T307:X307"/>
    <mergeCell ref="I308:S308"/>
    <mergeCell ref="T308:X308"/>
    <mergeCell ref="I309:S309"/>
    <mergeCell ref="T309:X309"/>
    <mergeCell ref="A310:H315"/>
    <mergeCell ref="I310:S310"/>
    <mergeCell ref="T310:X310"/>
    <mergeCell ref="I311:S311"/>
    <mergeCell ref="T311:X311"/>
    <mergeCell ref="I312:S312"/>
    <mergeCell ref="T312:X312"/>
    <mergeCell ref="I313:S313"/>
    <mergeCell ref="T313:X313"/>
    <mergeCell ref="I314:S314"/>
    <mergeCell ref="T314:X314"/>
    <mergeCell ref="I315:S315"/>
    <mergeCell ref="T315:X315"/>
    <mergeCell ref="E115:F115"/>
    <mergeCell ref="E116:F116"/>
    <mergeCell ref="E117:F117"/>
    <mergeCell ref="E118:F118"/>
    <mergeCell ref="E119:F119"/>
    <mergeCell ref="E120:F120"/>
    <mergeCell ref="E121:F121"/>
    <mergeCell ref="E109:F109"/>
    <mergeCell ref="G109:N109"/>
    <mergeCell ref="E110:F110"/>
    <mergeCell ref="G110:N110"/>
    <mergeCell ref="G111:N111"/>
    <mergeCell ref="G112:N112"/>
    <mergeCell ref="G113:N113"/>
    <mergeCell ref="G114:N114"/>
    <mergeCell ref="G115:N115"/>
    <mergeCell ref="G116:N116"/>
    <mergeCell ref="G117:N117"/>
    <mergeCell ref="G118:N118"/>
    <mergeCell ref="G119:N119"/>
    <mergeCell ref="G120:N120"/>
    <mergeCell ref="G121:N121"/>
    <mergeCell ref="E111:F111"/>
    <mergeCell ref="E112:F112"/>
    <mergeCell ref="E113:F113"/>
    <mergeCell ref="E114:F114"/>
  </mergeCells>
  <dataValidations count="6">
    <dataValidation type="list" allowBlank="1" showInputMessage="1" showErrorMessage="1" sqref="O131:P133 O125:P127 O110:P121" xr:uid="{E09273AC-84ED-41DF-A4AE-2E51529A41FA}">
      <formula1>"Diária, Unidade, Mensal, M.Linear, Escolher unidade"</formula1>
    </dataValidation>
    <dataValidation type="list" allowBlank="1" showInputMessage="1" showErrorMessage="1" sqref="W110:X121 W125:X127 W131:X133" xr:uid="{28F4F8C4-C220-445E-9649-7AEDCDBF584E}">
      <formula1>"Janeiro, Fevereiro, Março, Abril, Maio, Junho, Julho, Agosto, Setembro, Outubro, Novembro, Dezembro, 12 meses, 11 meses, 10 meses, 9 meses, 8 meses, 7 meses, 6 meses, 5 meses, 4 meses, 3 meses, 2 meses, 1 mês, Escolher Mês"</formula1>
    </dataValidation>
    <dataValidation type="list" allowBlank="1" showInputMessage="1" showErrorMessage="1" sqref="T268 T243 T293" xr:uid="{29C5D33D-E521-42B7-A561-445B40D70A65}">
      <formula1>"Janeiro, Fevereiro, Março, Abril, Maio, Junho, Julho, Agosto, Setembro, Outubro, Novembro, Dezembro, Escolher Mês"</formula1>
    </dataValidation>
    <dataValidation type="list" allowBlank="1" showInputMessage="1" showErrorMessage="1" sqref="L322:M369" xr:uid="{5AF7EB3A-8E1F-48E1-9DCE-B7E5F2EFE3DF}">
      <formula1>"Sim, Não, Escolher"</formula1>
    </dataValidation>
    <dataValidation type="list" allowBlank="1" showInputMessage="1" showErrorMessage="1" sqref="A131:B133 A125:A127 A110:A121" xr:uid="{B79CA603-337F-4771-A639-351ADBD2BE02}">
      <formula1>"Direto, Indireto, Divulgação, Escolher Ação"</formula1>
    </dataValidation>
    <dataValidation allowBlank="1" showInputMessage="1" showErrorMessage="1" sqref="Z114 T245:X265 A322:C369 T270:X290 T295:X315" xr:uid="{24A869D0-065F-47BD-B9FC-C9BCE32B8137}"/>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C854679-6414-4F66-8CB7-193F36C5A7A3}">
          <x14:formula1>
            <xm:f>Planilha2!$B$2:$B$11</xm:f>
          </x14:formula1>
          <xm:sqref>C125:C127 C131:C133 C110:C121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78B2-590C-4EDB-A491-807BE5002492}">
  <dimension ref="A1:C24"/>
  <sheetViews>
    <sheetView workbookViewId="0">
      <selection activeCell="A4" sqref="A4:C15"/>
    </sheetView>
  </sheetViews>
  <sheetFormatPr defaultRowHeight="15"/>
  <cols>
    <col min="1" max="1" width="45.85546875" customWidth="1"/>
    <col min="2" max="2" width="46.42578125" bestFit="1" customWidth="1"/>
    <col min="3" max="3" width="43.7109375" bestFit="1" customWidth="1"/>
  </cols>
  <sheetData>
    <row r="1" spans="1:3">
      <c r="A1" s="46" t="s">
        <v>183</v>
      </c>
      <c r="B1" s="43" t="s">
        <v>183</v>
      </c>
      <c r="C1" s="49"/>
    </row>
    <row r="2" spans="1:3" ht="44.25" customHeight="1">
      <c r="A2" s="47" t="s">
        <v>184</v>
      </c>
      <c r="B2" s="44" t="s">
        <v>123</v>
      </c>
    </row>
    <row r="3" spans="1:3">
      <c r="A3" s="47" t="s">
        <v>185</v>
      </c>
      <c r="B3" s="44" t="s">
        <v>118</v>
      </c>
    </row>
    <row r="4" spans="1:3">
      <c r="A4" s="47" t="s">
        <v>186</v>
      </c>
      <c r="B4" s="44" t="s">
        <v>137</v>
      </c>
    </row>
    <row r="5" spans="1:3">
      <c r="A5" s="48" t="s">
        <v>187</v>
      </c>
      <c r="B5" s="44" t="s">
        <v>114</v>
      </c>
    </row>
    <row r="6" spans="1:3">
      <c r="A6" s="47" t="s">
        <v>188</v>
      </c>
      <c r="B6" s="44" t="s">
        <v>121</v>
      </c>
    </row>
    <row r="7" spans="1:3">
      <c r="A7" s="47" t="s">
        <v>189</v>
      </c>
      <c r="B7" s="45" t="s">
        <v>138</v>
      </c>
    </row>
    <row r="8" spans="1:3">
      <c r="A8" s="47" t="s">
        <v>190</v>
      </c>
      <c r="B8" s="44" t="s">
        <v>122</v>
      </c>
    </row>
    <row r="9" spans="1:3">
      <c r="A9" s="47" t="s">
        <v>191</v>
      </c>
      <c r="B9" s="44" t="s">
        <v>115</v>
      </c>
    </row>
    <row r="10" spans="1:3">
      <c r="A10" s="48" t="s">
        <v>192</v>
      </c>
      <c r="B10" s="44" t="s">
        <v>119</v>
      </c>
    </row>
    <row r="11" spans="1:3">
      <c r="A11" s="47" t="s">
        <v>193</v>
      </c>
      <c r="B11" s="44" t="s">
        <v>120</v>
      </c>
    </row>
    <row r="12" spans="1:3">
      <c r="A12" s="36" t="s">
        <v>114</v>
      </c>
    </row>
    <row r="13" spans="1:3">
      <c r="A13" s="36" t="s">
        <v>194</v>
      </c>
    </row>
    <row r="14" spans="1:3">
      <c r="A14" s="36" t="s">
        <v>195</v>
      </c>
    </row>
    <row r="15" spans="1:3">
      <c r="A15" s="39" t="s">
        <v>196</v>
      </c>
    </row>
    <row r="16" spans="1:3">
      <c r="A16" s="36" t="s">
        <v>197</v>
      </c>
    </row>
    <row r="17" spans="1:2">
      <c r="A17" s="36" t="s">
        <v>198</v>
      </c>
    </row>
    <row r="18" spans="1:2">
      <c r="A18" s="39" t="s">
        <v>199</v>
      </c>
    </row>
    <row r="19" spans="1:2">
      <c r="A19" s="36" t="s">
        <v>200</v>
      </c>
    </row>
    <row r="20" spans="1:2">
      <c r="A20" s="36" t="s">
        <v>201</v>
      </c>
    </row>
    <row r="21" spans="1:2">
      <c r="A21" s="40" t="s">
        <v>202</v>
      </c>
      <c r="B21" s="37"/>
    </row>
    <row r="22" spans="1:2">
      <c r="A22" s="41" t="s">
        <v>203</v>
      </c>
      <c r="B22" s="38"/>
    </row>
    <row r="23" spans="1:2">
      <c r="A23" s="41" t="s">
        <v>204</v>
      </c>
    </row>
    <row r="24" spans="1:2">
      <c r="A24" s="41" t="s">
        <v>205</v>
      </c>
    </row>
  </sheetData>
  <sortState xmlns:xlrd2="http://schemas.microsoft.com/office/spreadsheetml/2017/richdata2" ref="A2:B24">
    <sortCondition ref="B2:B24"/>
  </sortState>
  <dataValidations count="2">
    <dataValidation type="textLength" allowBlank="1" showInputMessage="1" showErrorMessage="1" sqref="A2 A4:A20 A25:A1048576" xr:uid="{B1FB38E1-2C1E-46C3-86B6-61F132CE2D90}">
      <formula1>$A$2</formula1>
      <formula2>$A$20</formula2>
    </dataValidation>
    <dataValidation allowBlank="1" showInputMessage="1" showErrorMessage="1" sqref="A3 A1:C1" xr:uid="{FED2D3B3-F144-413D-9569-8FF7008FFC0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DC2A-9CDF-4A56-B452-29B7D3E53A70}">
  <dimension ref="A1:E11"/>
  <sheetViews>
    <sheetView workbookViewId="0">
      <selection activeCell="I10" sqref="A1:I10"/>
    </sheetView>
  </sheetViews>
  <sheetFormatPr defaultRowHeight="15"/>
  <cols>
    <col min="1" max="3" width="34.7109375" customWidth="1"/>
  </cols>
  <sheetData>
    <row r="1" spans="1:5">
      <c r="A1" t="s">
        <v>206</v>
      </c>
      <c r="B1" t="s">
        <v>207</v>
      </c>
      <c r="C1" t="s">
        <v>208</v>
      </c>
    </row>
    <row r="2" spans="1:5">
      <c r="A2" t="s">
        <v>209</v>
      </c>
      <c r="B2" s="35" t="s">
        <v>210</v>
      </c>
      <c r="E2" t="s">
        <v>211</v>
      </c>
    </row>
    <row r="3" spans="1:5">
      <c r="A3" t="s">
        <v>212</v>
      </c>
      <c r="B3" t="s">
        <v>212</v>
      </c>
      <c r="C3" t="s">
        <v>212</v>
      </c>
      <c r="E3" t="s">
        <v>212</v>
      </c>
    </row>
    <row r="4" spans="1:5">
      <c r="A4" t="s">
        <v>213</v>
      </c>
      <c r="B4" t="s">
        <v>209</v>
      </c>
      <c r="C4" t="s">
        <v>209</v>
      </c>
      <c r="E4" t="s">
        <v>214</v>
      </c>
    </row>
    <row r="5" spans="1:5">
      <c r="A5" t="s">
        <v>215</v>
      </c>
      <c r="B5" t="s">
        <v>136</v>
      </c>
      <c r="C5" t="s">
        <v>215</v>
      </c>
      <c r="E5" t="s">
        <v>216</v>
      </c>
    </row>
    <row r="6" spans="1:5">
      <c r="A6" t="s">
        <v>211</v>
      </c>
      <c r="B6" t="s">
        <v>211</v>
      </c>
      <c r="C6" t="s">
        <v>211</v>
      </c>
      <c r="E6" t="s">
        <v>136</v>
      </c>
    </row>
    <row r="7" spans="1:5">
      <c r="A7" t="s">
        <v>214</v>
      </c>
      <c r="B7" t="s">
        <v>214</v>
      </c>
      <c r="C7" t="s">
        <v>214</v>
      </c>
      <c r="E7" t="s">
        <v>209</v>
      </c>
    </row>
    <row r="8" spans="1:5">
      <c r="A8" t="s">
        <v>216</v>
      </c>
      <c r="B8" t="s">
        <v>216</v>
      </c>
      <c r="C8" t="s">
        <v>216</v>
      </c>
      <c r="E8" t="s">
        <v>213</v>
      </c>
    </row>
    <row r="9" spans="1:5">
      <c r="A9" t="s">
        <v>217</v>
      </c>
      <c r="E9" t="s">
        <v>210</v>
      </c>
    </row>
    <row r="10" spans="1:5">
      <c r="E10" s="42" t="s">
        <v>217</v>
      </c>
    </row>
    <row r="11" spans="1:5">
      <c r="E11" t="s">
        <v>114</v>
      </c>
    </row>
  </sheetData>
  <autoFilter ref="A1:C9" xr:uid="{9CD3DC2A-9CDF-4A56-B452-29B7D3E53A70}">
    <sortState xmlns:xlrd2="http://schemas.microsoft.com/office/spreadsheetml/2017/richdata2" ref="A2:C9">
      <sortCondition ref="B1:B9"/>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2023-05-10T17:05:04Z</dcterms:created>
  <dcterms:modified xsi:type="dcterms:W3CDTF">2023-07-24T19:47:29Z</dcterms:modified>
  <cp:category/>
  <cp:contentStatus/>
</cp:coreProperties>
</file>