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nas.prodam\smdhc_sgaf_execucao_orcamentaria\DENISE\FMDI\2020\04. Abril\Balancete Publicação\"/>
    </mc:Choice>
  </mc:AlternateContent>
  <xr:revisionPtr revIDLastSave="0" documentId="8_{EF515127-E97C-4030-9F49-4B6B7722055E}" xr6:coauthVersionLast="47" xr6:coauthVersionMax="47" xr10:uidLastSave="{00000000-0000-0000-0000-000000000000}"/>
  <bookViews>
    <workbookView xWindow="-120" yWindow="-120" windowWidth="29040" windowHeight="15840" xr2:uid="{6304F97D-4A5C-4F47-BB09-07F2990EC6BC}"/>
  </bookViews>
  <sheets>
    <sheet name="Balancete Financeiro" sheetId="1" r:id="rId1"/>
    <sheet name="Balanço Orçamentário MCASP" sheetId="2" r:id="rId2"/>
    <sheet name="Anexos do BO" sheetId="3" r:id="rId3"/>
  </sheets>
  <definedNames>
    <definedName name="_xlnm.Print_Area" localSheetId="2">'Anexos do BO'!$A$2:$G$44</definedName>
    <definedName name="_xlnm.Print_Area" localSheetId="0">'Balancete Financeiro'!$A$1:$P$60</definedName>
    <definedName name="_xlnm.Print_Area" localSheetId="1">'Balanço Orçamentário MCASP'!$A$2:$G$79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7" i="3" l="1"/>
  <c r="E26" i="3"/>
  <c r="F26" i="3" s="1"/>
  <c r="D26" i="3"/>
  <c r="D30" i="3" s="1"/>
  <c r="C26" i="3"/>
  <c r="C30" i="3" s="1"/>
  <c r="B26" i="3"/>
  <c r="F25" i="3"/>
  <c r="F24" i="3"/>
  <c r="F23" i="3"/>
  <c r="E22" i="3"/>
  <c r="D22" i="3"/>
  <c r="C22" i="3"/>
  <c r="B22" i="3"/>
  <c r="F22" i="3" s="1"/>
  <c r="G16" i="3"/>
  <c r="G15" i="3"/>
  <c r="G14" i="3"/>
  <c r="F13" i="3"/>
  <c r="E13" i="3"/>
  <c r="D13" i="3"/>
  <c r="C13" i="3"/>
  <c r="B13" i="3"/>
  <c r="G13" i="3" s="1"/>
  <c r="G12" i="3"/>
  <c r="G11" i="3"/>
  <c r="G10" i="3"/>
  <c r="G9" i="3"/>
  <c r="F9" i="3"/>
  <c r="F17" i="3" s="1"/>
  <c r="E9" i="3"/>
  <c r="E17" i="3" s="1"/>
  <c r="D9" i="3"/>
  <c r="D17" i="3" s="1"/>
  <c r="C9" i="3"/>
  <c r="C17" i="3" s="1"/>
  <c r="B9" i="3"/>
  <c r="B17" i="3" s="1"/>
  <c r="G53" i="2"/>
  <c r="F53" i="2"/>
  <c r="E53" i="2"/>
  <c r="D53" i="2"/>
  <c r="C53" i="2"/>
  <c r="B53" i="2"/>
  <c r="F52" i="2"/>
  <c r="F60" i="2" s="1"/>
  <c r="F62" i="2" s="1"/>
  <c r="D52" i="2"/>
  <c r="D60" i="2" s="1"/>
  <c r="G47" i="2"/>
  <c r="G46" i="2"/>
  <c r="F46" i="2"/>
  <c r="E46" i="2"/>
  <c r="E52" i="2" s="1"/>
  <c r="E60" i="2" s="1"/>
  <c r="D46" i="2"/>
  <c r="C46" i="2"/>
  <c r="B46" i="2"/>
  <c r="G45" i="2"/>
  <c r="F42" i="2"/>
  <c r="E42" i="2"/>
  <c r="D42" i="2"/>
  <c r="C42" i="2"/>
  <c r="G42" i="2" s="1"/>
  <c r="B42" i="2"/>
  <c r="B52" i="2" s="1"/>
  <c r="B60" i="2" s="1"/>
  <c r="G35" i="2"/>
  <c r="F35" i="2"/>
  <c r="D35" i="2"/>
  <c r="B35" i="2"/>
  <c r="F25" i="2"/>
  <c r="D25" i="2"/>
  <c r="D32" i="2" s="1"/>
  <c r="B25" i="2"/>
  <c r="B32" i="2" s="1"/>
  <c r="B24" i="2"/>
  <c r="G22" i="2"/>
  <c r="G21" i="2"/>
  <c r="G20" i="2"/>
  <c r="G19" i="2"/>
  <c r="G18" i="2"/>
  <c r="G17" i="2"/>
  <c r="F17" i="2"/>
  <c r="D17" i="2"/>
  <c r="B17" i="2"/>
  <c r="D16" i="2"/>
  <c r="G16" i="2" s="1"/>
  <c r="G15" i="2"/>
  <c r="F15" i="2"/>
  <c r="D15" i="2"/>
  <c r="D14" i="2"/>
  <c r="G14" i="2" s="1"/>
  <c r="D13" i="2"/>
  <c r="G13" i="2" s="1"/>
  <c r="D12" i="2"/>
  <c r="G12" i="2" s="1"/>
  <c r="D11" i="2"/>
  <c r="D8" i="2" s="1"/>
  <c r="D24" i="2" s="1"/>
  <c r="G10" i="2"/>
  <c r="G9" i="2"/>
  <c r="B8" i="2"/>
  <c r="R35" i="1"/>
  <c r="O32" i="1"/>
  <c r="G32" i="1"/>
  <c r="G31" i="1"/>
  <c r="G27" i="1" s="1"/>
  <c r="O27" i="1"/>
  <c r="O22" i="1"/>
  <c r="G22" i="1"/>
  <c r="G21" i="1"/>
  <c r="G14" i="1" s="1"/>
  <c r="G8" i="1" s="1"/>
  <c r="O14" i="1"/>
  <c r="O9" i="1"/>
  <c r="O8" i="1" s="1"/>
  <c r="O35" i="1" s="1"/>
  <c r="G9" i="1"/>
  <c r="G17" i="3" l="1"/>
  <c r="F30" i="3"/>
  <c r="E61" i="2"/>
  <c r="E62" i="2"/>
  <c r="B33" i="2"/>
  <c r="B34" i="2" s="1"/>
  <c r="B61" i="2"/>
  <c r="G35" i="1"/>
  <c r="Q35" i="1" s="1"/>
  <c r="F11" i="2"/>
  <c r="B62" i="2"/>
  <c r="G25" i="2"/>
  <c r="E30" i="3"/>
  <c r="C52" i="2"/>
  <c r="B30" i="3"/>
  <c r="C60" i="2" l="1"/>
  <c r="G52" i="2"/>
  <c r="G11" i="2"/>
  <c r="F8" i="2"/>
  <c r="G8" i="2" l="1"/>
  <c r="F24" i="2"/>
  <c r="C62" i="2"/>
  <c r="G60" i="2"/>
  <c r="C61" i="2"/>
  <c r="D33" i="2"/>
  <c r="D34" i="2" s="1"/>
  <c r="G24" i="2" l="1"/>
  <c r="F32" i="2"/>
  <c r="G32" i="2" l="1"/>
  <c r="D61" i="2"/>
  <c r="F34" i="2"/>
  <c r="G34" i="2" s="1"/>
  <c r="F33" i="2"/>
  <c r="G33" i="2" s="1"/>
  <c r="D62" i="2" l="1"/>
  <c r="G62" i="2" s="1"/>
  <c r="G61" i="2"/>
</calcChain>
</file>

<file path=xl/sharedStrings.xml><?xml version="1.0" encoding="utf-8"?>
<sst xmlns="http://schemas.openxmlformats.org/spreadsheetml/2006/main" count="249" uniqueCount="156">
  <si>
    <t>FMID - Fundo Municipal do Idoso</t>
  </si>
  <si>
    <t xml:space="preserve">Balancete Financeiro </t>
  </si>
  <si>
    <t>ABRIL 2020</t>
  </si>
  <si>
    <t>em R$</t>
  </si>
  <si>
    <t>INGRESSOS</t>
  </si>
  <si>
    <t>DISPÊNDIOS</t>
  </si>
  <si>
    <t>ESPECIFICAÇÃO</t>
  </si>
  <si>
    <t>Exercício Atual</t>
  </si>
  <si>
    <t>Exercício Anterior</t>
  </si>
  <si>
    <t xml:space="preserve">RECEITA ORÇAMENTÁRIA  (I)         </t>
  </si>
  <si>
    <t xml:space="preserve">DESPESA ORÇAMENTÁRIA  (VI)         </t>
  </si>
  <si>
    <t>-</t>
  </si>
  <si>
    <t>ORDINÁRIA</t>
  </si>
  <si>
    <t>TESOURO MUNICIPAL</t>
  </si>
  <si>
    <t>RECURSOS PRÓPRIOS DA ADMINISTRAÇÃO INDIRETA</t>
  </si>
  <si>
    <t>RECURSOS PRÓPRIOS DA EMPRESA DEPENDENTE</t>
  </si>
  <si>
    <t>VINCULADA</t>
  </si>
  <si>
    <t>OPERAÇÕES DE CRÉDITO</t>
  </si>
  <si>
    <t xml:space="preserve"> </t>
  </si>
  <si>
    <t>TRANSFERÊNCIAS FEDERAIS</t>
  </si>
  <si>
    <t>TRANSFERÊNCIAS ESTADUAIS</t>
  </si>
  <si>
    <t>FUNDO CONSTITUCIONAL DE EDUCAÇÃO</t>
  </si>
  <si>
    <t>OUTRAS FONTES</t>
  </si>
  <si>
    <t>RECEITA CONDICIONADA</t>
  </si>
  <si>
    <t>TESOURO MUNICIPAL - RECURSO VINCULADO</t>
  </si>
  <si>
    <t xml:space="preserve">TRANSFERÊNCIAS FINANCEIRAS RECEBIDAS  (II)         </t>
  </si>
  <si>
    <t xml:space="preserve">TRANSFERÊNCIAS FINANCEIRAS CONCEDIDAS  (VII)         </t>
  </si>
  <si>
    <t>PARA  EXECUÇÃO ORÇAMENTÁRIA</t>
  </si>
  <si>
    <t>INDEPENDENTES DE EXECUÇÃO ORÇAMENTÁRIA</t>
  </si>
  <si>
    <t>PARA APORTES DE RECURSOS PARA O RPPS</t>
  </si>
  <si>
    <t>PARA APORTES DE RECURSOS PARA O RGPS</t>
  </si>
  <si>
    <t xml:space="preserve">RECEBIMENTOS EXTRAORÇAMENTÁRIOS (III)         </t>
  </si>
  <si>
    <t xml:space="preserve">PAGAMENTOS EXTRAORÇAMENTÁRIOS  (VIII)         </t>
  </si>
  <si>
    <t xml:space="preserve">EMPENHOS NÃO LIQUIDADOS A PAGAR </t>
  </si>
  <si>
    <t xml:space="preserve">PAGAMENTOS DE RESTOS A PAGAR NÃO PROCESSADOS </t>
  </si>
  <si>
    <t xml:space="preserve">EMPENHOS LIQUIDADOS A PAGAR </t>
  </si>
  <si>
    <t xml:space="preserve">PAGAMENTOS DE RESTOS A PAGAR PROCESSADOS </t>
  </si>
  <si>
    <t>DEPÓSITOS RESTITUÍVEIS E VALORES VINCULADOS</t>
  </si>
  <si>
    <t>OUTROS RECEBIMENTOS EXTRAORÇAMENTÁRIOS</t>
  </si>
  <si>
    <t>OUTROS PAGAMENTOS EXTRAORÇAMENTÁRIOS</t>
  </si>
  <si>
    <t xml:space="preserve">SALDO DO EXERCÍCIO ANTERIOR  (IV)         </t>
  </si>
  <si>
    <t xml:space="preserve">SALDO PARA O EXERCÍCIO SEGUINTE  (IX)         </t>
  </si>
  <si>
    <t xml:space="preserve">CAIXA E EQUIVALENTES DE CAIXA </t>
  </si>
  <si>
    <t>atual</t>
  </si>
  <si>
    <t xml:space="preserve"> anterior</t>
  </si>
  <si>
    <t xml:space="preserve">Total (V) = (I+II+III+IV)
</t>
  </si>
  <si>
    <t>Total (X) = (VI+VII+VIII+IX)</t>
  </si>
  <si>
    <t>Fonte: Relatórios do Sistema de Orçamento e Finanças - SOF</t>
  </si>
  <si>
    <t>Notas:</t>
  </si>
  <si>
    <t>1. Em observância a Portaria SF nº 266, de Outubro de 2016.</t>
  </si>
  <si>
    <t>2. Os documentos que serviram de base para sua apresentação, encontram-se encartados no Processo SEI nº  6074.2021/0004401-7</t>
  </si>
  <si>
    <r>
      <t>3.</t>
    </r>
    <r>
      <rPr>
        <b/>
        <sz val="9"/>
        <rFont val="Arial"/>
        <family val="2"/>
      </rPr>
      <t xml:space="preserve"> Recursos Vinculados</t>
    </r>
    <r>
      <rPr>
        <sz val="9"/>
        <rFont val="Arial"/>
        <family val="2"/>
      </rPr>
      <t xml:space="preserve"> - Rendimentos de  Aplicações Financeiras .</t>
    </r>
  </si>
  <si>
    <r>
      <t xml:space="preserve">4. </t>
    </r>
    <r>
      <rPr>
        <b/>
        <sz val="9"/>
        <color indexed="8"/>
        <rFont val="Arial"/>
        <family val="2"/>
      </rPr>
      <t>Outros Recebimentos Extra-Orçamentários</t>
    </r>
    <r>
      <rPr>
        <sz val="9"/>
        <color indexed="8"/>
        <rFont val="Arial"/>
        <family val="2"/>
      </rPr>
      <t xml:space="preserve">  </t>
    </r>
  </si>
  <si>
    <t>4.1 - não foi apropriado a receita orçamentária no valor de R$ 965.149,50, por SF no sistema SOF, referente as DRD's nº 6647, 6648, 6650, 6651, 6652, 6653, 6654, 6655, 6656, 6657, 6658, 6659, 6660, 6661, 6662, 6663, 6664, 6665, 6666, 6667, 6668 e 6669/2019, em créditos a regularizar ( receita -extra),  até a sua  devida regularização.</t>
  </si>
  <si>
    <t>4.2 - Valor de 50,00 pendente apropriado por DEFIN/DIDIS para regularização financeira, conforme extrato bancário de 15/01/2020,     DRD nº 438/2020</t>
  </si>
  <si>
    <t>4.3 - Lançamento manual no valor den R$ 200,00, pendente apropriado DEFIN/DIDIS para regularização financeira, conforme extrato bancário de 13/02/2020</t>
  </si>
  <si>
    <t>4.4 - Apropriação de DRD N° 1817 no valor de R$ 195,00, pendentes apropriados por DEFIN/DIDIS para regularização financeira, conforme extrato bancário de 14 e 22/04/2020.</t>
  </si>
  <si>
    <r>
      <t>5.</t>
    </r>
    <r>
      <rPr>
        <b/>
        <sz val="9"/>
        <rFont val="Arial"/>
        <family val="2"/>
      </rPr>
      <t xml:space="preserve"> Caixa e Equivalentes de Caixa</t>
    </r>
    <r>
      <rPr>
        <sz val="9"/>
        <rFont val="Arial"/>
        <family val="2"/>
      </rPr>
      <t xml:space="preserve"> - conciliados de acodo com as contas movimentos e arrecadações.</t>
    </r>
  </si>
  <si>
    <r>
      <t xml:space="preserve">6. </t>
    </r>
    <r>
      <rPr>
        <b/>
        <sz val="9"/>
        <rFont val="Arial"/>
        <family val="2"/>
      </rPr>
      <t>Transferências Financeira Concedidas:</t>
    </r>
  </si>
  <si>
    <t>6.1 - Desvinculação das Receitas Muncipais, ref. a Portaria SF nº 25 de 20/01/2020, DOC 21/01/2020 - Vr. 5.634,00 e orientação SF/DECON, processo SEI 6017.2020/0002086-7</t>
  </si>
  <si>
    <r>
      <t xml:space="preserve">7. </t>
    </r>
    <r>
      <rPr>
        <b/>
        <sz val="9"/>
        <rFont val="Arial"/>
        <family val="2"/>
      </rPr>
      <t>Receita Ordinária</t>
    </r>
    <r>
      <rPr>
        <sz val="9"/>
        <rFont val="Arial"/>
        <family val="2"/>
      </rPr>
      <t>: Valor da Desvinculação de Recursos do Exercício de 2019, dos valores arrecadados até 30/06/2019.</t>
    </r>
  </si>
  <si>
    <r>
      <t xml:space="preserve">8. </t>
    </r>
    <r>
      <rPr>
        <b/>
        <sz val="9"/>
        <rFont val="Arial"/>
        <family val="2"/>
      </rPr>
      <t xml:space="preserve">Lei Orçamentaria - LOA </t>
    </r>
    <r>
      <rPr>
        <sz val="9"/>
        <rFont val="Arial"/>
        <family val="2"/>
      </rPr>
      <t>nº 17.253 de 26 de Dezembro de 2019, que estima a receita e fixa a despesa para o exercício de 2020.</t>
    </r>
  </si>
  <si>
    <t>Denise de Cássia Santos Rodrigues</t>
  </si>
  <si>
    <t xml:space="preserve">Ana Claudia Carletto  </t>
  </si>
  <si>
    <t>Assessor Técnico I</t>
  </si>
  <si>
    <t xml:space="preserve">Sec.Munic.de Direitos Humanos e Cidadania </t>
  </si>
  <si>
    <t>CRC 1SP243327/O-8</t>
  </si>
  <si>
    <t>CPF: 212.634.168-29</t>
  </si>
  <si>
    <t>SMDHC</t>
  </si>
  <si>
    <t>BALANÇO ORÇAMENTÁRIO</t>
  </si>
  <si>
    <t>ORÇAMENTOS FISCAL E DA SEGURIDADE SOCIAL</t>
  </si>
  <si>
    <t>COMPETÊNCIA: ABRIL 2020</t>
  </si>
  <si>
    <t>RECEITAS ORÇAMENTÁRIAS</t>
  </si>
  <si>
    <t>Previsão Inicial (a)</t>
  </si>
  <si>
    <t>Previsão Atualizada (b)</t>
  </si>
  <si>
    <t>Receitas Realizadas ( c )</t>
  </si>
  <si>
    <t>Saldo d= (c-b)</t>
  </si>
  <si>
    <t>Receitas Correntes (I)</t>
  </si>
  <si>
    <t>Receita Tributária</t>
  </si>
  <si>
    <t>Receita de Contribuições</t>
  </si>
  <si>
    <t>Receita Patrimonial</t>
  </si>
  <si>
    <t>Receita Agropecuária</t>
  </si>
  <si>
    <t>Receita Industrial</t>
  </si>
  <si>
    <t>Receita de Serviços</t>
  </si>
  <si>
    <t>Transferências Correntes</t>
  </si>
  <si>
    <t>Outras Receitas Correntes</t>
  </si>
  <si>
    <t>Receitas de Capital (II)</t>
  </si>
  <si>
    <t>Operações de Crédito</t>
  </si>
  <si>
    <t>Alienação de Bens</t>
  </si>
  <si>
    <t>Amortizações de Empréstimos</t>
  </si>
  <si>
    <t>Transferências de Capital</t>
  </si>
  <si>
    <t>Outras Receitas de Capital</t>
  </si>
  <si>
    <t>Recursos Arrecadados em Exercícios Anteriores (III)</t>
  </si>
  <si>
    <t>SUBTOTAL DAS RECEITAS (III) = (I + II )</t>
  </si>
  <si>
    <t>Operações de Crédito / Refinanciamento (IV)</t>
  </si>
  <si>
    <t>Operações de Crédito Internas</t>
  </si>
  <si>
    <t>Mobiliária</t>
  </si>
  <si>
    <t>Contratual</t>
  </si>
  <si>
    <t>Operações de Crédito Externas</t>
  </si>
  <si>
    <t>SUBTOTAL COM REFINANCIAMENTO (V) = (III + IV)</t>
  </si>
  <si>
    <t>Déficit (VI)</t>
  </si>
  <si>
    <t>TOTAL (VII) = (V + VI)</t>
  </si>
  <si>
    <t>SALDOS DE EXERCÍCIO ANTERIORES</t>
  </si>
  <si>
    <t xml:space="preserve">Recursos Arrecadados em Exercícios Anteriores </t>
  </si>
  <si>
    <t>Superávit Financeiro</t>
  </si>
  <si>
    <t>Reabertura de Créditos Adicionais</t>
  </si>
  <si>
    <t>DESPESAS ORÇAMENTÁRIAS</t>
  </si>
  <si>
    <t>Dotação Inicial (e)</t>
  </si>
  <si>
    <t>Dotação Atualizada (f)</t>
  </si>
  <si>
    <t>Despesas Empenhadas (g)</t>
  </si>
  <si>
    <t>Despesas Liquidadas (h)</t>
  </si>
  <si>
    <t>Despesas Pagas (i)</t>
  </si>
  <si>
    <t>Saldo da dotação (j) =(f-g)</t>
  </si>
  <si>
    <t>Despesas Correntes ( VIII)</t>
  </si>
  <si>
    <t>Pessoal e Encargos Sociais</t>
  </si>
  <si>
    <t>Juros e Encargos da Dívida</t>
  </si>
  <si>
    <t>Outras Despesas Correntes</t>
  </si>
  <si>
    <t>Despesas de Capital (IX)</t>
  </si>
  <si>
    <t>Investimentos</t>
  </si>
  <si>
    <t>Inversões Financeiras</t>
  </si>
  <si>
    <t>Amortização da Dívida</t>
  </si>
  <si>
    <t>Reserva de Contingência (X)</t>
  </si>
  <si>
    <t>SUBTOTAL DAS DESPESAS (XI) = ( XIII+IX+X)</t>
  </si>
  <si>
    <t>Amortização da Dívida/ Refinanciamento (XII)</t>
  </si>
  <si>
    <t>Amortização da Dívida Interna</t>
  </si>
  <si>
    <t>Dívida mobiliária</t>
  </si>
  <si>
    <t>Outras Dívidas</t>
  </si>
  <si>
    <t>Amortização da Dívida Externa</t>
  </si>
  <si>
    <t>Dívida Mobiliária</t>
  </si>
  <si>
    <t>SUBTOTAL COM REFINANCIAMENTO (XIII)= (XI + XII)</t>
  </si>
  <si>
    <t>Superávit (XIII)</t>
  </si>
  <si>
    <t>TOTAL (XIV) = (XII + XIII)</t>
  </si>
  <si>
    <t>Reserva do RPPS</t>
  </si>
  <si>
    <t>Fonte: Relatórios do Sistema SOF</t>
  </si>
  <si>
    <t>1.Em observância a Portaria SF nº 266, de Outubro de 2016.</t>
  </si>
  <si>
    <t>2.Os documentos que serviram de base para sua apresentação, encontram-se encartados no Processo SEI nº  6074.2021/0004401-7</t>
  </si>
  <si>
    <t>3.Receita Patrimonial - Rendimentos de Aplicação Financeira</t>
  </si>
  <si>
    <r>
      <t>5.Lei Orçamentaria - LOA</t>
    </r>
    <r>
      <rPr>
        <b/>
        <sz val="11"/>
        <rFont val="Arial"/>
        <family val="2"/>
      </rPr>
      <t xml:space="preserve"> </t>
    </r>
    <r>
      <rPr>
        <sz val="11"/>
        <rFont val="Arial"/>
        <family val="2"/>
      </rPr>
      <t>nº 17.253 de 26 de Dezembro de 2019, que estima a receita e fixa a despesa para o exercício de 2020.</t>
    </r>
  </si>
  <si>
    <t>EXECUÇÃO DE RESTOS A PAGAR PROCESSADO E NÃO PROCESSADOS</t>
  </si>
  <si>
    <t>RESTOS A PAGAR NÃO PROCESSADO</t>
  </si>
  <si>
    <t>Inscritos</t>
  </si>
  <si>
    <t>Liquidados ( c )</t>
  </si>
  <si>
    <t>Pagos ( d)</t>
  </si>
  <si>
    <t>Cancelados (e)</t>
  </si>
  <si>
    <t>Saldo (f)= (a+b-d-e)</t>
  </si>
  <si>
    <t>Em Exercícios Anteriores (a)</t>
  </si>
  <si>
    <t>Em 31 de Dezembro do Exercicio Anterior (b)</t>
  </si>
  <si>
    <t>Despesas Correntes</t>
  </si>
  <si>
    <t>Despesas de Capital</t>
  </si>
  <si>
    <t>TOTAL</t>
  </si>
  <si>
    <t>RESTOS A PAGAR  PROCESSADO</t>
  </si>
  <si>
    <t>Pagos ( c)</t>
  </si>
  <si>
    <t>Cancelados (d)</t>
  </si>
  <si>
    <t>Saldo (e)= (a+b-c-d)</t>
  </si>
  <si>
    <t>3. Modelo do MCASP - 8ª edição, a partir do exercício de 2019.</t>
  </si>
  <si>
    <r>
      <t>4. Lei Orçamentaria - LOA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>nº 17.253 de 26 de Dezembro de 2019, que estima a receita e fixa a despesa para o exercício de 2020.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</si>
</sst>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,##0.00_);\(#,##0.00\);\-"/>
    <numFmt numFmtId="165" formatCode="#,##0.00_ ;[Red]\-#,##0.00\ "/>
    <numFmt numFmtId="166" formatCode="_(* #,##0.00_);_(* \(#,##0.00\);_(* \-??_);_(@_)"/>
  </numFmts>
  <fonts count="31" x14ac:knownFonts="1"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1"/>
      <name val="Arial"/>
      <family val="2"/>
    </font>
    <font>
      <sz val="8"/>
      <color indexed="8"/>
      <name val="Arial"/>
      <family val="2"/>
    </font>
    <font>
      <sz val="11"/>
      <name val="Arial"/>
      <family val="2"/>
    </font>
    <font>
      <sz val="8"/>
      <color indexed="10"/>
      <name val="Arial"/>
      <family val="2"/>
    </font>
    <font>
      <sz val="8"/>
      <color indexed="9"/>
      <name val="Arial"/>
      <family val="2"/>
    </font>
    <font>
      <b/>
      <sz val="8"/>
      <color indexed="10"/>
      <name val="Arial"/>
      <family val="2"/>
    </font>
    <font>
      <b/>
      <sz val="8"/>
      <color indexed="8"/>
      <name val="Arial"/>
      <family val="2"/>
    </font>
    <font>
      <b/>
      <sz val="10"/>
      <color indexed="8"/>
      <name val="Arial"/>
      <family val="2"/>
    </font>
    <font>
      <sz val="7"/>
      <color indexed="8"/>
      <name val="Arial"/>
      <family val="2"/>
    </font>
    <font>
      <b/>
      <sz val="7"/>
      <name val="Arial"/>
      <family val="2"/>
    </font>
    <font>
      <b/>
      <sz val="7"/>
      <color indexed="8"/>
      <name val="Arial"/>
      <family val="2"/>
    </font>
    <font>
      <sz val="9"/>
      <name val="Arial"/>
      <family val="2"/>
    </font>
    <font>
      <sz val="10"/>
      <name val="Arial"/>
      <family val="2"/>
    </font>
    <font>
      <sz val="9"/>
      <color indexed="8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b/>
      <sz val="9"/>
      <color indexed="8"/>
      <name val="Arial"/>
      <family val="2"/>
    </font>
    <font>
      <b/>
      <sz val="9"/>
      <color indexed="10"/>
      <name val="Arial"/>
      <family val="2"/>
    </font>
    <font>
      <sz val="7"/>
      <name val="Arial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sz val="11"/>
      <color indexed="8"/>
      <name val="Calibri"/>
      <family val="2"/>
    </font>
    <font>
      <b/>
      <sz val="12"/>
      <color indexed="8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9"/>
      <color indexed="8"/>
      <name val="Calibri"/>
      <family val="2"/>
    </font>
    <font>
      <sz val="8"/>
      <color indexed="8"/>
      <name val="Calibri"/>
      <family val="2"/>
    </font>
    <font>
      <b/>
      <sz val="10"/>
      <name val="Arial"/>
      <family val="2"/>
    </font>
    <font>
      <sz val="8.15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5">
    <xf numFmtId="0" fontId="0" fillId="0" borderId="0">
      <alignment vertical="top"/>
    </xf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>
      <alignment vertical="top"/>
    </xf>
    <xf numFmtId="0" fontId="23" fillId="0" borderId="0"/>
  </cellStyleXfs>
  <cellXfs count="269">
    <xf numFmtId="0" fontId="0" fillId="0" borderId="0" xfId="0">
      <alignment vertical="top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 readingOrder="1"/>
    </xf>
    <xf numFmtId="0" fontId="5" fillId="0" borderId="0" xfId="0" applyFont="1" applyAlignment="1">
      <alignment vertical="center"/>
    </xf>
    <xf numFmtId="49" fontId="4" fillId="0" borderId="0" xfId="0" applyNumberFormat="1" applyFont="1" applyAlignment="1">
      <alignment horizontal="center" vertical="center" readingOrder="1"/>
    </xf>
    <xf numFmtId="0" fontId="3" fillId="0" borderId="0" xfId="0" applyFont="1" applyAlignment="1">
      <alignment horizontal="center" vertical="center" wrapText="1" readingOrder="1"/>
    </xf>
    <xf numFmtId="0" fontId="3" fillId="2" borderId="0" xfId="0" applyFont="1" applyFill="1" applyAlignment="1">
      <alignment horizontal="center" vertical="center" wrapText="1" readingOrder="1"/>
    </xf>
    <xf numFmtId="0" fontId="3" fillId="2" borderId="0" xfId="0" applyFont="1" applyFill="1" applyAlignment="1">
      <alignment horizontal="right" vertical="center" wrapText="1" readingOrder="1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 wrapText="1" readingOrder="1"/>
    </xf>
    <xf numFmtId="0" fontId="3" fillId="0" borderId="0" xfId="0" applyFont="1" applyAlignment="1">
      <alignment horizontal="right" vertical="center" wrapText="1" readingOrder="1"/>
    </xf>
    <xf numFmtId="0" fontId="8" fillId="3" borderId="1" xfId="0" applyFont="1" applyFill="1" applyBorder="1" applyAlignment="1">
      <alignment horizontal="center" vertical="center" readingOrder="1"/>
    </xf>
    <xf numFmtId="0" fontId="8" fillId="3" borderId="2" xfId="0" applyFont="1" applyFill="1" applyBorder="1" applyAlignment="1">
      <alignment horizontal="center" vertical="center" readingOrder="1"/>
    </xf>
    <xf numFmtId="0" fontId="8" fillId="3" borderId="2" xfId="0" applyFont="1" applyFill="1" applyBorder="1" applyAlignment="1">
      <alignment horizontal="center" vertical="center" readingOrder="1"/>
    </xf>
    <xf numFmtId="0" fontId="8" fillId="3" borderId="3" xfId="0" applyFont="1" applyFill="1" applyBorder="1" applyAlignment="1">
      <alignment horizontal="center" vertical="center" readingOrder="1"/>
    </xf>
    <xf numFmtId="0" fontId="8" fillId="3" borderId="4" xfId="0" applyFont="1" applyFill="1" applyBorder="1" applyAlignment="1">
      <alignment horizontal="center" vertical="center" readingOrder="1"/>
    </xf>
    <xf numFmtId="0" fontId="8" fillId="3" borderId="5" xfId="0" applyFont="1" applyFill="1" applyBorder="1" applyAlignment="1">
      <alignment horizontal="center" vertical="center" readingOrder="1"/>
    </xf>
    <xf numFmtId="0" fontId="8" fillId="3" borderId="1" xfId="0" applyFont="1" applyFill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8" fillId="3" borderId="6" xfId="0" applyFont="1" applyFill="1" applyBorder="1" applyAlignment="1">
      <alignment horizontal="center" vertical="center" readingOrder="1"/>
    </xf>
    <xf numFmtId="0" fontId="8" fillId="3" borderId="1" xfId="0" applyFont="1" applyFill="1" applyBorder="1" applyAlignment="1">
      <alignment horizontal="center" vertical="center" readingOrder="1"/>
    </xf>
    <xf numFmtId="0" fontId="8" fillId="3" borderId="3" xfId="0" applyFont="1" applyFill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8" fillId="3" borderId="5" xfId="0" applyFont="1" applyFill="1" applyBorder="1" applyAlignment="1">
      <alignment horizontal="center" vertical="center" readingOrder="1"/>
    </xf>
    <xf numFmtId="0" fontId="8" fillId="0" borderId="1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164" fontId="9" fillId="0" borderId="6" xfId="0" applyNumberFormat="1" applyFont="1" applyBorder="1" applyAlignment="1">
      <alignment vertical="center"/>
    </xf>
    <xf numFmtId="164" fontId="9" fillId="0" borderId="6" xfId="3" applyNumberFormat="1" applyFont="1" applyBorder="1" applyAlignment="1">
      <alignment vertical="center"/>
    </xf>
    <xf numFmtId="0" fontId="8" fillId="0" borderId="6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164" fontId="8" fillId="0" borderId="6" xfId="0" applyNumberFormat="1" applyFont="1" applyBorder="1" applyAlignment="1">
      <alignment vertical="center"/>
    </xf>
    <xf numFmtId="165" fontId="3" fillId="0" borderId="0" xfId="0" applyNumberFormat="1" applyFont="1" applyAlignment="1">
      <alignment vertical="center"/>
    </xf>
    <xf numFmtId="2" fontId="3" fillId="0" borderId="0" xfId="0" applyNumberFormat="1" applyFont="1" applyAlignment="1">
      <alignment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164" fontId="9" fillId="0" borderId="7" xfId="0" applyNumberFormat="1" applyFont="1" applyBorder="1" applyAlignment="1">
      <alignment vertical="center"/>
    </xf>
    <xf numFmtId="164" fontId="8" fillId="0" borderId="7" xfId="3" applyNumberFormat="1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164" fontId="8" fillId="0" borderId="8" xfId="0" applyNumberFormat="1" applyFont="1" applyBorder="1" applyAlignment="1">
      <alignment vertical="center"/>
    </xf>
    <xf numFmtId="165" fontId="3" fillId="0" borderId="0" xfId="1" applyNumberFormat="1" applyFont="1" applyFill="1" applyAlignment="1">
      <alignment vertical="center"/>
    </xf>
    <xf numFmtId="0" fontId="3" fillId="0" borderId="9" xfId="0" applyFont="1" applyBorder="1" applyAlignment="1">
      <alignment horizontal="left" vertical="center" indent="1"/>
    </xf>
    <xf numFmtId="0" fontId="0" fillId="0" borderId="0" xfId="0" applyAlignment="1">
      <alignment horizontal="left" vertical="center" indent="1"/>
    </xf>
    <xf numFmtId="164" fontId="1" fillId="0" borderId="8" xfId="0" applyNumberFormat="1" applyFont="1" applyBorder="1" applyAlignment="1">
      <alignment vertical="center"/>
    </xf>
    <xf numFmtId="164" fontId="3" fillId="0" borderId="8" xfId="3" applyNumberFormat="1" applyFont="1" applyBorder="1" applyAlignment="1">
      <alignment vertical="center"/>
    </xf>
    <xf numFmtId="0" fontId="3" fillId="0" borderId="0" xfId="0" applyFont="1" applyAlignment="1">
      <alignment horizontal="left" vertical="center" indent="1"/>
    </xf>
    <xf numFmtId="164" fontId="3" fillId="0" borderId="8" xfId="0" applyNumberFormat="1" applyFont="1" applyBorder="1" applyAlignment="1">
      <alignment vertical="center"/>
    </xf>
    <xf numFmtId="165" fontId="3" fillId="2" borderId="0" xfId="0" applyNumberFormat="1" applyFont="1" applyFill="1" applyAlignment="1">
      <alignment vertical="center"/>
    </xf>
    <xf numFmtId="0" fontId="3" fillId="0" borderId="9" xfId="0" applyFont="1" applyBorder="1" applyAlignment="1">
      <alignment horizontal="left" vertical="center" indent="1"/>
    </xf>
    <xf numFmtId="0" fontId="3" fillId="0" borderId="0" xfId="0" applyFont="1" applyAlignment="1">
      <alignment horizontal="left" vertical="center" indent="1"/>
    </xf>
    <xf numFmtId="0" fontId="0" fillId="0" borderId="0" xfId="0" applyAlignment="1">
      <alignment horizontal="left" vertical="center" indent="1"/>
    </xf>
    <xf numFmtId="0" fontId="3" fillId="0" borderId="9" xfId="0" applyFont="1" applyBorder="1" applyAlignment="1">
      <alignment horizontal="left" vertical="center"/>
    </xf>
    <xf numFmtId="164" fontId="9" fillId="0" borderId="8" xfId="0" applyNumberFormat="1" applyFont="1" applyBorder="1" applyAlignment="1">
      <alignment vertical="center"/>
    </xf>
    <xf numFmtId="164" fontId="9" fillId="0" borderId="8" xfId="3" applyNumberFormat="1" applyFont="1" applyBorder="1" applyAlignment="1">
      <alignment vertical="center"/>
    </xf>
    <xf numFmtId="43" fontId="3" fillId="0" borderId="0" xfId="1" applyFont="1" applyFill="1" applyAlignment="1">
      <alignment vertical="center"/>
    </xf>
    <xf numFmtId="4" fontId="0" fillId="0" borderId="8" xfId="0" applyNumberFormat="1" applyBorder="1">
      <alignment vertical="top"/>
    </xf>
    <xf numFmtId="164" fontId="1" fillId="4" borderId="8" xfId="3" applyNumberFormat="1" applyFill="1" applyBorder="1" applyAlignment="1">
      <alignment vertical="center"/>
    </xf>
    <xf numFmtId="0" fontId="3" fillId="0" borderId="10" xfId="0" applyFont="1" applyBorder="1" applyAlignment="1">
      <alignment horizontal="left" vertical="center" indent="1"/>
    </xf>
    <xf numFmtId="0" fontId="3" fillId="0" borderId="11" xfId="0" applyFont="1" applyBorder="1" applyAlignment="1">
      <alignment horizontal="left" vertical="center" indent="1"/>
    </xf>
    <xf numFmtId="0" fontId="0" fillId="0" borderId="11" xfId="0" applyBorder="1" applyAlignment="1">
      <alignment horizontal="left" vertical="center" indent="1"/>
    </xf>
    <xf numFmtId="164" fontId="1" fillId="0" borderId="12" xfId="0" applyNumberFormat="1" applyFont="1" applyBorder="1" applyAlignment="1"/>
    <xf numFmtId="164" fontId="1" fillId="4" borderId="12" xfId="3" applyNumberFormat="1" applyFill="1" applyBorder="1" applyAlignment="1">
      <alignment vertical="center"/>
    </xf>
    <xf numFmtId="164" fontId="1" fillId="0" borderId="12" xfId="0" applyNumberFormat="1" applyFont="1" applyBorder="1" applyAlignment="1">
      <alignment vertical="center"/>
    </xf>
    <xf numFmtId="164" fontId="3" fillId="0" borderId="12" xfId="0" applyNumberFormat="1" applyFont="1" applyBorder="1" applyAlignment="1">
      <alignment vertical="center"/>
    </xf>
    <xf numFmtId="164" fontId="9" fillId="0" borderId="13" xfId="0" applyNumberFormat="1" applyFont="1" applyBorder="1" applyAlignment="1">
      <alignment vertical="center"/>
    </xf>
    <xf numFmtId="164" fontId="9" fillId="0" borderId="13" xfId="3" applyNumberFormat="1" applyFont="1" applyBorder="1" applyAlignment="1">
      <alignment vertical="center"/>
    </xf>
    <xf numFmtId="0" fontId="0" fillId="0" borderId="14" xfId="0" applyBorder="1" applyAlignment="1">
      <alignment horizontal="left" vertical="center"/>
    </xf>
    <xf numFmtId="164" fontId="1" fillId="0" borderId="7" xfId="0" applyNumberFormat="1" applyFont="1" applyBorder="1" applyAlignment="1">
      <alignment vertical="center"/>
    </xf>
    <xf numFmtId="164" fontId="3" fillId="0" borderId="7" xfId="3" applyNumberFormat="1" applyFont="1" applyBorder="1" applyAlignment="1">
      <alignment vertical="center"/>
    </xf>
    <xf numFmtId="164" fontId="3" fillId="0" borderId="7" xfId="0" applyNumberFormat="1" applyFont="1" applyBorder="1" applyAlignment="1">
      <alignment vertical="center"/>
    </xf>
    <xf numFmtId="0" fontId="0" fillId="0" borderId="13" xfId="0" applyBorder="1" applyAlignment="1">
      <alignment horizontal="left" vertical="center"/>
    </xf>
    <xf numFmtId="164" fontId="1" fillId="0" borderId="8" xfId="3" applyNumberFormat="1" applyBorder="1" applyAlignment="1">
      <alignment vertical="center"/>
    </xf>
    <xf numFmtId="0" fontId="3" fillId="0" borderId="10" xfId="0" applyFont="1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164" fontId="8" fillId="0" borderId="6" xfId="3" applyNumberFormat="1" applyFont="1" applyBorder="1" applyAlignment="1">
      <alignment vertical="center"/>
    </xf>
    <xf numFmtId="0" fontId="3" fillId="0" borderId="13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164" fontId="3" fillId="0" borderId="14" xfId="0" applyNumberFormat="1" applyFont="1" applyBorder="1" applyAlignment="1">
      <alignment vertical="center"/>
    </xf>
    <xf numFmtId="164" fontId="3" fillId="0" borderId="13" xfId="0" applyNumberFormat="1" applyFont="1" applyBorder="1" applyAlignment="1">
      <alignment vertical="center"/>
    </xf>
    <xf numFmtId="164" fontId="3" fillId="0" borderId="12" xfId="3" applyNumberFormat="1" applyFont="1" applyBorder="1" applyAlignment="1">
      <alignment vertical="center"/>
    </xf>
    <xf numFmtId="0" fontId="3" fillId="0" borderId="15" xfId="0" applyFont="1" applyBorder="1" applyAlignment="1">
      <alignment horizontal="left" vertical="center"/>
    </xf>
    <xf numFmtId="164" fontId="3" fillId="0" borderId="15" xfId="0" applyNumberFormat="1" applyFont="1" applyBorder="1" applyAlignment="1">
      <alignment vertical="center"/>
    </xf>
    <xf numFmtId="43" fontId="3" fillId="0" borderId="0" xfId="0" applyNumberFormat="1" applyFont="1" applyAlignment="1">
      <alignment vertical="center"/>
    </xf>
    <xf numFmtId="43" fontId="3" fillId="0" borderId="0" xfId="1" applyFont="1" applyFill="1" applyAlignment="1">
      <alignment horizontal="right" vertical="center"/>
    </xf>
    <xf numFmtId="0" fontId="3" fillId="0" borderId="0" xfId="0" applyFont="1" applyAlignment="1">
      <alignment horizontal="right" vertical="center"/>
    </xf>
    <xf numFmtId="164" fontId="1" fillId="0" borderId="13" xfId="3" applyNumberFormat="1" applyBorder="1" applyAlignment="1">
      <alignment vertical="center"/>
    </xf>
    <xf numFmtId="164" fontId="1" fillId="0" borderId="8" xfId="0" applyNumberFormat="1" applyFont="1" applyBorder="1" applyAlignment="1">
      <alignment horizontal="right" vertical="center"/>
    </xf>
    <xf numFmtId="164" fontId="3" fillId="4" borderId="8" xfId="0" applyNumberFormat="1" applyFont="1" applyFill="1" applyBorder="1" applyAlignment="1">
      <alignment horizontal="right" vertical="center"/>
    </xf>
    <xf numFmtId="0" fontId="3" fillId="0" borderId="12" xfId="0" applyFont="1" applyBorder="1" applyAlignment="1">
      <alignment horizontal="center" vertical="center"/>
    </xf>
    <xf numFmtId="0" fontId="3" fillId="0" borderId="0" xfId="3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64" fontId="3" fillId="0" borderId="8" xfId="0" applyNumberFormat="1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4" fontId="3" fillId="0" borderId="0" xfId="0" applyNumberFormat="1" applyFont="1" applyAlignment="1">
      <alignment vertical="center"/>
    </xf>
    <xf numFmtId="43" fontId="9" fillId="0" borderId="12" xfId="0" applyNumberFormat="1" applyFont="1" applyBorder="1" applyAlignment="1">
      <alignment vertical="center" readingOrder="1"/>
    </xf>
    <xf numFmtId="43" fontId="9" fillId="0" borderId="6" xfId="3" applyNumberFormat="1" applyFont="1" applyBorder="1" applyAlignment="1">
      <alignment vertical="center" readingOrder="1"/>
    </xf>
    <xf numFmtId="43" fontId="9" fillId="0" borderId="6" xfId="0" applyNumberFormat="1" applyFont="1" applyBorder="1" applyAlignment="1">
      <alignment vertical="center" readingOrder="1"/>
    </xf>
    <xf numFmtId="4" fontId="9" fillId="0" borderId="6" xfId="0" applyNumberFormat="1" applyFont="1" applyBorder="1" applyAlignment="1">
      <alignment vertical="center"/>
    </xf>
    <xf numFmtId="4" fontId="3" fillId="0" borderId="0" xfId="0" applyNumberFormat="1" applyFont="1" applyAlignment="1">
      <alignment horizontal="center" vertical="center"/>
    </xf>
    <xf numFmtId="4" fontId="3" fillId="0" borderId="0" xfId="0" applyNumberFormat="1" applyFont="1" applyAlignment="1">
      <alignment horizontal="left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 readingOrder="1"/>
    </xf>
    <xf numFmtId="164" fontId="11" fillId="0" borderId="0" xfId="0" applyNumberFormat="1" applyFont="1" applyAlignment="1">
      <alignment vertical="center"/>
    </xf>
    <xf numFmtId="164" fontId="12" fillId="0" borderId="0" xfId="0" applyNumberFormat="1" applyFont="1" applyAlignment="1">
      <alignment vertical="center"/>
    </xf>
    <xf numFmtId="0" fontId="12" fillId="0" borderId="0" xfId="0" applyFont="1" applyAlignment="1">
      <alignment vertical="center" readingOrder="1"/>
    </xf>
    <xf numFmtId="164" fontId="12" fillId="0" borderId="0" xfId="0" applyNumberFormat="1" applyFont="1" applyAlignment="1">
      <alignment horizontal="right" vertical="center"/>
    </xf>
    <xf numFmtId="0" fontId="8" fillId="0" borderId="0" xfId="0" applyFont="1" applyAlignment="1">
      <alignment vertical="center" readingOrder="1"/>
    </xf>
    <xf numFmtId="0" fontId="10" fillId="0" borderId="0" xfId="0" applyFont="1" applyAlignment="1">
      <alignment horizontal="left" vertical="center" readingOrder="1"/>
    </xf>
    <xf numFmtId="0" fontId="10" fillId="0" borderId="0" xfId="0" applyFont="1" applyAlignment="1">
      <alignment horizontal="right" vertical="center"/>
    </xf>
    <xf numFmtId="43" fontId="1" fillId="0" borderId="0" xfId="1" applyFont="1" applyFill="1" applyAlignment="1">
      <alignment vertical="center"/>
    </xf>
    <xf numFmtId="0" fontId="13" fillId="0" borderId="0" xfId="0" applyFont="1" applyAlignment="1">
      <alignment horizontal="left" vertical="center" readingOrder="1"/>
    </xf>
    <xf numFmtId="0" fontId="14" fillId="0" borderId="0" xfId="0" applyFont="1" applyAlignment="1">
      <alignment horizontal="left" vertical="center" readingOrder="1"/>
    </xf>
    <xf numFmtId="0" fontId="1" fillId="0" borderId="0" xfId="0" applyFont="1" applyAlignment="1">
      <alignment vertical="center"/>
    </xf>
    <xf numFmtId="4" fontId="10" fillId="0" borderId="0" xfId="0" applyNumberFormat="1" applyFont="1" applyAlignment="1">
      <alignment vertical="center"/>
    </xf>
    <xf numFmtId="0" fontId="15" fillId="0" borderId="0" xfId="0" applyFont="1" applyAlignment="1">
      <alignment horizontal="left" vertical="center" readingOrder="1"/>
    </xf>
    <xf numFmtId="0" fontId="13" fillId="0" borderId="0" xfId="0" applyFont="1" applyAlignment="1">
      <alignment horizontal="left" vertical="center" readingOrder="1"/>
    </xf>
    <xf numFmtId="0" fontId="14" fillId="2" borderId="0" xfId="0" applyFont="1" applyFill="1" applyAlignment="1">
      <alignment horizontal="left" vertical="center" wrapText="1" readingOrder="1"/>
    </xf>
    <xf numFmtId="0" fontId="17" fillId="4" borderId="0" xfId="0" applyFont="1" applyFill="1" applyAlignment="1">
      <alignment horizontal="left" vertical="center" readingOrder="1"/>
    </xf>
    <xf numFmtId="0" fontId="10" fillId="4" borderId="0" xfId="0" applyFont="1" applyFill="1" applyAlignment="1">
      <alignment vertical="center"/>
    </xf>
    <xf numFmtId="0" fontId="17" fillId="4" borderId="0" xfId="0" applyFont="1" applyFill="1" applyAlignment="1">
      <alignment horizontal="left" vertical="center" wrapText="1" readingOrder="1"/>
    </xf>
    <xf numFmtId="0" fontId="17" fillId="4" borderId="0" xfId="0" applyFont="1" applyFill="1" applyAlignment="1">
      <alignment horizontal="left" vertical="center" readingOrder="1"/>
    </xf>
    <xf numFmtId="0" fontId="13" fillId="2" borderId="0" xfId="0" applyFont="1" applyFill="1" applyAlignment="1">
      <alignment horizontal="left" vertical="center" wrapText="1" readingOrder="1"/>
    </xf>
    <xf numFmtId="0" fontId="13" fillId="0" borderId="0" xfId="0" applyFont="1" applyAlignment="1">
      <alignment vertical="center" wrapText="1" readingOrder="1"/>
    </xf>
    <xf numFmtId="0" fontId="15" fillId="0" borderId="0" xfId="0" applyFont="1" applyAlignment="1">
      <alignment vertical="center"/>
    </xf>
    <xf numFmtId="0" fontId="13" fillId="2" borderId="0" xfId="0" applyFont="1" applyFill="1" applyAlignment="1">
      <alignment horizontal="left" vertical="center" wrapText="1" readingOrder="1"/>
    </xf>
    <xf numFmtId="0" fontId="13" fillId="0" borderId="0" xfId="0" applyFont="1" applyAlignment="1">
      <alignment horizontal="left" vertical="center" wrapText="1" readingOrder="1"/>
    </xf>
    <xf numFmtId="43" fontId="15" fillId="0" borderId="0" xfId="1" applyFont="1" applyFill="1" applyAlignment="1">
      <alignment vertical="center"/>
    </xf>
    <xf numFmtId="0" fontId="19" fillId="2" borderId="0" xfId="0" applyFont="1" applyFill="1" applyAlignment="1">
      <alignment horizontal="left" vertical="center" wrapText="1" readingOrder="1"/>
    </xf>
    <xf numFmtId="0" fontId="13" fillId="0" borderId="0" xfId="0" applyFont="1" applyAlignment="1">
      <alignment horizontal="left" vertical="center" wrapText="1" readingOrder="1"/>
    </xf>
    <xf numFmtId="0" fontId="20" fillId="0" borderId="0" xfId="0" applyFont="1" applyAlignment="1">
      <alignment vertical="center"/>
    </xf>
    <xf numFmtId="0" fontId="3" fillId="0" borderId="0" xfId="0" quotePrefix="1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 readingOrder="1"/>
    </xf>
    <xf numFmtId="0" fontId="21" fillId="0" borderId="0" xfId="0" applyFont="1" applyAlignment="1">
      <alignment vertical="center"/>
    </xf>
    <xf numFmtId="0" fontId="4" fillId="0" borderId="0" xfId="0" applyFont="1" applyAlignment="1">
      <alignment vertical="center" readingOrder="1"/>
    </xf>
    <xf numFmtId="0" fontId="4" fillId="0" borderId="0" xfId="0" applyFont="1" applyAlignment="1">
      <alignment horizontal="center" vertical="center"/>
    </xf>
    <xf numFmtId="9" fontId="4" fillId="0" borderId="0" xfId="2" applyFont="1" applyFill="1" applyAlignment="1">
      <alignment vertical="center"/>
    </xf>
    <xf numFmtId="9" fontId="4" fillId="0" borderId="0" xfId="2" applyFont="1" applyFill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14" fontId="23" fillId="2" borderId="0" xfId="4" applyNumberFormat="1" applyFill="1"/>
    <xf numFmtId="0" fontId="23" fillId="0" borderId="0" xfId="4"/>
    <xf numFmtId="49" fontId="23" fillId="0" borderId="0" xfId="4" applyNumberFormat="1"/>
    <xf numFmtId="43" fontId="23" fillId="0" borderId="0" xfId="1" applyFont="1"/>
    <xf numFmtId="0" fontId="24" fillId="0" borderId="0" xfId="4" applyFont="1" applyAlignment="1">
      <alignment horizontal="center"/>
    </xf>
    <xf numFmtId="0" fontId="25" fillId="0" borderId="0" xfId="4" applyFont="1" applyAlignment="1">
      <alignment horizontal="center"/>
    </xf>
    <xf numFmtId="0" fontId="25" fillId="5" borderId="6" xfId="4" applyFont="1" applyFill="1" applyBorder="1"/>
    <xf numFmtId="0" fontId="25" fillId="5" borderId="6" xfId="4" applyFont="1" applyFill="1" applyBorder="1" applyAlignment="1">
      <alignment horizontal="center"/>
    </xf>
    <xf numFmtId="0" fontId="25" fillId="5" borderId="6" xfId="4" applyFont="1" applyFill="1" applyBorder="1" applyAlignment="1">
      <alignment horizontal="center"/>
    </xf>
    <xf numFmtId="0" fontId="25" fillId="5" borderId="12" xfId="4" applyFont="1" applyFill="1" applyBorder="1"/>
    <xf numFmtId="166" fontId="25" fillId="5" borderId="12" xfId="1" applyNumberFormat="1" applyFont="1" applyFill="1" applyBorder="1" applyAlignment="1">
      <alignment horizontal="center"/>
    </xf>
    <xf numFmtId="166" fontId="25" fillId="5" borderId="12" xfId="1" applyNumberFormat="1" applyFont="1" applyFill="1" applyBorder="1"/>
    <xf numFmtId="0" fontId="23" fillId="0" borderId="8" xfId="4" applyBorder="1"/>
    <xf numFmtId="166" fontId="23" fillId="0" borderId="9" xfId="1" applyNumberFormat="1" applyFont="1" applyBorder="1" applyAlignment="1">
      <alignment horizontal="center"/>
    </xf>
    <xf numFmtId="166" fontId="23" fillId="0" borderId="13" xfId="1" applyNumberFormat="1" applyFont="1" applyBorder="1" applyAlignment="1">
      <alignment horizontal="center"/>
    </xf>
    <xf numFmtId="166" fontId="23" fillId="0" borderId="8" xfId="1" applyNumberFormat="1" applyFont="1" applyBorder="1"/>
    <xf numFmtId="166" fontId="23" fillId="0" borderId="9" xfId="1" applyNumberFormat="1" applyFont="1" applyFill="1" applyBorder="1" applyAlignment="1">
      <alignment horizontal="center"/>
    </xf>
    <xf numFmtId="166" fontId="23" fillId="0" borderId="13" xfId="1" applyNumberFormat="1" applyFont="1" applyFill="1" applyBorder="1" applyAlignment="1">
      <alignment horizontal="center"/>
    </xf>
    <xf numFmtId="43" fontId="26" fillId="0" borderId="0" xfId="1" applyFont="1"/>
    <xf numFmtId="166" fontId="23" fillId="2" borderId="8" xfId="1" applyNumberFormat="1" applyFont="1" applyFill="1" applyBorder="1"/>
    <xf numFmtId="43" fontId="23" fillId="2" borderId="0" xfId="1" applyFont="1" applyFill="1"/>
    <xf numFmtId="0" fontId="23" fillId="2" borderId="0" xfId="4" applyFill="1"/>
    <xf numFmtId="166" fontId="25" fillId="5" borderId="6" xfId="1" applyNumberFormat="1" applyFont="1" applyFill="1" applyBorder="1" applyAlignment="1">
      <alignment horizontal="center"/>
    </xf>
    <xf numFmtId="166" fontId="25" fillId="5" borderId="6" xfId="1" applyNumberFormat="1" applyFont="1" applyFill="1" applyBorder="1"/>
    <xf numFmtId="166" fontId="23" fillId="0" borderId="8" xfId="4" applyNumberFormat="1" applyBorder="1"/>
    <xf numFmtId="0" fontId="25" fillId="5" borderId="7" xfId="4" applyFont="1" applyFill="1" applyBorder="1"/>
    <xf numFmtId="166" fontId="23" fillId="5" borderId="7" xfId="4" applyNumberFormat="1" applyFill="1" applyBorder="1" applyAlignment="1">
      <alignment horizontal="center"/>
    </xf>
    <xf numFmtId="166" fontId="23" fillId="5" borderId="7" xfId="4" applyNumberFormat="1" applyFill="1" applyBorder="1"/>
    <xf numFmtId="166" fontId="25" fillId="5" borderId="6" xfId="4" applyNumberFormat="1" applyFont="1" applyFill="1" applyBorder="1" applyAlignment="1">
      <alignment horizontal="center"/>
    </xf>
    <xf numFmtId="166" fontId="25" fillId="5" borderId="6" xfId="4" applyNumberFormat="1" applyFont="1" applyFill="1" applyBorder="1"/>
    <xf numFmtId="0" fontId="25" fillId="0" borderId="0" xfId="4" applyFont="1"/>
    <xf numFmtId="43" fontId="25" fillId="0" borderId="0" xfId="1" applyFont="1"/>
    <xf numFmtId="166" fontId="23" fillId="5" borderId="12" xfId="1" applyNumberFormat="1" applyFont="1" applyFill="1" applyBorder="1" applyAlignment="1">
      <alignment horizontal="center"/>
    </xf>
    <xf numFmtId="166" fontId="23" fillId="5" borderId="12" xfId="1" applyNumberFormat="1" applyFont="1" applyFill="1" applyBorder="1"/>
    <xf numFmtId="166" fontId="23" fillId="0" borderId="9" xfId="4" applyNumberFormat="1" applyBorder="1" applyAlignment="1">
      <alignment horizontal="center"/>
    </xf>
    <xf numFmtId="166" fontId="23" fillId="0" borderId="13" xfId="4" applyNumberFormat="1" applyBorder="1" applyAlignment="1">
      <alignment horizontal="center"/>
    </xf>
    <xf numFmtId="166" fontId="25" fillId="5" borderId="7" xfId="4" applyNumberFormat="1" applyFont="1" applyFill="1" applyBorder="1" applyAlignment="1">
      <alignment horizontal="center"/>
    </xf>
    <xf numFmtId="166" fontId="25" fillId="5" borderId="7" xfId="4" applyNumberFormat="1" applyFont="1" applyFill="1" applyBorder="1"/>
    <xf numFmtId="0" fontId="25" fillId="6" borderId="12" xfId="4" applyFont="1" applyFill="1" applyBorder="1" applyAlignment="1">
      <alignment horizontal="left" wrapText="1"/>
    </xf>
    <xf numFmtId="166" fontId="25" fillId="6" borderId="8" xfId="4" applyNumberFormat="1" applyFont="1" applyFill="1" applyBorder="1" applyAlignment="1">
      <alignment horizontal="center" wrapText="1"/>
    </xf>
    <xf numFmtId="0" fontId="25" fillId="6" borderId="8" xfId="4" applyFont="1" applyFill="1" applyBorder="1" applyAlignment="1">
      <alignment horizontal="center" wrapText="1"/>
    </xf>
    <xf numFmtId="43" fontId="23" fillId="6" borderId="12" xfId="1" applyFont="1" applyFill="1" applyBorder="1"/>
    <xf numFmtId="0" fontId="25" fillId="2" borderId="9" xfId="4" applyFont="1" applyFill="1" applyBorder="1" applyAlignment="1">
      <alignment horizontal="left" wrapText="1"/>
    </xf>
    <xf numFmtId="166" fontId="25" fillId="2" borderId="1" xfId="4" applyNumberFormat="1" applyFont="1" applyFill="1" applyBorder="1" applyAlignment="1">
      <alignment horizontal="center" wrapText="1"/>
    </xf>
    <xf numFmtId="0" fontId="25" fillId="2" borderId="2" xfId="4" applyFont="1" applyFill="1" applyBorder="1" applyAlignment="1">
      <alignment horizontal="center" wrapText="1"/>
    </xf>
    <xf numFmtId="0" fontId="25" fillId="2" borderId="5" xfId="4" applyFont="1" applyFill="1" applyBorder="1" applyAlignment="1">
      <alignment horizontal="center" wrapText="1"/>
    </xf>
    <xf numFmtId="43" fontId="23" fillId="2" borderId="8" xfId="1" applyFont="1" applyFill="1" applyBorder="1"/>
    <xf numFmtId="0" fontId="25" fillId="0" borderId="7" xfId="4" applyFont="1" applyBorder="1"/>
    <xf numFmtId="166" fontId="23" fillId="0" borderId="8" xfId="4" applyNumberFormat="1" applyBorder="1" applyAlignment="1">
      <alignment horizontal="center"/>
    </xf>
    <xf numFmtId="0" fontId="23" fillId="0" borderId="7" xfId="4" applyBorder="1"/>
    <xf numFmtId="0" fontId="25" fillId="0" borderId="12" xfId="4" applyFont="1" applyBorder="1"/>
    <xf numFmtId="166" fontId="23" fillId="0" borderId="12" xfId="4" applyNumberFormat="1" applyBorder="1" applyAlignment="1">
      <alignment horizontal="center"/>
    </xf>
    <xf numFmtId="0" fontId="23" fillId="0" borderId="12" xfId="4" applyBorder="1"/>
    <xf numFmtId="0" fontId="25" fillId="5" borderId="6" xfId="4" applyFont="1" applyFill="1" applyBorder="1" applyAlignment="1">
      <alignment horizontal="center" vertical="center" wrapText="1"/>
    </xf>
    <xf numFmtId="0" fontId="23" fillId="0" borderId="0" xfId="4" applyAlignment="1">
      <alignment horizontal="center" vertical="center" wrapText="1"/>
    </xf>
    <xf numFmtId="43" fontId="23" fillId="0" borderId="0" xfId="1" applyFont="1" applyAlignment="1">
      <alignment horizontal="center" vertical="center" wrapText="1"/>
    </xf>
    <xf numFmtId="43" fontId="25" fillId="5" borderId="12" xfId="1" applyFont="1" applyFill="1" applyBorder="1"/>
    <xf numFmtId="43" fontId="23" fillId="0" borderId="8" xfId="1" applyFont="1" applyFill="1" applyBorder="1"/>
    <xf numFmtId="43" fontId="23" fillId="2" borderId="8" xfId="4" applyNumberFormat="1" applyFill="1" applyBorder="1"/>
    <xf numFmtId="43" fontId="23" fillId="0" borderId="8" xfId="4" applyNumberFormat="1" applyBorder="1"/>
    <xf numFmtId="43" fontId="25" fillId="5" borderId="6" xfId="1" applyFont="1" applyFill="1" applyBorder="1"/>
    <xf numFmtId="43" fontId="25" fillId="5" borderId="6" xfId="4" applyNumberFormat="1" applyFont="1" applyFill="1" applyBorder="1"/>
    <xf numFmtId="0" fontId="25" fillId="0" borderId="8" xfId="4" applyFont="1" applyBorder="1"/>
    <xf numFmtId="43" fontId="23" fillId="5" borderId="12" xfId="1" applyFont="1" applyFill="1" applyBorder="1"/>
    <xf numFmtId="0" fontId="25" fillId="5" borderId="5" xfId="4" applyFont="1" applyFill="1" applyBorder="1"/>
    <xf numFmtId="0" fontId="18" fillId="0" borderId="0" xfId="0" applyFont="1" applyAlignment="1">
      <alignment vertical="center" readingOrder="1"/>
    </xf>
    <xf numFmtId="43" fontId="10" fillId="0" borderId="0" xfId="1" applyFont="1" applyFill="1" applyAlignment="1">
      <alignment horizontal="left" vertical="center" readingOrder="1"/>
    </xf>
    <xf numFmtId="43" fontId="10" fillId="0" borderId="0" xfId="1" applyFont="1" applyFill="1" applyAlignment="1">
      <alignment horizontal="right" vertical="center"/>
    </xf>
    <xf numFmtId="43" fontId="10" fillId="0" borderId="0" xfId="0" applyNumberFormat="1" applyFont="1" applyAlignment="1">
      <alignment vertical="center"/>
    </xf>
    <xf numFmtId="0" fontId="18" fillId="0" borderId="0" xfId="0" applyFont="1" applyAlignment="1">
      <alignment vertical="center"/>
    </xf>
    <xf numFmtId="0" fontId="4" fillId="0" borderId="0" xfId="0" applyFont="1" applyAlignment="1">
      <alignment horizontal="left" vertical="center" readingOrder="1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left" vertical="center" readingOrder="1"/>
    </xf>
    <xf numFmtId="0" fontId="4" fillId="2" borderId="0" xfId="0" applyFont="1" applyFill="1" applyAlignment="1">
      <alignment horizontal="left" vertical="center" wrapText="1" readingOrder="1"/>
    </xf>
    <xf numFmtId="0" fontId="21" fillId="0" borderId="0" xfId="0" applyFont="1" applyAlignment="1">
      <alignment horizontal="center" vertical="center"/>
    </xf>
    <xf numFmtId="43" fontId="8" fillId="0" borderId="0" xfId="1" applyFont="1" applyFill="1" applyAlignment="1">
      <alignment vertical="center"/>
    </xf>
    <xf numFmtId="0" fontId="4" fillId="0" borderId="0" xfId="0" applyFont="1" applyAlignment="1">
      <alignment horizontal="center" vertical="center" readingOrder="1"/>
    </xf>
    <xf numFmtId="0" fontId="4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5" fillId="0" borderId="0" xfId="4" applyFont="1" applyAlignment="1">
      <alignment horizontal="center"/>
    </xf>
    <xf numFmtId="43" fontId="25" fillId="0" borderId="0" xfId="4" applyNumberFormat="1" applyFont="1" applyAlignment="1">
      <alignment horizontal="center"/>
    </xf>
    <xf numFmtId="0" fontId="25" fillId="5" borderId="16" xfId="4" applyFont="1" applyFill="1" applyBorder="1" applyAlignment="1">
      <alignment horizontal="center" vertical="center"/>
    </xf>
    <xf numFmtId="0" fontId="25" fillId="5" borderId="17" xfId="4" applyFont="1" applyFill="1" applyBorder="1" applyAlignment="1">
      <alignment horizontal="center"/>
    </xf>
    <xf numFmtId="0" fontId="25" fillId="5" borderId="18" xfId="4" applyFont="1" applyFill="1" applyBorder="1" applyAlignment="1">
      <alignment horizontal="center"/>
    </xf>
    <xf numFmtId="0" fontId="25" fillId="5" borderId="16" xfId="4" applyFont="1" applyFill="1" applyBorder="1" applyAlignment="1">
      <alignment horizontal="center" vertical="center" wrapText="1"/>
    </xf>
    <xf numFmtId="0" fontId="25" fillId="5" borderId="19" xfId="4" applyFont="1" applyFill="1" applyBorder="1" applyAlignment="1">
      <alignment horizontal="center" vertical="center" wrapText="1"/>
    </xf>
    <xf numFmtId="0" fontId="25" fillId="5" borderId="20" xfId="4" applyFont="1" applyFill="1" applyBorder="1" applyAlignment="1">
      <alignment horizontal="center" vertical="center" wrapText="1"/>
    </xf>
    <xf numFmtId="0" fontId="25" fillId="5" borderId="21" xfId="4" applyFont="1" applyFill="1" applyBorder="1" applyAlignment="1">
      <alignment horizontal="center" vertical="center"/>
    </xf>
    <xf numFmtId="0" fontId="25" fillId="5" borderId="22" xfId="4" applyFont="1" applyFill="1" applyBorder="1" applyAlignment="1">
      <alignment horizontal="center" vertical="center" wrapText="1"/>
    </xf>
    <xf numFmtId="0" fontId="25" fillId="5" borderId="23" xfId="4" applyFont="1" applyFill="1" applyBorder="1" applyAlignment="1">
      <alignment horizontal="center" wrapText="1"/>
    </xf>
    <xf numFmtId="0" fontId="25" fillId="5" borderId="21" xfId="4" applyFont="1" applyFill="1" applyBorder="1" applyAlignment="1">
      <alignment horizontal="center" vertical="center" wrapText="1"/>
    </xf>
    <xf numFmtId="0" fontId="25" fillId="5" borderId="24" xfId="4" applyFont="1" applyFill="1" applyBorder="1" applyAlignment="1">
      <alignment horizontal="center" vertical="center" wrapText="1"/>
    </xf>
    <xf numFmtId="0" fontId="25" fillId="5" borderId="25" xfId="4" applyFont="1" applyFill="1" applyBorder="1" applyAlignment="1">
      <alignment horizontal="center" vertical="center" wrapText="1"/>
    </xf>
    <xf numFmtId="0" fontId="25" fillId="5" borderId="23" xfId="4" applyFont="1" applyFill="1" applyBorder="1"/>
    <xf numFmtId="166" fontId="25" fillId="5" borderId="22" xfId="1" applyNumberFormat="1" applyFont="1" applyFill="1" applyBorder="1"/>
    <xf numFmtId="166" fontId="25" fillId="5" borderId="23" xfId="1" applyNumberFormat="1" applyFont="1" applyFill="1" applyBorder="1"/>
    <xf numFmtId="166" fontId="25" fillId="5" borderId="26" xfId="1" applyNumberFormat="1" applyFont="1" applyFill="1" applyBorder="1"/>
    <xf numFmtId="0" fontId="23" fillId="0" borderId="27" xfId="4" applyBorder="1"/>
    <xf numFmtId="166" fontId="23" fillId="0" borderId="28" xfId="4" applyNumberFormat="1" applyBorder="1"/>
    <xf numFmtId="166" fontId="23" fillId="0" borderId="27" xfId="4" applyNumberFormat="1" applyBorder="1"/>
    <xf numFmtId="166" fontId="23" fillId="0" borderId="29" xfId="4" applyNumberFormat="1" applyBorder="1"/>
    <xf numFmtId="166" fontId="23" fillId="0" borderId="27" xfId="1" applyNumberFormat="1" applyFont="1" applyBorder="1"/>
    <xf numFmtId="166" fontId="23" fillId="0" borderId="28" xfId="1" applyNumberFormat="1" applyFont="1" applyBorder="1"/>
    <xf numFmtId="166" fontId="23" fillId="0" borderId="27" xfId="1" applyNumberFormat="1" applyFont="1" applyFill="1" applyBorder="1"/>
    <xf numFmtId="166" fontId="23" fillId="0" borderId="28" xfId="1" applyNumberFormat="1" applyFont="1" applyFill="1" applyBorder="1"/>
    <xf numFmtId="0" fontId="23" fillId="0" borderId="30" xfId="4" applyBorder="1"/>
    <xf numFmtId="166" fontId="23" fillId="0" borderId="31" xfId="4" applyNumberFormat="1" applyBorder="1"/>
    <xf numFmtId="0" fontId="25" fillId="5" borderId="22" xfId="4" applyFont="1" applyFill="1" applyBorder="1"/>
    <xf numFmtId="166" fontId="25" fillId="5" borderId="23" xfId="4" applyNumberFormat="1" applyFont="1" applyFill="1" applyBorder="1"/>
    <xf numFmtId="0" fontId="25" fillId="5" borderId="32" xfId="4" applyFont="1" applyFill="1" applyBorder="1" applyAlignment="1">
      <alignment horizontal="center" vertical="center" wrapText="1"/>
    </xf>
    <xf numFmtId="0" fontId="25" fillId="5" borderId="24" xfId="4" applyFont="1" applyFill="1" applyBorder="1" applyAlignment="1">
      <alignment horizontal="center" vertical="center"/>
    </xf>
    <xf numFmtId="0" fontId="25" fillId="5" borderId="30" xfId="4" applyFont="1" applyFill="1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23" fillId="0" borderId="9" xfId="4" applyBorder="1"/>
    <xf numFmtId="0" fontId="9" fillId="0" borderId="0" xfId="0" applyFont="1" applyAlignment="1">
      <alignment vertical="center" readingOrder="1"/>
    </xf>
    <xf numFmtId="0" fontId="14" fillId="0" borderId="0" xfId="0" applyFont="1" applyAlignment="1">
      <alignment horizontal="left" vertical="center" readingOrder="1"/>
    </xf>
    <xf numFmtId="0" fontId="13" fillId="0" borderId="0" xfId="0" applyFont="1" applyAlignment="1">
      <alignment vertical="center" readingOrder="1"/>
    </xf>
    <xf numFmtId="0" fontId="14" fillId="0" borderId="0" xfId="4" applyFont="1"/>
    <xf numFmtId="0" fontId="27" fillId="0" borderId="0" xfId="4" applyFont="1"/>
    <xf numFmtId="0" fontId="28" fillId="0" borderId="0" xfId="4" applyFont="1"/>
    <xf numFmtId="0" fontId="14" fillId="2" borderId="0" xfId="0" applyFont="1" applyFill="1" applyAlignment="1">
      <alignment horizontal="left" vertical="center" wrapText="1" readingOrder="1"/>
    </xf>
    <xf numFmtId="0" fontId="30" fillId="2" borderId="0" xfId="0" applyFont="1" applyFill="1" applyAlignment="1">
      <alignment horizontal="left" vertical="center" wrapText="1" readingOrder="1"/>
    </xf>
  </cellXfs>
  <cellStyles count="5">
    <cellStyle name="Normal" xfId="0" builtinId="0"/>
    <cellStyle name="Normal 3" xfId="3" xr:uid="{C2AA88E2-5BBD-474A-82B7-66E5A84FA9BF}"/>
    <cellStyle name="Normal_BALANÇO ORÇAMENTÁRIO MCASP - Nov15" xfId="4" xr:uid="{36CFD895-A89B-434F-9374-BA25D5AE094B}"/>
    <cellStyle name="Porcentagem" xfId="2" builtinId="5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95250</xdr:rowOff>
    </xdr:from>
    <xdr:to>
      <xdr:col>0</xdr:col>
      <xdr:colOff>762000</xdr:colOff>
      <xdr:row>3</xdr:row>
      <xdr:rowOff>142875</xdr:rowOff>
    </xdr:to>
    <xdr:pic>
      <xdr:nvPicPr>
        <xdr:cNvPr id="2" name="Picture -767">
          <a:extLst>
            <a:ext uri="{FF2B5EF4-FFF2-40B4-BE49-F238E27FC236}">
              <a16:creationId xmlns:a16="http://schemas.microsoft.com/office/drawing/2014/main" id="{8CC6DB12-9E72-422C-846F-D079F73701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95250"/>
          <a:ext cx="7239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</xdr:row>
      <xdr:rowOff>38100</xdr:rowOff>
    </xdr:from>
    <xdr:to>
      <xdr:col>0</xdr:col>
      <xdr:colOff>895350</xdr:colOff>
      <xdr:row>5</xdr:row>
      <xdr:rowOff>85725</xdr:rowOff>
    </xdr:to>
    <xdr:pic>
      <xdr:nvPicPr>
        <xdr:cNvPr id="2" name="Picture -767">
          <a:extLst>
            <a:ext uri="{FF2B5EF4-FFF2-40B4-BE49-F238E27FC236}">
              <a16:creationId xmlns:a16="http://schemas.microsoft.com/office/drawing/2014/main" id="{A860F87A-CEE6-4ED9-9A47-2720EAA8EE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228600"/>
          <a:ext cx="857250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1</xdr:row>
      <xdr:rowOff>47625</xdr:rowOff>
    </xdr:from>
    <xdr:to>
      <xdr:col>0</xdr:col>
      <xdr:colOff>600075</xdr:colOff>
      <xdr:row>4</xdr:row>
      <xdr:rowOff>19050</xdr:rowOff>
    </xdr:to>
    <xdr:pic>
      <xdr:nvPicPr>
        <xdr:cNvPr id="2" name="Picture -767">
          <a:extLst>
            <a:ext uri="{FF2B5EF4-FFF2-40B4-BE49-F238E27FC236}">
              <a16:creationId xmlns:a16="http://schemas.microsoft.com/office/drawing/2014/main" id="{E98CBE9E-3A8C-42D7-94AD-9A119747BD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238125"/>
          <a:ext cx="55245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C42767-F0AD-49D2-88B1-D0160BD8B5DD}">
  <dimension ref="A1:W57"/>
  <sheetViews>
    <sheetView showGridLines="0" tabSelected="1" zoomScaleNormal="100" workbookViewId="0">
      <selection activeCell="A49" sqref="A49:P49"/>
    </sheetView>
  </sheetViews>
  <sheetFormatPr defaultColWidth="6.85546875" defaultRowHeight="13.5" customHeight="1" x14ac:dyDescent="0.2"/>
  <cols>
    <col min="1" max="1" width="13" style="2" customWidth="1"/>
    <col min="2" max="2" width="12.85546875" style="2" bestFit="1" customWidth="1"/>
    <col min="3" max="6" width="7.28515625" style="2" customWidth="1"/>
    <col min="7" max="8" width="15.140625" style="2" customWidth="1"/>
    <col min="9" max="13" width="9.85546875" style="2" customWidth="1"/>
    <col min="14" max="14" width="7.28515625" style="2" customWidth="1"/>
    <col min="15" max="15" width="15.7109375" style="2" bestFit="1" customWidth="1"/>
    <col min="16" max="16" width="15.5703125" style="88" customWidth="1"/>
    <col min="17" max="17" width="14.42578125" style="2" bestFit="1" customWidth="1"/>
    <col min="18" max="18" width="12" style="2" bestFit="1" customWidth="1"/>
    <col min="19" max="19" width="9" style="2" bestFit="1" customWidth="1"/>
    <col min="20" max="22" width="6.85546875" style="2"/>
    <col min="23" max="23" width="15.5703125" style="2" customWidth="1"/>
    <col min="24" max="256" width="6.85546875" style="2"/>
    <col min="257" max="257" width="13" style="2" customWidth="1"/>
    <col min="258" max="258" width="12.85546875" style="2" bestFit="1" customWidth="1"/>
    <col min="259" max="262" width="7.28515625" style="2" customWidth="1"/>
    <col min="263" max="264" width="15.140625" style="2" customWidth="1"/>
    <col min="265" max="269" width="9.85546875" style="2" customWidth="1"/>
    <col min="270" max="270" width="7.28515625" style="2" customWidth="1"/>
    <col min="271" max="271" width="15.7109375" style="2" bestFit="1" customWidth="1"/>
    <col min="272" max="272" width="15.5703125" style="2" customWidth="1"/>
    <col min="273" max="273" width="14.42578125" style="2" bestFit="1" customWidth="1"/>
    <col min="274" max="274" width="12" style="2" bestFit="1" customWidth="1"/>
    <col min="275" max="275" width="9" style="2" bestFit="1" customWidth="1"/>
    <col min="276" max="278" width="6.85546875" style="2"/>
    <col min="279" max="279" width="15.5703125" style="2" customWidth="1"/>
    <col min="280" max="512" width="6.85546875" style="2"/>
    <col min="513" max="513" width="13" style="2" customWidth="1"/>
    <col min="514" max="514" width="12.85546875" style="2" bestFit="1" customWidth="1"/>
    <col min="515" max="518" width="7.28515625" style="2" customWidth="1"/>
    <col min="519" max="520" width="15.140625" style="2" customWidth="1"/>
    <col min="521" max="525" width="9.85546875" style="2" customWidth="1"/>
    <col min="526" max="526" width="7.28515625" style="2" customWidth="1"/>
    <col min="527" max="527" width="15.7109375" style="2" bestFit="1" customWidth="1"/>
    <col min="528" max="528" width="15.5703125" style="2" customWidth="1"/>
    <col min="529" max="529" width="14.42578125" style="2" bestFit="1" customWidth="1"/>
    <col min="530" max="530" width="12" style="2" bestFit="1" customWidth="1"/>
    <col min="531" max="531" width="9" style="2" bestFit="1" customWidth="1"/>
    <col min="532" max="534" width="6.85546875" style="2"/>
    <col min="535" max="535" width="15.5703125" style="2" customWidth="1"/>
    <col min="536" max="768" width="6.85546875" style="2"/>
    <col min="769" max="769" width="13" style="2" customWidth="1"/>
    <col min="770" max="770" width="12.85546875" style="2" bestFit="1" customWidth="1"/>
    <col min="771" max="774" width="7.28515625" style="2" customWidth="1"/>
    <col min="775" max="776" width="15.140625" style="2" customWidth="1"/>
    <col min="777" max="781" width="9.85546875" style="2" customWidth="1"/>
    <col min="782" max="782" width="7.28515625" style="2" customWidth="1"/>
    <col min="783" max="783" width="15.7109375" style="2" bestFit="1" customWidth="1"/>
    <col min="784" max="784" width="15.5703125" style="2" customWidth="1"/>
    <col min="785" max="785" width="14.42578125" style="2" bestFit="1" customWidth="1"/>
    <col min="786" max="786" width="12" style="2" bestFit="1" customWidth="1"/>
    <col min="787" max="787" width="9" style="2" bestFit="1" customWidth="1"/>
    <col min="788" max="790" width="6.85546875" style="2"/>
    <col min="791" max="791" width="15.5703125" style="2" customWidth="1"/>
    <col min="792" max="1024" width="6.85546875" style="2"/>
    <col min="1025" max="1025" width="13" style="2" customWidth="1"/>
    <col min="1026" max="1026" width="12.85546875" style="2" bestFit="1" customWidth="1"/>
    <col min="1027" max="1030" width="7.28515625" style="2" customWidth="1"/>
    <col min="1031" max="1032" width="15.140625" style="2" customWidth="1"/>
    <col min="1033" max="1037" width="9.85546875" style="2" customWidth="1"/>
    <col min="1038" max="1038" width="7.28515625" style="2" customWidth="1"/>
    <col min="1039" max="1039" width="15.7109375" style="2" bestFit="1" customWidth="1"/>
    <col min="1040" max="1040" width="15.5703125" style="2" customWidth="1"/>
    <col min="1041" max="1041" width="14.42578125" style="2" bestFit="1" customWidth="1"/>
    <col min="1042" max="1042" width="12" style="2" bestFit="1" customWidth="1"/>
    <col min="1043" max="1043" width="9" style="2" bestFit="1" customWidth="1"/>
    <col min="1044" max="1046" width="6.85546875" style="2"/>
    <col min="1047" max="1047" width="15.5703125" style="2" customWidth="1"/>
    <col min="1048" max="1280" width="6.85546875" style="2"/>
    <col min="1281" max="1281" width="13" style="2" customWidth="1"/>
    <col min="1282" max="1282" width="12.85546875" style="2" bestFit="1" customWidth="1"/>
    <col min="1283" max="1286" width="7.28515625" style="2" customWidth="1"/>
    <col min="1287" max="1288" width="15.140625" style="2" customWidth="1"/>
    <col min="1289" max="1293" width="9.85546875" style="2" customWidth="1"/>
    <col min="1294" max="1294" width="7.28515625" style="2" customWidth="1"/>
    <col min="1295" max="1295" width="15.7109375" style="2" bestFit="1" customWidth="1"/>
    <col min="1296" max="1296" width="15.5703125" style="2" customWidth="1"/>
    <col min="1297" max="1297" width="14.42578125" style="2" bestFit="1" customWidth="1"/>
    <col min="1298" max="1298" width="12" style="2" bestFit="1" customWidth="1"/>
    <col min="1299" max="1299" width="9" style="2" bestFit="1" customWidth="1"/>
    <col min="1300" max="1302" width="6.85546875" style="2"/>
    <col min="1303" max="1303" width="15.5703125" style="2" customWidth="1"/>
    <col min="1304" max="1536" width="6.85546875" style="2"/>
    <col min="1537" max="1537" width="13" style="2" customWidth="1"/>
    <col min="1538" max="1538" width="12.85546875" style="2" bestFit="1" customWidth="1"/>
    <col min="1539" max="1542" width="7.28515625" style="2" customWidth="1"/>
    <col min="1543" max="1544" width="15.140625" style="2" customWidth="1"/>
    <col min="1545" max="1549" width="9.85546875" style="2" customWidth="1"/>
    <col min="1550" max="1550" width="7.28515625" style="2" customWidth="1"/>
    <col min="1551" max="1551" width="15.7109375" style="2" bestFit="1" customWidth="1"/>
    <col min="1552" max="1552" width="15.5703125" style="2" customWidth="1"/>
    <col min="1553" max="1553" width="14.42578125" style="2" bestFit="1" customWidth="1"/>
    <col min="1554" max="1554" width="12" style="2" bestFit="1" customWidth="1"/>
    <col min="1555" max="1555" width="9" style="2" bestFit="1" customWidth="1"/>
    <col min="1556" max="1558" width="6.85546875" style="2"/>
    <col min="1559" max="1559" width="15.5703125" style="2" customWidth="1"/>
    <col min="1560" max="1792" width="6.85546875" style="2"/>
    <col min="1793" max="1793" width="13" style="2" customWidth="1"/>
    <col min="1794" max="1794" width="12.85546875" style="2" bestFit="1" customWidth="1"/>
    <col min="1795" max="1798" width="7.28515625" style="2" customWidth="1"/>
    <col min="1799" max="1800" width="15.140625" style="2" customWidth="1"/>
    <col min="1801" max="1805" width="9.85546875" style="2" customWidth="1"/>
    <col min="1806" max="1806" width="7.28515625" style="2" customWidth="1"/>
    <col min="1807" max="1807" width="15.7109375" style="2" bestFit="1" customWidth="1"/>
    <col min="1808" max="1808" width="15.5703125" style="2" customWidth="1"/>
    <col min="1809" max="1809" width="14.42578125" style="2" bestFit="1" customWidth="1"/>
    <col min="1810" max="1810" width="12" style="2" bestFit="1" customWidth="1"/>
    <col min="1811" max="1811" width="9" style="2" bestFit="1" customWidth="1"/>
    <col min="1812" max="1814" width="6.85546875" style="2"/>
    <col min="1815" max="1815" width="15.5703125" style="2" customWidth="1"/>
    <col min="1816" max="2048" width="6.85546875" style="2"/>
    <col min="2049" max="2049" width="13" style="2" customWidth="1"/>
    <col min="2050" max="2050" width="12.85546875" style="2" bestFit="1" customWidth="1"/>
    <col min="2051" max="2054" width="7.28515625" style="2" customWidth="1"/>
    <col min="2055" max="2056" width="15.140625" style="2" customWidth="1"/>
    <col min="2057" max="2061" width="9.85546875" style="2" customWidth="1"/>
    <col min="2062" max="2062" width="7.28515625" style="2" customWidth="1"/>
    <col min="2063" max="2063" width="15.7109375" style="2" bestFit="1" customWidth="1"/>
    <col min="2064" max="2064" width="15.5703125" style="2" customWidth="1"/>
    <col min="2065" max="2065" width="14.42578125" style="2" bestFit="1" customWidth="1"/>
    <col min="2066" max="2066" width="12" style="2" bestFit="1" customWidth="1"/>
    <col min="2067" max="2067" width="9" style="2" bestFit="1" customWidth="1"/>
    <col min="2068" max="2070" width="6.85546875" style="2"/>
    <col min="2071" max="2071" width="15.5703125" style="2" customWidth="1"/>
    <col min="2072" max="2304" width="6.85546875" style="2"/>
    <col min="2305" max="2305" width="13" style="2" customWidth="1"/>
    <col min="2306" max="2306" width="12.85546875" style="2" bestFit="1" customWidth="1"/>
    <col min="2307" max="2310" width="7.28515625" style="2" customWidth="1"/>
    <col min="2311" max="2312" width="15.140625" style="2" customWidth="1"/>
    <col min="2313" max="2317" width="9.85546875" style="2" customWidth="1"/>
    <col min="2318" max="2318" width="7.28515625" style="2" customWidth="1"/>
    <col min="2319" max="2319" width="15.7109375" style="2" bestFit="1" customWidth="1"/>
    <col min="2320" max="2320" width="15.5703125" style="2" customWidth="1"/>
    <col min="2321" max="2321" width="14.42578125" style="2" bestFit="1" customWidth="1"/>
    <col min="2322" max="2322" width="12" style="2" bestFit="1" customWidth="1"/>
    <col min="2323" max="2323" width="9" style="2" bestFit="1" customWidth="1"/>
    <col min="2324" max="2326" width="6.85546875" style="2"/>
    <col min="2327" max="2327" width="15.5703125" style="2" customWidth="1"/>
    <col min="2328" max="2560" width="6.85546875" style="2"/>
    <col min="2561" max="2561" width="13" style="2" customWidth="1"/>
    <col min="2562" max="2562" width="12.85546875" style="2" bestFit="1" customWidth="1"/>
    <col min="2563" max="2566" width="7.28515625" style="2" customWidth="1"/>
    <col min="2567" max="2568" width="15.140625" style="2" customWidth="1"/>
    <col min="2569" max="2573" width="9.85546875" style="2" customWidth="1"/>
    <col min="2574" max="2574" width="7.28515625" style="2" customWidth="1"/>
    <col min="2575" max="2575" width="15.7109375" style="2" bestFit="1" customWidth="1"/>
    <col min="2576" max="2576" width="15.5703125" style="2" customWidth="1"/>
    <col min="2577" max="2577" width="14.42578125" style="2" bestFit="1" customWidth="1"/>
    <col min="2578" max="2578" width="12" style="2" bestFit="1" customWidth="1"/>
    <col min="2579" max="2579" width="9" style="2" bestFit="1" customWidth="1"/>
    <col min="2580" max="2582" width="6.85546875" style="2"/>
    <col min="2583" max="2583" width="15.5703125" style="2" customWidth="1"/>
    <col min="2584" max="2816" width="6.85546875" style="2"/>
    <col min="2817" max="2817" width="13" style="2" customWidth="1"/>
    <col min="2818" max="2818" width="12.85546875" style="2" bestFit="1" customWidth="1"/>
    <col min="2819" max="2822" width="7.28515625" style="2" customWidth="1"/>
    <col min="2823" max="2824" width="15.140625" style="2" customWidth="1"/>
    <col min="2825" max="2829" width="9.85546875" style="2" customWidth="1"/>
    <col min="2830" max="2830" width="7.28515625" style="2" customWidth="1"/>
    <col min="2831" max="2831" width="15.7109375" style="2" bestFit="1" customWidth="1"/>
    <col min="2832" max="2832" width="15.5703125" style="2" customWidth="1"/>
    <col min="2833" max="2833" width="14.42578125" style="2" bestFit="1" customWidth="1"/>
    <col min="2834" max="2834" width="12" style="2" bestFit="1" customWidth="1"/>
    <col min="2835" max="2835" width="9" style="2" bestFit="1" customWidth="1"/>
    <col min="2836" max="2838" width="6.85546875" style="2"/>
    <col min="2839" max="2839" width="15.5703125" style="2" customWidth="1"/>
    <col min="2840" max="3072" width="6.85546875" style="2"/>
    <col min="3073" max="3073" width="13" style="2" customWidth="1"/>
    <col min="3074" max="3074" width="12.85546875" style="2" bestFit="1" customWidth="1"/>
    <col min="3075" max="3078" width="7.28515625" style="2" customWidth="1"/>
    <col min="3079" max="3080" width="15.140625" style="2" customWidth="1"/>
    <col min="3081" max="3085" width="9.85546875" style="2" customWidth="1"/>
    <col min="3086" max="3086" width="7.28515625" style="2" customWidth="1"/>
    <col min="3087" max="3087" width="15.7109375" style="2" bestFit="1" customWidth="1"/>
    <col min="3088" max="3088" width="15.5703125" style="2" customWidth="1"/>
    <col min="3089" max="3089" width="14.42578125" style="2" bestFit="1" customWidth="1"/>
    <col min="3090" max="3090" width="12" style="2" bestFit="1" customWidth="1"/>
    <col min="3091" max="3091" width="9" style="2" bestFit="1" customWidth="1"/>
    <col min="3092" max="3094" width="6.85546875" style="2"/>
    <col min="3095" max="3095" width="15.5703125" style="2" customWidth="1"/>
    <col min="3096" max="3328" width="6.85546875" style="2"/>
    <col min="3329" max="3329" width="13" style="2" customWidth="1"/>
    <col min="3330" max="3330" width="12.85546875" style="2" bestFit="1" customWidth="1"/>
    <col min="3331" max="3334" width="7.28515625" style="2" customWidth="1"/>
    <col min="3335" max="3336" width="15.140625" style="2" customWidth="1"/>
    <col min="3337" max="3341" width="9.85546875" style="2" customWidth="1"/>
    <col min="3342" max="3342" width="7.28515625" style="2" customWidth="1"/>
    <col min="3343" max="3343" width="15.7109375" style="2" bestFit="1" customWidth="1"/>
    <col min="3344" max="3344" width="15.5703125" style="2" customWidth="1"/>
    <col min="3345" max="3345" width="14.42578125" style="2" bestFit="1" customWidth="1"/>
    <col min="3346" max="3346" width="12" style="2" bestFit="1" customWidth="1"/>
    <col min="3347" max="3347" width="9" style="2" bestFit="1" customWidth="1"/>
    <col min="3348" max="3350" width="6.85546875" style="2"/>
    <col min="3351" max="3351" width="15.5703125" style="2" customWidth="1"/>
    <col min="3352" max="3584" width="6.85546875" style="2"/>
    <col min="3585" max="3585" width="13" style="2" customWidth="1"/>
    <col min="3586" max="3586" width="12.85546875" style="2" bestFit="1" customWidth="1"/>
    <col min="3587" max="3590" width="7.28515625" style="2" customWidth="1"/>
    <col min="3591" max="3592" width="15.140625" style="2" customWidth="1"/>
    <col min="3593" max="3597" width="9.85546875" style="2" customWidth="1"/>
    <col min="3598" max="3598" width="7.28515625" style="2" customWidth="1"/>
    <col min="3599" max="3599" width="15.7109375" style="2" bestFit="1" customWidth="1"/>
    <col min="3600" max="3600" width="15.5703125" style="2" customWidth="1"/>
    <col min="3601" max="3601" width="14.42578125" style="2" bestFit="1" customWidth="1"/>
    <col min="3602" max="3602" width="12" style="2" bestFit="1" customWidth="1"/>
    <col min="3603" max="3603" width="9" style="2" bestFit="1" customWidth="1"/>
    <col min="3604" max="3606" width="6.85546875" style="2"/>
    <col min="3607" max="3607" width="15.5703125" style="2" customWidth="1"/>
    <col min="3608" max="3840" width="6.85546875" style="2"/>
    <col min="3841" max="3841" width="13" style="2" customWidth="1"/>
    <col min="3842" max="3842" width="12.85546875" style="2" bestFit="1" customWidth="1"/>
    <col min="3843" max="3846" width="7.28515625" style="2" customWidth="1"/>
    <col min="3847" max="3848" width="15.140625" style="2" customWidth="1"/>
    <col min="3849" max="3853" width="9.85546875" style="2" customWidth="1"/>
    <col min="3854" max="3854" width="7.28515625" style="2" customWidth="1"/>
    <col min="3855" max="3855" width="15.7109375" style="2" bestFit="1" customWidth="1"/>
    <col min="3856" max="3856" width="15.5703125" style="2" customWidth="1"/>
    <col min="3857" max="3857" width="14.42578125" style="2" bestFit="1" customWidth="1"/>
    <col min="3858" max="3858" width="12" style="2" bestFit="1" customWidth="1"/>
    <col min="3859" max="3859" width="9" style="2" bestFit="1" customWidth="1"/>
    <col min="3860" max="3862" width="6.85546875" style="2"/>
    <col min="3863" max="3863" width="15.5703125" style="2" customWidth="1"/>
    <col min="3864" max="4096" width="6.85546875" style="2"/>
    <col min="4097" max="4097" width="13" style="2" customWidth="1"/>
    <col min="4098" max="4098" width="12.85546875" style="2" bestFit="1" customWidth="1"/>
    <col min="4099" max="4102" width="7.28515625" style="2" customWidth="1"/>
    <col min="4103" max="4104" width="15.140625" style="2" customWidth="1"/>
    <col min="4105" max="4109" width="9.85546875" style="2" customWidth="1"/>
    <col min="4110" max="4110" width="7.28515625" style="2" customWidth="1"/>
    <col min="4111" max="4111" width="15.7109375" style="2" bestFit="1" customWidth="1"/>
    <col min="4112" max="4112" width="15.5703125" style="2" customWidth="1"/>
    <col min="4113" max="4113" width="14.42578125" style="2" bestFit="1" customWidth="1"/>
    <col min="4114" max="4114" width="12" style="2" bestFit="1" customWidth="1"/>
    <col min="4115" max="4115" width="9" style="2" bestFit="1" customWidth="1"/>
    <col min="4116" max="4118" width="6.85546875" style="2"/>
    <col min="4119" max="4119" width="15.5703125" style="2" customWidth="1"/>
    <col min="4120" max="4352" width="6.85546875" style="2"/>
    <col min="4353" max="4353" width="13" style="2" customWidth="1"/>
    <col min="4354" max="4354" width="12.85546875" style="2" bestFit="1" customWidth="1"/>
    <col min="4355" max="4358" width="7.28515625" style="2" customWidth="1"/>
    <col min="4359" max="4360" width="15.140625" style="2" customWidth="1"/>
    <col min="4361" max="4365" width="9.85546875" style="2" customWidth="1"/>
    <col min="4366" max="4366" width="7.28515625" style="2" customWidth="1"/>
    <col min="4367" max="4367" width="15.7109375" style="2" bestFit="1" customWidth="1"/>
    <col min="4368" max="4368" width="15.5703125" style="2" customWidth="1"/>
    <col min="4369" max="4369" width="14.42578125" style="2" bestFit="1" customWidth="1"/>
    <col min="4370" max="4370" width="12" style="2" bestFit="1" customWidth="1"/>
    <col min="4371" max="4371" width="9" style="2" bestFit="1" customWidth="1"/>
    <col min="4372" max="4374" width="6.85546875" style="2"/>
    <col min="4375" max="4375" width="15.5703125" style="2" customWidth="1"/>
    <col min="4376" max="4608" width="6.85546875" style="2"/>
    <col min="4609" max="4609" width="13" style="2" customWidth="1"/>
    <col min="4610" max="4610" width="12.85546875" style="2" bestFit="1" customWidth="1"/>
    <col min="4611" max="4614" width="7.28515625" style="2" customWidth="1"/>
    <col min="4615" max="4616" width="15.140625" style="2" customWidth="1"/>
    <col min="4617" max="4621" width="9.85546875" style="2" customWidth="1"/>
    <col min="4622" max="4622" width="7.28515625" style="2" customWidth="1"/>
    <col min="4623" max="4623" width="15.7109375" style="2" bestFit="1" customWidth="1"/>
    <col min="4624" max="4624" width="15.5703125" style="2" customWidth="1"/>
    <col min="4625" max="4625" width="14.42578125" style="2" bestFit="1" customWidth="1"/>
    <col min="4626" max="4626" width="12" style="2" bestFit="1" customWidth="1"/>
    <col min="4627" max="4627" width="9" style="2" bestFit="1" customWidth="1"/>
    <col min="4628" max="4630" width="6.85546875" style="2"/>
    <col min="4631" max="4631" width="15.5703125" style="2" customWidth="1"/>
    <col min="4632" max="4864" width="6.85546875" style="2"/>
    <col min="4865" max="4865" width="13" style="2" customWidth="1"/>
    <col min="4866" max="4866" width="12.85546875" style="2" bestFit="1" customWidth="1"/>
    <col min="4867" max="4870" width="7.28515625" style="2" customWidth="1"/>
    <col min="4871" max="4872" width="15.140625" style="2" customWidth="1"/>
    <col min="4873" max="4877" width="9.85546875" style="2" customWidth="1"/>
    <col min="4878" max="4878" width="7.28515625" style="2" customWidth="1"/>
    <col min="4879" max="4879" width="15.7109375" style="2" bestFit="1" customWidth="1"/>
    <col min="4880" max="4880" width="15.5703125" style="2" customWidth="1"/>
    <col min="4881" max="4881" width="14.42578125" style="2" bestFit="1" customWidth="1"/>
    <col min="4882" max="4882" width="12" style="2" bestFit="1" customWidth="1"/>
    <col min="4883" max="4883" width="9" style="2" bestFit="1" customWidth="1"/>
    <col min="4884" max="4886" width="6.85546875" style="2"/>
    <col min="4887" max="4887" width="15.5703125" style="2" customWidth="1"/>
    <col min="4888" max="5120" width="6.85546875" style="2"/>
    <col min="5121" max="5121" width="13" style="2" customWidth="1"/>
    <col min="5122" max="5122" width="12.85546875" style="2" bestFit="1" customWidth="1"/>
    <col min="5123" max="5126" width="7.28515625" style="2" customWidth="1"/>
    <col min="5127" max="5128" width="15.140625" style="2" customWidth="1"/>
    <col min="5129" max="5133" width="9.85546875" style="2" customWidth="1"/>
    <col min="5134" max="5134" width="7.28515625" style="2" customWidth="1"/>
    <col min="5135" max="5135" width="15.7109375" style="2" bestFit="1" customWidth="1"/>
    <col min="5136" max="5136" width="15.5703125" style="2" customWidth="1"/>
    <col min="5137" max="5137" width="14.42578125" style="2" bestFit="1" customWidth="1"/>
    <col min="5138" max="5138" width="12" style="2" bestFit="1" customWidth="1"/>
    <col min="5139" max="5139" width="9" style="2" bestFit="1" customWidth="1"/>
    <col min="5140" max="5142" width="6.85546875" style="2"/>
    <col min="5143" max="5143" width="15.5703125" style="2" customWidth="1"/>
    <col min="5144" max="5376" width="6.85546875" style="2"/>
    <col min="5377" max="5377" width="13" style="2" customWidth="1"/>
    <col min="5378" max="5378" width="12.85546875" style="2" bestFit="1" customWidth="1"/>
    <col min="5379" max="5382" width="7.28515625" style="2" customWidth="1"/>
    <col min="5383" max="5384" width="15.140625" style="2" customWidth="1"/>
    <col min="5385" max="5389" width="9.85546875" style="2" customWidth="1"/>
    <col min="5390" max="5390" width="7.28515625" style="2" customWidth="1"/>
    <col min="5391" max="5391" width="15.7109375" style="2" bestFit="1" customWidth="1"/>
    <col min="5392" max="5392" width="15.5703125" style="2" customWidth="1"/>
    <col min="5393" max="5393" width="14.42578125" style="2" bestFit="1" customWidth="1"/>
    <col min="5394" max="5394" width="12" style="2" bestFit="1" customWidth="1"/>
    <col min="5395" max="5395" width="9" style="2" bestFit="1" customWidth="1"/>
    <col min="5396" max="5398" width="6.85546875" style="2"/>
    <col min="5399" max="5399" width="15.5703125" style="2" customWidth="1"/>
    <col min="5400" max="5632" width="6.85546875" style="2"/>
    <col min="5633" max="5633" width="13" style="2" customWidth="1"/>
    <col min="5634" max="5634" width="12.85546875" style="2" bestFit="1" customWidth="1"/>
    <col min="5635" max="5638" width="7.28515625" style="2" customWidth="1"/>
    <col min="5639" max="5640" width="15.140625" style="2" customWidth="1"/>
    <col min="5641" max="5645" width="9.85546875" style="2" customWidth="1"/>
    <col min="5646" max="5646" width="7.28515625" style="2" customWidth="1"/>
    <col min="5647" max="5647" width="15.7109375" style="2" bestFit="1" customWidth="1"/>
    <col min="5648" max="5648" width="15.5703125" style="2" customWidth="1"/>
    <col min="5649" max="5649" width="14.42578125" style="2" bestFit="1" customWidth="1"/>
    <col min="5650" max="5650" width="12" style="2" bestFit="1" customWidth="1"/>
    <col min="5651" max="5651" width="9" style="2" bestFit="1" customWidth="1"/>
    <col min="5652" max="5654" width="6.85546875" style="2"/>
    <col min="5655" max="5655" width="15.5703125" style="2" customWidth="1"/>
    <col min="5656" max="5888" width="6.85546875" style="2"/>
    <col min="5889" max="5889" width="13" style="2" customWidth="1"/>
    <col min="5890" max="5890" width="12.85546875" style="2" bestFit="1" customWidth="1"/>
    <col min="5891" max="5894" width="7.28515625" style="2" customWidth="1"/>
    <col min="5895" max="5896" width="15.140625" style="2" customWidth="1"/>
    <col min="5897" max="5901" width="9.85546875" style="2" customWidth="1"/>
    <col min="5902" max="5902" width="7.28515625" style="2" customWidth="1"/>
    <col min="5903" max="5903" width="15.7109375" style="2" bestFit="1" customWidth="1"/>
    <col min="5904" max="5904" width="15.5703125" style="2" customWidth="1"/>
    <col min="5905" max="5905" width="14.42578125" style="2" bestFit="1" customWidth="1"/>
    <col min="5906" max="5906" width="12" style="2" bestFit="1" customWidth="1"/>
    <col min="5907" max="5907" width="9" style="2" bestFit="1" customWidth="1"/>
    <col min="5908" max="5910" width="6.85546875" style="2"/>
    <col min="5911" max="5911" width="15.5703125" style="2" customWidth="1"/>
    <col min="5912" max="6144" width="6.85546875" style="2"/>
    <col min="6145" max="6145" width="13" style="2" customWidth="1"/>
    <col min="6146" max="6146" width="12.85546875" style="2" bestFit="1" customWidth="1"/>
    <col min="6147" max="6150" width="7.28515625" style="2" customWidth="1"/>
    <col min="6151" max="6152" width="15.140625" style="2" customWidth="1"/>
    <col min="6153" max="6157" width="9.85546875" style="2" customWidth="1"/>
    <col min="6158" max="6158" width="7.28515625" style="2" customWidth="1"/>
    <col min="6159" max="6159" width="15.7109375" style="2" bestFit="1" customWidth="1"/>
    <col min="6160" max="6160" width="15.5703125" style="2" customWidth="1"/>
    <col min="6161" max="6161" width="14.42578125" style="2" bestFit="1" customWidth="1"/>
    <col min="6162" max="6162" width="12" style="2" bestFit="1" customWidth="1"/>
    <col min="6163" max="6163" width="9" style="2" bestFit="1" customWidth="1"/>
    <col min="6164" max="6166" width="6.85546875" style="2"/>
    <col min="6167" max="6167" width="15.5703125" style="2" customWidth="1"/>
    <col min="6168" max="6400" width="6.85546875" style="2"/>
    <col min="6401" max="6401" width="13" style="2" customWidth="1"/>
    <col min="6402" max="6402" width="12.85546875" style="2" bestFit="1" customWidth="1"/>
    <col min="6403" max="6406" width="7.28515625" style="2" customWidth="1"/>
    <col min="6407" max="6408" width="15.140625" style="2" customWidth="1"/>
    <col min="6409" max="6413" width="9.85546875" style="2" customWidth="1"/>
    <col min="6414" max="6414" width="7.28515625" style="2" customWidth="1"/>
    <col min="6415" max="6415" width="15.7109375" style="2" bestFit="1" customWidth="1"/>
    <col min="6416" max="6416" width="15.5703125" style="2" customWidth="1"/>
    <col min="6417" max="6417" width="14.42578125" style="2" bestFit="1" customWidth="1"/>
    <col min="6418" max="6418" width="12" style="2" bestFit="1" customWidth="1"/>
    <col min="6419" max="6419" width="9" style="2" bestFit="1" customWidth="1"/>
    <col min="6420" max="6422" width="6.85546875" style="2"/>
    <col min="6423" max="6423" width="15.5703125" style="2" customWidth="1"/>
    <col min="6424" max="6656" width="6.85546875" style="2"/>
    <col min="6657" max="6657" width="13" style="2" customWidth="1"/>
    <col min="6658" max="6658" width="12.85546875" style="2" bestFit="1" customWidth="1"/>
    <col min="6659" max="6662" width="7.28515625" style="2" customWidth="1"/>
    <col min="6663" max="6664" width="15.140625" style="2" customWidth="1"/>
    <col min="6665" max="6669" width="9.85546875" style="2" customWidth="1"/>
    <col min="6670" max="6670" width="7.28515625" style="2" customWidth="1"/>
    <col min="6671" max="6671" width="15.7109375" style="2" bestFit="1" customWidth="1"/>
    <col min="6672" max="6672" width="15.5703125" style="2" customWidth="1"/>
    <col min="6673" max="6673" width="14.42578125" style="2" bestFit="1" customWidth="1"/>
    <col min="6674" max="6674" width="12" style="2" bestFit="1" customWidth="1"/>
    <col min="6675" max="6675" width="9" style="2" bestFit="1" customWidth="1"/>
    <col min="6676" max="6678" width="6.85546875" style="2"/>
    <col min="6679" max="6679" width="15.5703125" style="2" customWidth="1"/>
    <col min="6680" max="6912" width="6.85546875" style="2"/>
    <col min="6913" max="6913" width="13" style="2" customWidth="1"/>
    <col min="6914" max="6914" width="12.85546875" style="2" bestFit="1" customWidth="1"/>
    <col min="6915" max="6918" width="7.28515625" style="2" customWidth="1"/>
    <col min="6919" max="6920" width="15.140625" style="2" customWidth="1"/>
    <col min="6921" max="6925" width="9.85546875" style="2" customWidth="1"/>
    <col min="6926" max="6926" width="7.28515625" style="2" customWidth="1"/>
    <col min="6927" max="6927" width="15.7109375" style="2" bestFit="1" customWidth="1"/>
    <col min="6928" max="6928" width="15.5703125" style="2" customWidth="1"/>
    <col min="6929" max="6929" width="14.42578125" style="2" bestFit="1" customWidth="1"/>
    <col min="6930" max="6930" width="12" style="2" bestFit="1" customWidth="1"/>
    <col min="6931" max="6931" width="9" style="2" bestFit="1" customWidth="1"/>
    <col min="6932" max="6934" width="6.85546875" style="2"/>
    <col min="6935" max="6935" width="15.5703125" style="2" customWidth="1"/>
    <col min="6936" max="7168" width="6.85546875" style="2"/>
    <col min="7169" max="7169" width="13" style="2" customWidth="1"/>
    <col min="7170" max="7170" width="12.85546875" style="2" bestFit="1" customWidth="1"/>
    <col min="7171" max="7174" width="7.28515625" style="2" customWidth="1"/>
    <col min="7175" max="7176" width="15.140625" style="2" customWidth="1"/>
    <col min="7177" max="7181" width="9.85546875" style="2" customWidth="1"/>
    <col min="7182" max="7182" width="7.28515625" style="2" customWidth="1"/>
    <col min="7183" max="7183" width="15.7109375" style="2" bestFit="1" customWidth="1"/>
    <col min="7184" max="7184" width="15.5703125" style="2" customWidth="1"/>
    <col min="7185" max="7185" width="14.42578125" style="2" bestFit="1" customWidth="1"/>
    <col min="7186" max="7186" width="12" style="2" bestFit="1" customWidth="1"/>
    <col min="7187" max="7187" width="9" style="2" bestFit="1" customWidth="1"/>
    <col min="7188" max="7190" width="6.85546875" style="2"/>
    <col min="7191" max="7191" width="15.5703125" style="2" customWidth="1"/>
    <col min="7192" max="7424" width="6.85546875" style="2"/>
    <col min="7425" max="7425" width="13" style="2" customWidth="1"/>
    <col min="7426" max="7426" width="12.85546875" style="2" bestFit="1" customWidth="1"/>
    <col min="7427" max="7430" width="7.28515625" style="2" customWidth="1"/>
    <col min="7431" max="7432" width="15.140625" style="2" customWidth="1"/>
    <col min="7433" max="7437" width="9.85546875" style="2" customWidth="1"/>
    <col min="7438" max="7438" width="7.28515625" style="2" customWidth="1"/>
    <col min="7439" max="7439" width="15.7109375" style="2" bestFit="1" customWidth="1"/>
    <col min="7440" max="7440" width="15.5703125" style="2" customWidth="1"/>
    <col min="7441" max="7441" width="14.42578125" style="2" bestFit="1" customWidth="1"/>
    <col min="7442" max="7442" width="12" style="2" bestFit="1" customWidth="1"/>
    <col min="7443" max="7443" width="9" style="2" bestFit="1" customWidth="1"/>
    <col min="7444" max="7446" width="6.85546875" style="2"/>
    <col min="7447" max="7447" width="15.5703125" style="2" customWidth="1"/>
    <col min="7448" max="7680" width="6.85546875" style="2"/>
    <col min="7681" max="7681" width="13" style="2" customWidth="1"/>
    <col min="7682" max="7682" width="12.85546875" style="2" bestFit="1" customWidth="1"/>
    <col min="7683" max="7686" width="7.28515625" style="2" customWidth="1"/>
    <col min="7687" max="7688" width="15.140625" style="2" customWidth="1"/>
    <col min="7689" max="7693" width="9.85546875" style="2" customWidth="1"/>
    <col min="7694" max="7694" width="7.28515625" style="2" customWidth="1"/>
    <col min="7695" max="7695" width="15.7109375" style="2" bestFit="1" customWidth="1"/>
    <col min="7696" max="7696" width="15.5703125" style="2" customWidth="1"/>
    <col min="7697" max="7697" width="14.42578125" style="2" bestFit="1" customWidth="1"/>
    <col min="7698" max="7698" width="12" style="2" bestFit="1" customWidth="1"/>
    <col min="7699" max="7699" width="9" style="2" bestFit="1" customWidth="1"/>
    <col min="7700" max="7702" width="6.85546875" style="2"/>
    <col min="7703" max="7703" width="15.5703125" style="2" customWidth="1"/>
    <col min="7704" max="7936" width="6.85546875" style="2"/>
    <col min="7937" max="7937" width="13" style="2" customWidth="1"/>
    <col min="7938" max="7938" width="12.85546875" style="2" bestFit="1" customWidth="1"/>
    <col min="7939" max="7942" width="7.28515625" style="2" customWidth="1"/>
    <col min="7943" max="7944" width="15.140625" style="2" customWidth="1"/>
    <col min="7945" max="7949" width="9.85546875" style="2" customWidth="1"/>
    <col min="7950" max="7950" width="7.28515625" style="2" customWidth="1"/>
    <col min="7951" max="7951" width="15.7109375" style="2" bestFit="1" customWidth="1"/>
    <col min="7952" max="7952" width="15.5703125" style="2" customWidth="1"/>
    <col min="7953" max="7953" width="14.42578125" style="2" bestFit="1" customWidth="1"/>
    <col min="7954" max="7954" width="12" style="2" bestFit="1" customWidth="1"/>
    <col min="7955" max="7955" width="9" style="2" bestFit="1" customWidth="1"/>
    <col min="7956" max="7958" width="6.85546875" style="2"/>
    <col min="7959" max="7959" width="15.5703125" style="2" customWidth="1"/>
    <col min="7960" max="8192" width="6.85546875" style="2"/>
    <col min="8193" max="8193" width="13" style="2" customWidth="1"/>
    <col min="8194" max="8194" width="12.85546875" style="2" bestFit="1" customWidth="1"/>
    <col min="8195" max="8198" width="7.28515625" style="2" customWidth="1"/>
    <col min="8199" max="8200" width="15.140625" style="2" customWidth="1"/>
    <col min="8201" max="8205" width="9.85546875" style="2" customWidth="1"/>
    <col min="8206" max="8206" width="7.28515625" style="2" customWidth="1"/>
    <col min="8207" max="8207" width="15.7109375" style="2" bestFit="1" customWidth="1"/>
    <col min="8208" max="8208" width="15.5703125" style="2" customWidth="1"/>
    <col min="8209" max="8209" width="14.42578125" style="2" bestFit="1" customWidth="1"/>
    <col min="8210" max="8210" width="12" style="2" bestFit="1" customWidth="1"/>
    <col min="8211" max="8211" width="9" style="2" bestFit="1" customWidth="1"/>
    <col min="8212" max="8214" width="6.85546875" style="2"/>
    <col min="8215" max="8215" width="15.5703125" style="2" customWidth="1"/>
    <col min="8216" max="8448" width="6.85546875" style="2"/>
    <col min="8449" max="8449" width="13" style="2" customWidth="1"/>
    <col min="8450" max="8450" width="12.85546875" style="2" bestFit="1" customWidth="1"/>
    <col min="8451" max="8454" width="7.28515625" style="2" customWidth="1"/>
    <col min="8455" max="8456" width="15.140625" style="2" customWidth="1"/>
    <col min="8457" max="8461" width="9.85546875" style="2" customWidth="1"/>
    <col min="8462" max="8462" width="7.28515625" style="2" customWidth="1"/>
    <col min="8463" max="8463" width="15.7109375" style="2" bestFit="1" customWidth="1"/>
    <col min="8464" max="8464" width="15.5703125" style="2" customWidth="1"/>
    <col min="8465" max="8465" width="14.42578125" style="2" bestFit="1" customWidth="1"/>
    <col min="8466" max="8466" width="12" style="2" bestFit="1" customWidth="1"/>
    <col min="8467" max="8467" width="9" style="2" bestFit="1" customWidth="1"/>
    <col min="8468" max="8470" width="6.85546875" style="2"/>
    <col min="8471" max="8471" width="15.5703125" style="2" customWidth="1"/>
    <col min="8472" max="8704" width="6.85546875" style="2"/>
    <col min="8705" max="8705" width="13" style="2" customWidth="1"/>
    <col min="8706" max="8706" width="12.85546875" style="2" bestFit="1" customWidth="1"/>
    <col min="8707" max="8710" width="7.28515625" style="2" customWidth="1"/>
    <col min="8711" max="8712" width="15.140625" style="2" customWidth="1"/>
    <col min="8713" max="8717" width="9.85546875" style="2" customWidth="1"/>
    <col min="8718" max="8718" width="7.28515625" style="2" customWidth="1"/>
    <col min="8719" max="8719" width="15.7109375" style="2" bestFit="1" customWidth="1"/>
    <col min="8720" max="8720" width="15.5703125" style="2" customWidth="1"/>
    <col min="8721" max="8721" width="14.42578125" style="2" bestFit="1" customWidth="1"/>
    <col min="8722" max="8722" width="12" style="2" bestFit="1" customWidth="1"/>
    <col min="8723" max="8723" width="9" style="2" bestFit="1" customWidth="1"/>
    <col min="8724" max="8726" width="6.85546875" style="2"/>
    <col min="8727" max="8727" width="15.5703125" style="2" customWidth="1"/>
    <col min="8728" max="8960" width="6.85546875" style="2"/>
    <col min="8961" max="8961" width="13" style="2" customWidth="1"/>
    <col min="8962" max="8962" width="12.85546875" style="2" bestFit="1" customWidth="1"/>
    <col min="8963" max="8966" width="7.28515625" style="2" customWidth="1"/>
    <col min="8967" max="8968" width="15.140625" style="2" customWidth="1"/>
    <col min="8969" max="8973" width="9.85546875" style="2" customWidth="1"/>
    <col min="8974" max="8974" width="7.28515625" style="2" customWidth="1"/>
    <col min="8975" max="8975" width="15.7109375" style="2" bestFit="1" customWidth="1"/>
    <col min="8976" max="8976" width="15.5703125" style="2" customWidth="1"/>
    <col min="8977" max="8977" width="14.42578125" style="2" bestFit="1" customWidth="1"/>
    <col min="8978" max="8978" width="12" style="2" bestFit="1" customWidth="1"/>
    <col min="8979" max="8979" width="9" style="2" bestFit="1" customWidth="1"/>
    <col min="8980" max="8982" width="6.85546875" style="2"/>
    <col min="8983" max="8983" width="15.5703125" style="2" customWidth="1"/>
    <col min="8984" max="9216" width="6.85546875" style="2"/>
    <col min="9217" max="9217" width="13" style="2" customWidth="1"/>
    <col min="9218" max="9218" width="12.85546875" style="2" bestFit="1" customWidth="1"/>
    <col min="9219" max="9222" width="7.28515625" style="2" customWidth="1"/>
    <col min="9223" max="9224" width="15.140625" style="2" customWidth="1"/>
    <col min="9225" max="9229" width="9.85546875" style="2" customWidth="1"/>
    <col min="9230" max="9230" width="7.28515625" style="2" customWidth="1"/>
    <col min="9231" max="9231" width="15.7109375" style="2" bestFit="1" customWidth="1"/>
    <col min="9232" max="9232" width="15.5703125" style="2" customWidth="1"/>
    <col min="9233" max="9233" width="14.42578125" style="2" bestFit="1" customWidth="1"/>
    <col min="9234" max="9234" width="12" style="2" bestFit="1" customWidth="1"/>
    <col min="9235" max="9235" width="9" style="2" bestFit="1" customWidth="1"/>
    <col min="9236" max="9238" width="6.85546875" style="2"/>
    <col min="9239" max="9239" width="15.5703125" style="2" customWidth="1"/>
    <col min="9240" max="9472" width="6.85546875" style="2"/>
    <col min="9473" max="9473" width="13" style="2" customWidth="1"/>
    <col min="9474" max="9474" width="12.85546875" style="2" bestFit="1" customWidth="1"/>
    <col min="9475" max="9478" width="7.28515625" style="2" customWidth="1"/>
    <col min="9479" max="9480" width="15.140625" style="2" customWidth="1"/>
    <col min="9481" max="9485" width="9.85546875" style="2" customWidth="1"/>
    <col min="9486" max="9486" width="7.28515625" style="2" customWidth="1"/>
    <col min="9487" max="9487" width="15.7109375" style="2" bestFit="1" customWidth="1"/>
    <col min="9488" max="9488" width="15.5703125" style="2" customWidth="1"/>
    <col min="9489" max="9489" width="14.42578125" style="2" bestFit="1" customWidth="1"/>
    <col min="9490" max="9490" width="12" style="2" bestFit="1" customWidth="1"/>
    <col min="9491" max="9491" width="9" style="2" bestFit="1" customWidth="1"/>
    <col min="9492" max="9494" width="6.85546875" style="2"/>
    <col min="9495" max="9495" width="15.5703125" style="2" customWidth="1"/>
    <col min="9496" max="9728" width="6.85546875" style="2"/>
    <col min="9729" max="9729" width="13" style="2" customWidth="1"/>
    <col min="9730" max="9730" width="12.85546875" style="2" bestFit="1" customWidth="1"/>
    <col min="9731" max="9734" width="7.28515625" style="2" customWidth="1"/>
    <col min="9735" max="9736" width="15.140625" style="2" customWidth="1"/>
    <col min="9737" max="9741" width="9.85546875" style="2" customWidth="1"/>
    <col min="9742" max="9742" width="7.28515625" style="2" customWidth="1"/>
    <col min="9743" max="9743" width="15.7109375" style="2" bestFit="1" customWidth="1"/>
    <col min="9744" max="9744" width="15.5703125" style="2" customWidth="1"/>
    <col min="9745" max="9745" width="14.42578125" style="2" bestFit="1" customWidth="1"/>
    <col min="9746" max="9746" width="12" style="2" bestFit="1" customWidth="1"/>
    <col min="9747" max="9747" width="9" style="2" bestFit="1" customWidth="1"/>
    <col min="9748" max="9750" width="6.85546875" style="2"/>
    <col min="9751" max="9751" width="15.5703125" style="2" customWidth="1"/>
    <col min="9752" max="9984" width="6.85546875" style="2"/>
    <col min="9985" max="9985" width="13" style="2" customWidth="1"/>
    <col min="9986" max="9986" width="12.85546875" style="2" bestFit="1" customWidth="1"/>
    <col min="9987" max="9990" width="7.28515625" style="2" customWidth="1"/>
    <col min="9991" max="9992" width="15.140625" style="2" customWidth="1"/>
    <col min="9993" max="9997" width="9.85546875" style="2" customWidth="1"/>
    <col min="9998" max="9998" width="7.28515625" style="2" customWidth="1"/>
    <col min="9999" max="9999" width="15.7109375" style="2" bestFit="1" customWidth="1"/>
    <col min="10000" max="10000" width="15.5703125" style="2" customWidth="1"/>
    <col min="10001" max="10001" width="14.42578125" style="2" bestFit="1" customWidth="1"/>
    <col min="10002" max="10002" width="12" style="2" bestFit="1" customWidth="1"/>
    <col min="10003" max="10003" width="9" style="2" bestFit="1" customWidth="1"/>
    <col min="10004" max="10006" width="6.85546875" style="2"/>
    <col min="10007" max="10007" width="15.5703125" style="2" customWidth="1"/>
    <col min="10008" max="10240" width="6.85546875" style="2"/>
    <col min="10241" max="10241" width="13" style="2" customWidth="1"/>
    <col min="10242" max="10242" width="12.85546875" style="2" bestFit="1" customWidth="1"/>
    <col min="10243" max="10246" width="7.28515625" style="2" customWidth="1"/>
    <col min="10247" max="10248" width="15.140625" style="2" customWidth="1"/>
    <col min="10249" max="10253" width="9.85546875" style="2" customWidth="1"/>
    <col min="10254" max="10254" width="7.28515625" style="2" customWidth="1"/>
    <col min="10255" max="10255" width="15.7109375" style="2" bestFit="1" customWidth="1"/>
    <col min="10256" max="10256" width="15.5703125" style="2" customWidth="1"/>
    <col min="10257" max="10257" width="14.42578125" style="2" bestFit="1" customWidth="1"/>
    <col min="10258" max="10258" width="12" style="2" bestFit="1" customWidth="1"/>
    <col min="10259" max="10259" width="9" style="2" bestFit="1" customWidth="1"/>
    <col min="10260" max="10262" width="6.85546875" style="2"/>
    <col min="10263" max="10263" width="15.5703125" style="2" customWidth="1"/>
    <col min="10264" max="10496" width="6.85546875" style="2"/>
    <col min="10497" max="10497" width="13" style="2" customWidth="1"/>
    <col min="10498" max="10498" width="12.85546875" style="2" bestFit="1" customWidth="1"/>
    <col min="10499" max="10502" width="7.28515625" style="2" customWidth="1"/>
    <col min="10503" max="10504" width="15.140625" style="2" customWidth="1"/>
    <col min="10505" max="10509" width="9.85546875" style="2" customWidth="1"/>
    <col min="10510" max="10510" width="7.28515625" style="2" customWidth="1"/>
    <col min="10511" max="10511" width="15.7109375" style="2" bestFit="1" customWidth="1"/>
    <col min="10512" max="10512" width="15.5703125" style="2" customWidth="1"/>
    <col min="10513" max="10513" width="14.42578125" style="2" bestFit="1" customWidth="1"/>
    <col min="10514" max="10514" width="12" style="2" bestFit="1" customWidth="1"/>
    <col min="10515" max="10515" width="9" style="2" bestFit="1" customWidth="1"/>
    <col min="10516" max="10518" width="6.85546875" style="2"/>
    <col min="10519" max="10519" width="15.5703125" style="2" customWidth="1"/>
    <col min="10520" max="10752" width="6.85546875" style="2"/>
    <col min="10753" max="10753" width="13" style="2" customWidth="1"/>
    <col min="10754" max="10754" width="12.85546875" style="2" bestFit="1" customWidth="1"/>
    <col min="10755" max="10758" width="7.28515625" style="2" customWidth="1"/>
    <col min="10759" max="10760" width="15.140625" style="2" customWidth="1"/>
    <col min="10761" max="10765" width="9.85546875" style="2" customWidth="1"/>
    <col min="10766" max="10766" width="7.28515625" style="2" customWidth="1"/>
    <col min="10767" max="10767" width="15.7109375" style="2" bestFit="1" customWidth="1"/>
    <col min="10768" max="10768" width="15.5703125" style="2" customWidth="1"/>
    <col min="10769" max="10769" width="14.42578125" style="2" bestFit="1" customWidth="1"/>
    <col min="10770" max="10770" width="12" style="2" bestFit="1" customWidth="1"/>
    <col min="10771" max="10771" width="9" style="2" bestFit="1" customWidth="1"/>
    <col min="10772" max="10774" width="6.85546875" style="2"/>
    <col min="10775" max="10775" width="15.5703125" style="2" customWidth="1"/>
    <col min="10776" max="11008" width="6.85546875" style="2"/>
    <col min="11009" max="11009" width="13" style="2" customWidth="1"/>
    <col min="11010" max="11010" width="12.85546875" style="2" bestFit="1" customWidth="1"/>
    <col min="11011" max="11014" width="7.28515625" style="2" customWidth="1"/>
    <col min="11015" max="11016" width="15.140625" style="2" customWidth="1"/>
    <col min="11017" max="11021" width="9.85546875" style="2" customWidth="1"/>
    <col min="11022" max="11022" width="7.28515625" style="2" customWidth="1"/>
    <col min="11023" max="11023" width="15.7109375" style="2" bestFit="1" customWidth="1"/>
    <col min="11024" max="11024" width="15.5703125" style="2" customWidth="1"/>
    <col min="11025" max="11025" width="14.42578125" style="2" bestFit="1" customWidth="1"/>
    <col min="11026" max="11026" width="12" style="2" bestFit="1" customWidth="1"/>
    <col min="11027" max="11027" width="9" style="2" bestFit="1" customWidth="1"/>
    <col min="11028" max="11030" width="6.85546875" style="2"/>
    <col min="11031" max="11031" width="15.5703125" style="2" customWidth="1"/>
    <col min="11032" max="11264" width="6.85546875" style="2"/>
    <col min="11265" max="11265" width="13" style="2" customWidth="1"/>
    <col min="11266" max="11266" width="12.85546875" style="2" bestFit="1" customWidth="1"/>
    <col min="11267" max="11270" width="7.28515625" style="2" customWidth="1"/>
    <col min="11271" max="11272" width="15.140625" style="2" customWidth="1"/>
    <col min="11273" max="11277" width="9.85546875" style="2" customWidth="1"/>
    <col min="11278" max="11278" width="7.28515625" style="2" customWidth="1"/>
    <col min="11279" max="11279" width="15.7109375" style="2" bestFit="1" customWidth="1"/>
    <col min="11280" max="11280" width="15.5703125" style="2" customWidth="1"/>
    <col min="11281" max="11281" width="14.42578125" style="2" bestFit="1" customWidth="1"/>
    <col min="11282" max="11282" width="12" style="2" bestFit="1" customWidth="1"/>
    <col min="11283" max="11283" width="9" style="2" bestFit="1" customWidth="1"/>
    <col min="11284" max="11286" width="6.85546875" style="2"/>
    <col min="11287" max="11287" width="15.5703125" style="2" customWidth="1"/>
    <col min="11288" max="11520" width="6.85546875" style="2"/>
    <col min="11521" max="11521" width="13" style="2" customWidth="1"/>
    <col min="11522" max="11522" width="12.85546875" style="2" bestFit="1" customWidth="1"/>
    <col min="11523" max="11526" width="7.28515625" style="2" customWidth="1"/>
    <col min="11527" max="11528" width="15.140625" style="2" customWidth="1"/>
    <col min="11529" max="11533" width="9.85546875" style="2" customWidth="1"/>
    <col min="11534" max="11534" width="7.28515625" style="2" customWidth="1"/>
    <col min="11535" max="11535" width="15.7109375" style="2" bestFit="1" customWidth="1"/>
    <col min="11536" max="11536" width="15.5703125" style="2" customWidth="1"/>
    <col min="11537" max="11537" width="14.42578125" style="2" bestFit="1" customWidth="1"/>
    <col min="11538" max="11538" width="12" style="2" bestFit="1" customWidth="1"/>
    <col min="11539" max="11539" width="9" style="2" bestFit="1" customWidth="1"/>
    <col min="11540" max="11542" width="6.85546875" style="2"/>
    <col min="11543" max="11543" width="15.5703125" style="2" customWidth="1"/>
    <col min="11544" max="11776" width="6.85546875" style="2"/>
    <col min="11777" max="11777" width="13" style="2" customWidth="1"/>
    <col min="11778" max="11778" width="12.85546875" style="2" bestFit="1" customWidth="1"/>
    <col min="11779" max="11782" width="7.28515625" style="2" customWidth="1"/>
    <col min="11783" max="11784" width="15.140625" style="2" customWidth="1"/>
    <col min="11785" max="11789" width="9.85546875" style="2" customWidth="1"/>
    <col min="11790" max="11790" width="7.28515625" style="2" customWidth="1"/>
    <col min="11791" max="11791" width="15.7109375" style="2" bestFit="1" customWidth="1"/>
    <col min="11792" max="11792" width="15.5703125" style="2" customWidth="1"/>
    <col min="11793" max="11793" width="14.42578125" style="2" bestFit="1" customWidth="1"/>
    <col min="11794" max="11794" width="12" style="2" bestFit="1" customWidth="1"/>
    <col min="11795" max="11795" width="9" style="2" bestFit="1" customWidth="1"/>
    <col min="11796" max="11798" width="6.85546875" style="2"/>
    <col min="11799" max="11799" width="15.5703125" style="2" customWidth="1"/>
    <col min="11800" max="12032" width="6.85546875" style="2"/>
    <col min="12033" max="12033" width="13" style="2" customWidth="1"/>
    <col min="12034" max="12034" width="12.85546875" style="2" bestFit="1" customWidth="1"/>
    <col min="12035" max="12038" width="7.28515625" style="2" customWidth="1"/>
    <col min="12039" max="12040" width="15.140625" style="2" customWidth="1"/>
    <col min="12041" max="12045" width="9.85546875" style="2" customWidth="1"/>
    <col min="12046" max="12046" width="7.28515625" style="2" customWidth="1"/>
    <col min="12047" max="12047" width="15.7109375" style="2" bestFit="1" customWidth="1"/>
    <col min="12048" max="12048" width="15.5703125" style="2" customWidth="1"/>
    <col min="12049" max="12049" width="14.42578125" style="2" bestFit="1" customWidth="1"/>
    <col min="12050" max="12050" width="12" style="2" bestFit="1" customWidth="1"/>
    <col min="12051" max="12051" width="9" style="2" bestFit="1" customWidth="1"/>
    <col min="12052" max="12054" width="6.85546875" style="2"/>
    <col min="12055" max="12055" width="15.5703125" style="2" customWidth="1"/>
    <col min="12056" max="12288" width="6.85546875" style="2"/>
    <col min="12289" max="12289" width="13" style="2" customWidth="1"/>
    <col min="12290" max="12290" width="12.85546875" style="2" bestFit="1" customWidth="1"/>
    <col min="12291" max="12294" width="7.28515625" style="2" customWidth="1"/>
    <col min="12295" max="12296" width="15.140625" style="2" customWidth="1"/>
    <col min="12297" max="12301" width="9.85546875" style="2" customWidth="1"/>
    <col min="12302" max="12302" width="7.28515625" style="2" customWidth="1"/>
    <col min="12303" max="12303" width="15.7109375" style="2" bestFit="1" customWidth="1"/>
    <col min="12304" max="12304" width="15.5703125" style="2" customWidth="1"/>
    <col min="12305" max="12305" width="14.42578125" style="2" bestFit="1" customWidth="1"/>
    <col min="12306" max="12306" width="12" style="2" bestFit="1" customWidth="1"/>
    <col min="12307" max="12307" width="9" style="2" bestFit="1" customWidth="1"/>
    <col min="12308" max="12310" width="6.85546875" style="2"/>
    <col min="12311" max="12311" width="15.5703125" style="2" customWidth="1"/>
    <col min="12312" max="12544" width="6.85546875" style="2"/>
    <col min="12545" max="12545" width="13" style="2" customWidth="1"/>
    <col min="12546" max="12546" width="12.85546875" style="2" bestFit="1" customWidth="1"/>
    <col min="12547" max="12550" width="7.28515625" style="2" customWidth="1"/>
    <col min="12551" max="12552" width="15.140625" style="2" customWidth="1"/>
    <col min="12553" max="12557" width="9.85546875" style="2" customWidth="1"/>
    <col min="12558" max="12558" width="7.28515625" style="2" customWidth="1"/>
    <col min="12559" max="12559" width="15.7109375" style="2" bestFit="1" customWidth="1"/>
    <col min="12560" max="12560" width="15.5703125" style="2" customWidth="1"/>
    <col min="12561" max="12561" width="14.42578125" style="2" bestFit="1" customWidth="1"/>
    <col min="12562" max="12562" width="12" style="2" bestFit="1" customWidth="1"/>
    <col min="12563" max="12563" width="9" style="2" bestFit="1" customWidth="1"/>
    <col min="12564" max="12566" width="6.85546875" style="2"/>
    <col min="12567" max="12567" width="15.5703125" style="2" customWidth="1"/>
    <col min="12568" max="12800" width="6.85546875" style="2"/>
    <col min="12801" max="12801" width="13" style="2" customWidth="1"/>
    <col min="12802" max="12802" width="12.85546875" style="2" bestFit="1" customWidth="1"/>
    <col min="12803" max="12806" width="7.28515625" style="2" customWidth="1"/>
    <col min="12807" max="12808" width="15.140625" style="2" customWidth="1"/>
    <col min="12809" max="12813" width="9.85546875" style="2" customWidth="1"/>
    <col min="12814" max="12814" width="7.28515625" style="2" customWidth="1"/>
    <col min="12815" max="12815" width="15.7109375" style="2" bestFit="1" customWidth="1"/>
    <col min="12816" max="12816" width="15.5703125" style="2" customWidth="1"/>
    <col min="12817" max="12817" width="14.42578125" style="2" bestFit="1" customWidth="1"/>
    <col min="12818" max="12818" width="12" style="2" bestFit="1" customWidth="1"/>
    <col min="12819" max="12819" width="9" style="2" bestFit="1" customWidth="1"/>
    <col min="12820" max="12822" width="6.85546875" style="2"/>
    <col min="12823" max="12823" width="15.5703125" style="2" customWidth="1"/>
    <col min="12824" max="13056" width="6.85546875" style="2"/>
    <col min="13057" max="13057" width="13" style="2" customWidth="1"/>
    <col min="13058" max="13058" width="12.85546875" style="2" bestFit="1" customWidth="1"/>
    <col min="13059" max="13062" width="7.28515625" style="2" customWidth="1"/>
    <col min="13063" max="13064" width="15.140625" style="2" customWidth="1"/>
    <col min="13065" max="13069" width="9.85546875" style="2" customWidth="1"/>
    <col min="13070" max="13070" width="7.28515625" style="2" customWidth="1"/>
    <col min="13071" max="13071" width="15.7109375" style="2" bestFit="1" customWidth="1"/>
    <col min="13072" max="13072" width="15.5703125" style="2" customWidth="1"/>
    <col min="13073" max="13073" width="14.42578125" style="2" bestFit="1" customWidth="1"/>
    <col min="13074" max="13074" width="12" style="2" bestFit="1" customWidth="1"/>
    <col min="13075" max="13075" width="9" style="2" bestFit="1" customWidth="1"/>
    <col min="13076" max="13078" width="6.85546875" style="2"/>
    <col min="13079" max="13079" width="15.5703125" style="2" customWidth="1"/>
    <col min="13080" max="13312" width="6.85546875" style="2"/>
    <col min="13313" max="13313" width="13" style="2" customWidth="1"/>
    <col min="13314" max="13314" width="12.85546875" style="2" bestFit="1" customWidth="1"/>
    <col min="13315" max="13318" width="7.28515625" style="2" customWidth="1"/>
    <col min="13319" max="13320" width="15.140625" style="2" customWidth="1"/>
    <col min="13321" max="13325" width="9.85546875" style="2" customWidth="1"/>
    <col min="13326" max="13326" width="7.28515625" style="2" customWidth="1"/>
    <col min="13327" max="13327" width="15.7109375" style="2" bestFit="1" customWidth="1"/>
    <col min="13328" max="13328" width="15.5703125" style="2" customWidth="1"/>
    <col min="13329" max="13329" width="14.42578125" style="2" bestFit="1" customWidth="1"/>
    <col min="13330" max="13330" width="12" style="2" bestFit="1" customWidth="1"/>
    <col min="13331" max="13331" width="9" style="2" bestFit="1" customWidth="1"/>
    <col min="13332" max="13334" width="6.85546875" style="2"/>
    <col min="13335" max="13335" width="15.5703125" style="2" customWidth="1"/>
    <col min="13336" max="13568" width="6.85546875" style="2"/>
    <col min="13569" max="13569" width="13" style="2" customWidth="1"/>
    <col min="13570" max="13570" width="12.85546875" style="2" bestFit="1" customWidth="1"/>
    <col min="13571" max="13574" width="7.28515625" style="2" customWidth="1"/>
    <col min="13575" max="13576" width="15.140625" style="2" customWidth="1"/>
    <col min="13577" max="13581" width="9.85546875" style="2" customWidth="1"/>
    <col min="13582" max="13582" width="7.28515625" style="2" customWidth="1"/>
    <col min="13583" max="13583" width="15.7109375" style="2" bestFit="1" customWidth="1"/>
    <col min="13584" max="13584" width="15.5703125" style="2" customWidth="1"/>
    <col min="13585" max="13585" width="14.42578125" style="2" bestFit="1" customWidth="1"/>
    <col min="13586" max="13586" width="12" style="2" bestFit="1" customWidth="1"/>
    <col min="13587" max="13587" width="9" style="2" bestFit="1" customWidth="1"/>
    <col min="13588" max="13590" width="6.85546875" style="2"/>
    <col min="13591" max="13591" width="15.5703125" style="2" customWidth="1"/>
    <col min="13592" max="13824" width="6.85546875" style="2"/>
    <col min="13825" max="13825" width="13" style="2" customWidth="1"/>
    <col min="13826" max="13826" width="12.85546875" style="2" bestFit="1" customWidth="1"/>
    <col min="13827" max="13830" width="7.28515625" style="2" customWidth="1"/>
    <col min="13831" max="13832" width="15.140625" style="2" customWidth="1"/>
    <col min="13833" max="13837" width="9.85546875" style="2" customWidth="1"/>
    <col min="13838" max="13838" width="7.28515625" style="2" customWidth="1"/>
    <col min="13839" max="13839" width="15.7109375" style="2" bestFit="1" customWidth="1"/>
    <col min="13840" max="13840" width="15.5703125" style="2" customWidth="1"/>
    <col min="13841" max="13841" width="14.42578125" style="2" bestFit="1" customWidth="1"/>
    <col min="13842" max="13842" width="12" style="2" bestFit="1" customWidth="1"/>
    <col min="13843" max="13843" width="9" style="2" bestFit="1" customWidth="1"/>
    <col min="13844" max="13846" width="6.85546875" style="2"/>
    <col min="13847" max="13847" width="15.5703125" style="2" customWidth="1"/>
    <col min="13848" max="14080" width="6.85546875" style="2"/>
    <col min="14081" max="14081" width="13" style="2" customWidth="1"/>
    <col min="14082" max="14082" width="12.85546875" style="2" bestFit="1" customWidth="1"/>
    <col min="14083" max="14086" width="7.28515625" style="2" customWidth="1"/>
    <col min="14087" max="14088" width="15.140625" style="2" customWidth="1"/>
    <col min="14089" max="14093" width="9.85546875" style="2" customWidth="1"/>
    <col min="14094" max="14094" width="7.28515625" style="2" customWidth="1"/>
    <col min="14095" max="14095" width="15.7109375" style="2" bestFit="1" customWidth="1"/>
    <col min="14096" max="14096" width="15.5703125" style="2" customWidth="1"/>
    <col min="14097" max="14097" width="14.42578125" style="2" bestFit="1" customWidth="1"/>
    <col min="14098" max="14098" width="12" style="2" bestFit="1" customWidth="1"/>
    <col min="14099" max="14099" width="9" style="2" bestFit="1" customWidth="1"/>
    <col min="14100" max="14102" width="6.85546875" style="2"/>
    <col min="14103" max="14103" width="15.5703125" style="2" customWidth="1"/>
    <col min="14104" max="14336" width="6.85546875" style="2"/>
    <col min="14337" max="14337" width="13" style="2" customWidth="1"/>
    <col min="14338" max="14338" width="12.85546875" style="2" bestFit="1" customWidth="1"/>
    <col min="14339" max="14342" width="7.28515625" style="2" customWidth="1"/>
    <col min="14343" max="14344" width="15.140625" style="2" customWidth="1"/>
    <col min="14345" max="14349" width="9.85546875" style="2" customWidth="1"/>
    <col min="14350" max="14350" width="7.28515625" style="2" customWidth="1"/>
    <col min="14351" max="14351" width="15.7109375" style="2" bestFit="1" customWidth="1"/>
    <col min="14352" max="14352" width="15.5703125" style="2" customWidth="1"/>
    <col min="14353" max="14353" width="14.42578125" style="2" bestFit="1" customWidth="1"/>
    <col min="14354" max="14354" width="12" style="2" bestFit="1" customWidth="1"/>
    <col min="14355" max="14355" width="9" style="2" bestFit="1" customWidth="1"/>
    <col min="14356" max="14358" width="6.85546875" style="2"/>
    <col min="14359" max="14359" width="15.5703125" style="2" customWidth="1"/>
    <col min="14360" max="14592" width="6.85546875" style="2"/>
    <col min="14593" max="14593" width="13" style="2" customWidth="1"/>
    <col min="14594" max="14594" width="12.85546875" style="2" bestFit="1" customWidth="1"/>
    <col min="14595" max="14598" width="7.28515625" style="2" customWidth="1"/>
    <col min="14599" max="14600" width="15.140625" style="2" customWidth="1"/>
    <col min="14601" max="14605" width="9.85546875" style="2" customWidth="1"/>
    <col min="14606" max="14606" width="7.28515625" style="2" customWidth="1"/>
    <col min="14607" max="14607" width="15.7109375" style="2" bestFit="1" customWidth="1"/>
    <col min="14608" max="14608" width="15.5703125" style="2" customWidth="1"/>
    <col min="14609" max="14609" width="14.42578125" style="2" bestFit="1" customWidth="1"/>
    <col min="14610" max="14610" width="12" style="2" bestFit="1" customWidth="1"/>
    <col min="14611" max="14611" width="9" style="2" bestFit="1" customWidth="1"/>
    <col min="14612" max="14614" width="6.85546875" style="2"/>
    <col min="14615" max="14615" width="15.5703125" style="2" customWidth="1"/>
    <col min="14616" max="14848" width="6.85546875" style="2"/>
    <col min="14849" max="14849" width="13" style="2" customWidth="1"/>
    <col min="14850" max="14850" width="12.85546875" style="2" bestFit="1" customWidth="1"/>
    <col min="14851" max="14854" width="7.28515625" style="2" customWidth="1"/>
    <col min="14855" max="14856" width="15.140625" style="2" customWidth="1"/>
    <col min="14857" max="14861" width="9.85546875" style="2" customWidth="1"/>
    <col min="14862" max="14862" width="7.28515625" style="2" customWidth="1"/>
    <col min="14863" max="14863" width="15.7109375" style="2" bestFit="1" customWidth="1"/>
    <col min="14864" max="14864" width="15.5703125" style="2" customWidth="1"/>
    <col min="14865" max="14865" width="14.42578125" style="2" bestFit="1" customWidth="1"/>
    <col min="14866" max="14866" width="12" style="2" bestFit="1" customWidth="1"/>
    <col min="14867" max="14867" width="9" style="2" bestFit="1" customWidth="1"/>
    <col min="14868" max="14870" width="6.85546875" style="2"/>
    <col min="14871" max="14871" width="15.5703125" style="2" customWidth="1"/>
    <col min="14872" max="15104" width="6.85546875" style="2"/>
    <col min="15105" max="15105" width="13" style="2" customWidth="1"/>
    <col min="15106" max="15106" width="12.85546875" style="2" bestFit="1" customWidth="1"/>
    <col min="15107" max="15110" width="7.28515625" style="2" customWidth="1"/>
    <col min="15111" max="15112" width="15.140625" style="2" customWidth="1"/>
    <col min="15113" max="15117" width="9.85546875" style="2" customWidth="1"/>
    <col min="15118" max="15118" width="7.28515625" style="2" customWidth="1"/>
    <col min="15119" max="15119" width="15.7109375" style="2" bestFit="1" customWidth="1"/>
    <col min="15120" max="15120" width="15.5703125" style="2" customWidth="1"/>
    <col min="15121" max="15121" width="14.42578125" style="2" bestFit="1" customWidth="1"/>
    <col min="15122" max="15122" width="12" style="2" bestFit="1" customWidth="1"/>
    <col min="15123" max="15123" width="9" style="2" bestFit="1" customWidth="1"/>
    <col min="15124" max="15126" width="6.85546875" style="2"/>
    <col min="15127" max="15127" width="15.5703125" style="2" customWidth="1"/>
    <col min="15128" max="15360" width="6.85546875" style="2"/>
    <col min="15361" max="15361" width="13" style="2" customWidth="1"/>
    <col min="15362" max="15362" width="12.85546875" style="2" bestFit="1" customWidth="1"/>
    <col min="15363" max="15366" width="7.28515625" style="2" customWidth="1"/>
    <col min="15367" max="15368" width="15.140625" style="2" customWidth="1"/>
    <col min="15369" max="15373" width="9.85546875" style="2" customWidth="1"/>
    <col min="15374" max="15374" width="7.28515625" style="2" customWidth="1"/>
    <col min="15375" max="15375" width="15.7109375" style="2" bestFit="1" customWidth="1"/>
    <col min="15376" max="15376" width="15.5703125" style="2" customWidth="1"/>
    <col min="15377" max="15377" width="14.42578125" style="2" bestFit="1" customWidth="1"/>
    <col min="15378" max="15378" width="12" style="2" bestFit="1" customWidth="1"/>
    <col min="15379" max="15379" width="9" style="2" bestFit="1" customWidth="1"/>
    <col min="15380" max="15382" width="6.85546875" style="2"/>
    <col min="15383" max="15383" width="15.5703125" style="2" customWidth="1"/>
    <col min="15384" max="15616" width="6.85546875" style="2"/>
    <col min="15617" max="15617" width="13" style="2" customWidth="1"/>
    <col min="15618" max="15618" width="12.85546875" style="2" bestFit="1" customWidth="1"/>
    <col min="15619" max="15622" width="7.28515625" style="2" customWidth="1"/>
    <col min="15623" max="15624" width="15.140625" style="2" customWidth="1"/>
    <col min="15625" max="15629" width="9.85546875" style="2" customWidth="1"/>
    <col min="15630" max="15630" width="7.28515625" style="2" customWidth="1"/>
    <col min="15631" max="15631" width="15.7109375" style="2" bestFit="1" customWidth="1"/>
    <col min="15632" max="15632" width="15.5703125" style="2" customWidth="1"/>
    <col min="15633" max="15633" width="14.42578125" style="2" bestFit="1" customWidth="1"/>
    <col min="15634" max="15634" width="12" style="2" bestFit="1" customWidth="1"/>
    <col min="15635" max="15635" width="9" style="2" bestFit="1" customWidth="1"/>
    <col min="15636" max="15638" width="6.85546875" style="2"/>
    <col min="15639" max="15639" width="15.5703125" style="2" customWidth="1"/>
    <col min="15640" max="15872" width="6.85546875" style="2"/>
    <col min="15873" max="15873" width="13" style="2" customWidth="1"/>
    <col min="15874" max="15874" width="12.85546875" style="2" bestFit="1" customWidth="1"/>
    <col min="15875" max="15878" width="7.28515625" style="2" customWidth="1"/>
    <col min="15879" max="15880" width="15.140625" style="2" customWidth="1"/>
    <col min="15881" max="15885" width="9.85546875" style="2" customWidth="1"/>
    <col min="15886" max="15886" width="7.28515625" style="2" customWidth="1"/>
    <col min="15887" max="15887" width="15.7109375" style="2" bestFit="1" customWidth="1"/>
    <col min="15888" max="15888" width="15.5703125" style="2" customWidth="1"/>
    <col min="15889" max="15889" width="14.42578125" style="2" bestFit="1" customWidth="1"/>
    <col min="15890" max="15890" width="12" style="2" bestFit="1" customWidth="1"/>
    <col min="15891" max="15891" width="9" style="2" bestFit="1" customWidth="1"/>
    <col min="15892" max="15894" width="6.85546875" style="2"/>
    <col min="15895" max="15895" width="15.5703125" style="2" customWidth="1"/>
    <col min="15896" max="16128" width="6.85546875" style="2"/>
    <col min="16129" max="16129" width="13" style="2" customWidth="1"/>
    <col min="16130" max="16130" width="12.85546875" style="2" bestFit="1" customWidth="1"/>
    <col min="16131" max="16134" width="7.28515625" style="2" customWidth="1"/>
    <col min="16135" max="16136" width="15.140625" style="2" customWidth="1"/>
    <col min="16137" max="16141" width="9.85546875" style="2" customWidth="1"/>
    <col min="16142" max="16142" width="7.28515625" style="2" customWidth="1"/>
    <col min="16143" max="16143" width="15.7109375" style="2" bestFit="1" customWidth="1"/>
    <col min="16144" max="16144" width="15.5703125" style="2" customWidth="1"/>
    <col min="16145" max="16145" width="14.42578125" style="2" bestFit="1" customWidth="1"/>
    <col min="16146" max="16146" width="12" style="2" bestFit="1" customWidth="1"/>
    <col min="16147" max="16147" width="9" style="2" bestFit="1" customWidth="1"/>
    <col min="16148" max="16150" width="6.85546875" style="2"/>
    <col min="16151" max="16151" width="15.5703125" style="2" customWidth="1"/>
    <col min="16152" max="16384" width="6.85546875" style="2"/>
  </cols>
  <sheetData>
    <row r="1" spans="1:18" ht="21.7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8" ht="15" customHeight="1" x14ac:dyDescent="0.2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4"/>
    </row>
    <row r="3" spans="1:18" ht="15" customHeight="1" x14ac:dyDescent="0.2">
      <c r="A3" s="5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8" ht="13.5" customHeight="1" x14ac:dyDescent="0.2">
      <c r="A4" s="6"/>
      <c r="B4" s="6"/>
      <c r="C4" s="6"/>
      <c r="D4" s="6"/>
      <c r="E4" s="6"/>
      <c r="F4" s="6"/>
      <c r="G4" s="7"/>
      <c r="H4" s="6"/>
      <c r="I4" s="6"/>
      <c r="J4" s="6"/>
      <c r="K4" s="7"/>
      <c r="L4" s="7"/>
      <c r="M4" s="7"/>
      <c r="N4" s="8"/>
      <c r="O4" s="9"/>
      <c r="P4" s="9"/>
    </row>
    <row r="5" spans="1:18" ht="13.5" customHeight="1" x14ac:dyDescent="0.2">
      <c r="A5" s="6"/>
      <c r="B5" s="6"/>
      <c r="C5" s="6"/>
      <c r="D5" s="6"/>
      <c r="E5" s="6"/>
      <c r="F5" s="6"/>
      <c r="G5" s="10"/>
      <c r="H5" s="6"/>
      <c r="I5" s="6"/>
      <c r="J5" s="6"/>
      <c r="K5" s="6"/>
      <c r="L5" s="6"/>
      <c r="M5" s="6"/>
      <c r="N5" s="6"/>
      <c r="O5" s="6"/>
      <c r="P5" s="11" t="s">
        <v>3</v>
      </c>
    </row>
    <row r="6" spans="1:18" ht="19.5" customHeight="1" x14ac:dyDescent="0.2">
      <c r="A6" s="12" t="s">
        <v>4</v>
      </c>
      <c r="B6" s="13"/>
      <c r="C6" s="13"/>
      <c r="D6" s="13"/>
      <c r="E6" s="13"/>
      <c r="F6" s="13"/>
      <c r="G6" s="13"/>
      <c r="H6" s="14"/>
      <c r="I6" s="15" t="s">
        <v>5</v>
      </c>
      <c r="J6" s="16"/>
      <c r="K6" s="16"/>
      <c r="L6" s="16"/>
      <c r="M6" s="16"/>
      <c r="N6" s="16"/>
      <c r="O6" s="16"/>
      <c r="P6" s="17"/>
    </row>
    <row r="7" spans="1:18" ht="23.25" customHeight="1" x14ac:dyDescent="0.2">
      <c r="A7" s="18" t="s">
        <v>6</v>
      </c>
      <c r="B7" s="19"/>
      <c r="C7" s="19"/>
      <c r="D7" s="19"/>
      <c r="E7" s="19"/>
      <c r="F7" s="20"/>
      <c r="G7" s="21" t="s">
        <v>7</v>
      </c>
      <c r="H7" s="22" t="s">
        <v>8</v>
      </c>
      <c r="I7" s="23" t="s">
        <v>6</v>
      </c>
      <c r="J7" s="24"/>
      <c r="K7" s="24"/>
      <c r="L7" s="24"/>
      <c r="M7" s="24"/>
      <c r="N7" s="24"/>
      <c r="O7" s="21" t="s">
        <v>7</v>
      </c>
      <c r="P7" s="25" t="s">
        <v>8</v>
      </c>
    </row>
    <row r="8" spans="1:18" ht="17.25" customHeight="1" x14ac:dyDescent="0.2">
      <c r="A8" s="26" t="s">
        <v>9</v>
      </c>
      <c r="B8" s="27"/>
      <c r="C8" s="27"/>
      <c r="D8" s="27"/>
      <c r="E8" s="27"/>
      <c r="F8" s="20"/>
      <c r="G8" s="28">
        <f>G9+G14</f>
        <v>170140.31</v>
      </c>
      <c r="H8" s="29">
        <v>12403.74</v>
      </c>
      <c r="I8" s="30" t="s">
        <v>10</v>
      </c>
      <c r="J8" s="30"/>
      <c r="K8" s="30"/>
      <c r="L8" s="30"/>
      <c r="M8" s="30"/>
      <c r="N8" s="31"/>
      <c r="O8" s="28">
        <f>O9+O14</f>
        <v>0</v>
      </c>
      <c r="P8" s="32" t="s">
        <v>11</v>
      </c>
      <c r="Q8" s="33"/>
      <c r="R8" s="34"/>
    </row>
    <row r="9" spans="1:18" ht="15.75" customHeight="1" x14ac:dyDescent="0.2">
      <c r="A9" s="35" t="s">
        <v>12</v>
      </c>
      <c r="B9" s="36"/>
      <c r="C9" s="36"/>
      <c r="D9" s="36"/>
      <c r="E9" s="36"/>
      <c r="F9" s="24"/>
      <c r="G9" s="37">
        <f>SUM(G10:G12)</f>
        <v>5634</v>
      </c>
      <c r="H9" s="38">
        <v>0</v>
      </c>
      <c r="I9" s="39" t="s">
        <v>12</v>
      </c>
      <c r="J9" s="39"/>
      <c r="K9" s="39"/>
      <c r="L9" s="39"/>
      <c r="M9" s="39"/>
      <c r="N9" s="40"/>
      <c r="O9" s="37">
        <f>SUM(O10:O12)</f>
        <v>0</v>
      </c>
      <c r="P9" s="41" t="s">
        <v>11</v>
      </c>
      <c r="Q9" s="42"/>
    </row>
    <row r="10" spans="1:18" ht="15" customHeight="1" x14ac:dyDescent="0.2">
      <c r="A10" s="43" t="s">
        <v>13</v>
      </c>
      <c r="B10" s="44"/>
      <c r="C10" s="44"/>
      <c r="D10" s="44"/>
      <c r="E10" s="44"/>
      <c r="F10" s="44"/>
      <c r="G10" s="45">
        <v>5634</v>
      </c>
      <c r="H10" s="46"/>
      <c r="I10" s="47" t="s">
        <v>13</v>
      </c>
      <c r="J10" s="44"/>
      <c r="K10" s="44"/>
      <c r="L10" s="44"/>
      <c r="M10" s="44"/>
      <c r="N10" s="44"/>
      <c r="O10" s="45">
        <v>0</v>
      </c>
      <c r="P10" s="48" t="s">
        <v>11</v>
      </c>
      <c r="Q10" s="49"/>
    </row>
    <row r="11" spans="1:18" ht="13.5" customHeight="1" x14ac:dyDescent="0.2">
      <c r="A11" s="43" t="s">
        <v>14</v>
      </c>
      <c r="B11" s="47"/>
      <c r="C11" s="47"/>
      <c r="D11" s="47"/>
      <c r="E11" s="47"/>
      <c r="F11" s="44"/>
      <c r="G11" s="48">
        <v>0</v>
      </c>
      <c r="H11" s="46">
        <v>0</v>
      </c>
      <c r="I11" s="47" t="s">
        <v>14</v>
      </c>
      <c r="J11" s="47"/>
      <c r="K11" s="47"/>
      <c r="L11" s="47"/>
      <c r="M11" s="47"/>
      <c r="N11" s="44"/>
      <c r="O11" s="48">
        <v>0</v>
      </c>
      <c r="P11" s="48" t="s">
        <v>11</v>
      </c>
    </row>
    <row r="12" spans="1:18" ht="13.5" customHeight="1" x14ac:dyDescent="0.2">
      <c r="A12" s="43" t="s">
        <v>15</v>
      </c>
      <c r="B12" s="47"/>
      <c r="C12" s="47"/>
      <c r="D12" s="47"/>
      <c r="E12" s="47"/>
      <c r="F12" s="44"/>
      <c r="G12" s="48">
        <v>0</v>
      </c>
      <c r="H12" s="46">
        <v>0</v>
      </c>
      <c r="I12" s="47" t="s">
        <v>15</v>
      </c>
      <c r="J12" s="47"/>
      <c r="K12" s="47"/>
      <c r="L12" s="47"/>
      <c r="M12" s="47"/>
      <c r="N12" s="44"/>
      <c r="O12" s="48">
        <v>0</v>
      </c>
      <c r="P12" s="48" t="s">
        <v>11</v>
      </c>
    </row>
    <row r="13" spans="1:18" ht="13.5" customHeight="1" x14ac:dyDescent="0.2">
      <c r="A13" s="50"/>
      <c r="B13" s="51"/>
      <c r="C13" s="51"/>
      <c r="D13" s="51"/>
      <c r="E13" s="51"/>
      <c r="F13" s="52"/>
      <c r="G13" s="48"/>
      <c r="H13" s="46"/>
      <c r="I13" s="51"/>
      <c r="J13" s="51"/>
      <c r="K13" s="51"/>
      <c r="L13" s="51"/>
      <c r="M13" s="51"/>
      <c r="N13" s="52"/>
      <c r="O13" s="48"/>
      <c r="P13" s="48"/>
    </row>
    <row r="14" spans="1:18" ht="13.5" customHeight="1" x14ac:dyDescent="0.2">
      <c r="A14" s="53" t="s">
        <v>16</v>
      </c>
      <c r="B14" s="39"/>
      <c r="C14" s="39"/>
      <c r="D14" s="39"/>
      <c r="E14" s="39"/>
      <c r="F14" s="40"/>
      <c r="G14" s="54">
        <f>SUM(G15:G21)</f>
        <v>164506.31</v>
      </c>
      <c r="H14" s="55">
        <v>12403.74</v>
      </c>
      <c r="I14" s="39" t="s">
        <v>16</v>
      </c>
      <c r="J14" s="39"/>
      <c r="K14" s="39"/>
      <c r="L14" s="39"/>
      <c r="M14" s="39"/>
      <c r="N14" s="40"/>
      <c r="O14" s="54">
        <f>SUM(O15:O21)</f>
        <v>0</v>
      </c>
      <c r="P14" s="41" t="s">
        <v>11</v>
      </c>
      <c r="R14" s="56"/>
    </row>
    <row r="15" spans="1:18" ht="13.5" customHeight="1" x14ac:dyDescent="0.2">
      <c r="A15" s="43" t="s">
        <v>17</v>
      </c>
      <c r="B15" s="44"/>
      <c r="C15" s="44"/>
      <c r="D15" s="44"/>
      <c r="E15" s="44"/>
      <c r="F15" s="44"/>
      <c r="G15" s="48">
        <v>0</v>
      </c>
      <c r="H15" s="46">
        <v>0</v>
      </c>
      <c r="I15" s="47" t="s">
        <v>18</v>
      </c>
      <c r="J15" s="44"/>
      <c r="K15" s="44"/>
      <c r="L15" s="44"/>
      <c r="M15" s="44"/>
      <c r="N15" s="44"/>
      <c r="O15" s="45"/>
      <c r="P15" s="48" t="s">
        <v>11</v>
      </c>
    </row>
    <row r="16" spans="1:18" ht="13.5" customHeight="1" x14ac:dyDescent="0.2">
      <c r="A16" s="43" t="s">
        <v>19</v>
      </c>
      <c r="B16" s="47"/>
      <c r="C16" s="47"/>
      <c r="D16" s="47"/>
      <c r="E16" s="47"/>
      <c r="F16" s="44"/>
      <c r="G16" s="48">
        <v>0</v>
      </c>
      <c r="H16" s="46">
        <v>0</v>
      </c>
      <c r="I16" s="47" t="s">
        <v>19</v>
      </c>
      <c r="J16" s="47"/>
      <c r="K16" s="47"/>
      <c r="L16" s="47"/>
      <c r="M16" s="47"/>
      <c r="N16" s="44"/>
      <c r="O16" s="48">
        <v>0</v>
      </c>
      <c r="P16" s="48" t="s">
        <v>11</v>
      </c>
    </row>
    <row r="17" spans="1:23" ht="13.5" customHeight="1" x14ac:dyDescent="0.2">
      <c r="A17" s="43" t="s">
        <v>20</v>
      </c>
      <c r="B17" s="47"/>
      <c r="C17" s="47"/>
      <c r="D17" s="47"/>
      <c r="E17" s="47"/>
      <c r="F17" s="44"/>
      <c r="G17" s="48">
        <v>0</v>
      </c>
      <c r="H17" s="46">
        <v>0</v>
      </c>
      <c r="I17" s="47" t="s">
        <v>20</v>
      </c>
      <c r="J17" s="47"/>
      <c r="K17" s="47"/>
      <c r="L17" s="47"/>
      <c r="M17" s="47"/>
      <c r="N17" s="44"/>
      <c r="O17" s="48">
        <v>0</v>
      </c>
      <c r="P17" s="48" t="s">
        <v>11</v>
      </c>
    </row>
    <row r="18" spans="1:23" ht="13.5" customHeight="1" x14ac:dyDescent="0.2">
      <c r="A18" s="43" t="s">
        <v>21</v>
      </c>
      <c r="B18" s="47"/>
      <c r="C18" s="47"/>
      <c r="D18" s="47"/>
      <c r="E18" s="47"/>
      <c r="F18" s="44"/>
      <c r="G18" s="48"/>
      <c r="H18" s="46"/>
      <c r="I18" s="47" t="s">
        <v>21</v>
      </c>
      <c r="J18" s="47"/>
      <c r="K18" s="47"/>
      <c r="L18" s="47"/>
      <c r="M18" s="47"/>
      <c r="N18" s="44"/>
      <c r="O18" s="48">
        <v>0</v>
      </c>
      <c r="P18" s="48" t="s">
        <v>11</v>
      </c>
    </row>
    <row r="19" spans="1:23" ht="13.5" customHeight="1" x14ac:dyDescent="0.2">
      <c r="A19" s="43" t="s">
        <v>22</v>
      </c>
      <c r="B19" s="47"/>
      <c r="C19" s="47"/>
      <c r="D19" s="47"/>
      <c r="E19" s="47"/>
      <c r="F19" s="44"/>
      <c r="G19" s="57">
        <v>0</v>
      </c>
      <c r="H19" s="58"/>
      <c r="I19" s="47" t="s">
        <v>22</v>
      </c>
      <c r="J19" s="47"/>
      <c r="K19" s="47"/>
      <c r="L19" s="47"/>
      <c r="M19" s="47"/>
      <c r="N19" s="44"/>
      <c r="O19" s="48">
        <v>0</v>
      </c>
      <c r="P19" s="48" t="s">
        <v>11</v>
      </c>
    </row>
    <row r="20" spans="1:23" ht="13.5" customHeight="1" x14ac:dyDescent="0.2">
      <c r="A20" s="43" t="s">
        <v>23</v>
      </c>
      <c r="B20" s="47"/>
      <c r="C20" s="47"/>
      <c r="D20" s="47"/>
      <c r="E20" s="47"/>
      <c r="F20" s="44"/>
      <c r="G20" s="48"/>
      <c r="H20" s="46"/>
      <c r="I20" s="47" t="s">
        <v>23</v>
      </c>
      <c r="J20" s="47"/>
      <c r="K20" s="47"/>
      <c r="L20" s="47"/>
      <c r="M20" s="47"/>
      <c r="N20" s="44"/>
      <c r="O20" s="48">
        <v>0</v>
      </c>
      <c r="P20" s="48" t="s">
        <v>11</v>
      </c>
    </row>
    <row r="21" spans="1:23" ht="13.5" customHeight="1" x14ac:dyDescent="0.2">
      <c r="A21" s="59" t="s">
        <v>24</v>
      </c>
      <c r="B21" s="60"/>
      <c r="C21" s="60"/>
      <c r="D21" s="60"/>
      <c r="E21" s="60"/>
      <c r="F21" s="61"/>
      <c r="G21" s="62">
        <f>170140.31-5634</f>
        <v>164506.31</v>
      </c>
      <c r="H21" s="63">
        <v>12403.74</v>
      </c>
      <c r="I21" s="60" t="s">
        <v>24</v>
      </c>
      <c r="J21" s="60"/>
      <c r="K21" s="60"/>
      <c r="L21" s="60"/>
      <c r="M21" s="60"/>
      <c r="N21" s="61"/>
      <c r="O21" s="64">
        <v>0</v>
      </c>
      <c r="P21" s="65"/>
    </row>
    <row r="22" spans="1:23" ht="21.75" customHeight="1" x14ac:dyDescent="0.2">
      <c r="A22" s="26" t="s">
        <v>25</v>
      </c>
      <c r="B22" s="27"/>
      <c r="C22" s="27"/>
      <c r="D22" s="27"/>
      <c r="E22" s="27"/>
      <c r="F22" s="20"/>
      <c r="G22" s="66">
        <f>SUM(G23:G26)</f>
        <v>0</v>
      </c>
      <c r="H22" s="67">
        <v>0</v>
      </c>
      <c r="I22" s="27" t="s">
        <v>26</v>
      </c>
      <c r="J22" s="27"/>
      <c r="K22" s="27"/>
      <c r="L22" s="27"/>
      <c r="M22" s="27"/>
      <c r="N22" s="19"/>
      <c r="O22" s="28">
        <f>SUM(O23:O26)</f>
        <v>5634</v>
      </c>
      <c r="P22" s="41" t="s">
        <v>11</v>
      </c>
      <c r="R22" s="56"/>
    </row>
    <row r="23" spans="1:23" ht="13.5" customHeight="1" x14ac:dyDescent="0.2">
      <c r="A23" s="35" t="s">
        <v>27</v>
      </c>
      <c r="B23" s="24"/>
      <c r="C23" s="24"/>
      <c r="D23" s="24"/>
      <c r="E23" s="24"/>
      <c r="F23" s="68"/>
      <c r="G23" s="69">
        <v>0</v>
      </c>
      <c r="H23" s="70">
        <v>0</v>
      </c>
      <c r="I23" s="36" t="s">
        <v>27</v>
      </c>
      <c r="J23" s="36"/>
      <c r="K23" s="36"/>
      <c r="L23" s="36"/>
      <c r="M23" s="36"/>
      <c r="N23" s="68"/>
      <c r="O23" s="69">
        <v>5634</v>
      </c>
      <c r="P23" s="71"/>
    </row>
    <row r="24" spans="1:23" ht="13.5" customHeight="1" x14ac:dyDescent="0.2">
      <c r="A24" s="53" t="s">
        <v>28</v>
      </c>
      <c r="B24" s="39"/>
      <c r="C24" s="39"/>
      <c r="D24" s="39"/>
      <c r="E24" s="39"/>
      <c r="F24" s="72"/>
      <c r="G24" s="45"/>
      <c r="H24" s="73"/>
      <c r="I24" s="39" t="s">
        <v>28</v>
      </c>
      <c r="J24" s="39"/>
      <c r="K24" s="39"/>
      <c r="L24" s="39"/>
      <c r="M24" s="39"/>
      <c r="N24" s="72"/>
      <c r="O24" s="48">
        <v>0</v>
      </c>
      <c r="P24" s="48" t="s">
        <v>11</v>
      </c>
    </row>
    <row r="25" spans="1:23" ht="13.5" customHeight="1" x14ac:dyDescent="0.2">
      <c r="A25" s="53" t="s">
        <v>29</v>
      </c>
      <c r="B25" s="39"/>
      <c r="C25" s="39"/>
      <c r="D25" s="39"/>
      <c r="E25" s="39"/>
      <c r="F25" s="72"/>
      <c r="G25" s="48">
        <v>0</v>
      </c>
      <c r="H25" s="46">
        <v>0</v>
      </c>
      <c r="I25" s="39" t="s">
        <v>29</v>
      </c>
      <c r="J25" s="39"/>
      <c r="K25" s="39"/>
      <c r="L25" s="39"/>
      <c r="M25" s="39"/>
      <c r="N25" s="72"/>
      <c r="O25" s="48">
        <v>0</v>
      </c>
      <c r="P25" s="48" t="s">
        <v>11</v>
      </c>
    </row>
    <row r="26" spans="1:23" ht="13.5" customHeight="1" x14ac:dyDescent="0.2">
      <c r="A26" s="74" t="s">
        <v>30</v>
      </c>
      <c r="B26" s="75"/>
      <c r="C26" s="75"/>
      <c r="D26" s="75"/>
      <c r="E26" s="75"/>
      <c r="F26" s="76"/>
      <c r="G26" s="48">
        <v>0</v>
      </c>
      <c r="H26" s="46">
        <v>0</v>
      </c>
      <c r="I26" s="77" t="s">
        <v>30</v>
      </c>
      <c r="J26" s="77"/>
      <c r="K26" s="77"/>
      <c r="L26" s="77"/>
      <c r="M26" s="77"/>
      <c r="N26" s="76"/>
      <c r="O26" s="48">
        <v>0</v>
      </c>
      <c r="P26" s="48" t="s">
        <v>11</v>
      </c>
    </row>
    <row r="27" spans="1:23" ht="20.25" customHeight="1" x14ac:dyDescent="0.2">
      <c r="A27" s="26" t="s">
        <v>31</v>
      </c>
      <c r="B27" s="27"/>
      <c r="C27" s="27"/>
      <c r="D27" s="27"/>
      <c r="E27" s="27"/>
      <c r="F27" s="20"/>
      <c r="G27" s="28">
        <f>SUM(G28:G31)</f>
        <v>445</v>
      </c>
      <c r="H27" s="78">
        <v>2230</v>
      </c>
      <c r="I27" s="27" t="s">
        <v>32</v>
      </c>
      <c r="J27" s="27"/>
      <c r="K27" s="27"/>
      <c r="L27" s="27"/>
      <c r="M27" s="27"/>
      <c r="N27" s="20"/>
      <c r="O27" s="32">
        <f>SUM(O28:O31)</f>
        <v>0</v>
      </c>
      <c r="P27" s="32" t="s">
        <v>11</v>
      </c>
      <c r="Q27" s="34"/>
    </row>
    <row r="28" spans="1:23" ht="13.5" customHeight="1" x14ac:dyDescent="0.2">
      <c r="A28" s="53" t="s">
        <v>33</v>
      </c>
      <c r="B28" s="79"/>
      <c r="C28" s="39"/>
      <c r="D28" s="39"/>
      <c r="E28" s="39"/>
      <c r="F28" s="40"/>
      <c r="G28" s="69">
        <v>0</v>
      </c>
      <c r="H28" s="70">
        <v>0</v>
      </c>
      <c r="I28" s="35" t="s">
        <v>34</v>
      </c>
      <c r="J28" s="36"/>
      <c r="K28" s="36"/>
      <c r="L28" s="36"/>
      <c r="M28" s="36"/>
      <c r="N28" s="80"/>
      <c r="O28" s="81">
        <v>0</v>
      </c>
      <c r="P28" s="81" t="s">
        <v>11</v>
      </c>
    </row>
    <row r="29" spans="1:23" ht="13.5" customHeight="1" x14ac:dyDescent="0.2">
      <c r="A29" s="53" t="s">
        <v>35</v>
      </c>
      <c r="B29" s="79"/>
      <c r="C29" s="39"/>
      <c r="D29" s="39"/>
      <c r="E29" s="39"/>
      <c r="F29" s="40"/>
      <c r="G29" s="45">
        <v>0</v>
      </c>
      <c r="H29" s="46">
        <v>0</v>
      </c>
      <c r="I29" s="53" t="s">
        <v>36</v>
      </c>
      <c r="J29" s="39"/>
      <c r="K29" s="39"/>
      <c r="L29" s="39"/>
      <c r="M29" s="39"/>
      <c r="N29" s="79"/>
      <c r="O29" s="82">
        <v>0</v>
      </c>
      <c r="P29" s="82" t="s">
        <v>11</v>
      </c>
    </row>
    <row r="30" spans="1:23" ht="13.5" customHeight="1" x14ac:dyDescent="0.2">
      <c r="A30" s="53" t="s">
        <v>37</v>
      </c>
      <c r="B30" s="79"/>
      <c r="C30" s="39"/>
      <c r="D30" s="39"/>
      <c r="E30" s="39"/>
      <c r="F30" s="40"/>
      <c r="G30" s="48">
        <v>0</v>
      </c>
      <c r="H30" s="46">
        <v>0</v>
      </c>
      <c r="I30" s="53" t="s">
        <v>37</v>
      </c>
      <c r="J30" s="39"/>
      <c r="K30" s="39"/>
      <c r="L30" s="39"/>
      <c r="M30" s="39"/>
      <c r="N30" s="79"/>
      <c r="O30" s="82">
        <v>0</v>
      </c>
      <c r="P30" s="82" t="s">
        <v>11</v>
      </c>
    </row>
    <row r="31" spans="1:23" ht="13.5" customHeight="1" x14ac:dyDescent="0.2">
      <c r="A31" s="53" t="s">
        <v>38</v>
      </c>
      <c r="B31" s="79"/>
      <c r="C31" s="39"/>
      <c r="D31" s="39"/>
      <c r="E31" s="39"/>
      <c r="F31" s="40"/>
      <c r="G31" s="64">
        <f>50+200+195</f>
        <v>445</v>
      </c>
      <c r="H31" s="83">
        <v>2230</v>
      </c>
      <c r="I31" s="74" t="s">
        <v>39</v>
      </c>
      <c r="J31" s="77"/>
      <c r="K31" s="77"/>
      <c r="L31" s="77"/>
      <c r="M31" s="77"/>
      <c r="N31" s="84"/>
      <c r="O31" s="85">
        <v>0</v>
      </c>
      <c r="P31" s="85" t="s">
        <v>11</v>
      </c>
    </row>
    <row r="32" spans="1:23" ht="20.25" customHeight="1" x14ac:dyDescent="0.2">
      <c r="A32" s="26" t="s">
        <v>40</v>
      </c>
      <c r="B32" s="27"/>
      <c r="C32" s="27"/>
      <c r="D32" s="27"/>
      <c r="E32" s="27"/>
      <c r="F32" s="20"/>
      <c r="G32" s="37">
        <f>SUM(G33:G34)</f>
        <v>1615826.57</v>
      </c>
      <c r="H32" s="29">
        <v>616545.17000000004</v>
      </c>
      <c r="I32" s="27" t="s">
        <v>41</v>
      </c>
      <c r="J32" s="27"/>
      <c r="K32" s="27"/>
      <c r="L32" s="27"/>
      <c r="M32" s="27"/>
      <c r="N32" s="20"/>
      <c r="O32" s="28">
        <f>O33</f>
        <v>1780777.88</v>
      </c>
      <c r="P32" s="28">
        <v>631178.91</v>
      </c>
      <c r="Q32" s="56"/>
      <c r="S32" s="86"/>
      <c r="V32" s="87"/>
      <c r="W32" s="88"/>
    </row>
    <row r="33" spans="1:23" ht="19.5" customHeight="1" x14ac:dyDescent="0.2">
      <c r="A33" s="35" t="s">
        <v>42</v>
      </c>
      <c r="B33" s="24"/>
      <c r="C33" s="24"/>
      <c r="D33" s="24"/>
      <c r="E33" s="24"/>
      <c r="F33" s="24"/>
      <c r="G33" s="69">
        <v>1615826.57</v>
      </c>
      <c r="H33" s="89">
        <v>616545.17000000004</v>
      </c>
      <c r="I33" s="36" t="s">
        <v>42</v>
      </c>
      <c r="J33" s="24"/>
      <c r="K33" s="24"/>
      <c r="L33" s="24"/>
      <c r="M33" s="24"/>
      <c r="N33" s="68"/>
      <c r="O33" s="90">
        <v>1780777.88</v>
      </c>
      <c r="P33" s="91">
        <v>631178.91</v>
      </c>
    </row>
    <row r="34" spans="1:23" ht="14.25" customHeight="1" x14ac:dyDescent="0.2">
      <c r="A34" s="74" t="s">
        <v>37</v>
      </c>
      <c r="B34" s="77"/>
      <c r="C34" s="77"/>
      <c r="D34" s="77"/>
      <c r="E34" s="77"/>
      <c r="F34" s="75"/>
      <c r="G34" s="92" t="s">
        <v>11</v>
      </c>
      <c r="H34" s="93" t="s">
        <v>11</v>
      </c>
      <c r="I34" s="74" t="s">
        <v>37</v>
      </c>
      <c r="J34" s="77"/>
      <c r="K34" s="77"/>
      <c r="L34" s="77"/>
      <c r="M34" s="77"/>
      <c r="N34" s="84"/>
      <c r="O34" s="94" t="s">
        <v>11</v>
      </c>
      <c r="P34" s="95" t="s">
        <v>11</v>
      </c>
      <c r="Q34" s="94" t="s">
        <v>43</v>
      </c>
      <c r="R34" s="96" t="s">
        <v>44</v>
      </c>
      <c r="V34" s="33"/>
      <c r="W34" s="97"/>
    </row>
    <row r="35" spans="1:23" ht="13.5" customHeight="1" x14ac:dyDescent="0.2">
      <c r="A35" s="26" t="s">
        <v>45</v>
      </c>
      <c r="B35" s="19"/>
      <c r="C35" s="19"/>
      <c r="D35" s="19"/>
      <c r="E35" s="19"/>
      <c r="F35" s="20"/>
      <c r="G35" s="98">
        <f>G8+G22+G27+G32</f>
        <v>1786411.8800000001</v>
      </c>
      <c r="H35" s="99">
        <v>631178.91</v>
      </c>
      <c r="I35" s="27" t="s">
        <v>46</v>
      </c>
      <c r="J35" s="19"/>
      <c r="K35" s="19"/>
      <c r="L35" s="19"/>
      <c r="M35" s="19"/>
      <c r="N35" s="20"/>
      <c r="O35" s="100">
        <f>O8+O22+O27+O32</f>
        <v>1786411.88</v>
      </c>
      <c r="P35" s="101">
        <v>631178.91</v>
      </c>
      <c r="Q35" s="102">
        <f>G35-O35</f>
        <v>0</v>
      </c>
      <c r="R35" s="103">
        <f>H35-P35</f>
        <v>0</v>
      </c>
      <c r="V35" s="104"/>
      <c r="W35" s="104"/>
    </row>
    <row r="36" spans="1:23" s="104" customFormat="1" ht="13.5" customHeight="1" x14ac:dyDescent="0.2">
      <c r="A36" s="105" t="s">
        <v>47</v>
      </c>
      <c r="B36" s="105"/>
      <c r="C36" s="105"/>
      <c r="D36" s="105"/>
      <c r="E36" s="106"/>
      <c r="F36" s="107"/>
      <c r="G36" s="107"/>
      <c r="I36" s="108"/>
      <c r="J36" s="108"/>
      <c r="K36" s="107"/>
      <c r="L36" s="107"/>
      <c r="M36" s="107"/>
      <c r="N36" s="109"/>
    </row>
    <row r="37" spans="1:23" s="104" customFormat="1" ht="14.25" customHeight="1" x14ac:dyDescent="0.2">
      <c r="A37" s="110" t="s">
        <v>48</v>
      </c>
      <c r="B37" s="111"/>
      <c r="C37" s="111"/>
      <c r="D37" s="111"/>
      <c r="E37" s="111"/>
      <c r="F37" s="111"/>
      <c r="G37" s="111"/>
      <c r="H37" s="111"/>
      <c r="I37" s="111"/>
      <c r="J37" s="111"/>
      <c r="K37" s="111"/>
      <c r="L37" s="111"/>
      <c r="M37" s="111"/>
      <c r="N37" s="112"/>
      <c r="P37" s="113"/>
    </row>
    <row r="38" spans="1:23" s="104" customFormat="1" ht="14.25" customHeight="1" x14ac:dyDescent="0.2">
      <c r="A38" s="114" t="s">
        <v>49</v>
      </c>
      <c r="B38" s="114"/>
      <c r="C38" s="114"/>
      <c r="D38" s="114"/>
      <c r="E38" s="114"/>
      <c r="F38" s="114"/>
      <c r="G38" s="114"/>
      <c r="H38" s="114"/>
      <c r="I38" s="114"/>
      <c r="J38" s="114"/>
      <c r="K38" s="114"/>
      <c r="L38" s="114"/>
      <c r="M38" s="114"/>
      <c r="N38" s="115"/>
      <c r="O38" s="116"/>
      <c r="P38" s="116"/>
      <c r="Q38" s="117"/>
    </row>
    <row r="39" spans="1:23" s="104" customFormat="1" ht="14.25" customHeight="1" x14ac:dyDescent="0.2">
      <c r="A39" s="118" t="s">
        <v>50</v>
      </c>
      <c r="B39" s="118"/>
      <c r="C39" s="118"/>
      <c r="D39" s="118"/>
      <c r="E39" s="118"/>
      <c r="F39" s="118"/>
      <c r="G39" s="118"/>
      <c r="H39" s="118"/>
      <c r="I39" s="118"/>
      <c r="J39" s="118"/>
      <c r="K39" s="118"/>
      <c r="L39" s="118"/>
      <c r="M39" s="118"/>
      <c r="N39" s="115"/>
      <c r="O39" s="116"/>
      <c r="P39" s="116"/>
    </row>
    <row r="40" spans="1:23" s="104" customFormat="1" ht="14.25" customHeight="1" x14ac:dyDescent="0.2">
      <c r="A40" s="119" t="s">
        <v>51</v>
      </c>
      <c r="B40" s="119"/>
      <c r="C40" s="119"/>
      <c r="D40" s="119"/>
      <c r="E40" s="119"/>
      <c r="F40" s="119"/>
      <c r="G40" s="119"/>
      <c r="H40" s="119"/>
      <c r="I40" s="119"/>
      <c r="J40" s="119"/>
      <c r="K40" s="119"/>
      <c r="L40" s="119"/>
      <c r="M40" s="119"/>
      <c r="N40" s="120"/>
      <c r="O40" s="116"/>
      <c r="P40" s="116"/>
    </row>
    <row r="41" spans="1:23" s="122" customFormat="1" ht="14.25" customHeight="1" x14ac:dyDescent="0.2">
      <c r="A41" s="121" t="s">
        <v>52</v>
      </c>
      <c r="B41" s="121"/>
      <c r="C41" s="121"/>
      <c r="D41" s="121"/>
      <c r="E41" s="121"/>
      <c r="F41" s="121"/>
      <c r="G41" s="121"/>
      <c r="H41" s="121"/>
      <c r="I41" s="121"/>
      <c r="J41" s="121"/>
      <c r="K41" s="121"/>
      <c r="L41" s="121"/>
      <c r="M41" s="121"/>
      <c r="N41" s="121"/>
      <c r="O41" s="121"/>
      <c r="P41" s="121"/>
    </row>
    <row r="42" spans="1:23" s="122" customFormat="1" ht="22.5" customHeight="1" x14ac:dyDescent="0.2">
      <c r="A42" s="123" t="s">
        <v>53</v>
      </c>
      <c r="B42" s="123"/>
      <c r="C42" s="123"/>
      <c r="D42" s="123"/>
      <c r="E42" s="123"/>
      <c r="F42" s="123"/>
      <c r="G42" s="123"/>
      <c r="H42" s="123"/>
      <c r="I42" s="123"/>
      <c r="J42" s="123"/>
      <c r="K42" s="123"/>
      <c r="L42" s="123"/>
      <c r="M42" s="123"/>
      <c r="N42" s="123"/>
      <c r="O42" s="123"/>
      <c r="P42" s="123"/>
    </row>
    <row r="43" spans="1:23" s="122" customFormat="1" ht="14.25" customHeight="1" x14ac:dyDescent="0.2">
      <c r="A43" s="123" t="s">
        <v>54</v>
      </c>
      <c r="B43" s="121"/>
      <c r="C43" s="121"/>
      <c r="D43" s="121"/>
      <c r="E43" s="121"/>
      <c r="F43" s="121"/>
      <c r="G43" s="121"/>
      <c r="H43" s="121"/>
      <c r="I43" s="121"/>
      <c r="J43" s="121"/>
      <c r="K43" s="121"/>
      <c r="L43" s="121"/>
      <c r="M43" s="121"/>
      <c r="N43" s="121"/>
      <c r="O43" s="121"/>
      <c r="P43" s="124"/>
    </row>
    <row r="44" spans="1:23" s="122" customFormat="1" ht="14.25" customHeight="1" x14ac:dyDescent="0.2">
      <c r="A44" s="123" t="s">
        <v>55</v>
      </c>
      <c r="B44" s="123"/>
      <c r="C44" s="123"/>
      <c r="D44" s="123"/>
      <c r="E44" s="123"/>
      <c r="F44" s="123"/>
      <c r="G44" s="123"/>
      <c r="H44" s="123"/>
      <c r="I44" s="123"/>
      <c r="J44" s="123"/>
      <c r="K44" s="123"/>
      <c r="L44" s="123"/>
      <c r="M44" s="123"/>
      <c r="N44" s="123"/>
      <c r="O44" s="123"/>
      <c r="P44" s="123"/>
    </row>
    <row r="45" spans="1:23" s="122" customFormat="1" ht="14.25" customHeight="1" x14ac:dyDescent="0.2">
      <c r="A45" s="123" t="s">
        <v>56</v>
      </c>
      <c r="B45" s="123"/>
      <c r="C45" s="123"/>
      <c r="D45" s="123"/>
      <c r="E45" s="123"/>
      <c r="F45" s="123"/>
      <c r="G45" s="123"/>
      <c r="H45" s="123"/>
      <c r="I45" s="123"/>
      <c r="J45" s="123"/>
      <c r="K45" s="123"/>
      <c r="L45" s="123"/>
      <c r="M45" s="123"/>
      <c r="N45" s="123"/>
      <c r="O45" s="123"/>
      <c r="P45" s="123"/>
    </row>
    <row r="46" spans="1:23" s="104" customFormat="1" ht="14.25" customHeight="1" x14ac:dyDescent="0.2">
      <c r="A46" s="125" t="s">
        <v>57</v>
      </c>
      <c r="B46" s="125"/>
      <c r="C46" s="125"/>
      <c r="D46" s="125"/>
      <c r="E46" s="125"/>
      <c r="F46" s="125"/>
      <c r="G46" s="125"/>
      <c r="H46" s="125"/>
      <c r="I46" s="125"/>
      <c r="J46" s="125"/>
      <c r="K46" s="125"/>
      <c r="L46" s="125"/>
      <c r="M46" s="125"/>
      <c r="N46" s="126"/>
      <c r="O46" s="127"/>
      <c r="P46" s="127"/>
    </row>
    <row r="47" spans="1:23" s="104" customFormat="1" ht="14.25" customHeight="1" x14ac:dyDescent="0.2">
      <c r="A47" s="125" t="s">
        <v>58</v>
      </c>
      <c r="B47" s="125"/>
      <c r="C47" s="125"/>
      <c r="D47" s="125"/>
      <c r="E47" s="125"/>
      <c r="F47" s="125"/>
      <c r="G47" s="125"/>
      <c r="H47" s="125"/>
      <c r="I47" s="125"/>
      <c r="J47" s="125"/>
      <c r="K47" s="125"/>
      <c r="L47" s="125"/>
      <c r="M47" s="125"/>
      <c r="N47" s="125"/>
      <c r="O47" s="125"/>
      <c r="P47" s="128"/>
    </row>
    <row r="48" spans="1:23" s="104" customFormat="1" ht="14.25" customHeight="1" x14ac:dyDescent="0.2">
      <c r="A48" s="125" t="s">
        <v>59</v>
      </c>
      <c r="B48" s="125"/>
      <c r="C48" s="125"/>
      <c r="D48" s="125"/>
      <c r="E48" s="125"/>
      <c r="F48" s="125"/>
      <c r="G48" s="125"/>
      <c r="H48" s="125"/>
      <c r="I48" s="125"/>
      <c r="J48" s="125"/>
      <c r="K48" s="125"/>
      <c r="L48" s="125"/>
      <c r="M48" s="125"/>
      <c r="N48" s="125"/>
      <c r="O48" s="125"/>
      <c r="P48" s="125"/>
    </row>
    <row r="49" spans="1:16" s="104" customFormat="1" ht="14.25" customHeight="1" x14ac:dyDescent="0.2">
      <c r="A49" s="125" t="s">
        <v>60</v>
      </c>
      <c r="B49" s="125"/>
      <c r="C49" s="125"/>
      <c r="D49" s="125"/>
      <c r="E49" s="125"/>
      <c r="F49" s="125"/>
      <c r="G49" s="125"/>
      <c r="H49" s="125"/>
      <c r="I49" s="125"/>
      <c r="J49" s="125"/>
      <c r="K49" s="125"/>
      <c r="L49" s="125"/>
      <c r="M49" s="125"/>
      <c r="N49" s="125"/>
      <c r="O49" s="125"/>
      <c r="P49" s="125"/>
    </row>
    <row r="50" spans="1:16" s="104" customFormat="1" ht="14.25" customHeight="1" x14ac:dyDescent="0.2">
      <c r="A50" s="125" t="s">
        <v>61</v>
      </c>
      <c r="B50" s="125"/>
      <c r="C50" s="125"/>
      <c r="D50" s="125"/>
      <c r="E50" s="125"/>
      <c r="F50" s="125"/>
      <c r="G50" s="125"/>
      <c r="H50" s="125"/>
      <c r="I50" s="125"/>
      <c r="J50" s="125"/>
      <c r="K50" s="125"/>
      <c r="L50" s="125"/>
      <c r="M50" s="129"/>
      <c r="N50" s="129"/>
      <c r="O50" s="127"/>
      <c r="P50" s="130"/>
    </row>
    <row r="51" spans="1:16" s="104" customFormat="1" ht="14.25" customHeight="1" x14ac:dyDescent="0.2">
      <c r="A51" s="131"/>
      <c r="B51" s="131"/>
      <c r="C51" s="131"/>
      <c r="D51" s="131"/>
      <c r="E51" s="131"/>
      <c r="F51" s="131"/>
      <c r="G51" s="131"/>
      <c r="H51" s="131"/>
      <c r="I51" s="131"/>
      <c r="J51" s="131"/>
      <c r="K51" s="128"/>
      <c r="L51" s="128"/>
      <c r="M51" s="129"/>
      <c r="N51" s="129"/>
      <c r="O51" s="127"/>
      <c r="P51" s="130"/>
    </row>
    <row r="52" spans="1:16" s="133" customFormat="1" ht="15" customHeight="1" x14ac:dyDescent="0.2">
      <c r="A52" s="132"/>
      <c r="B52" s="132"/>
      <c r="C52" s="132"/>
      <c r="D52" s="132"/>
      <c r="E52" s="132"/>
      <c r="F52" s="132"/>
      <c r="G52" s="132"/>
      <c r="H52" s="132"/>
      <c r="I52" s="132"/>
      <c r="J52" s="132"/>
      <c r="K52" s="132"/>
      <c r="L52" s="132"/>
      <c r="M52" s="132"/>
      <c r="N52" s="132"/>
      <c r="O52" s="132"/>
      <c r="P52" s="132"/>
    </row>
    <row r="53" spans="1:16" ht="15" customHeight="1" x14ac:dyDescent="0.2">
      <c r="A53" s="134"/>
      <c r="B53" s="135"/>
      <c r="C53" s="136"/>
      <c r="D53" s="136"/>
      <c r="E53" s="136"/>
      <c r="F53" s="136"/>
    </row>
    <row r="54" spans="1:16" ht="13.5" customHeight="1" x14ac:dyDescent="0.2">
      <c r="A54" s="137"/>
      <c r="B54" s="137"/>
      <c r="C54" s="137"/>
      <c r="D54" s="137"/>
      <c r="E54" s="137"/>
      <c r="F54" s="138"/>
      <c r="G54" s="139" t="s">
        <v>62</v>
      </c>
      <c r="H54" s="139"/>
      <c r="I54" s="139"/>
      <c r="J54" s="139"/>
      <c r="K54" s="139"/>
      <c r="L54" s="140"/>
      <c r="M54" s="137" t="s">
        <v>63</v>
      </c>
      <c r="N54" s="137"/>
      <c r="O54" s="137"/>
      <c r="P54" s="137"/>
    </row>
    <row r="55" spans="1:16" ht="13.5" customHeight="1" x14ac:dyDescent="0.2">
      <c r="A55" s="3"/>
      <c r="B55" s="3"/>
      <c r="C55" s="3"/>
      <c r="D55" s="3"/>
      <c r="E55" s="3"/>
      <c r="G55" s="3" t="s">
        <v>64</v>
      </c>
      <c r="H55" s="3"/>
      <c r="I55" s="3"/>
      <c r="J55" s="3"/>
      <c r="K55" s="3"/>
      <c r="L55" s="141"/>
      <c r="M55" s="3" t="s">
        <v>65</v>
      </c>
      <c r="N55" s="3"/>
      <c r="O55" s="3"/>
      <c r="P55" s="3"/>
    </row>
    <row r="56" spans="1:16" ht="13.5" customHeight="1" x14ac:dyDescent="0.2">
      <c r="A56" s="142"/>
      <c r="B56" s="142"/>
      <c r="C56" s="142"/>
      <c r="D56" s="142"/>
      <c r="E56" s="142"/>
      <c r="G56" s="142" t="s">
        <v>66</v>
      </c>
      <c r="H56" s="142"/>
      <c r="I56" s="142"/>
      <c r="J56" s="142"/>
      <c r="K56" s="142"/>
      <c r="L56" s="143"/>
      <c r="M56" s="144" t="s">
        <v>67</v>
      </c>
      <c r="N56" s="144"/>
      <c r="O56" s="144"/>
      <c r="P56" s="144"/>
    </row>
    <row r="57" spans="1:16" ht="13.5" customHeight="1" x14ac:dyDescent="0.2">
      <c r="A57" s="145"/>
      <c r="B57" s="145"/>
      <c r="C57" s="145"/>
      <c r="D57" s="145"/>
      <c r="E57" s="145"/>
      <c r="G57" s="142" t="s">
        <v>68</v>
      </c>
      <c r="H57" s="142"/>
      <c r="I57" s="142"/>
      <c r="J57" s="142"/>
      <c r="K57" s="142"/>
      <c r="L57" s="146"/>
      <c r="M57" s="142" t="s">
        <v>68</v>
      </c>
      <c r="N57" s="142"/>
      <c r="O57" s="142"/>
      <c r="P57" s="142"/>
    </row>
  </sheetData>
  <mergeCells count="87">
    <mergeCell ref="A56:E56"/>
    <mergeCell ref="G56:K56"/>
    <mergeCell ref="M56:P56"/>
    <mergeCell ref="A57:E57"/>
    <mergeCell ref="G57:K57"/>
    <mergeCell ref="M57:P57"/>
    <mergeCell ref="A51:J51"/>
    <mergeCell ref="A52:P52"/>
    <mergeCell ref="A54:E54"/>
    <mergeCell ref="G54:K54"/>
    <mergeCell ref="M54:P54"/>
    <mergeCell ref="A55:E55"/>
    <mergeCell ref="G55:K55"/>
    <mergeCell ref="M55:P55"/>
    <mergeCell ref="A45:P45"/>
    <mergeCell ref="A46:M46"/>
    <mergeCell ref="A47:O47"/>
    <mergeCell ref="A48:P48"/>
    <mergeCell ref="A49:P49"/>
    <mergeCell ref="A50:L50"/>
    <mergeCell ref="A38:M38"/>
    <mergeCell ref="A39:M39"/>
    <mergeCell ref="A41:P41"/>
    <mergeCell ref="A42:P42"/>
    <mergeCell ref="A43:O43"/>
    <mergeCell ref="A44:P44"/>
    <mergeCell ref="A33:F33"/>
    <mergeCell ref="I33:N33"/>
    <mergeCell ref="A34:F34"/>
    <mergeCell ref="I34:N34"/>
    <mergeCell ref="A35:F35"/>
    <mergeCell ref="I35:N35"/>
    <mergeCell ref="A30:F30"/>
    <mergeCell ref="I30:N30"/>
    <mergeCell ref="A31:F31"/>
    <mergeCell ref="I31:N31"/>
    <mergeCell ref="A32:F32"/>
    <mergeCell ref="I32:N32"/>
    <mergeCell ref="A27:F27"/>
    <mergeCell ref="I27:N27"/>
    <mergeCell ref="A28:F28"/>
    <mergeCell ref="I28:N28"/>
    <mergeCell ref="A29:F29"/>
    <mergeCell ref="I29:N29"/>
    <mergeCell ref="A24:F24"/>
    <mergeCell ref="I24:N24"/>
    <mergeCell ref="A25:F25"/>
    <mergeCell ref="I25:N25"/>
    <mergeCell ref="A26:F26"/>
    <mergeCell ref="I26:N26"/>
    <mergeCell ref="A21:F21"/>
    <mergeCell ref="I21:N21"/>
    <mergeCell ref="A22:F22"/>
    <mergeCell ref="I22:N22"/>
    <mergeCell ref="A23:F23"/>
    <mergeCell ref="I23:N23"/>
    <mergeCell ref="A18:F18"/>
    <mergeCell ref="I18:N18"/>
    <mergeCell ref="A19:F19"/>
    <mergeCell ref="I19:N19"/>
    <mergeCell ref="A20:F20"/>
    <mergeCell ref="I20:N20"/>
    <mergeCell ref="A15:F15"/>
    <mergeCell ref="I15:N15"/>
    <mergeCell ref="A16:F16"/>
    <mergeCell ref="I16:N16"/>
    <mergeCell ref="A17:F17"/>
    <mergeCell ref="I17:N17"/>
    <mergeCell ref="A11:F11"/>
    <mergeCell ref="I11:N11"/>
    <mergeCell ref="A12:F12"/>
    <mergeCell ref="I12:N12"/>
    <mergeCell ref="A14:F14"/>
    <mergeCell ref="I14:N14"/>
    <mergeCell ref="A8:F8"/>
    <mergeCell ref="I8:N8"/>
    <mergeCell ref="A9:F9"/>
    <mergeCell ref="I9:N9"/>
    <mergeCell ref="A10:F10"/>
    <mergeCell ref="I10:N10"/>
    <mergeCell ref="A1:P1"/>
    <mergeCell ref="A2:P2"/>
    <mergeCell ref="A3:P3"/>
    <mergeCell ref="A6:G6"/>
    <mergeCell ref="I6:P6"/>
    <mergeCell ref="A7:F7"/>
    <mergeCell ref="I7:N7"/>
  </mergeCells>
  <printOptions horizontalCentered="1"/>
  <pageMargins left="0.3" right="0.51181102362204722" top="0.39370078740157483" bottom="0.19685039370078741" header="0.31496062992125984" footer="0.31496062992125984"/>
  <pageSetup paperSize="9" scale="6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AFA148-B9CF-4396-AEBA-B75174B2FCC1}">
  <sheetPr codeName="Plan5">
    <tabColor indexed="42"/>
    <pageSetUpPr fitToPage="1"/>
  </sheetPr>
  <dimension ref="A1:P79"/>
  <sheetViews>
    <sheetView tabSelected="1" zoomScaleNormal="100" workbookViewId="0">
      <pane ySplit="8" topLeftCell="A55" activePane="bottomLeft" state="frozen"/>
      <selection activeCell="A49" sqref="A49:P49"/>
      <selection pane="bottomLeft" activeCell="A49" sqref="A49:P49"/>
    </sheetView>
  </sheetViews>
  <sheetFormatPr defaultRowHeight="15" x14ac:dyDescent="0.25"/>
  <cols>
    <col min="1" max="1" width="49.140625" style="148" bestFit="1" customWidth="1"/>
    <col min="2" max="5" width="18" style="148" customWidth="1"/>
    <col min="6" max="6" width="22.140625" style="148" bestFit="1" customWidth="1"/>
    <col min="7" max="7" width="24" style="148" bestFit="1" customWidth="1"/>
    <col min="8" max="8" width="9.140625" style="148" customWidth="1"/>
    <col min="9" max="9" width="15" style="150" bestFit="1" customWidth="1"/>
    <col min="10" max="256" width="9.140625" style="148"/>
    <col min="257" max="257" width="49.140625" style="148" bestFit="1" customWidth="1"/>
    <col min="258" max="261" width="18" style="148" customWidth="1"/>
    <col min="262" max="262" width="22.140625" style="148" bestFit="1" customWidth="1"/>
    <col min="263" max="263" width="24" style="148" bestFit="1" customWidth="1"/>
    <col min="264" max="264" width="9.140625" style="148"/>
    <col min="265" max="265" width="15" style="148" bestFit="1" customWidth="1"/>
    <col min="266" max="512" width="9.140625" style="148"/>
    <col min="513" max="513" width="49.140625" style="148" bestFit="1" customWidth="1"/>
    <col min="514" max="517" width="18" style="148" customWidth="1"/>
    <col min="518" max="518" width="22.140625" style="148" bestFit="1" customWidth="1"/>
    <col min="519" max="519" width="24" style="148" bestFit="1" customWidth="1"/>
    <col min="520" max="520" width="9.140625" style="148"/>
    <col min="521" max="521" width="15" style="148" bestFit="1" customWidth="1"/>
    <col min="522" max="768" width="9.140625" style="148"/>
    <col min="769" max="769" width="49.140625" style="148" bestFit="1" customWidth="1"/>
    <col min="770" max="773" width="18" style="148" customWidth="1"/>
    <col min="774" max="774" width="22.140625" style="148" bestFit="1" customWidth="1"/>
    <col min="775" max="775" width="24" style="148" bestFit="1" customWidth="1"/>
    <col min="776" max="776" width="9.140625" style="148"/>
    <col min="777" max="777" width="15" style="148" bestFit="1" customWidth="1"/>
    <col min="778" max="1024" width="9.140625" style="148"/>
    <col min="1025" max="1025" width="49.140625" style="148" bestFit="1" customWidth="1"/>
    <col min="1026" max="1029" width="18" style="148" customWidth="1"/>
    <col min="1030" max="1030" width="22.140625" style="148" bestFit="1" customWidth="1"/>
    <col min="1031" max="1031" width="24" style="148" bestFit="1" customWidth="1"/>
    <col min="1032" max="1032" width="9.140625" style="148"/>
    <col min="1033" max="1033" width="15" style="148" bestFit="1" customWidth="1"/>
    <col min="1034" max="1280" width="9.140625" style="148"/>
    <col min="1281" max="1281" width="49.140625" style="148" bestFit="1" customWidth="1"/>
    <col min="1282" max="1285" width="18" style="148" customWidth="1"/>
    <col min="1286" max="1286" width="22.140625" style="148" bestFit="1" customWidth="1"/>
    <col min="1287" max="1287" width="24" style="148" bestFit="1" customWidth="1"/>
    <col min="1288" max="1288" width="9.140625" style="148"/>
    <col min="1289" max="1289" width="15" style="148" bestFit="1" customWidth="1"/>
    <col min="1290" max="1536" width="9.140625" style="148"/>
    <col min="1537" max="1537" width="49.140625" style="148" bestFit="1" customWidth="1"/>
    <col min="1538" max="1541" width="18" style="148" customWidth="1"/>
    <col min="1542" max="1542" width="22.140625" style="148" bestFit="1" customWidth="1"/>
    <col min="1543" max="1543" width="24" style="148" bestFit="1" customWidth="1"/>
    <col min="1544" max="1544" width="9.140625" style="148"/>
    <col min="1545" max="1545" width="15" style="148" bestFit="1" customWidth="1"/>
    <col min="1546" max="1792" width="9.140625" style="148"/>
    <col min="1793" max="1793" width="49.140625" style="148" bestFit="1" customWidth="1"/>
    <col min="1794" max="1797" width="18" style="148" customWidth="1"/>
    <col min="1798" max="1798" width="22.140625" style="148" bestFit="1" customWidth="1"/>
    <col min="1799" max="1799" width="24" style="148" bestFit="1" customWidth="1"/>
    <col min="1800" max="1800" width="9.140625" style="148"/>
    <col min="1801" max="1801" width="15" style="148" bestFit="1" customWidth="1"/>
    <col min="1802" max="2048" width="9.140625" style="148"/>
    <col min="2049" max="2049" width="49.140625" style="148" bestFit="1" customWidth="1"/>
    <col min="2050" max="2053" width="18" style="148" customWidth="1"/>
    <col min="2054" max="2054" width="22.140625" style="148" bestFit="1" customWidth="1"/>
    <col min="2055" max="2055" width="24" style="148" bestFit="1" customWidth="1"/>
    <col min="2056" max="2056" width="9.140625" style="148"/>
    <col min="2057" max="2057" width="15" style="148" bestFit="1" customWidth="1"/>
    <col min="2058" max="2304" width="9.140625" style="148"/>
    <col min="2305" max="2305" width="49.140625" style="148" bestFit="1" customWidth="1"/>
    <col min="2306" max="2309" width="18" style="148" customWidth="1"/>
    <col min="2310" max="2310" width="22.140625" style="148" bestFit="1" customWidth="1"/>
    <col min="2311" max="2311" width="24" style="148" bestFit="1" customWidth="1"/>
    <col min="2312" max="2312" width="9.140625" style="148"/>
    <col min="2313" max="2313" width="15" style="148" bestFit="1" customWidth="1"/>
    <col min="2314" max="2560" width="9.140625" style="148"/>
    <col min="2561" max="2561" width="49.140625" style="148" bestFit="1" customWidth="1"/>
    <col min="2562" max="2565" width="18" style="148" customWidth="1"/>
    <col min="2566" max="2566" width="22.140625" style="148" bestFit="1" customWidth="1"/>
    <col min="2567" max="2567" width="24" style="148" bestFit="1" customWidth="1"/>
    <col min="2568" max="2568" width="9.140625" style="148"/>
    <col min="2569" max="2569" width="15" style="148" bestFit="1" customWidth="1"/>
    <col min="2570" max="2816" width="9.140625" style="148"/>
    <col min="2817" max="2817" width="49.140625" style="148" bestFit="1" customWidth="1"/>
    <col min="2818" max="2821" width="18" style="148" customWidth="1"/>
    <col min="2822" max="2822" width="22.140625" style="148" bestFit="1" customWidth="1"/>
    <col min="2823" max="2823" width="24" style="148" bestFit="1" customWidth="1"/>
    <col min="2824" max="2824" width="9.140625" style="148"/>
    <col min="2825" max="2825" width="15" style="148" bestFit="1" customWidth="1"/>
    <col min="2826" max="3072" width="9.140625" style="148"/>
    <col min="3073" max="3073" width="49.140625" style="148" bestFit="1" customWidth="1"/>
    <col min="3074" max="3077" width="18" style="148" customWidth="1"/>
    <col min="3078" max="3078" width="22.140625" style="148" bestFit="1" customWidth="1"/>
    <col min="3079" max="3079" width="24" style="148" bestFit="1" customWidth="1"/>
    <col min="3080" max="3080" width="9.140625" style="148"/>
    <col min="3081" max="3081" width="15" style="148" bestFit="1" customWidth="1"/>
    <col min="3082" max="3328" width="9.140625" style="148"/>
    <col min="3329" max="3329" width="49.140625" style="148" bestFit="1" customWidth="1"/>
    <col min="3330" max="3333" width="18" style="148" customWidth="1"/>
    <col min="3334" max="3334" width="22.140625" style="148" bestFit="1" customWidth="1"/>
    <col min="3335" max="3335" width="24" style="148" bestFit="1" customWidth="1"/>
    <col min="3336" max="3336" width="9.140625" style="148"/>
    <col min="3337" max="3337" width="15" style="148" bestFit="1" customWidth="1"/>
    <col min="3338" max="3584" width="9.140625" style="148"/>
    <col min="3585" max="3585" width="49.140625" style="148" bestFit="1" customWidth="1"/>
    <col min="3586" max="3589" width="18" style="148" customWidth="1"/>
    <col min="3590" max="3590" width="22.140625" style="148" bestFit="1" customWidth="1"/>
    <col min="3591" max="3591" width="24" style="148" bestFit="1" customWidth="1"/>
    <col min="3592" max="3592" width="9.140625" style="148"/>
    <col min="3593" max="3593" width="15" style="148" bestFit="1" customWidth="1"/>
    <col min="3594" max="3840" width="9.140625" style="148"/>
    <col min="3841" max="3841" width="49.140625" style="148" bestFit="1" customWidth="1"/>
    <col min="3842" max="3845" width="18" style="148" customWidth="1"/>
    <col min="3846" max="3846" width="22.140625" style="148" bestFit="1" customWidth="1"/>
    <col min="3847" max="3847" width="24" style="148" bestFit="1" customWidth="1"/>
    <col min="3848" max="3848" width="9.140625" style="148"/>
    <col min="3849" max="3849" width="15" style="148" bestFit="1" customWidth="1"/>
    <col min="3850" max="4096" width="9.140625" style="148"/>
    <col min="4097" max="4097" width="49.140625" style="148" bestFit="1" customWidth="1"/>
    <col min="4098" max="4101" width="18" style="148" customWidth="1"/>
    <col min="4102" max="4102" width="22.140625" style="148" bestFit="1" customWidth="1"/>
    <col min="4103" max="4103" width="24" style="148" bestFit="1" customWidth="1"/>
    <col min="4104" max="4104" width="9.140625" style="148"/>
    <col min="4105" max="4105" width="15" style="148" bestFit="1" customWidth="1"/>
    <col min="4106" max="4352" width="9.140625" style="148"/>
    <col min="4353" max="4353" width="49.140625" style="148" bestFit="1" customWidth="1"/>
    <col min="4354" max="4357" width="18" style="148" customWidth="1"/>
    <col min="4358" max="4358" width="22.140625" style="148" bestFit="1" customWidth="1"/>
    <col min="4359" max="4359" width="24" style="148" bestFit="1" customWidth="1"/>
    <col min="4360" max="4360" width="9.140625" style="148"/>
    <col min="4361" max="4361" width="15" style="148" bestFit="1" customWidth="1"/>
    <col min="4362" max="4608" width="9.140625" style="148"/>
    <col min="4609" max="4609" width="49.140625" style="148" bestFit="1" customWidth="1"/>
    <col min="4610" max="4613" width="18" style="148" customWidth="1"/>
    <col min="4614" max="4614" width="22.140625" style="148" bestFit="1" customWidth="1"/>
    <col min="4615" max="4615" width="24" style="148" bestFit="1" customWidth="1"/>
    <col min="4616" max="4616" width="9.140625" style="148"/>
    <col min="4617" max="4617" width="15" style="148" bestFit="1" customWidth="1"/>
    <col min="4618" max="4864" width="9.140625" style="148"/>
    <col min="4865" max="4865" width="49.140625" style="148" bestFit="1" customWidth="1"/>
    <col min="4866" max="4869" width="18" style="148" customWidth="1"/>
    <col min="4870" max="4870" width="22.140625" style="148" bestFit="1" customWidth="1"/>
    <col min="4871" max="4871" width="24" style="148" bestFit="1" customWidth="1"/>
    <col min="4872" max="4872" width="9.140625" style="148"/>
    <col min="4873" max="4873" width="15" style="148" bestFit="1" customWidth="1"/>
    <col min="4874" max="5120" width="9.140625" style="148"/>
    <col min="5121" max="5121" width="49.140625" style="148" bestFit="1" customWidth="1"/>
    <col min="5122" max="5125" width="18" style="148" customWidth="1"/>
    <col min="5126" max="5126" width="22.140625" style="148" bestFit="1" customWidth="1"/>
    <col min="5127" max="5127" width="24" style="148" bestFit="1" customWidth="1"/>
    <col min="5128" max="5128" width="9.140625" style="148"/>
    <col min="5129" max="5129" width="15" style="148" bestFit="1" customWidth="1"/>
    <col min="5130" max="5376" width="9.140625" style="148"/>
    <col min="5377" max="5377" width="49.140625" style="148" bestFit="1" customWidth="1"/>
    <col min="5378" max="5381" width="18" style="148" customWidth="1"/>
    <col min="5382" max="5382" width="22.140625" style="148" bestFit="1" customWidth="1"/>
    <col min="5383" max="5383" width="24" style="148" bestFit="1" customWidth="1"/>
    <col min="5384" max="5384" width="9.140625" style="148"/>
    <col min="5385" max="5385" width="15" style="148" bestFit="1" customWidth="1"/>
    <col min="5386" max="5632" width="9.140625" style="148"/>
    <col min="5633" max="5633" width="49.140625" style="148" bestFit="1" customWidth="1"/>
    <col min="5634" max="5637" width="18" style="148" customWidth="1"/>
    <col min="5638" max="5638" width="22.140625" style="148" bestFit="1" customWidth="1"/>
    <col min="5639" max="5639" width="24" style="148" bestFit="1" customWidth="1"/>
    <col min="5640" max="5640" width="9.140625" style="148"/>
    <col min="5641" max="5641" width="15" style="148" bestFit="1" customWidth="1"/>
    <col min="5642" max="5888" width="9.140625" style="148"/>
    <col min="5889" max="5889" width="49.140625" style="148" bestFit="1" customWidth="1"/>
    <col min="5890" max="5893" width="18" style="148" customWidth="1"/>
    <col min="5894" max="5894" width="22.140625" style="148" bestFit="1" customWidth="1"/>
    <col min="5895" max="5895" width="24" style="148" bestFit="1" customWidth="1"/>
    <col min="5896" max="5896" width="9.140625" style="148"/>
    <col min="5897" max="5897" width="15" style="148" bestFit="1" customWidth="1"/>
    <col min="5898" max="6144" width="9.140625" style="148"/>
    <col min="6145" max="6145" width="49.140625" style="148" bestFit="1" customWidth="1"/>
    <col min="6146" max="6149" width="18" style="148" customWidth="1"/>
    <col min="6150" max="6150" width="22.140625" style="148" bestFit="1" customWidth="1"/>
    <col min="6151" max="6151" width="24" style="148" bestFit="1" customWidth="1"/>
    <col min="6152" max="6152" width="9.140625" style="148"/>
    <col min="6153" max="6153" width="15" style="148" bestFit="1" customWidth="1"/>
    <col min="6154" max="6400" width="9.140625" style="148"/>
    <col min="6401" max="6401" width="49.140625" style="148" bestFit="1" customWidth="1"/>
    <col min="6402" max="6405" width="18" style="148" customWidth="1"/>
    <col min="6406" max="6406" width="22.140625" style="148" bestFit="1" customWidth="1"/>
    <col min="6407" max="6407" width="24" style="148" bestFit="1" customWidth="1"/>
    <col min="6408" max="6408" width="9.140625" style="148"/>
    <col min="6409" max="6409" width="15" style="148" bestFit="1" customWidth="1"/>
    <col min="6410" max="6656" width="9.140625" style="148"/>
    <col min="6657" max="6657" width="49.140625" style="148" bestFit="1" customWidth="1"/>
    <col min="6658" max="6661" width="18" style="148" customWidth="1"/>
    <col min="6662" max="6662" width="22.140625" style="148" bestFit="1" customWidth="1"/>
    <col min="6663" max="6663" width="24" style="148" bestFit="1" customWidth="1"/>
    <col min="6664" max="6664" width="9.140625" style="148"/>
    <col min="6665" max="6665" width="15" style="148" bestFit="1" customWidth="1"/>
    <col min="6666" max="6912" width="9.140625" style="148"/>
    <col min="6913" max="6913" width="49.140625" style="148" bestFit="1" customWidth="1"/>
    <col min="6914" max="6917" width="18" style="148" customWidth="1"/>
    <col min="6918" max="6918" width="22.140625" style="148" bestFit="1" customWidth="1"/>
    <col min="6919" max="6919" width="24" style="148" bestFit="1" customWidth="1"/>
    <col min="6920" max="6920" width="9.140625" style="148"/>
    <col min="6921" max="6921" width="15" style="148" bestFit="1" customWidth="1"/>
    <col min="6922" max="7168" width="9.140625" style="148"/>
    <col min="7169" max="7169" width="49.140625" style="148" bestFit="1" customWidth="1"/>
    <col min="7170" max="7173" width="18" style="148" customWidth="1"/>
    <col min="7174" max="7174" width="22.140625" style="148" bestFit="1" customWidth="1"/>
    <col min="7175" max="7175" width="24" style="148" bestFit="1" customWidth="1"/>
    <col min="7176" max="7176" width="9.140625" style="148"/>
    <col min="7177" max="7177" width="15" style="148" bestFit="1" customWidth="1"/>
    <col min="7178" max="7424" width="9.140625" style="148"/>
    <col min="7425" max="7425" width="49.140625" style="148" bestFit="1" customWidth="1"/>
    <col min="7426" max="7429" width="18" style="148" customWidth="1"/>
    <col min="7430" max="7430" width="22.140625" style="148" bestFit="1" customWidth="1"/>
    <col min="7431" max="7431" width="24" style="148" bestFit="1" customWidth="1"/>
    <col min="7432" max="7432" width="9.140625" style="148"/>
    <col min="7433" max="7433" width="15" style="148" bestFit="1" customWidth="1"/>
    <col min="7434" max="7680" width="9.140625" style="148"/>
    <col min="7681" max="7681" width="49.140625" style="148" bestFit="1" customWidth="1"/>
    <col min="7682" max="7685" width="18" style="148" customWidth="1"/>
    <col min="7686" max="7686" width="22.140625" style="148" bestFit="1" customWidth="1"/>
    <col min="7687" max="7687" width="24" style="148" bestFit="1" customWidth="1"/>
    <col min="7688" max="7688" width="9.140625" style="148"/>
    <col min="7689" max="7689" width="15" style="148" bestFit="1" customWidth="1"/>
    <col min="7690" max="7936" width="9.140625" style="148"/>
    <col min="7937" max="7937" width="49.140625" style="148" bestFit="1" customWidth="1"/>
    <col min="7938" max="7941" width="18" style="148" customWidth="1"/>
    <col min="7942" max="7942" width="22.140625" style="148" bestFit="1" customWidth="1"/>
    <col min="7943" max="7943" width="24" style="148" bestFit="1" customWidth="1"/>
    <col min="7944" max="7944" width="9.140625" style="148"/>
    <col min="7945" max="7945" width="15" style="148" bestFit="1" customWidth="1"/>
    <col min="7946" max="8192" width="9.140625" style="148"/>
    <col min="8193" max="8193" width="49.140625" style="148" bestFit="1" customWidth="1"/>
    <col min="8194" max="8197" width="18" style="148" customWidth="1"/>
    <col min="8198" max="8198" width="22.140625" style="148" bestFit="1" customWidth="1"/>
    <col min="8199" max="8199" width="24" style="148" bestFit="1" customWidth="1"/>
    <col min="8200" max="8200" width="9.140625" style="148"/>
    <col min="8201" max="8201" width="15" style="148" bestFit="1" customWidth="1"/>
    <col min="8202" max="8448" width="9.140625" style="148"/>
    <col min="8449" max="8449" width="49.140625" style="148" bestFit="1" customWidth="1"/>
    <col min="8450" max="8453" width="18" style="148" customWidth="1"/>
    <col min="8454" max="8454" width="22.140625" style="148" bestFit="1" customWidth="1"/>
    <col min="8455" max="8455" width="24" style="148" bestFit="1" customWidth="1"/>
    <col min="8456" max="8456" width="9.140625" style="148"/>
    <col min="8457" max="8457" width="15" style="148" bestFit="1" customWidth="1"/>
    <col min="8458" max="8704" width="9.140625" style="148"/>
    <col min="8705" max="8705" width="49.140625" style="148" bestFit="1" customWidth="1"/>
    <col min="8706" max="8709" width="18" style="148" customWidth="1"/>
    <col min="8710" max="8710" width="22.140625" style="148" bestFit="1" customWidth="1"/>
    <col min="8711" max="8711" width="24" style="148" bestFit="1" customWidth="1"/>
    <col min="8712" max="8712" width="9.140625" style="148"/>
    <col min="8713" max="8713" width="15" style="148" bestFit="1" customWidth="1"/>
    <col min="8714" max="8960" width="9.140625" style="148"/>
    <col min="8961" max="8961" width="49.140625" style="148" bestFit="1" customWidth="1"/>
    <col min="8962" max="8965" width="18" style="148" customWidth="1"/>
    <col min="8966" max="8966" width="22.140625" style="148" bestFit="1" customWidth="1"/>
    <col min="8967" max="8967" width="24" style="148" bestFit="1" customWidth="1"/>
    <col min="8968" max="8968" width="9.140625" style="148"/>
    <col min="8969" max="8969" width="15" style="148" bestFit="1" customWidth="1"/>
    <col min="8970" max="9216" width="9.140625" style="148"/>
    <col min="9217" max="9217" width="49.140625" style="148" bestFit="1" customWidth="1"/>
    <col min="9218" max="9221" width="18" style="148" customWidth="1"/>
    <col min="9222" max="9222" width="22.140625" style="148" bestFit="1" customWidth="1"/>
    <col min="9223" max="9223" width="24" style="148" bestFit="1" customWidth="1"/>
    <col min="9224" max="9224" width="9.140625" style="148"/>
    <col min="9225" max="9225" width="15" style="148" bestFit="1" customWidth="1"/>
    <col min="9226" max="9472" width="9.140625" style="148"/>
    <col min="9473" max="9473" width="49.140625" style="148" bestFit="1" customWidth="1"/>
    <col min="9474" max="9477" width="18" style="148" customWidth="1"/>
    <col min="9478" max="9478" width="22.140625" style="148" bestFit="1" customWidth="1"/>
    <col min="9479" max="9479" width="24" style="148" bestFit="1" customWidth="1"/>
    <col min="9480" max="9480" width="9.140625" style="148"/>
    <col min="9481" max="9481" width="15" style="148" bestFit="1" customWidth="1"/>
    <col min="9482" max="9728" width="9.140625" style="148"/>
    <col min="9729" max="9729" width="49.140625" style="148" bestFit="1" customWidth="1"/>
    <col min="9730" max="9733" width="18" style="148" customWidth="1"/>
    <col min="9734" max="9734" width="22.140625" style="148" bestFit="1" customWidth="1"/>
    <col min="9735" max="9735" width="24" style="148" bestFit="1" customWidth="1"/>
    <col min="9736" max="9736" width="9.140625" style="148"/>
    <col min="9737" max="9737" width="15" style="148" bestFit="1" customWidth="1"/>
    <col min="9738" max="9984" width="9.140625" style="148"/>
    <col min="9985" max="9985" width="49.140625" style="148" bestFit="1" customWidth="1"/>
    <col min="9986" max="9989" width="18" style="148" customWidth="1"/>
    <col min="9990" max="9990" width="22.140625" style="148" bestFit="1" customWidth="1"/>
    <col min="9991" max="9991" width="24" style="148" bestFit="1" customWidth="1"/>
    <col min="9992" max="9992" width="9.140625" style="148"/>
    <col min="9993" max="9993" width="15" style="148" bestFit="1" customWidth="1"/>
    <col min="9994" max="10240" width="9.140625" style="148"/>
    <col min="10241" max="10241" width="49.140625" style="148" bestFit="1" customWidth="1"/>
    <col min="10242" max="10245" width="18" style="148" customWidth="1"/>
    <col min="10246" max="10246" width="22.140625" style="148" bestFit="1" customWidth="1"/>
    <col min="10247" max="10247" width="24" style="148" bestFit="1" customWidth="1"/>
    <col min="10248" max="10248" width="9.140625" style="148"/>
    <col min="10249" max="10249" width="15" style="148" bestFit="1" customWidth="1"/>
    <col min="10250" max="10496" width="9.140625" style="148"/>
    <col min="10497" max="10497" width="49.140625" style="148" bestFit="1" customWidth="1"/>
    <col min="10498" max="10501" width="18" style="148" customWidth="1"/>
    <col min="10502" max="10502" width="22.140625" style="148" bestFit="1" customWidth="1"/>
    <col min="10503" max="10503" width="24" style="148" bestFit="1" customWidth="1"/>
    <col min="10504" max="10504" width="9.140625" style="148"/>
    <col min="10505" max="10505" width="15" style="148" bestFit="1" customWidth="1"/>
    <col min="10506" max="10752" width="9.140625" style="148"/>
    <col min="10753" max="10753" width="49.140625" style="148" bestFit="1" customWidth="1"/>
    <col min="10754" max="10757" width="18" style="148" customWidth="1"/>
    <col min="10758" max="10758" width="22.140625" style="148" bestFit="1" customWidth="1"/>
    <col min="10759" max="10759" width="24" style="148" bestFit="1" customWidth="1"/>
    <col min="10760" max="10760" width="9.140625" style="148"/>
    <col min="10761" max="10761" width="15" style="148" bestFit="1" customWidth="1"/>
    <col min="10762" max="11008" width="9.140625" style="148"/>
    <col min="11009" max="11009" width="49.140625" style="148" bestFit="1" customWidth="1"/>
    <col min="11010" max="11013" width="18" style="148" customWidth="1"/>
    <col min="11014" max="11014" width="22.140625" style="148" bestFit="1" customWidth="1"/>
    <col min="11015" max="11015" width="24" style="148" bestFit="1" customWidth="1"/>
    <col min="11016" max="11016" width="9.140625" style="148"/>
    <col min="11017" max="11017" width="15" style="148" bestFit="1" customWidth="1"/>
    <col min="11018" max="11264" width="9.140625" style="148"/>
    <col min="11265" max="11265" width="49.140625" style="148" bestFit="1" customWidth="1"/>
    <col min="11266" max="11269" width="18" style="148" customWidth="1"/>
    <col min="11270" max="11270" width="22.140625" style="148" bestFit="1" customWidth="1"/>
    <col min="11271" max="11271" width="24" style="148" bestFit="1" customWidth="1"/>
    <col min="11272" max="11272" width="9.140625" style="148"/>
    <col min="11273" max="11273" width="15" style="148" bestFit="1" customWidth="1"/>
    <col min="11274" max="11520" width="9.140625" style="148"/>
    <col min="11521" max="11521" width="49.140625" style="148" bestFit="1" customWidth="1"/>
    <col min="11522" max="11525" width="18" style="148" customWidth="1"/>
    <col min="11526" max="11526" width="22.140625" style="148" bestFit="1" customWidth="1"/>
    <col min="11527" max="11527" width="24" style="148" bestFit="1" customWidth="1"/>
    <col min="11528" max="11528" width="9.140625" style="148"/>
    <col min="11529" max="11529" width="15" style="148" bestFit="1" customWidth="1"/>
    <col min="11530" max="11776" width="9.140625" style="148"/>
    <col min="11777" max="11777" width="49.140625" style="148" bestFit="1" customWidth="1"/>
    <col min="11778" max="11781" width="18" style="148" customWidth="1"/>
    <col min="11782" max="11782" width="22.140625" style="148" bestFit="1" customWidth="1"/>
    <col min="11783" max="11783" width="24" style="148" bestFit="1" customWidth="1"/>
    <col min="11784" max="11784" width="9.140625" style="148"/>
    <col min="11785" max="11785" width="15" style="148" bestFit="1" customWidth="1"/>
    <col min="11786" max="12032" width="9.140625" style="148"/>
    <col min="12033" max="12033" width="49.140625" style="148" bestFit="1" customWidth="1"/>
    <col min="12034" max="12037" width="18" style="148" customWidth="1"/>
    <col min="12038" max="12038" width="22.140625" style="148" bestFit="1" customWidth="1"/>
    <col min="12039" max="12039" width="24" style="148" bestFit="1" customWidth="1"/>
    <col min="12040" max="12040" width="9.140625" style="148"/>
    <col min="12041" max="12041" width="15" style="148" bestFit="1" customWidth="1"/>
    <col min="12042" max="12288" width="9.140625" style="148"/>
    <col min="12289" max="12289" width="49.140625" style="148" bestFit="1" customWidth="1"/>
    <col min="12290" max="12293" width="18" style="148" customWidth="1"/>
    <col min="12294" max="12294" width="22.140625" style="148" bestFit="1" customWidth="1"/>
    <col min="12295" max="12295" width="24" style="148" bestFit="1" customWidth="1"/>
    <col min="12296" max="12296" width="9.140625" style="148"/>
    <col min="12297" max="12297" width="15" style="148" bestFit="1" customWidth="1"/>
    <col min="12298" max="12544" width="9.140625" style="148"/>
    <col min="12545" max="12545" width="49.140625" style="148" bestFit="1" customWidth="1"/>
    <col min="12546" max="12549" width="18" style="148" customWidth="1"/>
    <col min="12550" max="12550" width="22.140625" style="148" bestFit="1" customWidth="1"/>
    <col min="12551" max="12551" width="24" style="148" bestFit="1" customWidth="1"/>
    <col min="12552" max="12552" width="9.140625" style="148"/>
    <col min="12553" max="12553" width="15" style="148" bestFit="1" customWidth="1"/>
    <col min="12554" max="12800" width="9.140625" style="148"/>
    <col min="12801" max="12801" width="49.140625" style="148" bestFit="1" customWidth="1"/>
    <col min="12802" max="12805" width="18" style="148" customWidth="1"/>
    <col min="12806" max="12806" width="22.140625" style="148" bestFit="1" customWidth="1"/>
    <col min="12807" max="12807" width="24" style="148" bestFit="1" customWidth="1"/>
    <col min="12808" max="12808" width="9.140625" style="148"/>
    <col min="12809" max="12809" width="15" style="148" bestFit="1" customWidth="1"/>
    <col min="12810" max="13056" width="9.140625" style="148"/>
    <col min="13057" max="13057" width="49.140625" style="148" bestFit="1" customWidth="1"/>
    <col min="13058" max="13061" width="18" style="148" customWidth="1"/>
    <col min="13062" max="13062" width="22.140625" style="148" bestFit="1" customWidth="1"/>
    <col min="13063" max="13063" width="24" style="148" bestFit="1" customWidth="1"/>
    <col min="13064" max="13064" width="9.140625" style="148"/>
    <col min="13065" max="13065" width="15" style="148" bestFit="1" customWidth="1"/>
    <col min="13066" max="13312" width="9.140625" style="148"/>
    <col min="13313" max="13313" width="49.140625" style="148" bestFit="1" customWidth="1"/>
    <col min="13314" max="13317" width="18" style="148" customWidth="1"/>
    <col min="13318" max="13318" width="22.140625" style="148" bestFit="1" customWidth="1"/>
    <col min="13319" max="13319" width="24" style="148" bestFit="1" customWidth="1"/>
    <col min="13320" max="13320" width="9.140625" style="148"/>
    <col min="13321" max="13321" width="15" style="148" bestFit="1" customWidth="1"/>
    <col min="13322" max="13568" width="9.140625" style="148"/>
    <col min="13569" max="13569" width="49.140625" style="148" bestFit="1" customWidth="1"/>
    <col min="13570" max="13573" width="18" style="148" customWidth="1"/>
    <col min="13574" max="13574" width="22.140625" style="148" bestFit="1" customWidth="1"/>
    <col min="13575" max="13575" width="24" style="148" bestFit="1" customWidth="1"/>
    <col min="13576" max="13576" width="9.140625" style="148"/>
    <col min="13577" max="13577" width="15" style="148" bestFit="1" customWidth="1"/>
    <col min="13578" max="13824" width="9.140625" style="148"/>
    <col min="13825" max="13825" width="49.140625" style="148" bestFit="1" customWidth="1"/>
    <col min="13826" max="13829" width="18" style="148" customWidth="1"/>
    <col min="13830" max="13830" width="22.140625" style="148" bestFit="1" customWidth="1"/>
    <col min="13831" max="13831" width="24" style="148" bestFit="1" customWidth="1"/>
    <col min="13832" max="13832" width="9.140625" style="148"/>
    <col min="13833" max="13833" width="15" style="148" bestFit="1" customWidth="1"/>
    <col min="13834" max="14080" width="9.140625" style="148"/>
    <col min="14081" max="14081" width="49.140625" style="148" bestFit="1" customWidth="1"/>
    <col min="14082" max="14085" width="18" style="148" customWidth="1"/>
    <col min="14086" max="14086" width="22.140625" style="148" bestFit="1" customWidth="1"/>
    <col min="14087" max="14087" width="24" style="148" bestFit="1" customWidth="1"/>
    <col min="14088" max="14088" width="9.140625" style="148"/>
    <col min="14089" max="14089" width="15" style="148" bestFit="1" customWidth="1"/>
    <col min="14090" max="14336" width="9.140625" style="148"/>
    <col min="14337" max="14337" width="49.140625" style="148" bestFit="1" customWidth="1"/>
    <col min="14338" max="14341" width="18" style="148" customWidth="1"/>
    <col min="14342" max="14342" width="22.140625" style="148" bestFit="1" customWidth="1"/>
    <col min="14343" max="14343" width="24" style="148" bestFit="1" customWidth="1"/>
    <col min="14344" max="14344" width="9.140625" style="148"/>
    <col min="14345" max="14345" width="15" style="148" bestFit="1" customWidth="1"/>
    <col min="14346" max="14592" width="9.140625" style="148"/>
    <col min="14593" max="14593" width="49.140625" style="148" bestFit="1" customWidth="1"/>
    <col min="14594" max="14597" width="18" style="148" customWidth="1"/>
    <col min="14598" max="14598" width="22.140625" style="148" bestFit="1" customWidth="1"/>
    <col min="14599" max="14599" width="24" style="148" bestFit="1" customWidth="1"/>
    <col min="14600" max="14600" width="9.140625" style="148"/>
    <col min="14601" max="14601" width="15" style="148" bestFit="1" customWidth="1"/>
    <col min="14602" max="14848" width="9.140625" style="148"/>
    <col min="14849" max="14849" width="49.140625" style="148" bestFit="1" customWidth="1"/>
    <col min="14850" max="14853" width="18" style="148" customWidth="1"/>
    <col min="14854" max="14854" width="22.140625" style="148" bestFit="1" customWidth="1"/>
    <col min="14855" max="14855" width="24" style="148" bestFit="1" customWidth="1"/>
    <col min="14856" max="14856" width="9.140625" style="148"/>
    <col min="14857" max="14857" width="15" style="148" bestFit="1" customWidth="1"/>
    <col min="14858" max="15104" width="9.140625" style="148"/>
    <col min="15105" max="15105" width="49.140625" style="148" bestFit="1" customWidth="1"/>
    <col min="15106" max="15109" width="18" style="148" customWidth="1"/>
    <col min="15110" max="15110" width="22.140625" style="148" bestFit="1" customWidth="1"/>
    <col min="15111" max="15111" width="24" style="148" bestFit="1" customWidth="1"/>
    <col min="15112" max="15112" width="9.140625" style="148"/>
    <col min="15113" max="15113" width="15" style="148" bestFit="1" customWidth="1"/>
    <col min="15114" max="15360" width="9.140625" style="148"/>
    <col min="15361" max="15361" width="49.140625" style="148" bestFit="1" customWidth="1"/>
    <col min="15362" max="15365" width="18" style="148" customWidth="1"/>
    <col min="15366" max="15366" width="22.140625" style="148" bestFit="1" customWidth="1"/>
    <col min="15367" max="15367" width="24" style="148" bestFit="1" customWidth="1"/>
    <col min="15368" max="15368" width="9.140625" style="148"/>
    <col min="15369" max="15369" width="15" style="148" bestFit="1" customWidth="1"/>
    <col min="15370" max="15616" width="9.140625" style="148"/>
    <col min="15617" max="15617" width="49.140625" style="148" bestFit="1" customWidth="1"/>
    <col min="15618" max="15621" width="18" style="148" customWidth="1"/>
    <col min="15622" max="15622" width="22.140625" style="148" bestFit="1" customWidth="1"/>
    <col min="15623" max="15623" width="24" style="148" bestFit="1" customWidth="1"/>
    <col min="15624" max="15624" width="9.140625" style="148"/>
    <col min="15625" max="15625" width="15" style="148" bestFit="1" customWidth="1"/>
    <col min="15626" max="15872" width="9.140625" style="148"/>
    <col min="15873" max="15873" width="49.140625" style="148" bestFit="1" customWidth="1"/>
    <col min="15874" max="15877" width="18" style="148" customWidth="1"/>
    <col min="15878" max="15878" width="22.140625" style="148" bestFit="1" customWidth="1"/>
    <col min="15879" max="15879" width="24" style="148" bestFit="1" customWidth="1"/>
    <col min="15880" max="15880" width="9.140625" style="148"/>
    <col min="15881" max="15881" width="15" style="148" bestFit="1" customWidth="1"/>
    <col min="15882" max="16128" width="9.140625" style="148"/>
    <col min="16129" max="16129" width="49.140625" style="148" bestFit="1" customWidth="1"/>
    <col min="16130" max="16133" width="18" style="148" customWidth="1"/>
    <col min="16134" max="16134" width="22.140625" style="148" bestFit="1" customWidth="1"/>
    <col min="16135" max="16135" width="24" style="148" bestFit="1" customWidth="1"/>
    <col min="16136" max="16136" width="9.140625" style="148"/>
    <col min="16137" max="16137" width="15" style="148" bestFit="1" customWidth="1"/>
    <col min="16138" max="16384" width="9.140625" style="148"/>
  </cols>
  <sheetData>
    <row r="1" spans="1:14" x14ac:dyDescent="0.25">
      <c r="A1" s="147"/>
      <c r="D1" s="149"/>
    </row>
    <row r="2" spans="1:14" ht="15.75" x14ac:dyDescent="0.25">
      <c r="A2" s="151" t="s">
        <v>0</v>
      </c>
      <c r="B2" s="151"/>
      <c r="C2" s="151"/>
      <c r="D2" s="151"/>
      <c r="E2" s="151"/>
      <c r="F2" s="151"/>
      <c r="G2" s="151"/>
    </row>
    <row r="3" spans="1:14" ht="15.75" x14ac:dyDescent="0.25">
      <c r="A3" s="151" t="s">
        <v>69</v>
      </c>
      <c r="B3" s="151"/>
      <c r="C3" s="151"/>
      <c r="D3" s="151"/>
      <c r="E3" s="151"/>
      <c r="F3" s="151"/>
      <c r="G3" s="151"/>
    </row>
    <row r="4" spans="1:14" ht="15.75" x14ac:dyDescent="0.25">
      <c r="A4" s="151" t="s">
        <v>70</v>
      </c>
      <c r="B4" s="151"/>
      <c r="C4" s="151"/>
      <c r="D4" s="151"/>
      <c r="E4" s="151"/>
      <c r="F4" s="151"/>
      <c r="G4" s="151"/>
    </row>
    <row r="5" spans="1:14" ht="15.75" x14ac:dyDescent="0.25">
      <c r="A5" s="151" t="s">
        <v>71</v>
      </c>
      <c r="B5" s="151"/>
      <c r="C5" s="151"/>
      <c r="D5" s="151"/>
      <c r="E5" s="151"/>
      <c r="F5" s="151"/>
      <c r="G5" s="151"/>
    </row>
    <row r="6" spans="1:14" x14ac:dyDescent="0.25">
      <c r="A6" s="152"/>
      <c r="B6" s="152"/>
      <c r="C6" s="152"/>
      <c r="D6" s="152"/>
      <c r="E6" s="152"/>
    </row>
    <row r="7" spans="1:14" x14ac:dyDescent="0.25">
      <c r="A7" s="153" t="s">
        <v>72</v>
      </c>
      <c r="B7" s="154" t="s">
        <v>73</v>
      </c>
      <c r="C7" s="154"/>
      <c r="D7" s="154" t="s">
        <v>74</v>
      </c>
      <c r="E7" s="154"/>
      <c r="F7" s="155" t="s">
        <v>75</v>
      </c>
      <c r="G7" s="155" t="s">
        <v>76</v>
      </c>
    </row>
    <row r="8" spans="1:14" x14ac:dyDescent="0.25">
      <c r="A8" s="156" t="s">
        <v>77</v>
      </c>
      <c r="B8" s="157">
        <f>SUM(B9:B16)</f>
        <v>756000</v>
      </c>
      <c r="C8" s="157"/>
      <c r="D8" s="157">
        <f>SUM(D9:D16)</f>
        <v>756000</v>
      </c>
      <c r="E8" s="157"/>
      <c r="F8" s="158">
        <f>SUM(F9:F15)</f>
        <v>170140.31</v>
      </c>
      <c r="G8" s="158">
        <f>F8-D8</f>
        <v>-585859.68999999994</v>
      </c>
    </row>
    <row r="9" spans="1:14" x14ac:dyDescent="0.25">
      <c r="A9" s="159" t="s">
        <v>78</v>
      </c>
      <c r="B9" s="160"/>
      <c r="C9" s="161"/>
      <c r="D9" s="160"/>
      <c r="E9" s="161"/>
      <c r="F9" s="162"/>
      <c r="G9" s="162">
        <f t="shared" ref="G9:G22" si="0">F9-D9</f>
        <v>0</v>
      </c>
    </row>
    <row r="10" spans="1:14" x14ac:dyDescent="0.25">
      <c r="A10" s="159" t="s">
        <v>79</v>
      </c>
      <c r="B10" s="163"/>
      <c r="C10" s="164"/>
      <c r="D10" s="160"/>
      <c r="E10" s="161"/>
      <c r="F10" s="162"/>
      <c r="G10" s="162">
        <f t="shared" si="0"/>
        <v>0</v>
      </c>
      <c r="I10" s="165"/>
    </row>
    <row r="11" spans="1:14" x14ac:dyDescent="0.25">
      <c r="A11" s="159" t="s">
        <v>80</v>
      </c>
      <c r="B11" s="163"/>
      <c r="C11" s="164"/>
      <c r="D11" s="160">
        <f>$B$11</f>
        <v>0</v>
      </c>
      <c r="E11" s="161"/>
      <c r="F11" s="166">
        <f>'Balancete Financeiro'!G8</f>
        <v>170140.31</v>
      </c>
      <c r="G11" s="162">
        <f>F11-D11</f>
        <v>170140.31</v>
      </c>
      <c r="I11" s="167"/>
      <c r="J11" s="168"/>
      <c r="K11" s="168"/>
      <c r="L11" s="168"/>
      <c r="M11" s="168"/>
      <c r="N11" s="168"/>
    </row>
    <row r="12" spans="1:14" x14ac:dyDescent="0.25">
      <c r="A12" s="159" t="s">
        <v>81</v>
      </c>
      <c r="B12" s="163"/>
      <c r="C12" s="164"/>
      <c r="D12" s="160">
        <f>B12</f>
        <v>0</v>
      </c>
      <c r="E12" s="161"/>
      <c r="F12" s="162"/>
      <c r="G12" s="162">
        <f t="shared" si="0"/>
        <v>0</v>
      </c>
      <c r="I12" s="167"/>
      <c r="J12" s="168"/>
      <c r="K12" s="168"/>
      <c r="L12" s="168"/>
      <c r="M12" s="168"/>
      <c r="N12" s="168"/>
    </row>
    <row r="13" spans="1:14" x14ac:dyDescent="0.25">
      <c r="A13" s="159" t="s">
        <v>82</v>
      </c>
      <c r="B13" s="160"/>
      <c r="C13" s="161"/>
      <c r="D13" s="160">
        <f>B13</f>
        <v>0</v>
      </c>
      <c r="E13" s="161"/>
      <c r="F13" s="162"/>
      <c r="G13" s="162">
        <f t="shared" si="0"/>
        <v>0</v>
      </c>
      <c r="I13" s="167"/>
      <c r="J13" s="168"/>
      <c r="K13" s="168"/>
      <c r="L13" s="168"/>
      <c r="M13" s="168"/>
    </row>
    <row r="14" spans="1:14" x14ac:dyDescent="0.25">
      <c r="A14" s="159" t="s">
        <v>83</v>
      </c>
      <c r="B14" s="160"/>
      <c r="C14" s="161"/>
      <c r="D14" s="160">
        <f>B14</f>
        <v>0</v>
      </c>
      <c r="E14" s="161"/>
      <c r="F14" s="162"/>
      <c r="G14" s="162">
        <f t="shared" si="0"/>
        <v>0</v>
      </c>
    </row>
    <row r="15" spans="1:14" x14ac:dyDescent="0.25">
      <c r="A15" s="159" t="s">
        <v>84</v>
      </c>
      <c r="B15" s="160">
        <v>600000</v>
      </c>
      <c r="C15" s="161"/>
      <c r="D15" s="160">
        <f>B15</f>
        <v>600000</v>
      </c>
      <c r="E15" s="161"/>
      <c r="F15" s="166">
        <f>'Balancete Financeiro'!G19</f>
        <v>0</v>
      </c>
      <c r="G15" s="162">
        <f>F15-D15</f>
        <v>-600000</v>
      </c>
    </row>
    <row r="16" spans="1:14" x14ac:dyDescent="0.25">
      <c r="A16" s="159" t="s">
        <v>85</v>
      </c>
      <c r="B16" s="163">
        <v>156000</v>
      </c>
      <c r="C16" s="164"/>
      <c r="D16" s="160">
        <f>$B$16</f>
        <v>156000</v>
      </c>
      <c r="E16" s="161"/>
      <c r="G16" s="162">
        <f>F17-D16</f>
        <v>-156000</v>
      </c>
    </row>
    <row r="17" spans="1:9" x14ac:dyDescent="0.25">
      <c r="A17" s="153" t="s">
        <v>86</v>
      </c>
      <c r="B17" s="169">
        <f>SUM(B18:B22)</f>
        <v>0</v>
      </c>
      <c r="C17" s="169"/>
      <c r="D17" s="169">
        <f>SUM(D18:D22)</f>
        <v>0</v>
      </c>
      <c r="E17" s="169"/>
      <c r="F17" s="170">
        <f>SUM(F18:F22)</f>
        <v>0</v>
      </c>
      <c r="G17" s="170">
        <f t="shared" si="0"/>
        <v>0</v>
      </c>
    </row>
    <row r="18" spans="1:9" x14ac:dyDescent="0.25">
      <c r="A18" s="159" t="s">
        <v>87</v>
      </c>
      <c r="B18" s="160"/>
      <c r="C18" s="161"/>
      <c r="D18" s="160"/>
      <c r="E18" s="161"/>
      <c r="F18" s="171"/>
      <c r="G18" s="162">
        <f t="shared" si="0"/>
        <v>0</v>
      </c>
    </row>
    <row r="19" spans="1:9" x14ac:dyDescent="0.25">
      <c r="A19" s="159" t="s">
        <v>88</v>
      </c>
      <c r="B19" s="160"/>
      <c r="C19" s="161"/>
      <c r="D19" s="160"/>
      <c r="E19" s="161"/>
      <c r="F19" s="171"/>
      <c r="G19" s="162">
        <f t="shared" si="0"/>
        <v>0</v>
      </c>
    </row>
    <row r="20" spans="1:9" x14ac:dyDescent="0.25">
      <c r="A20" s="159" t="s">
        <v>89</v>
      </c>
      <c r="B20" s="160"/>
      <c r="C20" s="161"/>
      <c r="D20" s="160"/>
      <c r="E20" s="161"/>
      <c r="F20" s="171"/>
      <c r="G20" s="162">
        <f t="shared" si="0"/>
        <v>0</v>
      </c>
    </row>
    <row r="21" spans="1:9" x14ac:dyDescent="0.25">
      <c r="A21" s="159" t="s">
        <v>90</v>
      </c>
      <c r="B21" s="160"/>
      <c r="C21" s="161"/>
      <c r="D21" s="160"/>
      <c r="E21" s="161"/>
      <c r="F21" s="171"/>
      <c r="G21" s="162">
        <f t="shared" si="0"/>
        <v>0</v>
      </c>
    </row>
    <row r="22" spans="1:9" x14ac:dyDescent="0.25">
      <c r="A22" s="159" t="s">
        <v>91</v>
      </c>
      <c r="B22" s="160"/>
      <c r="C22" s="161"/>
      <c r="D22" s="160"/>
      <c r="E22" s="161"/>
      <c r="F22" s="171"/>
      <c r="G22" s="162">
        <f t="shared" si="0"/>
        <v>0</v>
      </c>
    </row>
    <row r="23" spans="1:9" hidden="1" x14ac:dyDescent="0.25">
      <c r="A23" s="172" t="s">
        <v>92</v>
      </c>
      <c r="B23" s="173"/>
      <c r="C23" s="173"/>
      <c r="D23" s="173"/>
      <c r="E23" s="173"/>
      <c r="F23" s="174"/>
      <c r="G23" s="174"/>
    </row>
    <row r="24" spans="1:9" s="177" customFormat="1" x14ac:dyDescent="0.25">
      <c r="A24" s="153" t="s">
        <v>93</v>
      </c>
      <c r="B24" s="175">
        <f>B8+B17+B23</f>
        <v>756000</v>
      </c>
      <c r="C24" s="175"/>
      <c r="D24" s="175">
        <f>D8+D17+D23</f>
        <v>756000</v>
      </c>
      <c r="E24" s="175"/>
      <c r="F24" s="176">
        <f>F8+F17+F23</f>
        <v>170140.31</v>
      </c>
      <c r="G24" s="176">
        <f>F24-D24</f>
        <v>-585859.68999999994</v>
      </c>
      <c r="I24" s="178"/>
    </row>
    <row r="25" spans="1:9" x14ac:dyDescent="0.25">
      <c r="A25" s="156" t="s">
        <v>94</v>
      </c>
      <c r="B25" s="179">
        <f>SUM(B26:B31)</f>
        <v>0</v>
      </c>
      <c r="C25" s="179"/>
      <c r="D25" s="179">
        <f>SUM(D26:D31)</f>
        <v>0</v>
      </c>
      <c r="E25" s="179"/>
      <c r="F25" s="180">
        <f>SUM(F26:F31)</f>
        <v>0</v>
      </c>
      <c r="G25" s="180">
        <f>F25-D25</f>
        <v>0</v>
      </c>
    </row>
    <row r="26" spans="1:9" x14ac:dyDescent="0.25">
      <c r="A26" s="159" t="s">
        <v>95</v>
      </c>
      <c r="B26" s="181"/>
      <c r="C26" s="182"/>
      <c r="D26" s="160"/>
      <c r="E26" s="161"/>
      <c r="F26" s="171"/>
      <c r="G26" s="171"/>
    </row>
    <row r="27" spans="1:9" x14ac:dyDescent="0.25">
      <c r="A27" s="159" t="s">
        <v>96</v>
      </c>
      <c r="B27" s="160"/>
      <c r="C27" s="161"/>
      <c r="D27" s="160"/>
      <c r="E27" s="161"/>
      <c r="F27" s="171"/>
      <c r="G27" s="171"/>
    </row>
    <row r="28" spans="1:9" x14ac:dyDescent="0.25">
      <c r="A28" s="159" t="s">
        <v>97</v>
      </c>
      <c r="B28" s="160"/>
      <c r="C28" s="161"/>
      <c r="D28" s="160"/>
      <c r="E28" s="161"/>
      <c r="F28" s="171"/>
      <c r="G28" s="171"/>
    </row>
    <row r="29" spans="1:9" x14ac:dyDescent="0.25">
      <c r="A29" s="159" t="s">
        <v>98</v>
      </c>
      <c r="B29" s="160"/>
      <c r="C29" s="161"/>
      <c r="D29" s="160"/>
      <c r="E29" s="161"/>
      <c r="F29" s="171"/>
      <c r="G29" s="171"/>
    </row>
    <row r="30" spans="1:9" x14ac:dyDescent="0.25">
      <c r="A30" s="159" t="s">
        <v>96</v>
      </c>
      <c r="B30" s="160"/>
      <c r="C30" s="161"/>
      <c r="D30" s="160"/>
      <c r="E30" s="161"/>
      <c r="F30" s="171"/>
      <c r="G30" s="171"/>
    </row>
    <row r="31" spans="1:9" x14ac:dyDescent="0.25">
      <c r="A31" s="159" t="s">
        <v>97</v>
      </c>
      <c r="B31" s="160"/>
      <c r="C31" s="161"/>
      <c r="D31" s="160"/>
      <c r="E31" s="161"/>
      <c r="F31" s="171"/>
      <c r="G31" s="171"/>
    </row>
    <row r="32" spans="1:9" x14ac:dyDescent="0.25">
      <c r="A32" s="153" t="s">
        <v>99</v>
      </c>
      <c r="B32" s="175">
        <f>B25+B24</f>
        <v>756000</v>
      </c>
      <c r="C32" s="175"/>
      <c r="D32" s="175">
        <f>D25+D24</f>
        <v>756000</v>
      </c>
      <c r="E32" s="175"/>
      <c r="F32" s="176">
        <f>F25+F24</f>
        <v>170140.31</v>
      </c>
      <c r="G32" s="176">
        <f>F32-D32</f>
        <v>-585859.68999999994</v>
      </c>
    </row>
    <row r="33" spans="1:9" x14ac:dyDescent="0.25">
      <c r="A33" s="172" t="s">
        <v>100</v>
      </c>
      <c r="B33" s="183">
        <f>IF(B32&gt;B60,0,B60-B32)</f>
        <v>1977384</v>
      </c>
      <c r="C33" s="183"/>
      <c r="D33" s="183">
        <f>IF(D32&gt;C60,0,C60-D32)</f>
        <v>1977384</v>
      </c>
      <c r="E33" s="183"/>
      <c r="F33" s="184">
        <f>IF(F32&gt;D60,0,D60-F32)</f>
        <v>0</v>
      </c>
      <c r="G33" s="184">
        <f>+F33-D33</f>
        <v>-1977384</v>
      </c>
      <c r="H33" s="168"/>
    </row>
    <row r="34" spans="1:9" s="177" customFormat="1" x14ac:dyDescent="0.25">
      <c r="A34" s="153" t="s">
        <v>101</v>
      </c>
      <c r="B34" s="175">
        <f>B32+B33</f>
        <v>2733384</v>
      </c>
      <c r="C34" s="175"/>
      <c r="D34" s="175">
        <f>D32+D33</f>
        <v>2733384</v>
      </c>
      <c r="E34" s="175"/>
      <c r="F34" s="176">
        <f>F32+F33</f>
        <v>170140.31</v>
      </c>
      <c r="G34" s="176">
        <f>F34-D34</f>
        <v>-2563243.69</v>
      </c>
      <c r="I34" s="178"/>
    </row>
    <row r="35" spans="1:9" x14ac:dyDescent="0.25">
      <c r="A35" s="185" t="s">
        <v>102</v>
      </c>
      <c r="B35" s="186">
        <f>SUM(B37:C38)</f>
        <v>0</v>
      </c>
      <c r="C35" s="187"/>
      <c r="D35" s="186">
        <f>SUM(D37:E38)</f>
        <v>0</v>
      </c>
      <c r="E35" s="187"/>
      <c r="F35" s="188">
        <f>SUM(F37:F38)</f>
        <v>0</v>
      </c>
      <c r="G35" s="188">
        <f>SUM(G37:G38)</f>
        <v>0</v>
      </c>
    </row>
    <row r="36" spans="1:9" x14ac:dyDescent="0.25">
      <c r="A36" s="189" t="s">
        <v>103</v>
      </c>
      <c r="B36" s="190"/>
      <c r="C36" s="191"/>
      <c r="D36" s="190"/>
      <c r="E36" s="192"/>
      <c r="F36" s="193"/>
      <c r="G36" s="193"/>
    </row>
    <row r="37" spans="1:9" x14ac:dyDescent="0.25">
      <c r="A37" s="194" t="s">
        <v>104</v>
      </c>
      <c r="B37" s="195"/>
      <c r="C37" s="195"/>
      <c r="D37" s="195"/>
      <c r="E37" s="195"/>
      <c r="F37" s="196"/>
      <c r="G37" s="196"/>
    </row>
    <row r="38" spans="1:9" x14ac:dyDescent="0.25">
      <c r="A38" s="197" t="s">
        <v>105</v>
      </c>
      <c r="B38" s="198"/>
      <c r="C38" s="198"/>
      <c r="D38" s="198"/>
      <c r="E38" s="198"/>
      <c r="F38" s="199"/>
      <c r="G38" s="199"/>
    </row>
    <row r="39" spans="1:9" x14ac:dyDescent="0.25">
      <c r="A39" s="177"/>
    </row>
    <row r="41" spans="1:9" s="201" customFormat="1" ht="30" x14ac:dyDescent="0.2">
      <c r="A41" s="200" t="s">
        <v>106</v>
      </c>
      <c r="B41" s="200" t="s">
        <v>107</v>
      </c>
      <c r="C41" s="200" t="s">
        <v>108</v>
      </c>
      <c r="D41" s="200" t="s">
        <v>109</v>
      </c>
      <c r="E41" s="200" t="s">
        <v>110</v>
      </c>
      <c r="F41" s="200" t="s">
        <v>111</v>
      </c>
      <c r="G41" s="200" t="s">
        <v>112</v>
      </c>
      <c r="I41" s="202"/>
    </row>
    <row r="42" spans="1:9" x14ac:dyDescent="0.25">
      <c r="A42" s="156" t="s">
        <v>113</v>
      </c>
      <c r="B42" s="203">
        <f>SUM(B43:B45)</f>
        <v>2733384</v>
      </c>
      <c r="C42" s="203">
        <f>SUM(C43:C45)</f>
        <v>2733384</v>
      </c>
      <c r="D42" s="203">
        <f>SUM(D43:D45)</f>
        <v>0</v>
      </c>
      <c r="E42" s="203">
        <f>SUM(E43:E45)</f>
        <v>0</v>
      </c>
      <c r="F42" s="203">
        <f>SUM(F43:F45)</f>
        <v>0</v>
      </c>
      <c r="G42" s="203">
        <f>C42-D42</f>
        <v>2733384</v>
      </c>
    </row>
    <row r="43" spans="1:9" x14ac:dyDescent="0.25">
      <c r="A43" s="159" t="s">
        <v>114</v>
      </c>
      <c r="B43" s="159"/>
      <c r="C43" s="159"/>
      <c r="D43" s="159"/>
      <c r="E43" s="159"/>
      <c r="F43" s="159"/>
      <c r="G43" s="159"/>
    </row>
    <row r="44" spans="1:9" x14ac:dyDescent="0.25">
      <c r="A44" s="159" t="s">
        <v>115</v>
      </c>
      <c r="B44" s="159"/>
      <c r="C44" s="159"/>
      <c r="D44" s="159"/>
      <c r="E44" s="159"/>
      <c r="F44" s="159"/>
      <c r="G44" s="159"/>
    </row>
    <row r="45" spans="1:9" x14ac:dyDescent="0.25">
      <c r="A45" s="159" t="s">
        <v>116</v>
      </c>
      <c r="B45" s="204">
        <v>2733384</v>
      </c>
      <c r="C45" s="205">
        <v>2733384</v>
      </c>
      <c r="D45" s="204">
        <v>0</v>
      </c>
      <c r="E45" s="204">
        <v>0</v>
      </c>
      <c r="F45" s="204"/>
      <c r="G45" s="206">
        <f>C45-D45</f>
        <v>2733384</v>
      </c>
    </row>
    <row r="46" spans="1:9" x14ac:dyDescent="0.25">
      <c r="A46" s="153" t="s">
        <v>117</v>
      </c>
      <c r="B46" s="207">
        <f>SUM(B47:B49)</f>
        <v>0</v>
      </c>
      <c r="C46" s="207">
        <f>SUM(C47:C49)</f>
        <v>0</v>
      </c>
      <c r="D46" s="207">
        <f>SUM(D47:D49)</f>
        <v>0</v>
      </c>
      <c r="E46" s="207">
        <f>SUM(E47:E49)</f>
        <v>0</v>
      </c>
      <c r="F46" s="207">
        <f>SUM(F47:F49)</f>
        <v>0</v>
      </c>
      <c r="G46" s="208">
        <f>C46-D46</f>
        <v>0</v>
      </c>
    </row>
    <row r="47" spans="1:9" x14ac:dyDescent="0.25">
      <c r="A47" s="159" t="s">
        <v>118</v>
      </c>
      <c r="B47" s="204">
        <v>0</v>
      </c>
      <c r="C47" s="206">
        <v>0</v>
      </c>
      <c r="D47" s="204">
        <v>0</v>
      </c>
      <c r="E47" s="204">
        <v>0</v>
      </c>
      <c r="F47" s="204">
        <v>0</v>
      </c>
      <c r="G47" s="206">
        <f>C47-D47</f>
        <v>0</v>
      </c>
    </row>
    <row r="48" spans="1:9" x14ac:dyDescent="0.25">
      <c r="A48" s="159" t="s">
        <v>119</v>
      </c>
      <c r="B48" s="159"/>
      <c r="C48" s="159"/>
      <c r="D48" s="159"/>
      <c r="E48" s="159"/>
      <c r="F48" s="159"/>
      <c r="G48" s="159"/>
    </row>
    <row r="49" spans="1:16" x14ac:dyDescent="0.25">
      <c r="A49" s="159" t="s">
        <v>120</v>
      </c>
      <c r="B49" s="159"/>
      <c r="C49" s="159"/>
      <c r="D49" s="159"/>
      <c r="E49" s="159"/>
      <c r="F49" s="159"/>
      <c r="G49" s="159"/>
    </row>
    <row r="50" spans="1:16" x14ac:dyDescent="0.25">
      <c r="A50" s="209" t="s">
        <v>121</v>
      </c>
      <c r="B50" s="209"/>
      <c r="C50" s="209"/>
      <c r="D50" s="209"/>
      <c r="E50" s="209"/>
      <c r="F50" s="209"/>
      <c r="G50" s="209"/>
    </row>
    <row r="51" spans="1:16" hidden="1" x14ac:dyDescent="0.25">
      <c r="A51" s="209"/>
      <c r="B51" s="209"/>
      <c r="C51" s="209"/>
      <c r="D51" s="209"/>
      <c r="E51" s="209"/>
      <c r="F51" s="209"/>
      <c r="G51" s="209"/>
    </row>
    <row r="52" spans="1:16" x14ac:dyDescent="0.25">
      <c r="A52" s="153" t="s">
        <v>122</v>
      </c>
      <c r="B52" s="208">
        <f>B42+B46+B50+B51</f>
        <v>2733384</v>
      </c>
      <c r="C52" s="208">
        <f>C42+C46+C50+C51</f>
        <v>2733384</v>
      </c>
      <c r="D52" s="208">
        <f>D42+D46+D50+D51</f>
        <v>0</v>
      </c>
      <c r="E52" s="208">
        <f>E42+E46+E50+E51</f>
        <v>0</v>
      </c>
      <c r="F52" s="208">
        <f>F42+F46+F50+F51</f>
        <v>0</v>
      </c>
      <c r="G52" s="208">
        <f>C52-D52</f>
        <v>2733384</v>
      </c>
    </row>
    <row r="53" spans="1:16" x14ac:dyDescent="0.25">
      <c r="A53" s="156" t="s">
        <v>123</v>
      </c>
      <c r="B53" s="210">
        <f>SUM(B54:B59)</f>
        <v>0</v>
      </c>
      <c r="C53" s="210">
        <f>SUM(C54:C59)</f>
        <v>0</v>
      </c>
      <c r="D53" s="210">
        <f>SUM(D54:D59)</f>
        <v>0</v>
      </c>
      <c r="E53" s="210">
        <f>SUM(E54:E59)</f>
        <v>0</v>
      </c>
      <c r="F53" s="210">
        <f>SUM(F54:F59)</f>
        <v>0</v>
      </c>
      <c r="G53" s="210">
        <f>(C53-D53)</f>
        <v>0</v>
      </c>
    </row>
    <row r="54" spans="1:16" x14ac:dyDescent="0.25">
      <c r="A54" s="159" t="s">
        <v>124</v>
      </c>
      <c r="B54" s="159"/>
      <c r="C54" s="159"/>
      <c r="D54" s="159"/>
      <c r="E54" s="159"/>
      <c r="F54" s="159"/>
      <c r="G54" s="159"/>
    </row>
    <row r="55" spans="1:16" x14ac:dyDescent="0.25">
      <c r="A55" s="159" t="s">
        <v>125</v>
      </c>
      <c r="B55" s="159"/>
      <c r="C55" s="159"/>
      <c r="D55" s="159"/>
      <c r="E55" s="159"/>
      <c r="F55" s="159"/>
      <c r="G55" s="159"/>
    </row>
    <row r="56" spans="1:16" x14ac:dyDescent="0.25">
      <c r="A56" s="159" t="s">
        <v>126</v>
      </c>
      <c r="B56" s="159"/>
      <c r="C56" s="159"/>
      <c r="D56" s="159"/>
      <c r="E56" s="159"/>
      <c r="F56" s="159"/>
      <c r="G56" s="159"/>
    </row>
    <row r="57" spans="1:16" x14ac:dyDescent="0.25">
      <c r="A57" s="159" t="s">
        <v>127</v>
      </c>
      <c r="B57" s="159"/>
      <c r="C57" s="159"/>
      <c r="D57" s="159"/>
      <c r="E57" s="159"/>
      <c r="F57" s="159"/>
      <c r="G57" s="159"/>
    </row>
    <row r="58" spans="1:16" x14ac:dyDescent="0.25">
      <c r="A58" s="159" t="s">
        <v>128</v>
      </c>
      <c r="B58" s="159"/>
      <c r="C58" s="159"/>
      <c r="D58" s="159"/>
      <c r="E58" s="159"/>
      <c r="F58" s="159"/>
      <c r="G58" s="159"/>
    </row>
    <row r="59" spans="1:16" x14ac:dyDescent="0.25">
      <c r="A59" s="159" t="s">
        <v>126</v>
      </c>
      <c r="B59" s="159"/>
      <c r="C59" s="159"/>
      <c r="D59" s="159"/>
      <c r="E59" s="159"/>
      <c r="F59" s="159"/>
      <c r="G59" s="159"/>
    </row>
    <row r="60" spans="1:16" x14ac:dyDescent="0.25">
      <c r="A60" s="153" t="s">
        <v>129</v>
      </c>
      <c r="B60" s="208">
        <f>(B52+B53)</f>
        <v>2733384</v>
      </c>
      <c r="C60" s="208">
        <f>(C52+C53)</f>
        <v>2733384</v>
      </c>
      <c r="D60" s="208">
        <f>(D52+D53)</f>
        <v>0</v>
      </c>
      <c r="E60" s="208">
        <f>(E52+E53)</f>
        <v>0</v>
      </c>
      <c r="F60" s="208">
        <f>(F52+F53)</f>
        <v>0</v>
      </c>
      <c r="G60" s="207">
        <f>(C60-D60)</f>
        <v>2733384</v>
      </c>
    </row>
    <row r="61" spans="1:16" x14ac:dyDescent="0.25">
      <c r="A61" s="153" t="s">
        <v>130</v>
      </c>
      <c r="B61" s="207">
        <f>IF(B32&gt;B60,B32-B60,0)</f>
        <v>0</v>
      </c>
      <c r="C61" s="207">
        <f>IF(D32&gt;C60,D32-C60,0)</f>
        <v>0</v>
      </c>
      <c r="D61" s="207">
        <f>IF(F32&gt;D60,F32-D60,0)</f>
        <v>170140.31</v>
      </c>
      <c r="E61" s="207">
        <f>IF(E32&gt;E60,E32-E60,0)</f>
        <v>0</v>
      </c>
      <c r="F61" s="207">
        <v>0</v>
      </c>
      <c r="G61" s="176">
        <f>+C61-D61</f>
        <v>-170140.31</v>
      </c>
    </row>
    <row r="62" spans="1:16" x14ac:dyDescent="0.25">
      <c r="A62" s="153" t="s">
        <v>131</v>
      </c>
      <c r="B62" s="208">
        <f>B60+B61</f>
        <v>2733384</v>
      </c>
      <c r="C62" s="208">
        <f>C60+C61</f>
        <v>2733384</v>
      </c>
      <c r="D62" s="208">
        <f>D60+D61</f>
        <v>170140.31</v>
      </c>
      <c r="E62" s="208">
        <f>E60+E61</f>
        <v>0</v>
      </c>
      <c r="F62" s="208">
        <f>F60+F61</f>
        <v>0</v>
      </c>
      <c r="G62" s="207">
        <f>(C62-D62)</f>
        <v>2563243.69</v>
      </c>
    </row>
    <row r="63" spans="1:16" x14ac:dyDescent="0.25">
      <c r="A63" s="211" t="s">
        <v>132</v>
      </c>
      <c r="B63" s="208"/>
      <c r="C63" s="208"/>
      <c r="D63" s="208"/>
      <c r="E63" s="208"/>
      <c r="F63" s="208"/>
      <c r="G63" s="207"/>
    </row>
    <row r="64" spans="1:16" s="104" customFormat="1" ht="17.25" customHeight="1" x14ac:dyDescent="0.2">
      <c r="A64" s="212" t="s">
        <v>133</v>
      </c>
      <c r="B64" s="111"/>
      <c r="C64" s="111"/>
      <c r="D64" s="111"/>
      <c r="E64" s="111"/>
      <c r="F64" s="111"/>
      <c r="G64" s="111"/>
      <c r="H64" s="111"/>
      <c r="I64" s="213"/>
      <c r="J64" s="111"/>
      <c r="K64" s="111"/>
      <c r="L64" s="111"/>
      <c r="M64" s="111"/>
      <c r="N64" s="214"/>
      <c r="P64" s="215"/>
    </row>
    <row r="65" spans="1:16" s="104" customFormat="1" ht="11.25" customHeight="1" x14ac:dyDescent="0.2">
      <c r="A65" s="216" t="s">
        <v>48</v>
      </c>
      <c r="B65" s="111"/>
      <c r="C65" s="111"/>
      <c r="D65" s="111"/>
      <c r="E65" s="111"/>
      <c r="F65" s="111"/>
      <c r="G65" s="111"/>
      <c r="H65" s="111"/>
      <c r="I65" s="213"/>
      <c r="J65" s="111"/>
      <c r="K65" s="111"/>
      <c r="L65" s="111"/>
      <c r="M65" s="111"/>
      <c r="N65" s="214"/>
      <c r="P65" s="215"/>
    </row>
    <row r="66" spans="1:16" s="218" customFormat="1" ht="15.95" customHeight="1" x14ac:dyDescent="0.2">
      <c r="A66" s="217" t="s">
        <v>134</v>
      </c>
      <c r="B66" s="217"/>
      <c r="C66" s="217"/>
      <c r="D66" s="217"/>
      <c r="E66" s="217"/>
      <c r="F66" s="217"/>
      <c r="G66" s="217"/>
      <c r="H66" s="141"/>
      <c r="I66" s="141"/>
      <c r="J66" s="141"/>
      <c r="K66" s="141"/>
      <c r="L66" s="141"/>
      <c r="M66" s="141"/>
      <c r="N66" s="141"/>
    </row>
    <row r="67" spans="1:16" s="218" customFormat="1" ht="15.95" customHeight="1" x14ac:dyDescent="0.2">
      <c r="A67" s="219" t="s">
        <v>135</v>
      </c>
      <c r="B67" s="219"/>
      <c r="C67" s="219"/>
      <c r="D67" s="219"/>
      <c r="E67" s="219"/>
      <c r="F67" s="219"/>
      <c r="G67" s="219"/>
      <c r="H67" s="219"/>
      <c r="I67" s="219"/>
      <c r="J67" s="219"/>
      <c r="K67" s="219"/>
      <c r="L67" s="219"/>
      <c r="M67" s="219"/>
      <c r="N67" s="141"/>
    </row>
    <row r="68" spans="1:16" s="218" customFormat="1" ht="15" customHeight="1" x14ac:dyDescent="0.2">
      <c r="A68" s="217" t="s">
        <v>136</v>
      </c>
      <c r="B68" s="217"/>
      <c r="C68" s="217"/>
      <c r="D68" s="217"/>
      <c r="E68" s="217"/>
      <c r="F68" s="217"/>
      <c r="G68" s="217"/>
      <c r="H68" s="141"/>
      <c r="I68" s="141"/>
      <c r="J68" s="141"/>
      <c r="K68" s="141"/>
      <c r="L68" s="141"/>
      <c r="M68" s="141"/>
      <c r="N68" s="141"/>
    </row>
    <row r="69" spans="1:16" s="218" customFormat="1" ht="15.75" customHeight="1" x14ac:dyDescent="0.2">
      <c r="A69" s="220" t="s">
        <v>137</v>
      </c>
      <c r="B69" s="220"/>
      <c r="C69" s="220"/>
      <c r="D69" s="220"/>
      <c r="E69" s="220"/>
      <c r="F69" s="220"/>
      <c r="G69" s="220"/>
      <c r="H69" s="220"/>
      <c r="I69" s="220"/>
      <c r="J69" s="220"/>
      <c r="K69" s="220"/>
      <c r="L69" s="220"/>
      <c r="M69" s="141"/>
      <c r="N69" s="141"/>
    </row>
    <row r="76" spans="1:16" s="136" customFormat="1" ht="13.5" customHeight="1" x14ac:dyDescent="0.2">
      <c r="A76" s="221"/>
      <c r="B76" s="1" t="s">
        <v>62</v>
      </c>
      <c r="C76" s="1"/>
      <c r="D76" s="1"/>
      <c r="E76" s="137" t="s">
        <v>63</v>
      </c>
      <c r="F76" s="137"/>
      <c r="G76" s="137"/>
      <c r="H76" s="137"/>
      <c r="I76" s="222"/>
    </row>
    <row r="77" spans="1:16" s="2" customFormat="1" ht="13.5" customHeight="1" x14ac:dyDescent="0.2">
      <c r="A77" s="223"/>
      <c r="B77" s="3" t="s">
        <v>64</v>
      </c>
      <c r="C77" s="3"/>
      <c r="D77" s="3"/>
      <c r="E77" s="3" t="s">
        <v>65</v>
      </c>
      <c r="F77" s="3"/>
      <c r="G77" s="3"/>
      <c r="H77" s="3"/>
      <c r="I77" s="56"/>
    </row>
    <row r="78" spans="1:16" s="2" customFormat="1" ht="13.5" customHeight="1" x14ac:dyDescent="0.2">
      <c r="A78" s="224"/>
      <c r="B78" s="142" t="s">
        <v>66</v>
      </c>
      <c r="C78" s="142"/>
      <c r="D78" s="142"/>
      <c r="E78" s="144" t="s">
        <v>67</v>
      </c>
      <c r="F78" s="144"/>
      <c r="G78" s="144"/>
      <c r="H78" s="144"/>
      <c r="I78" s="56"/>
    </row>
    <row r="79" spans="1:16" s="2" customFormat="1" ht="13.5" customHeight="1" x14ac:dyDescent="0.2">
      <c r="A79" s="225"/>
      <c r="B79" s="142" t="s">
        <v>68</v>
      </c>
      <c r="C79" s="142"/>
      <c r="D79" s="142"/>
      <c r="E79" s="142" t="s">
        <v>68</v>
      </c>
      <c r="F79" s="142"/>
      <c r="G79" s="142"/>
      <c r="H79" s="142"/>
      <c r="I79" s="56"/>
    </row>
  </sheetData>
  <mergeCells count="78">
    <mergeCell ref="B77:D77"/>
    <mergeCell ref="E77:H77"/>
    <mergeCell ref="B78:D78"/>
    <mergeCell ref="E78:H78"/>
    <mergeCell ref="B79:D79"/>
    <mergeCell ref="E79:H79"/>
    <mergeCell ref="A66:G66"/>
    <mergeCell ref="A67:M67"/>
    <mergeCell ref="A68:G68"/>
    <mergeCell ref="A69:L69"/>
    <mergeCell ref="B76:D76"/>
    <mergeCell ref="E76:H76"/>
    <mergeCell ref="B35:C35"/>
    <mergeCell ref="D35:E35"/>
    <mergeCell ref="B37:C37"/>
    <mergeCell ref="D37:E37"/>
    <mergeCell ref="B38:C38"/>
    <mergeCell ref="D38:E38"/>
    <mergeCell ref="B32:C32"/>
    <mergeCell ref="D32:E32"/>
    <mergeCell ref="B33:C33"/>
    <mergeCell ref="D33:E33"/>
    <mergeCell ref="B34:C34"/>
    <mergeCell ref="D34:E34"/>
    <mergeCell ref="B29:C29"/>
    <mergeCell ref="D29:E29"/>
    <mergeCell ref="B30:C30"/>
    <mergeCell ref="D30:E30"/>
    <mergeCell ref="B31:C31"/>
    <mergeCell ref="D31:E31"/>
    <mergeCell ref="B26:C26"/>
    <mergeCell ref="D26:E26"/>
    <mergeCell ref="B27:C27"/>
    <mergeCell ref="D27:E27"/>
    <mergeCell ref="B28:C28"/>
    <mergeCell ref="D28:E28"/>
    <mergeCell ref="B23:C23"/>
    <mergeCell ref="D23:E23"/>
    <mergeCell ref="B24:C24"/>
    <mergeCell ref="D24:E24"/>
    <mergeCell ref="B25:C25"/>
    <mergeCell ref="D25:E25"/>
    <mergeCell ref="B20:C20"/>
    <mergeCell ref="D20:E20"/>
    <mergeCell ref="B21:C21"/>
    <mergeCell ref="D21:E21"/>
    <mergeCell ref="B22:C22"/>
    <mergeCell ref="D22:E22"/>
    <mergeCell ref="B17:C17"/>
    <mergeCell ref="D17:E17"/>
    <mergeCell ref="B18:C18"/>
    <mergeCell ref="D18:E18"/>
    <mergeCell ref="B19:C19"/>
    <mergeCell ref="D19:E19"/>
    <mergeCell ref="B14:C14"/>
    <mergeCell ref="D14:E14"/>
    <mergeCell ref="B15:C15"/>
    <mergeCell ref="D15:E15"/>
    <mergeCell ref="B16:C16"/>
    <mergeCell ref="D16:E16"/>
    <mergeCell ref="B11:C11"/>
    <mergeCell ref="D11:E11"/>
    <mergeCell ref="B12:C12"/>
    <mergeCell ref="D12:E12"/>
    <mergeCell ref="B13:C13"/>
    <mergeCell ref="D13:E13"/>
    <mergeCell ref="B8:C8"/>
    <mergeCell ref="D8:E8"/>
    <mergeCell ref="B9:C9"/>
    <mergeCell ref="D9:E9"/>
    <mergeCell ref="B10:C10"/>
    <mergeCell ref="D10:E10"/>
    <mergeCell ref="A2:G2"/>
    <mergeCell ref="A3:G3"/>
    <mergeCell ref="A4:G4"/>
    <mergeCell ref="A5:G5"/>
    <mergeCell ref="B7:C7"/>
    <mergeCell ref="D7:E7"/>
  </mergeCells>
  <pageMargins left="0.11811023622047245" right="0.11811023622047245" top="0.74803149606299213" bottom="0.78740157480314965" header="0.31496062992125984" footer="0.31496062992125984"/>
  <pageSetup paperSize="9" scale="62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FF09FC-EF78-44FE-B9F9-25F7D727EB80}">
  <sheetPr codeName="Plan6">
    <tabColor indexed="42"/>
    <pageSetUpPr fitToPage="1"/>
  </sheetPr>
  <dimension ref="A1:O44"/>
  <sheetViews>
    <sheetView tabSelected="1" topLeftCell="A11" zoomScaleNormal="100" workbookViewId="0">
      <selection activeCell="A49" sqref="A49:P49"/>
    </sheetView>
  </sheetViews>
  <sheetFormatPr defaultRowHeight="15" x14ac:dyDescent="0.25"/>
  <cols>
    <col min="1" max="1" width="47.7109375" style="148" bestFit="1" customWidth="1"/>
    <col min="2" max="2" width="21.42578125" style="148" customWidth="1"/>
    <col min="3" max="3" width="22.85546875" style="148" customWidth="1"/>
    <col min="4" max="4" width="16.42578125" style="148" bestFit="1" customWidth="1"/>
    <col min="5" max="5" width="14.28515625" style="148" customWidth="1"/>
    <col min="6" max="6" width="19.85546875" style="148" customWidth="1"/>
    <col min="7" max="7" width="19.140625" style="148" bestFit="1" customWidth="1"/>
    <col min="8" max="256" width="9.140625" style="148"/>
    <col min="257" max="257" width="47.7109375" style="148" bestFit="1" customWidth="1"/>
    <col min="258" max="258" width="21.42578125" style="148" customWidth="1"/>
    <col min="259" max="259" width="22.85546875" style="148" customWidth="1"/>
    <col min="260" max="260" width="16.42578125" style="148" bestFit="1" customWidth="1"/>
    <col min="261" max="261" width="14.28515625" style="148" customWidth="1"/>
    <col min="262" max="262" width="19.85546875" style="148" customWidth="1"/>
    <col min="263" max="263" width="19.140625" style="148" bestFit="1" customWidth="1"/>
    <col min="264" max="512" width="9.140625" style="148"/>
    <col min="513" max="513" width="47.7109375" style="148" bestFit="1" customWidth="1"/>
    <col min="514" max="514" width="21.42578125" style="148" customWidth="1"/>
    <col min="515" max="515" width="22.85546875" style="148" customWidth="1"/>
    <col min="516" max="516" width="16.42578125" style="148" bestFit="1" customWidth="1"/>
    <col min="517" max="517" width="14.28515625" style="148" customWidth="1"/>
    <col min="518" max="518" width="19.85546875" style="148" customWidth="1"/>
    <col min="519" max="519" width="19.140625" style="148" bestFit="1" customWidth="1"/>
    <col min="520" max="768" width="9.140625" style="148"/>
    <col min="769" max="769" width="47.7109375" style="148" bestFit="1" customWidth="1"/>
    <col min="770" max="770" width="21.42578125" style="148" customWidth="1"/>
    <col min="771" max="771" width="22.85546875" style="148" customWidth="1"/>
    <col min="772" max="772" width="16.42578125" style="148" bestFit="1" customWidth="1"/>
    <col min="773" max="773" width="14.28515625" style="148" customWidth="1"/>
    <col min="774" max="774" width="19.85546875" style="148" customWidth="1"/>
    <col min="775" max="775" width="19.140625" style="148" bestFit="1" customWidth="1"/>
    <col min="776" max="1024" width="9.140625" style="148"/>
    <col min="1025" max="1025" width="47.7109375" style="148" bestFit="1" customWidth="1"/>
    <col min="1026" max="1026" width="21.42578125" style="148" customWidth="1"/>
    <col min="1027" max="1027" width="22.85546875" style="148" customWidth="1"/>
    <col min="1028" max="1028" width="16.42578125" style="148" bestFit="1" customWidth="1"/>
    <col min="1029" max="1029" width="14.28515625" style="148" customWidth="1"/>
    <col min="1030" max="1030" width="19.85546875" style="148" customWidth="1"/>
    <col min="1031" max="1031" width="19.140625" style="148" bestFit="1" customWidth="1"/>
    <col min="1032" max="1280" width="9.140625" style="148"/>
    <col min="1281" max="1281" width="47.7109375" style="148" bestFit="1" customWidth="1"/>
    <col min="1282" max="1282" width="21.42578125" style="148" customWidth="1"/>
    <col min="1283" max="1283" width="22.85546875" style="148" customWidth="1"/>
    <col min="1284" max="1284" width="16.42578125" style="148" bestFit="1" customWidth="1"/>
    <col min="1285" max="1285" width="14.28515625" style="148" customWidth="1"/>
    <col min="1286" max="1286" width="19.85546875" style="148" customWidth="1"/>
    <col min="1287" max="1287" width="19.140625" style="148" bestFit="1" customWidth="1"/>
    <col min="1288" max="1536" width="9.140625" style="148"/>
    <col min="1537" max="1537" width="47.7109375" style="148" bestFit="1" customWidth="1"/>
    <col min="1538" max="1538" width="21.42578125" style="148" customWidth="1"/>
    <col min="1539" max="1539" width="22.85546875" style="148" customWidth="1"/>
    <col min="1540" max="1540" width="16.42578125" style="148" bestFit="1" customWidth="1"/>
    <col min="1541" max="1541" width="14.28515625" style="148" customWidth="1"/>
    <col min="1542" max="1542" width="19.85546875" style="148" customWidth="1"/>
    <col min="1543" max="1543" width="19.140625" style="148" bestFit="1" customWidth="1"/>
    <col min="1544" max="1792" width="9.140625" style="148"/>
    <col min="1793" max="1793" width="47.7109375" style="148" bestFit="1" customWidth="1"/>
    <col min="1794" max="1794" width="21.42578125" style="148" customWidth="1"/>
    <col min="1795" max="1795" width="22.85546875" style="148" customWidth="1"/>
    <col min="1796" max="1796" width="16.42578125" style="148" bestFit="1" customWidth="1"/>
    <col min="1797" max="1797" width="14.28515625" style="148" customWidth="1"/>
    <col min="1798" max="1798" width="19.85546875" style="148" customWidth="1"/>
    <col min="1799" max="1799" width="19.140625" style="148" bestFit="1" customWidth="1"/>
    <col min="1800" max="2048" width="9.140625" style="148"/>
    <col min="2049" max="2049" width="47.7109375" style="148" bestFit="1" customWidth="1"/>
    <col min="2050" max="2050" width="21.42578125" style="148" customWidth="1"/>
    <col min="2051" max="2051" width="22.85546875" style="148" customWidth="1"/>
    <col min="2052" max="2052" width="16.42578125" style="148" bestFit="1" customWidth="1"/>
    <col min="2053" max="2053" width="14.28515625" style="148" customWidth="1"/>
    <col min="2054" max="2054" width="19.85546875" style="148" customWidth="1"/>
    <col min="2055" max="2055" width="19.140625" style="148" bestFit="1" customWidth="1"/>
    <col min="2056" max="2304" width="9.140625" style="148"/>
    <col min="2305" max="2305" width="47.7109375" style="148" bestFit="1" customWidth="1"/>
    <col min="2306" max="2306" width="21.42578125" style="148" customWidth="1"/>
    <col min="2307" max="2307" width="22.85546875" style="148" customWidth="1"/>
    <col min="2308" max="2308" width="16.42578125" style="148" bestFit="1" customWidth="1"/>
    <col min="2309" max="2309" width="14.28515625" style="148" customWidth="1"/>
    <col min="2310" max="2310" width="19.85546875" style="148" customWidth="1"/>
    <col min="2311" max="2311" width="19.140625" style="148" bestFit="1" customWidth="1"/>
    <col min="2312" max="2560" width="9.140625" style="148"/>
    <col min="2561" max="2561" width="47.7109375" style="148" bestFit="1" customWidth="1"/>
    <col min="2562" max="2562" width="21.42578125" style="148" customWidth="1"/>
    <col min="2563" max="2563" width="22.85546875" style="148" customWidth="1"/>
    <col min="2564" max="2564" width="16.42578125" style="148" bestFit="1" customWidth="1"/>
    <col min="2565" max="2565" width="14.28515625" style="148" customWidth="1"/>
    <col min="2566" max="2566" width="19.85546875" style="148" customWidth="1"/>
    <col min="2567" max="2567" width="19.140625" style="148" bestFit="1" customWidth="1"/>
    <col min="2568" max="2816" width="9.140625" style="148"/>
    <col min="2817" max="2817" width="47.7109375" style="148" bestFit="1" customWidth="1"/>
    <col min="2818" max="2818" width="21.42578125" style="148" customWidth="1"/>
    <col min="2819" max="2819" width="22.85546875" style="148" customWidth="1"/>
    <col min="2820" max="2820" width="16.42578125" style="148" bestFit="1" customWidth="1"/>
    <col min="2821" max="2821" width="14.28515625" style="148" customWidth="1"/>
    <col min="2822" max="2822" width="19.85546875" style="148" customWidth="1"/>
    <col min="2823" max="2823" width="19.140625" style="148" bestFit="1" customWidth="1"/>
    <col min="2824" max="3072" width="9.140625" style="148"/>
    <col min="3073" max="3073" width="47.7109375" style="148" bestFit="1" customWidth="1"/>
    <col min="3074" max="3074" width="21.42578125" style="148" customWidth="1"/>
    <col min="3075" max="3075" width="22.85546875" style="148" customWidth="1"/>
    <col min="3076" max="3076" width="16.42578125" style="148" bestFit="1" customWidth="1"/>
    <col min="3077" max="3077" width="14.28515625" style="148" customWidth="1"/>
    <col min="3078" max="3078" width="19.85546875" style="148" customWidth="1"/>
    <col min="3079" max="3079" width="19.140625" style="148" bestFit="1" customWidth="1"/>
    <col min="3080" max="3328" width="9.140625" style="148"/>
    <col min="3329" max="3329" width="47.7109375" style="148" bestFit="1" customWidth="1"/>
    <col min="3330" max="3330" width="21.42578125" style="148" customWidth="1"/>
    <col min="3331" max="3331" width="22.85546875" style="148" customWidth="1"/>
    <col min="3332" max="3332" width="16.42578125" style="148" bestFit="1" customWidth="1"/>
    <col min="3333" max="3333" width="14.28515625" style="148" customWidth="1"/>
    <col min="3334" max="3334" width="19.85546875" style="148" customWidth="1"/>
    <col min="3335" max="3335" width="19.140625" style="148" bestFit="1" customWidth="1"/>
    <col min="3336" max="3584" width="9.140625" style="148"/>
    <col min="3585" max="3585" width="47.7109375" style="148" bestFit="1" customWidth="1"/>
    <col min="3586" max="3586" width="21.42578125" style="148" customWidth="1"/>
    <col min="3587" max="3587" width="22.85546875" style="148" customWidth="1"/>
    <col min="3588" max="3588" width="16.42578125" style="148" bestFit="1" customWidth="1"/>
    <col min="3589" max="3589" width="14.28515625" style="148" customWidth="1"/>
    <col min="3590" max="3590" width="19.85546875" style="148" customWidth="1"/>
    <col min="3591" max="3591" width="19.140625" style="148" bestFit="1" customWidth="1"/>
    <col min="3592" max="3840" width="9.140625" style="148"/>
    <col min="3841" max="3841" width="47.7109375" style="148" bestFit="1" customWidth="1"/>
    <col min="3842" max="3842" width="21.42578125" style="148" customWidth="1"/>
    <col min="3843" max="3843" width="22.85546875" style="148" customWidth="1"/>
    <col min="3844" max="3844" width="16.42578125" style="148" bestFit="1" customWidth="1"/>
    <col min="3845" max="3845" width="14.28515625" style="148" customWidth="1"/>
    <col min="3846" max="3846" width="19.85546875" style="148" customWidth="1"/>
    <col min="3847" max="3847" width="19.140625" style="148" bestFit="1" customWidth="1"/>
    <col min="3848" max="4096" width="9.140625" style="148"/>
    <col min="4097" max="4097" width="47.7109375" style="148" bestFit="1" customWidth="1"/>
    <col min="4098" max="4098" width="21.42578125" style="148" customWidth="1"/>
    <col min="4099" max="4099" width="22.85546875" style="148" customWidth="1"/>
    <col min="4100" max="4100" width="16.42578125" style="148" bestFit="1" customWidth="1"/>
    <col min="4101" max="4101" width="14.28515625" style="148" customWidth="1"/>
    <col min="4102" max="4102" width="19.85546875" style="148" customWidth="1"/>
    <col min="4103" max="4103" width="19.140625" style="148" bestFit="1" customWidth="1"/>
    <col min="4104" max="4352" width="9.140625" style="148"/>
    <col min="4353" max="4353" width="47.7109375" style="148" bestFit="1" customWidth="1"/>
    <col min="4354" max="4354" width="21.42578125" style="148" customWidth="1"/>
    <col min="4355" max="4355" width="22.85546875" style="148" customWidth="1"/>
    <col min="4356" max="4356" width="16.42578125" style="148" bestFit="1" customWidth="1"/>
    <col min="4357" max="4357" width="14.28515625" style="148" customWidth="1"/>
    <col min="4358" max="4358" width="19.85546875" style="148" customWidth="1"/>
    <col min="4359" max="4359" width="19.140625" style="148" bestFit="1" customWidth="1"/>
    <col min="4360" max="4608" width="9.140625" style="148"/>
    <col min="4609" max="4609" width="47.7109375" style="148" bestFit="1" customWidth="1"/>
    <col min="4610" max="4610" width="21.42578125" style="148" customWidth="1"/>
    <col min="4611" max="4611" width="22.85546875" style="148" customWidth="1"/>
    <col min="4612" max="4612" width="16.42578125" style="148" bestFit="1" customWidth="1"/>
    <col min="4613" max="4613" width="14.28515625" style="148" customWidth="1"/>
    <col min="4614" max="4614" width="19.85546875" style="148" customWidth="1"/>
    <col min="4615" max="4615" width="19.140625" style="148" bestFit="1" customWidth="1"/>
    <col min="4616" max="4864" width="9.140625" style="148"/>
    <col min="4865" max="4865" width="47.7109375" style="148" bestFit="1" customWidth="1"/>
    <col min="4866" max="4866" width="21.42578125" style="148" customWidth="1"/>
    <col min="4867" max="4867" width="22.85546875" style="148" customWidth="1"/>
    <col min="4868" max="4868" width="16.42578125" style="148" bestFit="1" customWidth="1"/>
    <col min="4869" max="4869" width="14.28515625" style="148" customWidth="1"/>
    <col min="4870" max="4870" width="19.85546875" style="148" customWidth="1"/>
    <col min="4871" max="4871" width="19.140625" style="148" bestFit="1" customWidth="1"/>
    <col min="4872" max="5120" width="9.140625" style="148"/>
    <col min="5121" max="5121" width="47.7109375" style="148" bestFit="1" customWidth="1"/>
    <col min="5122" max="5122" width="21.42578125" style="148" customWidth="1"/>
    <col min="5123" max="5123" width="22.85546875" style="148" customWidth="1"/>
    <col min="5124" max="5124" width="16.42578125" style="148" bestFit="1" customWidth="1"/>
    <col min="5125" max="5125" width="14.28515625" style="148" customWidth="1"/>
    <col min="5126" max="5126" width="19.85546875" style="148" customWidth="1"/>
    <col min="5127" max="5127" width="19.140625" style="148" bestFit="1" customWidth="1"/>
    <col min="5128" max="5376" width="9.140625" style="148"/>
    <col min="5377" max="5377" width="47.7109375" style="148" bestFit="1" customWidth="1"/>
    <col min="5378" max="5378" width="21.42578125" style="148" customWidth="1"/>
    <col min="5379" max="5379" width="22.85546875" style="148" customWidth="1"/>
    <col min="5380" max="5380" width="16.42578125" style="148" bestFit="1" customWidth="1"/>
    <col min="5381" max="5381" width="14.28515625" style="148" customWidth="1"/>
    <col min="5382" max="5382" width="19.85546875" style="148" customWidth="1"/>
    <col min="5383" max="5383" width="19.140625" style="148" bestFit="1" customWidth="1"/>
    <col min="5384" max="5632" width="9.140625" style="148"/>
    <col min="5633" max="5633" width="47.7109375" style="148" bestFit="1" customWidth="1"/>
    <col min="5634" max="5634" width="21.42578125" style="148" customWidth="1"/>
    <col min="5635" max="5635" width="22.85546875" style="148" customWidth="1"/>
    <col min="5636" max="5636" width="16.42578125" style="148" bestFit="1" customWidth="1"/>
    <col min="5637" max="5637" width="14.28515625" style="148" customWidth="1"/>
    <col min="5638" max="5638" width="19.85546875" style="148" customWidth="1"/>
    <col min="5639" max="5639" width="19.140625" style="148" bestFit="1" customWidth="1"/>
    <col min="5640" max="5888" width="9.140625" style="148"/>
    <col min="5889" max="5889" width="47.7109375" style="148" bestFit="1" customWidth="1"/>
    <col min="5890" max="5890" width="21.42578125" style="148" customWidth="1"/>
    <col min="5891" max="5891" width="22.85546875" style="148" customWidth="1"/>
    <col min="5892" max="5892" width="16.42578125" style="148" bestFit="1" customWidth="1"/>
    <col min="5893" max="5893" width="14.28515625" style="148" customWidth="1"/>
    <col min="5894" max="5894" width="19.85546875" style="148" customWidth="1"/>
    <col min="5895" max="5895" width="19.140625" style="148" bestFit="1" customWidth="1"/>
    <col min="5896" max="6144" width="9.140625" style="148"/>
    <col min="6145" max="6145" width="47.7109375" style="148" bestFit="1" customWidth="1"/>
    <col min="6146" max="6146" width="21.42578125" style="148" customWidth="1"/>
    <col min="6147" max="6147" width="22.85546875" style="148" customWidth="1"/>
    <col min="6148" max="6148" width="16.42578125" style="148" bestFit="1" customWidth="1"/>
    <col min="6149" max="6149" width="14.28515625" style="148" customWidth="1"/>
    <col min="6150" max="6150" width="19.85546875" style="148" customWidth="1"/>
    <col min="6151" max="6151" width="19.140625" style="148" bestFit="1" customWidth="1"/>
    <col min="6152" max="6400" width="9.140625" style="148"/>
    <col min="6401" max="6401" width="47.7109375" style="148" bestFit="1" customWidth="1"/>
    <col min="6402" max="6402" width="21.42578125" style="148" customWidth="1"/>
    <col min="6403" max="6403" width="22.85546875" style="148" customWidth="1"/>
    <col min="6404" max="6404" width="16.42578125" style="148" bestFit="1" customWidth="1"/>
    <col min="6405" max="6405" width="14.28515625" style="148" customWidth="1"/>
    <col min="6406" max="6406" width="19.85546875" style="148" customWidth="1"/>
    <col min="6407" max="6407" width="19.140625" style="148" bestFit="1" customWidth="1"/>
    <col min="6408" max="6656" width="9.140625" style="148"/>
    <col min="6657" max="6657" width="47.7109375" style="148" bestFit="1" customWidth="1"/>
    <col min="6658" max="6658" width="21.42578125" style="148" customWidth="1"/>
    <col min="6659" max="6659" width="22.85546875" style="148" customWidth="1"/>
    <col min="6660" max="6660" width="16.42578125" style="148" bestFit="1" customWidth="1"/>
    <col min="6661" max="6661" width="14.28515625" style="148" customWidth="1"/>
    <col min="6662" max="6662" width="19.85546875" style="148" customWidth="1"/>
    <col min="6663" max="6663" width="19.140625" style="148" bestFit="1" customWidth="1"/>
    <col min="6664" max="6912" width="9.140625" style="148"/>
    <col min="6913" max="6913" width="47.7109375" style="148" bestFit="1" customWidth="1"/>
    <col min="6914" max="6914" width="21.42578125" style="148" customWidth="1"/>
    <col min="6915" max="6915" width="22.85546875" style="148" customWidth="1"/>
    <col min="6916" max="6916" width="16.42578125" style="148" bestFit="1" customWidth="1"/>
    <col min="6917" max="6917" width="14.28515625" style="148" customWidth="1"/>
    <col min="6918" max="6918" width="19.85546875" style="148" customWidth="1"/>
    <col min="6919" max="6919" width="19.140625" style="148" bestFit="1" customWidth="1"/>
    <col min="6920" max="7168" width="9.140625" style="148"/>
    <col min="7169" max="7169" width="47.7109375" style="148" bestFit="1" customWidth="1"/>
    <col min="7170" max="7170" width="21.42578125" style="148" customWidth="1"/>
    <col min="7171" max="7171" width="22.85546875" style="148" customWidth="1"/>
    <col min="7172" max="7172" width="16.42578125" style="148" bestFit="1" customWidth="1"/>
    <col min="7173" max="7173" width="14.28515625" style="148" customWidth="1"/>
    <col min="7174" max="7174" width="19.85546875" style="148" customWidth="1"/>
    <col min="7175" max="7175" width="19.140625" style="148" bestFit="1" customWidth="1"/>
    <col min="7176" max="7424" width="9.140625" style="148"/>
    <col min="7425" max="7425" width="47.7109375" style="148" bestFit="1" customWidth="1"/>
    <col min="7426" max="7426" width="21.42578125" style="148" customWidth="1"/>
    <col min="7427" max="7427" width="22.85546875" style="148" customWidth="1"/>
    <col min="7428" max="7428" width="16.42578125" style="148" bestFit="1" customWidth="1"/>
    <col min="7429" max="7429" width="14.28515625" style="148" customWidth="1"/>
    <col min="7430" max="7430" width="19.85546875" style="148" customWidth="1"/>
    <col min="7431" max="7431" width="19.140625" style="148" bestFit="1" customWidth="1"/>
    <col min="7432" max="7680" width="9.140625" style="148"/>
    <col min="7681" max="7681" width="47.7109375" style="148" bestFit="1" customWidth="1"/>
    <col min="7682" max="7682" width="21.42578125" style="148" customWidth="1"/>
    <col min="7683" max="7683" width="22.85546875" style="148" customWidth="1"/>
    <col min="7684" max="7684" width="16.42578125" style="148" bestFit="1" customWidth="1"/>
    <col min="7685" max="7685" width="14.28515625" style="148" customWidth="1"/>
    <col min="7686" max="7686" width="19.85546875" style="148" customWidth="1"/>
    <col min="7687" max="7687" width="19.140625" style="148" bestFit="1" customWidth="1"/>
    <col min="7688" max="7936" width="9.140625" style="148"/>
    <col min="7937" max="7937" width="47.7109375" style="148" bestFit="1" customWidth="1"/>
    <col min="7938" max="7938" width="21.42578125" style="148" customWidth="1"/>
    <col min="7939" max="7939" width="22.85546875" style="148" customWidth="1"/>
    <col min="7940" max="7940" width="16.42578125" style="148" bestFit="1" customWidth="1"/>
    <col min="7941" max="7941" width="14.28515625" style="148" customWidth="1"/>
    <col min="7942" max="7942" width="19.85546875" style="148" customWidth="1"/>
    <col min="7943" max="7943" width="19.140625" style="148" bestFit="1" customWidth="1"/>
    <col min="7944" max="8192" width="9.140625" style="148"/>
    <col min="8193" max="8193" width="47.7109375" style="148" bestFit="1" customWidth="1"/>
    <col min="8194" max="8194" width="21.42578125" style="148" customWidth="1"/>
    <col min="8195" max="8195" width="22.85546875" style="148" customWidth="1"/>
    <col min="8196" max="8196" width="16.42578125" style="148" bestFit="1" customWidth="1"/>
    <col min="8197" max="8197" width="14.28515625" style="148" customWidth="1"/>
    <col min="8198" max="8198" width="19.85546875" style="148" customWidth="1"/>
    <col min="8199" max="8199" width="19.140625" style="148" bestFit="1" customWidth="1"/>
    <col min="8200" max="8448" width="9.140625" style="148"/>
    <col min="8449" max="8449" width="47.7109375" style="148" bestFit="1" customWidth="1"/>
    <col min="8450" max="8450" width="21.42578125" style="148" customWidth="1"/>
    <col min="8451" max="8451" width="22.85546875" style="148" customWidth="1"/>
    <col min="8452" max="8452" width="16.42578125" style="148" bestFit="1" customWidth="1"/>
    <col min="8453" max="8453" width="14.28515625" style="148" customWidth="1"/>
    <col min="8454" max="8454" width="19.85546875" style="148" customWidth="1"/>
    <col min="8455" max="8455" width="19.140625" style="148" bestFit="1" customWidth="1"/>
    <col min="8456" max="8704" width="9.140625" style="148"/>
    <col min="8705" max="8705" width="47.7109375" style="148" bestFit="1" customWidth="1"/>
    <col min="8706" max="8706" width="21.42578125" style="148" customWidth="1"/>
    <col min="8707" max="8707" width="22.85546875" style="148" customWidth="1"/>
    <col min="8708" max="8708" width="16.42578125" style="148" bestFit="1" customWidth="1"/>
    <col min="8709" max="8709" width="14.28515625" style="148" customWidth="1"/>
    <col min="8710" max="8710" width="19.85546875" style="148" customWidth="1"/>
    <col min="8711" max="8711" width="19.140625" style="148" bestFit="1" customWidth="1"/>
    <col min="8712" max="8960" width="9.140625" style="148"/>
    <col min="8961" max="8961" width="47.7109375" style="148" bestFit="1" customWidth="1"/>
    <col min="8962" max="8962" width="21.42578125" style="148" customWidth="1"/>
    <col min="8963" max="8963" width="22.85546875" style="148" customWidth="1"/>
    <col min="8964" max="8964" width="16.42578125" style="148" bestFit="1" customWidth="1"/>
    <col min="8965" max="8965" width="14.28515625" style="148" customWidth="1"/>
    <col min="8966" max="8966" width="19.85546875" style="148" customWidth="1"/>
    <col min="8967" max="8967" width="19.140625" style="148" bestFit="1" customWidth="1"/>
    <col min="8968" max="9216" width="9.140625" style="148"/>
    <col min="9217" max="9217" width="47.7109375" style="148" bestFit="1" customWidth="1"/>
    <col min="9218" max="9218" width="21.42578125" style="148" customWidth="1"/>
    <col min="9219" max="9219" width="22.85546875" style="148" customWidth="1"/>
    <col min="9220" max="9220" width="16.42578125" style="148" bestFit="1" customWidth="1"/>
    <col min="9221" max="9221" width="14.28515625" style="148" customWidth="1"/>
    <col min="9222" max="9222" width="19.85546875" style="148" customWidth="1"/>
    <col min="9223" max="9223" width="19.140625" style="148" bestFit="1" customWidth="1"/>
    <col min="9224" max="9472" width="9.140625" style="148"/>
    <col min="9473" max="9473" width="47.7109375" style="148" bestFit="1" customWidth="1"/>
    <col min="9474" max="9474" width="21.42578125" style="148" customWidth="1"/>
    <col min="9475" max="9475" width="22.85546875" style="148" customWidth="1"/>
    <col min="9476" max="9476" width="16.42578125" style="148" bestFit="1" customWidth="1"/>
    <col min="9477" max="9477" width="14.28515625" style="148" customWidth="1"/>
    <col min="9478" max="9478" width="19.85546875" style="148" customWidth="1"/>
    <col min="9479" max="9479" width="19.140625" style="148" bestFit="1" customWidth="1"/>
    <col min="9480" max="9728" width="9.140625" style="148"/>
    <col min="9729" max="9729" width="47.7109375" style="148" bestFit="1" customWidth="1"/>
    <col min="9730" max="9730" width="21.42578125" style="148" customWidth="1"/>
    <col min="9731" max="9731" width="22.85546875" style="148" customWidth="1"/>
    <col min="9732" max="9732" width="16.42578125" style="148" bestFit="1" customWidth="1"/>
    <col min="9733" max="9733" width="14.28515625" style="148" customWidth="1"/>
    <col min="9734" max="9734" width="19.85546875" style="148" customWidth="1"/>
    <col min="9735" max="9735" width="19.140625" style="148" bestFit="1" customWidth="1"/>
    <col min="9736" max="9984" width="9.140625" style="148"/>
    <col min="9985" max="9985" width="47.7109375" style="148" bestFit="1" customWidth="1"/>
    <col min="9986" max="9986" width="21.42578125" style="148" customWidth="1"/>
    <col min="9987" max="9987" width="22.85546875" style="148" customWidth="1"/>
    <col min="9988" max="9988" width="16.42578125" style="148" bestFit="1" customWidth="1"/>
    <col min="9989" max="9989" width="14.28515625" style="148" customWidth="1"/>
    <col min="9990" max="9990" width="19.85546875" style="148" customWidth="1"/>
    <col min="9991" max="9991" width="19.140625" style="148" bestFit="1" customWidth="1"/>
    <col min="9992" max="10240" width="9.140625" style="148"/>
    <col min="10241" max="10241" width="47.7109375" style="148" bestFit="1" customWidth="1"/>
    <col min="10242" max="10242" width="21.42578125" style="148" customWidth="1"/>
    <col min="10243" max="10243" width="22.85546875" style="148" customWidth="1"/>
    <col min="10244" max="10244" width="16.42578125" style="148" bestFit="1" customWidth="1"/>
    <col min="10245" max="10245" width="14.28515625" style="148" customWidth="1"/>
    <col min="10246" max="10246" width="19.85546875" style="148" customWidth="1"/>
    <col min="10247" max="10247" width="19.140625" style="148" bestFit="1" customWidth="1"/>
    <col min="10248" max="10496" width="9.140625" style="148"/>
    <col min="10497" max="10497" width="47.7109375" style="148" bestFit="1" customWidth="1"/>
    <col min="10498" max="10498" width="21.42578125" style="148" customWidth="1"/>
    <col min="10499" max="10499" width="22.85546875" style="148" customWidth="1"/>
    <col min="10500" max="10500" width="16.42578125" style="148" bestFit="1" customWidth="1"/>
    <col min="10501" max="10501" width="14.28515625" style="148" customWidth="1"/>
    <col min="10502" max="10502" width="19.85546875" style="148" customWidth="1"/>
    <col min="10503" max="10503" width="19.140625" style="148" bestFit="1" customWidth="1"/>
    <col min="10504" max="10752" width="9.140625" style="148"/>
    <col min="10753" max="10753" width="47.7109375" style="148" bestFit="1" customWidth="1"/>
    <col min="10754" max="10754" width="21.42578125" style="148" customWidth="1"/>
    <col min="10755" max="10755" width="22.85546875" style="148" customWidth="1"/>
    <col min="10756" max="10756" width="16.42578125" style="148" bestFit="1" customWidth="1"/>
    <col min="10757" max="10757" width="14.28515625" style="148" customWidth="1"/>
    <col min="10758" max="10758" width="19.85546875" style="148" customWidth="1"/>
    <col min="10759" max="10759" width="19.140625" style="148" bestFit="1" customWidth="1"/>
    <col min="10760" max="11008" width="9.140625" style="148"/>
    <col min="11009" max="11009" width="47.7109375" style="148" bestFit="1" customWidth="1"/>
    <col min="11010" max="11010" width="21.42578125" style="148" customWidth="1"/>
    <col min="11011" max="11011" width="22.85546875" style="148" customWidth="1"/>
    <col min="11012" max="11012" width="16.42578125" style="148" bestFit="1" customWidth="1"/>
    <col min="11013" max="11013" width="14.28515625" style="148" customWidth="1"/>
    <col min="11014" max="11014" width="19.85546875" style="148" customWidth="1"/>
    <col min="11015" max="11015" width="19.140625" style="148" bestFit="1" customWidth="1"/>
    <col min="11016" max="11264" width="9.140625" style="148"/>
    <col min="11265" max="11265" width="47.7109375" style="148" bestFit="1" customWidth="1"/>
    <col min="11266" max="11266" width="21.42578125" style="148" customWidth="1"/>
    <col min="11267" max="11267" width="22.85546875" style="148" customWidth="1"/>
    <col min="11268" max="11268" width="16.42578125" style="148" bestFit="1" customWidth="1"/>
    <col min="11269" max="11269" width="14.28515625" style="148" customWidth="1"/>
    <col min="11270" max="11270" width="19.85546875" style="148" customWidth="1"/>
    <col min="11271" max="11271" width="19.140625" style="148" bestFit="1" customWidth="1"/>
    <col min="11272" max="11520" width="9.140625" style="148"/>
    <col min="11521" max="11521" width="47.7109375" style="148" bestFit="1" customWidth="1"/>
    <col min="11522" max="11522" width="21.42578125" style="148" customWidth="1"/>
    <col min="11523" max="11523" width="22.85546875" style="148" customWidth="1"/>
    <col min="11524" max="11524" width="16.42578125" style="148" bestFit="1" customWidth="1"/>
    <col min="11525" max="11525" width="14.28515625" style="148" customWidth="1"/>
    <col min="11526" max="11526" width="19.85546875" style="148" customWidth="1"/>
    <col min="11527" max="11527" width="19.140625" style="148" bestFit="1" customWidth="1"/>
    <col min="11528" max="11776" width="9.140625" style="148"/>
    <col min="11777" max="11777" width="47.7109375" style="148" bestFit="1" customWidth="1"/>
    <col min="11778" max="11778" width="21.42578125" style="148" customWidth="1"/>
    <col min="11779" max="11779" width="22.85546875" style="148" customWidth="1"/>
    <col min="11780" max="11780" width="16.42578125" style="148" bestFit="1" customWidth="1"/>
    <col min="11781" max="11781" width="14.28515625" style="148" customWidth="1"/>
    <col min="11782" max="11782" width="19.85546875" style="148" customWidth="1"/>
    <col min="11783" max="11783" width="19.140625" style="148" bestFit="1" customWidth="1"/>
    <col min="11784" max="12032" width="9.140625" style="148"/>
    <col min="12033" max="12033" width="47.7109375" style="148" bestFit="1" customWidth="1"/>
    <col min="12034" max="12034" width="21.42578125" style="148" customWidth="1"/>
    <col min="12035" max="12035" width="22.85546875" style="148" customWidth="1"/>
    <col min="12036" max="12036" width="16.42578125" style="148" bestFit="1" customWidth="1"/>
    <col min="12037" max="12037" width="14.28515625" style="148" customWidth="1"/>
    <col min="12038" max="12038" width="19.85546875" style="148" customWidth="1"/>
    <col min="12039" max="12039" width="19.140625" style="148" bestFit="1" customWidth="1"/>
    <col min="12040" max="12288" width="9.140625" style="148"/>
    <col min="12289" max="12289" width="47.7109375" style="148" bestFit="1" customWidth="1"/>
    <col min="12290" max="12290" width="21.42578125" style="148" customWidth="1"/>
    <col min="12291" max="12291" width="22.85546875" style="148" customWidth="1"/>
    <col min="12292" max="12292" width="16.42578125" style="148" bestFit="1" customWidth="1"/>
    <col min="12293" max="12293" width="14.28515625" style="148" customWidth="1"/>
    <col min="12294" max="12294" width="19.85546875" style="148" customWidth="1"/>
    <col min="12295" max="12295" width="19.140625" style="148" bestFit="1" customWidth="1"/>
    <col min="12296" max="12544" width="9.140625" style="148"/>
    <col min="12545" max="12545" width="47.7109375" style="148" bestFit="1" customWidth="1"/>
    <col min="12546" max="12546" width="21.42578125" style="148" customWidth="1"/>
    <col min="12547" max="12547" width="22.85546875" style="148" customWidth="1"/>
    <col min="12548" max="12548" width="16.42578125" style="148" bestFit="1" customWidth="1"/>
    <col min="12549" max="12549" width="14.28515625" style="148" customWidth="1"/>
    <col min="12550" max="12550" width="19.85546875" style="148" customWidth="1"/>
    <col min="12551" max="12551" width="19.140625" style="148" bestFit="1" customWidth="1"/>
    <col min="12552" max="12800" width="9.140625" style="148"/>
    <col min="12801" max="12801" width="47.7109375" style="148" bestFit="1" customWidth="1"/>
    <col min="12802" max="12802" width="21.42578125" style="148" customWidth="1"/>
    <col min="12803" max="12803" width="22.85546875" style="148" customWidth="1"/>
    <col min="12804" max="12804" width="16.42578125" style="148" bestFit="1" customWidth="1"/>
    <col min="12805" max="12805" width="14.28515625" style="148" customWidth="1"/>
    <col min="12806" max="12806" width="19.85546875" style="148" customWidth="1"/>
    <col min="12807" max="12807" width="19.140625" style="148" bestFit="1" customWidth="1"/>
    <col min="12808" max="13056" width="9.140625" style="148"/>
    <col min="13057" max="13057" width="47.7109375" style="148" bestFit="1" customWidth="1"/>
    <col min="13058" max="13058" width="21.42578125" style="148" customWidth="1"/>
    <col min="13059" max="13059" width="22.85546875" style="148" customWidth="1"/>
    <col min="13060" max="13060" width="16.42578125" style="148" bestFit="1" customWidth="1"/>
    <col min="13061" max="13061" width="14.28515625" style="148" customWidth="1"/>
    <col min="13062" max="13062" width="19.85546875" style="148" customWidth="1"/>
    <col min="13063" max="13063" width="19.140625" style="148" bestFit="1" customWidth="1"/>
    <col min="13064" max="13312" width="9.140625" style="148"/>
    <col min="13313" max="13313" width="47.7109375" style="148" bestFit="1" customWidth="1"/>
    <col min="13314" max="13314" width="21.42578125" style="148" customWidth="1"/>
    <col min="13315" max="13315" width="22.85546875" style="148" customWidth="1"/>
    <col min="13316" max="13316" width="16.42578125" style="148" bestFit="1" customWidth="1"/>
    <col min="13317" max="13317" width="14.28515625" style="148" customWidth="1"/>
    <col min="13318" max="13318" width="19.85546875" style="148" customWidth="1"/>
    <col min="13319" max="13319" width="19.140625" style="148" bestFit="1" customWidth="1"/>
    <col min="13320" max="13568" width="9.140625" style="148"/>
    <col min="13569" max="13569" width="47.7109375" style="148" bestFit="1" customWidth="1"/>
    <col min="13570" max="13570" width="21.42578125" style="148" customWidth="1"/>
    <col min="13571" max="13571" width="22.85546875" style="148" customWidth="1"/>
    <col min="13572" max="13572" width="16.42578125" style="148" bestFit="1" customWidth="1"/>
    <col min="13573" max="13573" width="14.28515625" style="148" customWidth="1"/>
    <col min="13574" max="13574" width="19.85546875" style="148" customWidth="1"/>
    <col min="13575" max="13575" width="19.140625" style="148" bestFit="1" customWidth="1"/>
    <col min="13576" max="13824" width="9.140625" style="148"/>
    <col min="13825" max="13825" width="47.7109375" style="148" bestFit="1" customWidth="1"/>
    <col min="13826" max="13826" width="21.42578125" style="148" customWidth="1"/>
    <col min="13827" max="13827" width="22.85546875" style="148" customWidth="1"/>
    <col min="13828" max="13828" width="16.42578125" style="148" bestFit="1" customWidth="1"/>
    <col min="13829" max="13829" width="14.28515625" style="148" customWidth="1"/>
    <col min="13830" max="13830" width="19.85546875" style="148" customWidth="1"/>
    <col min="13831" max="13831" width="19.140625" style="148" bestFit="1" customWidth="1"/>
    <col min="13832" max="14080" width="9.140625" style="148"/>
    <col min="14081" max="14081" width="47.7109375" style="148" bestFit="1" customWidth="1"/>
    <col min="14082" max="14082" width="21.42578125" style="148" customWidth="1"/>
    <col min="14083" max="14083" width="22.85546875" style="148" customWidth="1"/>
    <col min="14084" max="14084" width="16.42578125" style="148" bestFit="1" customWidth="1"/>
    <col min="14085" max="14085" width="14.28515625" style="148" customWidth="1"/>
    <col min="14086" max="14086" width="19.85546875" style="148" customWidth="1"/>
    <col min="14087" max="14087" width="19.140625" style="148" bestFit="1" customWidth="1"/>
    <col min="14088" max="14336" width="9.140625" style="148"/>
    <col min="14337" max="14337" width="47.7109375" style="148" bestFit="1" customWidth="1"/>
    <col min="14338" max="14338" width="21.42578125" style="148" customWidth="1"/>
    <col min="14339" max="14339" width="22.85546875" style="148" customWidth="1"/>
    <col min="14340" max="14340" width="16.42578125" style="148" bestFit="1" customWidth="1"/>
    <col min="14341" max="14341" width="14.28515625" style="148" customWidth="1"/>
    <col min="14342" max="14342" width="19.85546875" style="148" customWidth="1"/>
    <col min="14343" max="14343" width="19.140625" style="148" bestFit="1" customWidth="1"/>
    <col min="14344" max="14592" width="9.140625" style="148"/>
    <col min="14593" max="14593" width="47.7109375" style="148" bestFit="1" customWidth="1"/>
    <col min="14594" max="14594" width="21.42578125" style="148" customWidth="1"/>
    <col min="14595" max="14595" width="22.85546875" style="148" customWidth="1"/>
    <col min="14596" max="14596" width="16.42578125" style="148" bestFit="1" customWidth="1"/>
    <col min="14597" max="14597" width="14.28515625" style="148" customWidth="1"/>
    <col min="14598" max="14598" width="19.85546875" style="148" customWidth="1"/>
    <col min="14599" max="14599" width="19.140625" style="148" bestFit="1" customWidth="1"/>
    <col min="14600" max="14848" width="9.140625" style="148"/>
    <col min="14849" max="14849" width="47.7109375" style="148" bestFit="1" customWidth="1"/>
    <col min="14850" max="14850" width="21.42578125" style="148" customWidth="1"/>
    <col min="14851" max="14851" width="22.85546875" style="148" customWidth="1"/>
    <col min="14852" max="14852" width="16.42578125" style="148" bestFit="1" customWidth="1"/>
    <col min="14853" max="14853" width="14.28515625" style="148" customWidth="1"/>
    <col min="14854" max="14854" width="19.85546875" style="148" customWidth="1"/>
    <col min="14855" max="14855" width="19.140625" style="148" bestFit="1" customWidth="1"/>
    <col min="14856" max="15104" width="9.140625" style="148"/>
    <col min="15105" max="15105" width="47.7109375" style="148" bestFit="1" customWidth="1"/>
    <col min="15106" max="15106" width="21.42578125" style="148" customWidth="1"/>
    <col min="15107" max="15107" width="22.85546875" style="148" customWidth="1"/>
    <col min="15108" max="15108" width="16.42578125" style="148" bestFit="1" customWidth="1"/>
    <col min="15109" max="15109" width="14.28515625" style="148" customWidth="1"/>
    <col min="15110" max="15110" width="19.85546875" style="148" customWidth="1"/>
    <col min="15111" max="15111" width="19.140625" style="148" bestFit="1" customWidth="1"/>
    <col min="15112" max="15360" width="9.140625" style="148"/>
    <col min="15361" max="15361" width="47.7109375" style="148" bestFit="1" customWidth="1"/>
    <col min="15362" max="15362" width="21.42578125" style="148" customWidth="1"/>
    <col min="15363" max="15363" width="22.85546875" style="148" customWidth="1"/>
    <col min="15364" max="15364" width="16.42578125" style="148" bestFit="1" customWidth="1"/>
    <col min="15365" max="15365" width="14.28515625" style="148" customWidth="1"/>
    <col min="15366" max="15366" width="19.85546875" style="148" customWidth="1"/>
    <col min="15367" max="15367" width="19.140625" style="148" bestFit="1" customWidth="1"/>
    <col min="15368" max="15616" width="9.140625" style="148"/>
    <col min="15617" max="15617" width="47.7109375" style="148" bestFit="1" customWidth="1"/>
    <col min="15618" max="15618" width="21.42578125" style="148" customWidth="1"/>
    <col min="15619" max="15619" width="22.85546875" style="148" customWidth="1"/>
    <col min="15620" max="15620" width="16.42578125" style="148" bestFit="1" customWidth="1"/>
    <col min="15621" max="15621" width="14.28515625" style="148" customWidth="1"/>
    <col min="15622" max="15622" width="19.85546875" style="148" customWidth="1"/>
    <col min="15623" max="15623" width="19.140625" style="148" bestFit="1" customWidth="1"/>
    <col min="15624" max="15872" width="9.140625" style="148"/>
    <col min="15873" max="15873" width="47.7109375" style="148" bestFit="1" customWidth="1"/>
    <col min="15874" max="15874" width="21.42578125" style="148" customWidth="1"/>
    <col min="15875" max="15875" width="22.85546875" style="148" customWidth="1"/>
    <col min="15876" max="15876" width="16.42578125" style="148" bestFit="1" customWidth="1"/>
    <col min="15877" max="15877" width="14.28515625" style="148" customWidth="1"/>
    <col min="15878" max="15878" width="19.85546875" style="148" customWidth="1"/>
    <col min="15879" max="15879" width="19.140625" style="148" bestFit="1" customWidth="1"/>
    <col min="15880" max="16128" width="9.140625" style="148"/>
    <col min="16129" max="16129" width="47.7109375" style="148" bestFit="1" customWidth="1"/>
    <col min="16130" max="16130" width="21.42578125" style="148" customWidth="1"/>
    <col min="16131" max="16131" width="22.85546875" style="148" customWidth="1"/>
    <col min="16132" max="16132" width="16.42578125" style="148" bestFit="1" customWidth="1"/>
    <col min="16133" max="16133" width="14.28515625" style="148" customWidth="1"/>
    <col min="16134" max="16134" width="19.85546875" style="148" customWidth="1"/>
    <col min="16135" max="16135" width="19.140625" style="148" bestFit="1" customWidth="1"/>
    <col min="16136" max="16384" width="9.140625" style="148"/>
  </cols>
  <sheetData>
    <row r="1" spans="1:7" x14ac:dyDescent="0.25">
      <c r="A1" s="147"/>
    </row>
    <row r="2" spans="1:7" x14ac:dyDescent="0.25">
      <c r="A2" s="226" t="s">
        <v>0</v>
      </c>
      <c r="B2" s="226"/>
      <c r="C2" s="226"/>
      <c r="D2" s="226"/>
      <c r="E2" s="226"/>
      <c r="F2" s="226"/>
      <c r="G2" s="226"/>
    </row>
    <row r="3" spans="1:7" x14ac:dyDescent="0.25">
      <c r="A3" s="226" t="s">
        <v>138</v>
      </c>
      <c r="B3" s="226"/>
      <c r="C3" s="226"/>
      <c r="D3" s="226"/>
      <c r="E3" s="226"/>
      <c r="F3" s="226"/>
      <c r="G3" s="226"/>
    </row>
    <row r="4" spans="1:7" x14ac:dyDescent="0.25">
      <c r="A4" s="226" t="s">
        <v>71</v>
      </c>
      <c r="B4" s="226"/>
      <c r="C4" s="226"/>
      <c r="D4" s="226"/>
      <c r="E4" s="226"/>
      <c r="F4" s="226"/>
      <c r="G4" s="226"/>
    </row>
    <row r="5" spans="1:7" x14ac:dyDescent="0.25">
      <c r="A5" s="152"/>
      <c r="B5" s="152"/>
      <c r="C5" s="152"/>
      <c r="D5" s="152"/>
      <c r="E5" s="152"/>
      <c r="F5" s="152"/>
      <c r="G5" s="227"/>
    </row>
    <row r="6" spans="1:7" ht="15.75" thickBot="1" x14ac:dyDescent="0.3">
      <c r="A6" s="152"/>
      <c r="B6" s="152"/>
      <c r="C6" s="152"/>
      <c r="D6" s="152"/>
      <c r="E6" s="152"/>
      <c r="F6" s="152"/>
      <c r="G6" s="152"/>
    </row>
    <row r="7" spans="1:7" ht="15.75" thickBot="1" x14ac:dyDescent="0.3">
      <c r="A7" s="228" t="s">
        <v>139</v>
      </c>
      <c r="B7" s="229" t="s">
        <v>140</v>
      </c>
      <c r="C7" s="230"/>
      <c r="D7" s="231" t="s">
        <v>141</v>
      </c>
      <c r="E7" s="232" t="s">
        <v>142</v>
      </c>
      <c r="F7" s="231" t="s">
        <v>143</v>
      </c>
      <c r="G7" s="233" t="s">
        <v>144</v>
      </c>
    </row>
    <row r="8" spans="1:7" ht="42" customHeight="1" thickBot="1" x14ac:dyDescent="0.3">
      <c r="A8" s="234"/>
      <c r="B8" s="235" t="s">
        <v>145</v>
      </c>
      <c r="C8" s="236" t="s">
        <v>146</v>
      </c>
      <c r="D8" s="237"/>
      <c r="E8" s="238"/>
      <c r="F8" s="237"/>
      <c r="G8" s="239"/>
    </row>
    <row r="9" spans="1:7" ht="15.75" thickBot="1" x14ac:dyDescent="0.3">
      <c r="A9" s="240" t="s">
        <v>147</v>
      </c>
      <c r="B9" s="241">
        <f>SUM(B10:B12)</f>
        <v>0</v>
      </c>
      <c r="C9" s="242">
        <f>SUM(C10:C12)</f>
        <v>0</v>
      </c>
      <c r="D9" s="242">
        <f>SUM(D10:D12)</f>
        <v>0</v>
      </c>
      <c r="E9" s="241">
        <f>SUM(E10:E12)</f>
        <v>0</v>
      </c>
      <c r="F9" s="242">
        <f>SUM(F10:F12)</f>
        <v>0</v>
      </c>
      <c r="G9" s="243">
        <f t="shared" ref="G9:G16" si="0">B9+C9-E9-F9</f>
        <v>0</v>
      </c>
    </row>
    <row r="10" spans="1:7" x14ac:dyDescent="0.25">
      <c r="A10" s="244" t="s">
        <v>114</v>
      </c>
      <c r="B10" s="245">
        <v>0</v>
      </c>
      <c r="C10" s="246"/>
      <c r="D10" s="246"/>
      <c r="E10" s="245"/>
      <c r="F10" s="246"/>
      <c r="G10" s="247">
        <f t="shared" si="0"/>
        <v>0</v>
      </c>
    </row>
    <row r="11" spans="1:7" x14ac:dyDescent="0.25">
      <c r="A11" s="244" t="s">
        <v>115</v>
      </c>
      <c r="B11" s="245"/>
      <c r="C11" s="246"/>
      <c r="D11" s="248"/>
      <c r="E11" s="249"/>
      <c r="F11" s="246"/>
      <c r="G11" s="247">
        <f t="shared" si="0"/>
        <v>0</v>
      </c>
    </row>
    <row r="12" spans="1:7" ht="15.75" thickBot="1" x14ac:dyDescent="0.3">
      <c r="A12" s="244" t="s">
        <v>116</v>
      </c>
      <c r="B12" s="245">
        <v>0</v>
      </c>
      <c r="C12" s="250"/>
      <c r="D12" s="248">
        <v>0</v>
      </c>
      <c r="E12" s="251">
        <v>0</v>
      </c>
      <c r="F12" s="246">
        <v>0</v>
      </c>
      <c r="G12" s="247">
        <f>B12+C12-E12-F12</f>
        <v>0</v>
      </c>
    </row>
    <row r="13" spans="1:7" ht="15.75" thickBot="1" x14ac:dyDescent="0.3">
      <c r="A13" s="240" t="s">
        <v>148</v>
      </c>
      <c r="B13" s="241">
        <f>SUM(B14:B16)</f>
        <v>0</v>
      </c>
      <c r="C13" s="242">
        <f>SUM(C14:C16)</f>
        <v>0</v>
      </c>
      <c r="D13" s="242">
        <f>SUM(D14:D16)</f>
        <v>0</v>
      </c>
      <c r="E13" s="241">
        <f>SUM(E14:E16)</f>
        <v>0</v>
      </c>
      <c r="F13" s="242">
        <f>SUM(F14:F16)</f>
        <v>0</v>
      </c>
      <c r="G13" s="243">
        <f t="shared" si="0"/>
        <v>0</v>
      </c>
    </row>
    <row r="14" spans="1:7" x14ac:dyDescent="0.25">
      <c r="A14" s="244" t="s">
        <v>118</v>
      </c>
      <c r="B14" s="245"/>
      <c r="C14" s="250"/>
      <c r="D14" s="246">
        <v>0</v>
      </c>
      <c r="E14" s="245"/>
      <c r="F14" s="246"/>
      <c r="G14" s="247">
        <f t="shared" si="0"/>
        <v>0</v>
      </c>
    </row>
    <row r="15" spans="1:7" x14ac:dyDescent="0.25">
      <c r="A15" s="244" t="s">
        <v>119</v>
      </c>
      <c r="B15" s="245">
        <v>0</v>
      </c>
      <c r="C15" s="246"/>
      <c r="D15" s="246"/>
      <c r="E15" s="245"/>
      <c r="F15" s="246"/>
      <c r="G15" s="247">
        <f t="shared" si="0"/>
        <v>0</v>
      </c>
    </row>
    <row r="16" spans="1:7" ht="15.75" thickBot="1" x14ac:dyDescent="0.3">
      <c r="A16" s="252" t="s">
        <v>120</v>
      </c>
      <c r="B16" s="245"/>
      <c r="C16" s="246"/>
      <c r="D16" s="246"/>
      <c r="E16" s="253"/>
      <c r="F16" s="246"/>
      <c r="G16" s="247">
        <f t="shared" si="0"/>
        <v>0</v>
      </c>
    </row>
    <row r="17" spans="1:15" s="177" customFormat="1" ht="15.75" thickBot="1" x14ac:dyDescent="0.3">
      <c r="A17" s="254" t="s">
        <v>149</v>
      </c>
      <c r="B17" s="255">
        <f t="shared" ref="B17:G17" si="1">B9+B13</f>
        <v>0</v>
      </c>
      <c r="C17" s="255">
        <f t="shared" si="1"/>
        <v>0</v>
      </c>
      <c r="D17" s="255">
        <f t="shared" si="1"/>
        <v>0</v>
      </c>
      <c r="E17" s="255">
        <f t="shared" si="1"/>
        <v>0</v>
      </c>
      <c r="F17" s="255">
        <f t="shared" si="1"/>
        <v>0</v>
      </c>
      <c r="G17" s="255">
        <f t="shared" si="1"/>
        <v>0</v>
      </c>
    </row>
    <row r="19" spans="1:15" ht="15.75" thickBot="1" x14ac:dyDescent="0.3">
      <c r="A19" s="152"/>
      <c r="B19" s="152"/>
      <c r="C19" s="152"/>
      <c r="D19" s="152"/>
      <c r="E19" s="152"/>
      <c r="F19" s="152"/>
      <c r="G19" s="152"/>
    </row>
    <row r="20" spans="1:15" ht="15.75" thickBot="1" x14ac:dyDescent="0.3">
      <c r="A20" s="228" t="s">
        <v>150</v>
      </c>
      <c r="B20" s="229" t="s">
        <v>140</v>
      </c>
      <c r="C20" s="230"/>
      <c r="D20" s="256" t="s">
        <v>151</v>
      </c>
      <c r="E20" s="256" t="s">
        <v>152</v>
      </c>
      <c r="F20" s="256" t="s">
        <v>153</v>
      </c>
    </row>
    <row r="21" spans="1:15" ht="30.75" thickBot="1" x14ac:dyDescent="0.3">
      <c r="A21" s="257"/>
      <c r="B21" s="235" t="s">
        <v>145</v>
      </c>
      <c r="C21" s="236" t="s">
        <v>146</v>
      </c>
      <c r="D21" s="258"/>
      <c r="E21" s="259"/>
      <c r="F21" s="258"/>
    </row>
    <row r="22" spans="1:15" ht="15.75" thickBot="1" x14ac:dyDescent="0.3">
      <c r="A22" s="254" t="s">
        <v>147</v>
      </c>
      <c r="B22" s="241">
        <f>SUM(B23:B25)</f>
        <v>0</v>
      </c>
      <c r="C22" s="242">
        <f>SUM(C23:C25)</f>
        <v>0</v>
      </c>
      <c r="D22" s="242">
        <f>SUM(D23:D25)</f>
        <v>0</v>
      </c>
      <c r="E22" s="242">
        <f>SUM(E23:E25)</f>
        <v>0</v>
      </c>
      <c r="F22" s="242">
        <f t="shared" ref="F22:F27" si="2">B22+C22-D22-E22</f>
        <v>0</v>
      </c>
    </row>
    <row r="23" spans="1:15" x14ac:dyDescent="0.25">
      <c r="A23" s="260" t="s">
        <v>114</v>
      </c>
      <c r="B23" s="245"/>
      <c r="C23" s="245"/>
      <c r="D23" s="248"/>
      <c r="E23" s="248"/>
      <c r="F23" s="246">
        <f t="shared" si="2"/>
        <v>0</v>
      </c>
    </row>
    <row r="24" spans="1:15" x14ac:dyDescent="0.25">
      <c r="A24" s="260" t="s">
        <v>115</v>
      </c>
      <c r="B24" s="245"/>
      <c r="C24" s="246"/>
      <c r="D24" s="246"/>
      <c r="E24" s="246"/>
      <c r="F24" s="246">
        <f t="shared" si="2"/>
        <v>0</v>
      </c>
    </row>
    <row r="25" spans="1:15" ht="15.75" thickBot="1" x14ac:dyDescent="0.3">
      <c r="A25" s="260" t="s">
        <v>116</v>
      </c>
      <c r="B25" s="251">
        <v>0</v>
      </c>
      <c r="C25" s="251">
        <v>0</v>
      </c>
      <c r="D25" s="246">
        <v>0</v>
      </c>
      <c r="E25" s="246">
        <v>0</v>
      </c>
      <c r="F25" s="250">
        <f t="shared" si="2"/>
        <v>0</v>
      </c>
    </row>
    <row r="26" spans="1:15" ht="15.75" thickBot="1" x14ac:dyDescent="0.3">
      <c r="A26" s="254" t="s">
        <v>148</v>
      </c>
      <c r="B26" s="241">
        <f>SUM(B27:B29)</f>
        <v>0</v>
      </c>
      <c r="C26" s="242">
        <f>SUM(C27:C29)</f>
        <v>0</v>
      </c>
      <c r="D26" s="242">
        <f>SUM(D27:D29)</f>
        <v>0</v>
      </c>
      <c r="E26" s="242">
        <f>SUM(E27:E29)</f>
        <v>0</v>
      </c>
      <c r="F26" s="242">
        <f t="shared" si="2"/>
        <v>0</v>
      </c>
    </row>
    <row r="27" spans="1:15" x14ac:dyDescent="0.25">
      <c r="A27" s="260" t="s">
        <v>118</v>
      </c>
      <c r="B27" s="245"/>
      <c r="C27" s="250">
        <v>0</v>
      </c>
      <c r="D27" s="246">
        <v>0</v>
      </c>
      <c r="E27" s="246">
        <v>0</v>
      </c>
      <c r="F27" s="250">
        <f t="shared" si="2"/>
        <v>0</v>
      </c>
    </row>
    <row r="28" spans="1:15" x14ac:dyDescent="0.25">
      <c r="A28" s="260" t="s">
        <v>119</v>
      </c>
      <c r="B28" s="245"/>
      <c r="C28" s="246"/>
      <c r="D28" s="246"/>
      <c r="E28" s="246"/>
      <c r="F28" s="246"/>
    </row>
    <row r="29" spans="1:15" ht="15.75" thickBot="1" x14ac:dyDescent="0.3">
      <c r="A29" s="260" t="s">
        <v>120</v>
      </c>
      <c r="B29" s="253"/>
      <c r="C29" s="246"/>
      <c r="D29" s="246"/>
      <c r="E29" s="246"/>
      <c r="F29" s="246"/>
    </row>
    <row r="30" spans="1:15" s="177" customFormat="1" ht="15.75" thickBot="1" x14ac:dyDescent="0.3">
      <c r="A30" s="254" t="s">
        <v>149</v>
      </c>
      <c r="B30" s="255">
        <f>B22+B26</f>
        <v>0</v>
      </c>
      <c r="C30" s="255">
        <f>C22+C26</f>
        <v>0</v>
      </c>
      <c r="D30" s="255">
        <f>D22+D26</f>
        <v>0</v>
      </c>
      <c r="E30" s="255">
        <f>E22+E26</f>
        <v>0</v>
      </c>
      <c r="F30" s="255">
        <f>F22+F26</f>
        <v>0</v>
      </c>
    </row>
    <row r="31" spans="1:15" s="104" customFormat="1" ht="13.5" customHeight="1" x14ac:dyDescent="0.2">
      <c r="A31" s="110" t="s">
        <v>47</v>
      </c>
      <c r="B31" s="108"/>
      <c r="C31" s="108"/>
      <c r="D31" s="108"/>
      <c r="E31" s="107"/>
      <c r="F31" s="107"/>
      <c r="G31" s="107"/>
      <c r="H31" s="108"/>
      <c r="I31" s="108"/>
      <c r="J31" s="107"/>
      <c r="K31" s="107"/>
      <c r="L31" s="107"/>
      <c r="M31" s="109"/>
      <c r="N31" s="104" t="s">
        <v>18</v>
      </c>
    </row>
    <row r="32" spans="1:15" s="104" customFormat="1" ht="9" x14ac:dyDescent="0.2">
      <c r="A32" s="111"/>
      <c r="B32" s="111"/>
      <c r="C32" s="111"/>
      <c r="D32" s="111"/>
      <c r="E32" s="111"/>
      <c r="F32" s="111"/>
      <c r="G32" s="111"/>
      <c r="H32" s="111"/>
      <c r="I32" s="111"/>
      <c r="J32" s="111"/>
      <c r="K32" s="111"/>
      <c r="L32" s="111"/>
      <c r="M32" s="214"/>
      <c r="O32" s="215"/>
    </row>
    <row r="33" spans="1:13" s="104" customFormat="1" ht="16.5" customHeight="1" x14ac:dyDescent="0.2">
      <c r="A33" s="261" t="s">
        <v>48</v>
      </c>
      <c r="B33" s="111"/>
      <c r="C33" s="111"/>
      <c r="D33" s="111"/>
      <c r="E33" s="111"/>
      <c r="F33" s="111"/>
      <c r="G33" s="111"/>
      <c r="H33" s="111"/>
      <c r="I33" s="111"/>
      <c r="J33" s="111"/>
      <c r="K33" s="111"/>
      <c r="L33" s="111"/>
      <c r="M33" s="112"/>
    </row>
    <row r="34" spans="1:13" s="104" customFormat="1" ht="12.2" customHeight="1" x14ac:dyDescent="0.2">
      <c r="A34" s="262" t="s">
        <v>49</v>
      </c>
      <c r="B34" s="262"/>
      <c r="C34" s="262"/>
      <c r="D34" s="262"/>
      <c r="E34" s="262"/>
      <c r="F34" s="262"/>
      <c r="G34" s="262"/>
      <c r="H34" s="263"/>
      <c r="I34" s="263"/>
      <c r="J34" s="263"/>
      <c r="K34" s="263"/>
      <c r="L34" s="263"/>
      <c r="M34" s="263"/>
    </row>
    <row r="35" spans="1:13" ht="15.75" customHeight="1" x14ac:dyDescent="0.25">
      <c r="A35" s="262" t="s">
        <v>50</v>
      </c>
      <c r="B35" s="262"/>
      <c r="C35" s="262"/>
      <c r="D35" s="262"/>
      <c r="E35" s="262"/>
      <c r="F35" s="262"/>
      <c r="G35" s="262"/>
      <c r="H35" s="262"/>
      <c r="I35" s="262"/>
      <c r="J35" s="262"/>
      <c r="K35" s="262"/>
      <c r="L35" s="262"/>
      <c r="M35" s="262"/>
    </row>
    <row r="36" spans="1:13" s="266" customFormat="1" ht="12" customHeight="1" x14ac:dyDescent="0.2">
      <c r="A36" s="264" t="s">
        <v>154</v>
      </c>
      <c r="B36" s="265"/>
      <c r="C36" s="265"/>
      <c r="D36" s="265"/>
      <c r="E36" s="265"/>
      <c r="F36" s="265"/>
      <c r="G36" s="265"/>
      <c r="H36" s="265"/>
      <c r="I36" s="265"/>
      <c r="J36" s="265"/>
      <c r="K36" s="265"/>
      <c r="L36" s="265"/>
      <c r="M36" s="265"/>
    </row>
    <row r="37" spans="1:13" ht="17.25" customHeight="1" x14ac:dyDescent="0.25">
      <c r="A37" s="267" t="s">
        <v>155</v>
      </c>
      <c r="B37" s="267"/>
      <c r="C37" s="267"/>
      <c r="D37" s="267"/>
      <c r="E37" s="267"/>
      <c r="F37" s="267"/>
      <c r="G37" s="267"/>
      <c r="H37" s="267"/>
      <c r="I37" s="267"/>
      <c r="J37" s="267"/>
      <c r="K37" s="267"/>
      <c r="L37" s="267"/>
      <c r="M37" s="265"/>
    </row>
    <row r="38" spans="1:13" ht="17.25" customHeight="1" x14ac:dyDescent="0.25">
      <c r="A38" s="128"/>
      <c r="B38" s="128"/>
      <c r="C38" s="128"/>
      <c r="D38" s="128"/>
      <c r="E38" s="128"/>
      <c r="F38" s="128"/>
      <c r="G38" s="128"/>
      <c r="H38" s="128"/>
      <c r="I38" s="128"/>
      <c r="J38" s="128"/>
      <c r="K38" s="128"/>
      <c r="L38" s="128"/>
      <c r="M38" s="265"/>
    </row>
    <row r="39" spans="1:13" x14ac:dyDescent="0.25">
      <c r="A39" s="268"/>
      <c r="B39" s="268"/>
      <c r="C39" s="268"/>
      <c r="D39" s="268"/>
      <c r="E39" s="268"/>
      <c r="F39" s="268"/>
      <c r="G39" s="268"/>
      <c r="H39" s="268"/>
      <c r="I39" s="268"/>
      <c r="J39" s="268"/>
      <c r="K39" s="268"/>
      <c r="L39" s="268"/>
    </row>
    <row r="41" spans="1:13" s="136" customFormat="1" ht="13.5" customHeight="1" x14ac:dyDescent="0.2">
      <c r="A41" s="221"/>
      <c r="B41" s="1" t="s">
        <v>62</v>
      </c>
      <c r="C41" s="1"/>
      <c r="D41" s="1"/>
      <c r="E41" s="137" t="s">
        <v>63</v>
      </c>
      <c r="F41" s="137"/>
      <c r="G41" s="137"/>
      <c r="H41" s="137"/>
    </row>
    <row r="42" spans="1:13" s="2" customFormat="1" ht="13.5" customHeight="1" x14ac:dyDescent="0.2">
      <c r="A42" s="223"/>
      <c r="B42" s="3" t="s">
        <v>64</v>
      </c>
      <c r="C42" s="3"/>
      <c r="D42" s="3"/>
      <c r="E42" s="3" t="s">
        <v>65</v>
      </c>
      <c r="F42" s="3"/>
      <c r="G42" s="3"/>
      <c r="H42" s="3"/>
    </row>
    <row r="43" spans="1:13" s="2" customFormat="1" ht="13.5" customHeight="1" x14ac:dyDescent="0.2">
      <c r="A43" s="224"/>
      <c r="B43" s="142" t="s">
        <v>66</v>
      </c>
      <c r="C43" s="142"/>
      <c r="D43" s="142"/>
      <c r="E43" s="144" t="s">
        <v>67</v>
      </c>
      <c r="F43" s="144"/>
      <c r="G43" s="144"/>
      <c r="H43" s="144"/>
    </row>
    <row r="44" spans="1:13" s="2" customFormat="1" ht="13.5" customHeight="1" x14ac:dyDescent="0.2">
      <c r="A44" s="225"/>
      <c r="B44" s="142" t="s">
        <v>68</v>
      </c>
      <c r="C44" s="142"/>
      <c r="D44" s="142"/>
      <c r="E44" s="142" t="s">
        <v>68</v>
      </c>
      <c r="F44" s="142"/>
      <c r="G44" s="142"/>
      <c r="H44" s="142"/>
    </row>
  </sheetData>
  <mergeCells count="25">
    <mergeCell ref="B43:D43"/>
    <mergeCell ref="E43:H43"/>
    <mergeCell ref="B44:D44"/>
    <mergeCell ref="E44:H44"/>
    <mergeCell ref="A35:M35"/>
    <mergeCell ref="A37:L37"/>
    <mergeCell ref="B41:D41"/>
    <mergeCell ref="E41:H41"/>
    <mergeCell ref="B42:D42"/>
    <mergeCell ref="E42:H42"/>
    <mergeCell ref="A20:A21"/>
    <mergeCell ref="B20:C20"/>
    <mergeCell ref="D20:D21"/>
    <mergeCell ref="E20:E21"/>
    <mergeCell ref="F20:F21"/>
    <mergeCell ref="A34:G34"/>
    <mergeCell ref="A2:G2"/>
    <mergeCell ref="A3:G3"/>
    <mergeCell ref="A4:G4"/>
    <mergeCell ref="A7:A8"/>
    <mergeCell ref="B7:C7"/>
    <mergeCell ref="D7:D8"/>
    <mergeCell ref="E7:E8"/>
    <mergeCell ref="F7:F8"/>
    <mergeCell ref="G7:G8"/>
  </mergeCells>
  <pageMargins left="0.511811024" right="0.511811024" top="0.36" bottom="0.33" header="0.31496062000000002" footer="0.31496062000000002"/>
  <pageSetup paperSize="9" scale="82" orientation="landscape" r:id="rId1"/>
  <headerFooter alignWithMargins="0"/>
  <colBreaks count="1" manualBreakCount="1">
    <brk id="7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3</vt:i4>
      </vt:variant>
    </vt:vector>
  </HeadingPairs>
  <TitlesOfParts>
    <vt:vector size="6" baseType="lpstr">
      <vt:lpstr>Balancete Financeiro</vt:lpstr>
      <vt:lpstr>Balanço Orçamentário MCASP</vt:lpstr>
      <vt:lpstr>Anexos do BO</vt:lpstr>
      <vt:lpstr>'Anexos do BO'!Area_de_impressao</vt:lpstr>
      <vt:lpstr>'Balancete Financeiro'!Area_de_impressao</vt:lpstr>
      <vt:lpstr>'Balanço Orçamentário MCASP'!Area_de_impressao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Denise de Cassia Santos Rodrigues</dc:creator>
  <cp:lastModifiedBy>Denise de Cassia Santos Rodrigues</cp:lastModifiedBy>
  <dcterms:created xsi:type="dcterms:W3CDTF">2021-07-16T18:08:37Z</dcterms:created>
  <dcterms:modified xsi:type="dcterms:W3CDTF">2021-07-16T18:09:01Z</dcterms:modified>
</cp:coreProperties>
</file>