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8207df197b1768/Documentos/Mauricio/PGM/PC PGM/CEJUSC/Planilhas/"/>
    </mc:Choice>
  </mc:AlternateContent>
  <xr:revisionPtr revIDLastSave="0" documentId="8_{6CC7E94E-CF44-4408-93CD-C3654E8557AC}" xr6:coauthVersionLast="47" xr6:coauthVersionMax="47" xr10:uidLastSave="{00000000-0000-0000-0000-000000000000}"/>
  <bookViews>
    <workbookView xWindow="-108" yWindow="-108" windowWidth="23256" windowHeight="12576" tabRatio="742" firstSheet="1" activeTab="12" xr2:uid="{00000000-000D-0000-FFFF-FFFF00000000}"/>
  </bookViews>
  <sheets>
    <sheet name="Janeiro" sheetId="1" r:id="rId1"/>
    <sheet name="Fevereiro" sheetId="4" r:id="rId2"/>
    <sheet name="Março" sheetId="5" r:id="rId3"/>
    <sheet name="Abril" sheetId="6" r:id="rId4"/>
    <sheet name="Maio" sheetId="7" r:id="rId5"/>
    <sheet name="Junho" sheetId="8" r:id="rId6"/>
    <sheet name="Julho" sheetId="11" r:id="rId7"/>
    <sheet name="Agosto" sheetId="9" r:id="rId8"/>
    <sheet name="Setembro" sheetId="10" r:id="rId9"/>
    <sheet name="Outubro" sheetId="12" r:id="rId10"/>
    <sheet name="Novembro" sheetId="13" r:id="rId11"/>
    <sheet name="Dezembro" sheetId="14" r:id="rId12"/>
    <sheet name="2023" sheetId="3" r:id="rId13"/>
  </sheets>
  <definedNames>
    <definedName name="_xlnm.Print_Area" localSheetId="11">Dezembro!$A$1:$J$64</definedName>
    <definedName name="_xlnm.Print_Area" localSheetId="1">Fevereiro!$A$1:$J$71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I9" i="6"/>
  <c r="I12" i="6"/>
  <c r="I11" i="6"/>
  <c r="I10" i="6"/>
  <c r="I11" i="7"/>
  <c r="I11" i="11"/>
  <c r="I10" i="11"/>
  <c r="I9" i="11"/>
  <c r="H16" i="3"/>
  <c r="J11" i="14"/>
  <c r="J10" i="14"/>
  <c r="I10" i="14" s="1"/>
  <c r="J9" i="14"/>
  <c r="I9" i="14"/>
  <c r="J11" i="13" l="1"/>
  <c r="J10" i="13"/>
  <c r="I10" i="13" s="1"/>
  <c r="J9" i="13"/>
  <c r="I9" i="13" s="1"/>
  <c r="J9" i="12"/>
  <c r="I9" i="12" s="1"/>
  <c r="J11" i="12"/>
  <c r="J10" i="12"/>
  <c r="I10" i="12" s="1"/>
  <c r="J11" i="10"/>
  <c r="J10" i="10"/>
  <c r="I10" i="10"/>
  <c r="J9" i="10"/>
  <c r="I9" i="10" s="1"/>
  <c r="I11" i="9"/>
  <c r="J11" i="9"/>
  <c r="J10" i="9"/>
  <c r="I10" i="9" s="1"/>
  <c r="J9" i="9"/>
  <c r="J11" i="8" l="1"/>
  <c r="I11" i="8" s="1"/>
  <c r="J10" i="8"/>
  <c r="I10" i="8" s="1"/>
  <c r="J9" i="8"/>
  <c r="I9" i="8" s="1"/>
  <c r="F55" i="7"/>
  <c r="C46" i="3" l="1"/>
  <c r="C47" i="3"/>
  <c r="F46" i="3"/>
  <c r="H46" i="3"/>
  <c r="F47" i="3"/>
  <c r="H47" i="3"/>
  <c r="C16" i="3" l="1"/>
  <c r="E16" i="3"/>
  <c r="G16" i="3"/>
  <c r="F62" i="10" l="1"/>
  <c r="C48" i="3" l="1"/>
  <c r="H66" i="8"/>
  <c r="F66" i="8"/>
  <c r="C66" i="8"/>
  <c r="H55" i="8"/>
  <c r="H30" i="3" s="1"/>
  <c r="F55" i="8"/>
  <c r="B16" i="8" s="1"/>
  <c r="H17" i="8" s="1"/>
  <c r="D55" i="8"/>
  <c r="B12" i="8" s="1"/>
  <c r="I20" i="8" s="1"/>
  <c r="C55" i="8"/>
  <c r="C30" i="3" s="1"/>
  <c r="E12" i="8"/>
  <c r="D12" i="8"/>
  <c r="I8" i="8" s="1"/>
  <c r="D30" i="3" l="1"/>
  <c r="F30" i="3"/>
  <c r="G17" i="8"/>
  <c r="I12" i="8"/>
  <c r="E17" i="8"/>
  <c r="C17" i="8"/>
  <c r="I10" i="7"/>
  <c r="B17" i="8" l="1"/>
  <c r="H55" i="1" l="1"/>
  <c r="F55" i="1"/>
  <c r="D55" i="1"/>
  <c r="C55" i="1"/>
  <c r="H53" i="10" l="1"/>
  <c r="F53" i="10"/>
  <c r="D53" i="10"/>
  <c r="D33" i="3" s="1"/>
  <c r="C53" i="10"/>
  <c r="C33" i="3" s="1"/>
  <c r="F33" i="3" l="1"/>
  <c r="B16" i="10"/>
  <c r="B12" i="10"/>
  <c r="M15" i="11"/>
  <c r="I10" i="5" l="1"/>
  <c r="I10" i="4" l="1"/>
  <c r="E11" i="3" l="1"/>
  <c r="E10" i="3"/>
  <c r="E9" i="3"/>
  <c r="D11" i="3"/>
  <c r="D10" i="3"/>
  <c r="D9" i="3"/>
  <c r="J9" i="3" l="1"/>
  <c r="I9" i="3" s="1"/>
  <c r="J11" i="3"/>
  <c r="J10" i="3"/>
  <c r="I10" i="3" s="1"/>
  <c r="F48" i="3"/>
  <c r="H20" i="3"/>
  <c r="H64" i="12" l="1"/>
  <c r="F64" i="12"/>
  <c r="C64" i="12"/>
  <c r="H55" i="12"/>
  <c r="F55" i="12"/>
  <c r="B16" i="12" s="1"/>
  <c r="H17" i="12" s="1"/>
  <c r="D55" i="12"/>
  <c r="B12" i="12" s="1"/>
  <c r="C55" i="12"/>
  <c r="E12" i="12"/>
  <c r="D12" i="12"/>
  <c r="I8" i="12" s="1"/>
  <c r="H62" i="10"/>
  <c r="C62" i="10"/>
  <c r="D62" i="10"/>
  <c r="E12" i="10"/>
  <c r="D12" i="10"/>
  <c r="I8" i="10" s="1"/>
  <c r="I9" i="1"/>
  <c r="I9" i="4"/>
  <c r="I12" i="12" l="1"/>
  <c r="H17" i="10"/>
  <c r="D64" i="12"/>
  <c r="I12" i="10"/>
  <c r="G17" i="12"/>
  <c r="E17" i="12"/>
  <c r="C17" i="12"/>
  <c r="H33" i="3"/>
  <c r="E36" i="3"/>
  <c r="G36" i="3"/>
  <c r="I36" i="3"/>
  <c r="E35" i="3"/>
  <c r="G35" i="3"/>
  <c r="I35" i="3"/>
  <c r="E34" i="3"/>
  <c r="G34" i="3"/>
  <c r="I34" i="3"/>
  <c r="E32" i="3"/>
  <c r="G32" i="3"/>
  <c r="I32" i="3"/>
  <c r="H64" i="14"/>
  <c r="F64" i="14"/>
  <c r="C64" i="14"/>
  <c r="H55" i="14"/>
  <c r="H36" i="3" s="1"/>
  <c r="F55" i="14"/>
  <c r="F36" i="3" s="1"/>
  <c r="D55" i="14"/>
  <c r="B12" i="14" s="1"/>
  <c r="C55" i="14"/>
  <c r="C36" i="3" s="1"/>
  <c r="E12" i="14"/>
  <c r="D12" i="14"/>
  <c r="H64" i="13"/>
  <c r="F64" i="13"/>
  <c r="C64" i="13"/>
  <c r="H55" i="13"/>
  <c r="H35" i="3" s="1"/>
  <c r="F55" i="13"/>
  <c r="F35" i="3" s="1"/>
  <c r="D55" i="13"/>
  <c r="D35" i="3" s="1"/>
  <c r="C55" i="13"/>
  <c r="C35" i="3" s="1"/>
  <c r="E12" i="13"/>
  <c r="D12" i="13"/>
  <c r="H34" i="3"/>
  <c r="C34" i="3"/>
  <c r="H65" i="9"/>
  <c r="F65" i="9"/>
  <c r="C65" i="9"/>
  <c r="H56" i="9"/>
  <c r="H32" i="3" s="1"/>
  <c r="F56" i="9"/>
  <c r="F32" i="3" s="1"/>
  <c r="D56" i="9"/>
  <c r="D32" i="3" s="1"/>
  <c r="C56" i="9"/>
  <c r="C32" i="3" s="1"/>
  <c r="E12" i="9"/>
  <c r="D12" i="9"/>
  <c r="I9" i="9"/>
  <c r="I20" i="13" l="1"/>
  <c r="G17" i="10"/>
  <c r="E17" i="10"/>
  <c r="C17" i="10"/>
  <c r="B17" i="12"/>
  <c r="I12" i="14"/>
  <c r="I8" i="14"/>
  <c r="B16" i="14"/>
  <c r="H17" i="14" s="1"/>
  <c r="D36" i="3"/>
  <c r="D64" i="13"/>
  <c r="I12" i="13"/>
  <c r="B12" i="13"/>
  <c r="B16" i="13"/>
  <c r="H17" i="13" s="1"/>
  <c r="I8" i="13"/>
  <c r="D34" i="3"/>
  <c r="F34" i="3"/>
  <c r="B12" i="9"/>
  <c r="B16" i="9"/>
  <c r="H17" i="9" s="1"/>
  <c r="I12" i="9"/>
  <c r="I8" i="9"/>
  <c r="I20" i="9"/>
  <c r="D12" i="11"/>
  <c r="E12" i="11"/>
  <c r="C55" i="11"/>
  <c r="C31" i="3" s="1"/>
  <c r="D55" i="11"/>
  <c r="F55" i="11"/>
  <c r="H55" i="11"/>
  <c r="H31" i="3" s="1"/>
  <c r="C64" i="11"/>
  <c r="F64" i="11"/>
  <c r="H64" i="11"/>
  <c r="B17" i="10" l="1"/>
  <c r="G17" i="14"/>
  <c r="I12" i="11"/>
  <c r="B16" i="11"/>
  <c r="G17" i="11" s="1"/>
  <c r="F31" i="3"/>
  <c r="B12" i="11"/>
  <c r="D31" i="3"/>
  <c r="D64" i="14"/>
  <c r="C17" i="14"/>
  <c r="E17" i="14"/>
  <c r="E17" i="13"/>
  <c r="G17" i="13"/>
  <c r="C17" i="13"/>
  <c r="D65" i="9"/>
  <c r="E17" i="9"/>
  <c r="C17" i="9"/>
  <c r="G17" i="9"/>
  <c r="I8" i="11"/>
  <c r="I20" i="11"/>
  <c r="C17" i="11" l="1"/>
  <c r="E17" i="11"/>
  <c r="H17" i="11"/>
  <c r="B17" i="14"/>
  <c r="B17" i="13"/>
  <c r="B17" i="9"/>
  <c r="D64" i="11"/>
  <c r="B17" i="11" l="1"/>
  <c r="H49" i="3" l="1"/>
  <c r="F49" i="3"/>
  <c r="H66" i="7"/>
  <c r="F66" i="7"/>
  <c r="C66" i="7"/>
  <c r="H55" i="7"/>
  <c r="H29" i="3" s="1"/>
  <c r="B16" i="7"/>
  <c r="D55" i="7"/>
  <c r="B12" i="7" s="1"/>
  <c r="I20" i="7" s="1"/>
  <c r="E12" i="7"/>
  <c r="D12" i="7"/>
  <c r="I8" i="7" s="1"/>
  <c r="H66" i="6"/>
  <c r="F66" i="6"/>
  <c r="C66" i="6"/>
  <c r="H55" i="6"/>
  <c r="H28" i="3" s="1"/>
  <c r="F55" i="6"/>
  <c r="B16" i="6" s="1"/>
  <c r="D55" i="6"/>
  <c r="C55" i="6"/>
  <c r="C28" i="3" s="1"/>
  <c r="E12" i="6"/>
  <c r="D12" i="6"/>
  <c r="H66" i="5"/>
  <c r="F66" i="5"/>
  <c r="C66" i="5"/>
  <c r="H55" i="5"/>
  <c r="H27" i="3" s="1"/>
  <c r="F55" i="5"/>
  <c r="B16" i="5" s="1"/>
  <c r="E17" i="5" s="1"/>
  <c r="D55" i="5"/>
  <c r="B12" i="5" s="1"/>
  <c r="C55" i="5"/>
  <c r="C27" i="3" s="1"/>
  <c r="E12" i="5"/>
  <c r="D12" i="5"/>
  <c r="I8" i="5" s="1"/>
  <c r="I9" i="5"/>
  <c r="D63" i="6" l="1"/>
  <c r="D64" i="6"/>
  <c r="H17" i="7"/>
  <c r="C17" i="7"/>
  <c r="E17" i="7"/>
  <c r="G17" i="7"/>
  <c r="I12" i="7"/>
  <c r="I9" i="7"/>
  <c r="B12" i="6"/>
  <c r="I20" i="6"/>
  <c r="C17" i="6"/>
  <c r="E17" i="6"/>
  <c r="G17" i="6"/>
  <c r="H17" i="6"/>
  <c r="F29" i="3"/>
  <c r="D29" i="3"/>
  <c r="F28" i="3"/>
  <c r="D28" i="3"/>
  <c r="F27" i="3"/>
  <c r="D27" i="3"/>
  <c r="I8" i="6"/>
  <c r="I20" i="5"/>
  <c r="C17" i="5"/>
  <c r="G17" i="5"/>
  <c r="H17" i="5"/>
  <c r="H65" i="4"/>
  <c r="F65" i="4"/>
  <c r="H54" i="4"/>
  <c r="H26" i="3" s="1"/>
  <c r="F54" i="4"/>
  <c r="B16" i="4" s="1"/>
  <c r="D54" i="4"/>
  <c r="E12" i="4"/>
  <c r="D12" i="4"/>
  <c r="H66" i="1"/>
  <c r="F66" i="1"/>
  <c r="D66" i="6" l="1"/>
  <c r="B17" i="7"/>
  <c r="B17" i="6"/>
  <c r="D66" i="5"/>
  <c r="D26" i="3"/>
  <c r="B12" i="4"/>
  <c r="B17" i="5"/>
  <c r="H17" i="4"/>
  <c r="F26" i="3"/>
  <c r="I8" i="4"/>
  <c r="I20" i="4"/>
  <c r="I12" i="4"/>
  <c r="G17" i="4"/>
  <c r="E17" i="4"/>
  <c r="C17" i="4"/>
  <c r="C49" i="3"/>
  <c r="E12" i="3"/>
  <c r="D12" i="3"/>
  <c r="C66" i="1"/>
  <c r="H25" i="3"/>
  <c r="H38" i="3" s="1"/>
  <c r="F25" i="3"/>
  <c r="B12" i="1"/>
  <c r="C25" i="3"/>
  <c r="E12" i="1"/>
  <c r="D12" i="1"/>
  <c r="I20" i="1" l="1"/>
  <c r="D65" i="4"/>
  <c r="B16" i="1"/>
  <c r="H17" i="1" s="1"/>
  <c r="F38" i="3"/>
  <c r="I12" i="1"/>
  <c r="D25" i="3"/>
  <c r="D38" i="3" s="1"/>
  <c r="B12" i="3" s="1"/>
  <c r="I12" i="3"/>
  <c r="I20" i="3"/>
  <c r="B17" i="4"/>
  <c r="C54" i="4"/>
  <c r="C26" i="3" s="1"/>
  <c r="B16" i="3" l="1"/>
  <c r="H17" i="3" s="1"/>
  <c r="G17" i="1"/>
  <c r="C17" i="1"/>
  <c r="E17" i="1"/>
  <c r="D49" i="3"/>
  <c r="G17" i="3" l="1"/>
  <c r="E17" i="3"/>
  <c r="C17" i="3"/>
  <c r="B17" i="1"/>
  <c r="C55" i="7"/>
  <c r="C29" i="3" s="1"/>
  <c r="C38" i="3" s="1"/>
  <c r="B17" i="3" l="1"/>
  <c r="I11" i="3"/>
</calcChain>
</file>

<file path=xl/sharedStrings.xml><?xml version="1.0" encoding="utf-8"?>
<sst xmlns="http://schemas.openxmlformats.org/spreadsheetml/2006/main" count="544" uniqueCount="53">
  <si>
    <t>CEJUSC - PMSP</t>
  </si>
  <si>
    <t>Acordos</t>
  </si>
  <si>
    <t>Sem Acordo</t>
  </si>
  <si>
    <t>Família</t>
  </si>
  <si>
    <t>Cível</t>
  </si>
  <si>
    <t>Sessões de Mediação- Não realizadas</t>
  </si>
  <si>
    <t>Total de sessões não realizadas</t>
  </si>
  <si>
    <t>Não realizada pela ausência de ambos</t>
  </si>
  <si>
    <t>Não Realizada por falta de documentos</t>
  </si>
  <si>
    <t>Panorama Geral</t>
  </si>
  <si>
    <t>Data</t>
  </si>
  <si>
    <t>Agendadas</t>
  </si>
  <si>
    <t>Realizadas</t>
  </si>
  <si>
    <t>Reagendadas</t>
  </si>
  <si>
    <t xml:space="preserve">Sessões </t>
  </si>
  <si>
    <t>COHAB</t>
  </si>
  <si>
    <t>Total de conciliações Frutíferas:</t>
  </si>
  <si>
    <t>Índice de Acordos em Cível:</t>
  </si>
  <si>
    <t>índice de Acordos em família:</t>
  </si>
  <si>
    <t>Índice Total de Acordos:</t>
  </si>
  <si>
    <t>Não realizada pela ausência do Requerente</t>
  </si>
  <si>
    <t>Não realizada pela ausência do Requerido</t>
  </si>
  <si>
    <t>Tipo</t>
  </si>
  <si>
    <t>Total  de</t>
  </si>
  <si>
    <t>Não realizadas</t>
  </si>
  <si>
    <t>Total do Mês</t>
  </si>
  <si>
    <t>Sessões de Mediação realizadas</t>
  </si>
  <si>
    <t>Encaminhamentos à equipamentos de atendimento à Violência Doméstica:</t>
  </si>
  <si>
    <t>Inclusos no SAJ</t>
  </si>
  <si>
    <t>CEJUSC</t>
  </si>
  <si>
    <t>Defensoria</t>
  </si>
  <si>
    <t>Agendamentos/ Convites Realizados</t>
  </si>
  <si>
    <t>Civel</t>
  </si>
  <si>
    <t>Total</t>
  </si>
  <si>
    <t>no CEJUSC</t>
  </si>
  <si>
    <t>Índice Total de COHAB: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</si>
  <si>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</si>
  <si>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</si>
  <si>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</si>
  <si>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</si>
  <si>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</si>
  <si>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</si>
  <si>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</si>
  <si>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</si>
  <si>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</si>
  <si>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</si>
  <si>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</si>
  <si>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</si>
  <si>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</si>
  <si>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</t>
  </si>
  <si>
    <t>Índice Total de acordos COHAB:</t>
  </si>
  <si>
    <t xml:space="preserve">Não realizada pela ausência do Requerido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</si>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</sst>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color rgb="FFFFFF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7" fillId="0" borderId="0" xfId="0" applyFont="1"/>
    <xf numFmtId="17" fontId="8" fillId="0" borderId="0" xfId="0" applyNumberFormat="1" applyFont="1" applyAlignment="1">
      <alignment horizontal="center" wrapText="1"/>
    </xf>
    <xf numFmtId="17" fontId="7" fillId="0" borderId="0" xfId="0" applyNumberFormat="1" applyFont="1" applyAlignment="1">
      <alignment wrapText="1"/>
    </xf>
    <xf numFmtId="0" fontId="7" fillId="0" borderId="9" xfId="0" applyFont="1" applyBorder="1"/>
    <xf numFmtId="0" fontId="13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11" xfId="0" applyFont="1" applyBorder="1"/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" fontId="4" fillId="0" borderId="0" xfId="0" applyNumberFormat="1" applyFont="1"/>
    <xf numFmtId="9" fontId="0" fillId="0" borderId="0" xfId="0" applyNumberFormat="1"/>
    <xf numFmtId="0" fontId="7" fillId="0" borderId="14" xfId="0" applyFont="1" applyBorder="1"/>
    <xf numFmtId="0" fontId="14" fillId="10" borderId="11" xfId="0" applyFont="1" applyFill="1" applyBorder="1"/>
    <xf numFmtId="0" fontId="9" fillId="0" borderId="16" xfId="0" applyFont="1" applyBorder="1"/>
    <xf numFmtId="0" fontId="9" fillId="0" borderId="0" xfId="0" applyFont="1"/>
    <xf numFmtId="0" fontId="9" fillId="0" borderId="23" xfId="0" applyFont="1" applyBorder="1"/>
    <xf numFmtId="0" fontId="9" fillId="0" borderId="22" xfId="0" applyFont="1" applyBorder="1"/>
    <xf numFmtId="0" fontId="9" fillId="0" borderId="18" xfId="0" applyFont="1" applyBorder="1"/>
    <xf numFmtId="0" fontId="7" fillId="0" borderId="14" xfId="0" applyFont="1" applyBorder="1" applyAlignment="1">
      <alignment horizontal="center"/>
    </xf>
    <xf numFmtId="0" fontId="7" fillId="0" borderId="26" xfId="0" applyFont="1" applyBorder="1"/>
    <xf numFmtId="0" fontId="7" fillId="0" borderId="13" xfId="0" applyFont="1" applyBorder="1"/>
    <xf numFmtId="0" fontId="11" fillId="4" borderId="17" xfId="0" applyFont="1" applyFill="1" applyBorder="1"/>
    <xf numFmtId="0" fontId="11" fillId="4" borderId="20" xfId="0" applyFont="1" applyFill="1" applyBorder="1"/>
    <xf numFmtId="0" fontId="3" fillId="4" borderId="20" xfId="0" applyFont="1" applyFill="1" applyBorder="1"/>
    <xf numFmtId="0" fontId="7" fillId="4" borderId="20" xfId="0" applyFont="1" applyFill="1" applyBorder="1"/>
    <xf numFmtId="0" fontId="7" fillId="4" borderId="18" xfId="0" applyFont="1" applyFill="1" applyBorder="1"/>
    <xf numFmtId="0" fontId="7" fillId="4" borderId="0" xfId="0" applyFont="1" applyFill="1"/>
    <xf numFmtId="0" fontId="9" fillId="11" borderId="1" xfId="0" applyFont="1" applyFill="1" applyBorder="1"/>
    <xf numFmtId="0" fontId="9" fillId="11" borderId="11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9" fillId="0" borderId="14" xfId="0" applyFont="1" applyBorder="1"/>
    <xf numFmtId="9" fontId="7" fillId="0" borderId="9" xfId="0" applyNumberFormat="1" applyFont="1" applyBorder="1" applyAlignment="1">
      <alignment horizontal="center"/>
    </xf>
    <xf numFmtId="9" fontId="7" fillId="0" borderId="33" xfId="0" applyNumberFormat="1" applyFont="1" applyBorder="1" applyAlignment="1">
      <alignment horizontal="center"/>
    </xf>
    <xf numFmtId="0" fontId="15" fillId="0" borderId="0" xfId="0" applyFont="1"/>
    <xf numFmtId="9" fontId="9" fillId="5" borderId="4" xfId="0" applyNumberFormat="1" applyFont="1" applyFill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9" fillId="0" borderId="9" xfId="0" applyFont="1" applyBorder="1"/>
    <xf numFmtId="9" fontId="9" fillId="0" borderId="9" xfId="0" applyNumberFormat="1" applyFont="1" applyBorder="1" applyAlignment="1">
      <alignment horizontal="center"/>
    </xf>
    <xf numFmtId="0" fontId="9" fillId="10" borderId="11" xfId="0" applyFont="1" applyFill="1" applyBorder="1" applyAlignment="1">
      <alignment horizontal="center"/>
    </xf>
    <xf numFmtId="0" fontId="9" fillId="0" borderId="22" xfId="0" applyFont="1" applyBorder="1" applyAlignment="1">
      <alignment horizontal="left"/>
    </xf>
    <xf numFmtId="9" fontId="7" fillId="0" borderId="9" xfId="0" applyNumberFormat="1" applyFont="1" applyBorder="1" applyAlignment="1">
      <alignment horizontal="left"/>
    </xf>
    <xf numFmtId="9" fontId="9" fillId="0" borderId="9" xfId="0" applyNumberFormat="1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14" fontId="7" fillId="0" borderId="4" xfId="0" applyNumberFormat="1" applyFont="1" applyBorder="1"/>
    <xf numFmtId="10" fontId="0" fillId="0" borderId="0" xfId="0" applyNumberFormat="1"/>
    <xf numFmtId="10" fontId="7" fillId="0" borderId="11" xfId="0" applyNumberFormat="1" applyFont="1" applyBorder="1" applyAlignment="1">
      <alignment horizontal="center"/>
    </xf>
    <xf numFmtId="0" fontId="7" fillId="0" borderId="15" xfId="0" applyFont="1" applyBorder="1"/>
    <xf numFmtId="0" fontId="7" fillId="0" borderId="29" xfId="0" applyFont="1" applyBorder="1"/>
    <xf numFmtId="0" fontId="7" fillId="0" borderId="35" xfId="0" applyFont="1" applyBorder="1"/>
    <xf numFmtId="14" fontId="7" fillId="0" borderId="41" xfId="0" applyNumberFormat="1" applyFont="1" applyBorder="1"/>
    <xf numFmtId="0" fontId="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4" fontId="7" fillId="3" borderId="7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4" fontId="7" fillId="3" borderId="41" xfId="0" applyNumberFormat="1" applyFont="1" applyFill="1" applyBorder="1"/>
    <xf numFmtId="0" fontId="9" fillId="3" borderId="6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9" fillId="3" borderId="18" xfId="0" applyFont="1" applyFill="1" applyBorder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7" fillId="3" borderId="15" xfId="0" applyFont="1" applyFill="1" applyBorder="1"/>
    <xf numFmtId="0" fontId="7" fillId="3" borderId="9" xfId="0" applyFont="1" applyFill="1" applyBorder="1"/>
    <xf numFmtId="16" fontId="7" fillId="3" borderId="6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0" fillId="0" borderId="0" xfId="0" applyFont="1"/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0" xfId="0" applyFont="1"/>
    <xf numFmtId="14" fontId="7" fillId="3" borderId="4" xfId="0" applyNumberFormat="1" applyFont="1" applyFill="1" applyBorder="1"/>
    <xf numFmtId="1" fontId="20" fillId="0" borderId="0" xfId="0" applyNumberFormat="1" applyFont="1"/>
    <xf numFmtId="0" fontId="3" fillId="0" borderId="0" xfId="0" applyFont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10" borderId="24" xfId="0" applyFont="1" applyFill="1" applyBorder="1" applyAlignment="1">
      <alignment horizontal="center"/>
    </xf>
    <xf numFmtId="0" fontId="9" fillId="10" borderId="25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 wrapText="1"/>
    </xf>
    <xf numFmtId="17" fontId="6" fillId="3" borderId="2" xfId="0" applyNumberFormat="1" applyFont="1" applyFill="1" applyBorder="1" applyAlignment="1">
      <alignment horizontal="center" wrapText="1"/>
    </xf>
    <xf numFmtId="17" fontId="6" fillId="3" borderId="3" xfId="0" applyNumberFormat="1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9" fontId="9" fillId="11" borderId="1" xfId="0" applyNumberFormat="1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9" fontId="7" fillId="0" borderId="14" xfId="0" applyNumberFormat="1" applyFont="1" applyBorder="1" applyAlignment="1">
      <alignment horizontal="center"/>
    </xf>
    <xf numFmtId="9" fontId="7" fillId="0" borderId="27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9" fontId="7" fillId="0" borderId="15" xfId="0" applyNumberFormat="1" applyFont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0" fillId="0" borderId="9" xfId="0" applyBorder="1"/>
    <xf numFmtId="9" fontId="9" fillId="11" borderId="3" xfId="0" applyNumberFormat="1" applyFont="1" applyFill="1" applyBorder="1" applyAlignment="1">
      <alignment horizontal="center"/>
    </xf>
    <xf numFmtId="9" fontId="7" fillId="0" borderId="29" xfId="0" applyNumberFormat="1" applyFont="1" applyBorder="1" applyAlignment="1">
      <alignment horizontal="center"/>
    </xf>
    <xf numFmtId="9" fontId="7" fillId="0" borderId="30" xfId="0" applyNumberFormat="1" applyFont="1" applyBorder="1" applyAlignment="1">
      <alignment horizontal="center"/>
    </xf>
    <xf numFmtId="9" fontId="7" fillId="0" borderId="31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3" borderId="4" xfId="0" quotePrefix="1" applyFont="1" applyFill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10" fontId="9" fillId="11" borderId="1" xfId="0" applyNumberFormat="1" applyFont="1" applyFill="1" applyBorder="1" applyAlignment="1">
      <alignment horizontal="center"/>
    </xf>
    <xf numFmtId="10" fontId="7" fillId="0" borderId="14" xfId="0" applyNumberFormat="1" applyFont="1" applyBorder="1" applyAlignment="1">
      <alignment horizontal="center"/>
    </xf>
    <xf numFmtId="10" fontId="7" fillId="0" borderId="27" xfId="0" applyNumberFormat="1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30"/>
  <sheetViews>
    <sheetView showGridLines="0" workbookViewId="0">
      <selection activeCell="D12" sqref="D12:F12"/>
    </sheetView>
  </sheetViews>
  <sheetFormatPr defaultRowHeight="14.4" x14ac:dyDescent="0.3"/>
  <cols>
    <col min="2" max="2" width="12.109375" customWidth="1"/>
    <col min="3" max="3" width="14.5546875" customWidth="1"/>
    <col min="4" max="4" width="11.88671875" customWidth="1"/>
    <col min="5" max="5" width="12" customWidth="1"/>
    <col min="6" max="6" width="9.109375" customWidth="1"/>
    <col min="7" max="7" width="19.5546875" customWidth="1"/>
    <col min="8" max="8" width="8.44140625" customWidth="1"/>
    <col min="15" max="15" width="13.6640625" bestFit="1" customWidth="1"/>
    <col min="16" max="16" width="31.109375" bestFit="1" customWidth="1"/>
    <col min="17" max="17" width="11" bestFit="1" customWidth="1"/>
    <col min="19" max="19" width="13.6640625" bestFit="1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44927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32"/>
    </row>
    <row r="9" spans="2:11" x14ac:dyDescent="0.3">
      <c r="B9" s="31" t="s">
        <v>14</v>
      </c>
      <c r="C9" s="9" t="s">
        <v>3</v>
      </c>
      <c r="D9" s="13">
        <v>16</v>
      </c>
      <c r="E9" s="121">
        <v>2</v>
      </c>
      <c r="F9" s="122"/>
      <c r="G9" s="145" t="s">
        <v>18</v>
      </c>
      <c r="H9" s="146"/>
      <c r="I9" s="48">
        <f>D9/SUM(D9:E9)</f>
        <v>0.88888888888888884</v>
      </c>
    </row>
    <row r="10" spans="2:11" x14ac:dyDescent="0.3">
      <c r="B10" s="31" t="s">
        <v>12</v>
      </c>
      <c r="C10" s="9" t="s">
        <v>4</v>
      </c>
      <c r="D10" s="13">
        <v>0</v>
      </c>
      <c r="E10" s="121">
        <v>2</v>
      </c>
      <c r="F10" s="122"/>
      <c r="G10" s="145" t="s">
        <v>17</v>
      </c>
      <c r="H10" s="146"/>
      <c r="I10" s="48">
        <v>0</v>
      </c>
    </row>
    <row r="11" spans="2:11" x14ac:dyDescent="0.3">
      <c r="B11" s="45" t="s">
        <v>34</v>
      </c>
      <c r="C11" s="9" t="s">
        <v>15</v>
      </c>
      <c r="D11" s="13">
        <v>0</v>
      </c>
      <c r="E11" s="121">
        <v>0</v>
      </c>
      <c r="F11" s="122"/>
      <c r="G11" s="143" t="s">
        <v>35</v>
      </c>
      <c r="H11" s="144"/>
      <c r="I11" s="49">
        <v>0</v>
      </c>
    </row>
    <row r="12" spans="2:11" x14ac:dyDescent="0.3">
      <c r="B12" s="53">
        <f>D55</f>
        <v>20</v>
      </c>
      <c r="C12" s="54" t="s">
        <v>36</v>
      </c>
      <c r="D12" s="16">
        <f>SUM(D9:D11)</f>
        <v>16</v>
      </c>
      <c r="E12" s="104">
        <f>SUM(E9:E11)</f>
        <v>4</v>
      </c>
      <c r="F12" s="105"/>
      <c r="G12" s="106" t="s">
        <v>19</v>
      </c>
      <c r="H12" s="107"/>
      <c r="I12" s="55">
        <f>D12/SUM(D12:E12)</f>
        <v>0.8</v>
      </c>
      <c r="K12" s="1"/>
    </row>
    <row r="13" spans="2:11" ht="27" customHeight="1" thickBot="1" x14ac:dyDescent="0.35">
      <c r="B13" s="6"/>
      <c r="C13" s="6"/>
      <c r="D13" s="6"/>
      <c r="E13" s="50"/>
      <c r="F13" s="6"/>
      <c r="G13" s="6"/>
      <c r="H13" s="6"/>
      <c r="I13" s="6"/>
      <c r="K13" s="14"/>
    </row>
    <row r="14" spans="2:11" ht="19.5" customHeight="1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  <c r="K14" s="1"/>
    </row>
    <row r="15" spans="2:11" ht="50.2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  <c r="K15" s="1"/>
    </row>
    <row r="16" spans="2:11" ht="14.25" customHeight="1" x14ac:dyDescent="0.3">
      <c r="B16" s="16">
        <f>F55</f>
        <v>12</v>
      </c>
      <c r="C16" s="109">
        <v>1</v>
      </c>
      <c r="D16" s="109"/>
      <c r="E16" s="109">
        <v>4</v>
      </c>
      <c r="F16" s="109"/>
      <c r="G16" s="13">
        <v>5</v>
      </c>
      <c r="H16" s="109">
        <v>2</v>
      </c>
      <c r="I16" s="109"/>
      <c r="K16" s="1"/>
    </row>
    <row r="17" spans="2:19" x14ac:dyDescent="0.3">
      <c r="B17" s="51">
        <f>C17+E17+G17+H17</f>
        <v>0.99999999999999989</v>
      </c>
      <c r="C17" s="110">
        <f>C16/B16</f>
        <v>8.3333333333333329E-2</v>
      </c>
      <c r="D17" s="110"/>
      <c r="E17" s="110">
        <f>E16/B16</f>
        <v>0.33333333333333331</v>
      </c>
      <c r="F17" s="110"/>
      <c r="G17" s="51">
        <f>G16/B16</f>
        <v>0.41666666666666669</v>
      </c>
      <c r="H17" s="110">
        <f>H16/B16</f>
        <v>0.16666666666666666</v>
      </c>
      <c r="I17" s="110"/>
      <c r="K17" s="1"/>
    </row>
    <row r="18" spans="2:19" x14ac:dyDescent="0.3">
      <c r="B18" s="6"/>
      <c r="C18" s="6"/>
      <c r="D18" s="6"/>
      <c r="E18" s="11"/>
      <c r="F18" s="11"/>
      <c r="G18" s="6"/>
      <c r="H18" s="6"/>
      <c r="I18" s="6"/>
      <c r="K18" s="1"/>
    </row>
    <row r="19" spans="2:19" ht="19.5" customHeight="1" thickBot="1" x14ac:dyDescent="0.35">
      <c r="B19" s="6"/>
      <c r="C19" s="6"/>
      <c r="D19" s="6"/>
      <c r="E19" s="6"/>
      <c r="F19" s="6"/>
      <c r="G19" s="6"/>
      <c r="H19" s="6"/>
      <c r="I19" s="6"/>
      <c r="K19" s="1"/>
    </row>
    <row r="20" spans="2:1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1</v>
      </c>
      <c r="I20" s="52">
        <f>H20/SUM(D12:E12)</f>
        <v>0.05</v>
      </c>
      <c r="K20" s="1"/>
    </row>
    <row r="21" spans="2:19" ht="15" thickBot="1" x14ac:dyDescent="0.35">
      <c r="B21" s="6"/>
      <c r="C21" s="6"/>
      <c r="D21" s="6"/>
      <c r="E21" s="6"/>
      <c r="F21" s="6"/>
      <c r="G21" s="6"/>
      <c r="H21" s="6"/>
      <c r="I21" s="6"/>
      <c r="K21" s="1"/>
    </row>
    <row r="22" spans="2:19" ht="30" customHeight="1" thickBot="1" x14ac:dyDescent="0.4">
      <c r="B22" s="111" t="s">
        <v>9</v>
      </c>
      <c r="C22" s="112"/>
      <c r="D22" s="112"/>
      <c r="E22" s="112"/>
      <c r="F22" s="112"/>
      <c r="G22" s="112"/>
      <c r="H22" s="112"/>
      <c r="I22" s="112"/>
      <c r="K22" s="1"/>
      <c r="O22" s="5"/>
      <c r="P22" s="5"/>
      <c r="Q22" s="5"/>
      <c r="R22" s="5"/>
      <c r="S22" s="5"/>
    </row>
    <row r="23" spans="2:19" ht="24.75" customHeight="1" thickBot="1" x14ac:dyDescent="0.35">
      <c r="B23" s="12" t="s">
        <v>10</v>
      </c>
      <c r="C23" s="12" t="s">
        <v>11</v>
      </c>
      <c r="D23" s="117" t="s">
        <v>12</v>
      </c>
      <c r="E23" s="118"/>
      <c r="F23" s="115" t="s">
        <v>24</v>
      </c>
      <c r="G23" s="116"/>
      <c r="H23" s="113" t="s">
        <v>13</v>
      </c>
      <c r="I23" s="114"/>
      <c r="K23" s="4"/>
      <c r="O23" s="20"/>
      <c r="P23" s="20"/>
      <c r="Q23" s="20"/>
      <c r="R23" s="3"/>
      <c r="S23" s="20"/>
    </row>
    <row r="24" spans="2:19" ht="15.6" x14ac:dyDescent="0.3">
      <c r="B24" s="76">
        <v>44927</v>
      </c>
      <c r="C24" s="77"/>
      <c r="D24" s="119"/>
      <c r="E24" s="120"/>
      <c r="F24" s="119"/>
      <c r="G24" s="120"/>
      <c r="H24" s="119"/>
      <c r="I24" s="120"/>
      <c r="O24" s="20"/>
      <c r="P24" s="20"/>
      <c r="Q24" s="20"/>
      <c r="R24" s="3"/>
      <c r="S24" s="20"/>
    </row>
    <row r="25" spans="2:19" ht="15.6" x14ac:dyDescent="0.3">
      <c r="B25" s="76">
        <v>44928</v>
      </c>
      <c r="C25" s="77"/>
      <c r="D25" s="119"/>
      <c r="E25" s="120"/>
      <c r="F25" s="119"/>
      <c r="G25" s="120"/>
      <c r="H25" s="119"/>
      <c r="I25" s="120"/>
      <c r="O25" s="21"/>
      <c r="P25" s="20"/>
      <c r="Q25" s="20"/>
      <c r="R25" s="20"/>
      <c r="S25" s="20"/>
    </row>
    <row r="26" spans="2:19" ht="15.6" x14ac:dyDescent="0.3">
      <c r="B26" s="76">
        <v>44929</v>
      </c>
      <c r="C26" s="77"/>
      <c r="D26" s="119"/>
      <c r="E26" s="120"/>
      <c r="F26" s="119"/>
      <c r="G26" s="120"/>
      <c r="H26" s="119"/>
      <c r="I26" s="120"/>
      <c r="O26" s="21"/>
      <c r="P26" s="20"/>
      <c r="Q26" s="20"/>
      <c r="R26" s="20"/>
      <c r="S26" s="20"/>
    </row>
    <row r="27" spans="2:19" ht="15.6" x14ac:dyDescent="0.3">
      <c r="B27" s="76">
        <v>44930</v>
      </c>
      <c r="C27" s="77"/>
      <c r="D27" s="119"/>
      <c r="E27" s="120"/>
      <c r="F27" s="119"/>
      <c r="G27" s="120"/>
      <c r="H27" s="119"/>
      <c r="I27" s="120"/>
      <c r="O27" s="21"/>
      <c r="P27" s="20"/>
      <c r="Q27" s="20"/>
      <c r="R27" s="20"/>
      <c r="S27" s="20"/>
    </row>
    <row r="28" spans="2:19" ht="15.6" x14ac:dyDescent="0.3">
      <c r="B28" s="76">
        <v>44931</v>
      </c>
      <c r="C28" s="77"/>
      <c r="D28" s="119"/>
      <c r="E28" s="120"/>
      <c r="F28" s="119"/>
      <c r="G28" s="120"/>
      <c r="H28" s="119"/>
      <c r="I28" s="120"/>
      <c r="O28" s="21"/>
      <c r="P28" s="20"/>
      <c r="Q28" s="20"/>
      <c r="R28" s="20"/>
      <c r="S28" s="20"/>
    </row>
    <row r="29" spans="2:19" ht="15.6" x14ac:dyDescent="0.3">
      <c r="B29" s="76">
        <v>44932</v>
      </c>
      <c r="C29" s="77"/>
      <c r="D29" s="119"/>
      <c r="E29" s="120"/>
      <c r="F29" s="119"/>
      <c r="G29" s="120"/>
      <c r="H29" s="119"/>
      <c r="I29" s="120"/>
      <c r="O29" s="21"/>
      <c r="P29" s="20"/>
      <c r="Q29" s="20"/>
      <c r="R29" s="20"/>
      <c r="S29" s="20"/>
    </row>
    <row r="30" spans="2:19" ht="15.6" x14ac:dyDescent="0.3">
      <c r="B30" s="76">
        <v>44933</v>
      </c>
      <c r="C30" s="77"/>
      <c r="D30" s="119"/>
      <c r="E30" s="120"/>
      <c r="F30" s="119"/>
      <c r="G30" s="120"/>
      <c r="H30" s="119"/>
      <c r="I30" s="120"/>
      <c r="O30" s="21"/>
      <c r="P30" s="20"/>
      <c r="Q30" s="20"/>
      <c r="R30" s="20"/>
      <c r="S30" s="20"/>
    </row>
    <row r="31" spans="2:19" ht="15.6" x14ac:dyDescent="0.3">
      <c r="B31" s="76">
        <v>44934</v>
      </c>
      <c r="C31" s="77"/>
      <c r="D31" s="119"/>
      <c r="E31" s="120"/>
      <c r="F31" s="119"/>
      <c r="G31" s="120"/>
      <c r="H31" s="119"/>
      <c r="I31" s="120"/>
      <c r="O31" s="21"/>
      <c r="P31" s="20"/>
      <c r="Q31" s="20"/>
      <c r="R31" s="20"/>
      <c r="S31" s="20"/>
    </row>
    <row r="32" spans="2:19" ht="15.6" x14ac:dyDescent="0.3">
      <c r="B32" s="76">
        <v>44935</v>
      </c>
      <c r="C32" s="77"/>
      <c r="D32" s="119"/>
      <c r="E32" s="120"/>
      <c r="F32" s="119"/>
      <c r="G32" s="120"/>
      <c r="H32" s="119"/>
      <c r="I32" s="120"/>
      <c r="O32" s="21"/>
      <c r="P32" s="20"/>
      <c r="Q32" s="20"/>
      <c r="R32" s="20"/>
      <c r="S32" s="20"/>
    </row>
    <row r="33" spans="2:19" ht="15.6" x14ac:dyDescent="0.3">
      <c r="B33" s="76">
        <v>44936</v>
      </c>
      <c r="C33" s="77"/>
      <c r="D33" s="119"/>
      <c r="E33" s="120"/>
      <c r="F33" s="119"/>
      <c r="G33" s="120"/>
      <c r="H33" s="119"/>
      <c r="I33" s="120"/>
      <c r="O33" s="21"/>
      <c r="P33" s="20"/>
      <c r="Q33" s="20"/>
      <c r="R33" s="20"/>
      <c r="S33" s="20"/>
    </row>
    <row r="34" spans="2:19" ht="15.6" x14ac:dyDescent="0.3">
      <c r="B34" s="76">
        <v>44937</v>
      </c>
      <c r="C34" s="77"/>
      <c r="D34" s="119"/>
      <c r="E34" s="120"/>
      <c r="F34" s="119"/>
      <c r="G34" s="120"/>
      <c r="H34" s="119"/>
      <c r="I34" s="120"/>
      <c r="O34" s="21"/>
      <c r="P34" s="20"/>
      <c r="Q34" s="20"/>
      <c r="R34" s="20"/>
      <c r="S34" s="20"/>
    </row>
    <row r="35" spans="2:19" ht="15.6" x14ac:dyDescent="0.3">
      <c r="B35" s="76">
        <v>44938</v>
      </c>
      <c r="C35" s="77"/>
      <c r="D35" s="119"/>
      <c r="E35" s="120"/>
      <c r="F35" s="119"/>
      <c r="G35" s="120"/>
      <c r="H35" s="119"/>
      <c r="I35" s="120"/>
      <c r="O35" s="21"/>
      <c r="P35" s="20"/>
      <c r="Q35" s="20"/>
      <c r="R35" s="20"/>
      <c r="S35" s="20"/>
    </row>
    <row r="36" spans="2:19" ht="15.6" x14ac:dyDescent="0.3">
      <c r="B36" s="76">
        <v>44939</v>
      </c>
      <c r="C36" s="77"/>
      <c r="D36" s="119"/>
      <c r="E36" s="120"/>
      <c r="F36" s="119"/>
      <c r="G36" s="120"/>
      <c r="H36" s="119"/>
      <c r="I36" s="120"/>
      <c r="O36" s="21"/>
      <c r="P36" s="20"/>
      <c r="Q36" s="20"/>
      <c r="R36" s="20"/>
      <c r="S36" s="20"/>
    </row>
    <row r="37" spans="2:19" x14ac:dyDescent="0.3">
      <c r="B37" s="76">
        <v>44940</v>
      </c>
      <c r="C37" s="77"/>
      <c r="D37" s="119"/>
      <c r="E37" s="120"/>
      <c r="F37" s="119"/>
      <c r="G37" s="120"/>
      <c r="H37" s="119"/>
      <c r="I37" s="120"/>
      <c r="O37" s="21"/>
      <c r="P37" s="2"/>
      <c r="Q37" s="22"/>
      <c r="R37" s="2"/>
      <c r="S37" s="2"/>
    </row>
    <row r="38" spans="2:19" x14ac:dyDescent="0.3">
      <c r="B38" s="76">
        <v>44941</v>
      </c>
      <c r="C38" s="77"/>
      <c r="D38" s="119"/>
      <c r="E38" s="120"/>
      <c r="F38" s="119"/>
      <c r="G38" s="120"/>
      <c r="H38" s="119"/>
      <c r="I38" s="120"/>
      <c r="O38" s="21"/>
      <c r="P38" s="2"/>
      <c r="Q38" s="2"/>
      <c r="R38" s="2"/>
      <c r="S38" s="2"/>
    </row>
    <row r="39" spans="2:19" ht="15.6" x14ac:dyDescent="0.3">
      <c r="B39" s="76">
        <v>44942</v>
      </c>
      <c r="C39" s="77"/>
      <c r="D39" s="119"/>
      <c r="E39" s="120"/>
      <c r="F39" s="119"/>
      <c r="G39" s="120"/>
      <c r="H39" s="119"/>
      <c r="I39" s="120"/>
      <c r="O39" s="23"/>
      <c r="P39" s="2"/>
      <c r="Q39" s="2"/>
      <c r="R39" s="2"/>
      <c r="S39" s="2"/>
    </row>
    <row r="40" spans="2:19" ht="15.6" x14ac:dyDescent="0.3">
      <c r="B40" s="76">
        <v>44943</v>
      </c>
      <c r="C40" s="77"/>
      <c r="D40" s="119"/>
      <c r="E40" s="120"/>
      <c r="F40" s="119"/>
      <c r="G40" s="120"/>
      <c r="H40" s="119"/>
      <c r="I40" s="120"/>
      <c r="P40" s="24"/>
      <c r="Q40" s="24"/>
      <c r="R40" s="25"/>
      <c r="S40" s="26"/>
    </row>
    <row r="41" spans="2:19" ht="15.6" x14ac:dyDescent="0.3">
      <c r="B41" s="76">
        <v>44944</v>
      </c>
      <c r="C41" s="77"/>
      <c r="D41" s="119"/>
      <c r="E41" s="120"/>
      <c r="F41" s="119"/>
      <c r="G41" s="120"/>
      <c r="H41" s="119"/>
      <c r="I41" s="120"/>
      <c r="P41" s="24"/>
      <c r="Q41" s="24"/>
      <c r="R41" s="25"/>
      <c r="S41" s="26"/>
    </row>
    <row r="42" spans="2:19" ht="15.6" x14ac:dyDescent="0.3">
      <c r="B42" s="76">
        <v>44945</v>
      </c>
      <c r="C42" s="77"/>
      <c r="D42" s="119"/>
      <c r="E42" s="120"/>
      <c r="F42" s="119"/>
      <c r="G42" s="120"/>
      <c r="H42" s="119"/>
      <c r="I42" s="120"/>
      <c r="P42" s="19"/>
      <c r="Q42" s="19"/>
      <c r="R42" s="25"/>
      <c r="S42" s="26"/>
    </row>
    <row r="43" spans="2:19" ht="15.6" x14ac:dyDescent="0.3">
      <c r="B43" s="76">
        <v>44946</v>
      </c>
      <c r="C43" s="77"/>
      <c r="D43" s="119"/>
      <c r="E43" s="120"/>
      <c r="F43" s="119"/>
      <c r="G43" s="120"/>
      <c r="H43" s="119"/>
      <c r="I43" s="120"/>
      <c r="P43" s="19"/>
      <c r="Q43" s="19"/>
      <c r="R43" s="25"/>
      <c r="S43" s="26"/>
    </row>
    <row r="44" spans="2:19" ht="15.6" x14ac:dyDescent="0.3">
      <c r="B44" s="76">
        <v>44947</v>
      </c>
      <c r="C44" s="77"/>
      <c r="D44" s="119"/>
      <c r="E44" s="120"/>
      <c r="F44" s="119"/>
      <c r="G44" s="120"/>
      <c r="H44" s="119"/>
      <c r="I44" s="120"/>
      <c r="P44" s="103"/>
      <c r="Q44" s="103"/>
      <c r="R44" s="25"/>
      <c r="S44" s="26"/>
    </row>
    <row r="45" spans="2:19" x14ac:dyDescent="0.3">
      <c r="B45" s="76">
        <v>44948</v>
      </c>
      <c r="C45" s="77"/>
      <c r="D45" s="119"/>
      <c r="E45" s="120"/>
      <c r="F45" s="119"/>
      <c r="G45" s="120"/>
      <c r="H45" s="119"/>
      <c r="I45" s="120"/>
    </row>
    <row r="46" spans="2:19" x14ac:dyDescent="0.3">
      <c r="B46" s="17">
        <v>44949</v>
      </c>
      <c r="C46" s="18">
        <v>6</v>
      </c>
      <c r="D46" s="121">
        <v>3</v>
      </c>
      <c r="E46" s="122"/>
      <c r="F46" s="121">
        <v>3</v>
      </c>
      <c r="G46" s="122"/>
      <c r="H46" s="121">
        <v>0</v>
      </c>
      <c r="I46" s="122"/>
    </row>
    <row r="47" spans="2:19" x14ac:dyDescent="0.3">
      <c r="B47" s="17">
        <v>44950</v>
      </c>
      <c r="C47" s="18">
        <v>6</v>
      </c>
      <c r="D47" s="121">
        <v>2</v>
      </c>
      <c r="E47" s="122"/>
      <c r="F47" s="121">
        <v>4</v>
      </c>
      <c r="G47" s="122"/>
      <c r="H47" s="121">
        <v>0</v>
      </c>
      <c r="I47" s="122"/>
    </row>
    <row r="48" spans="2:19" x14ac:dyDescent="0.3">
      <c r="B48" s="76">
        <v>44951</v>
      </c>
      <c r="C48" s="77"/>
      <c r="D48" s="119"/>
      <c r="E48" s="120"/>
      <c r="F48" s="119"/>
      <c r="G48" s="120"/>
      <c r="H48" s="119"/>
      <c r="I48" s="120"/>
    </row>
    <row r="49" spans="2:9" x14ac:dyDescent="0.3">
      <c r="B49" s="17">
        <v>44952</v>
      </c>
      <c r="C49" s="18">
        <v>6</v>
      </c>
      <c r="D49" s="121">
        <v>4</v>
      </c>
      <c r="E49" s="122"/>
      <c r="F49" s="121">
        <v>1</v>
      </c>
      <c r="G49" s="122"/>
      <c r="H49" s="121">
        <v>1</v>
      </c>
      <c r="I49" s="122"/>
    </row>
    <row r="50" spans="2:9" x14ac:dyDescent="0.3">
      <c r="B50" s="17">
        <v>44953</v>
      </c>
      <c r="C50" s="18">
        <v>6</v>
      </c>
      <c r="D50" s="121">
        <v>3</v>
      </c>
      <c r="E50" s="122"/>
      <c r="F50" s="121">
        <v>3</v>
      </c>
      <c r="G50" s="122"/>
      <c r="H50" s="121">
        <v>0</v>
      </c>
      <c r="I50" s="122"/>
    </row>
    <row r="51" spans="2:9" x14ac:dyDescent="0.3">
      <c r="B51" s="76">
        <v>44954</v>
      </c>
      <c r="C51" s="77"/>
      <c r="D51" s="119"/>
      <c r="E51" s="120"/>
      <c r="F51" s="119"/>
      <c r="G51" s="120"/>
      <c r="H51" s="119"/>
      <c r="I51" s="120"/>
    </row>
    <row r="52" spans="2:9" x14ac:dyDescent="0.3">
      <c r="B52" s="76">
        <v>44955</v>
      </c>
      <c r="C52" s="78"/>
      <c r="D52" s="128"/>
      <c r="E52" s="129"/>
      <c r="F52" s="128"/>
      <c r="G52" s="129"/>
      <c r="H52" s="128"/>
      <c r="I52" s="129"/>
    </row>
    <row r="53" spans="2:9" x14ac:dyDescent="0.3">
      <c r="B53" s="17">
        <v>44956</v>
      </c>
      <c r="C53" s="75">
        <v>7</v>
      </c>
      <c r="D53" s="123">
        <v>6</v>
      </c>
      <c r="E53" s="124"/>
      <c r="F53" s="123">
        <v>1</v>
      </c>
      <c r="G53" s="124"/>
      <c r="H53" s="123">
        <v>0</v>
      </c>
      <c r="I53" s="124"/>
    </row>
    <row r="54" spans="2:9" ht="15" thickBot="1" x14ac:dyDescent="0.35">
      <c r="B54" s="17">
        <v>44957</v>
      </c>
      <c r="C54" s="18">
        <v>4</v>
      </c>
      <c r="D54" s="121">
        <v>2</v>
      </c>
      <c r="E54" s="122"/>
      <c r="F54" s="123">
        <v>0</v>
      </c>
      <c r="G54" s="124"/>
      <c r="H54" s="123">
        <v>2</v>
      </c>
      <c r="I54" s="124"/>
    </row>
    <row r="55" spans="2:9" ht="15" thickBot="1" x14ac:dyDescent="0.35">
      <c r="B55" s="28" t="s">
        <v>25</v>
      </c>
      <c r="C55" s="56">
        <f>SUM(C29:C54)</f>
        <v>35</v>
      </c>
      <c r="D55" s="126">
        <f>SUM(D29:D54)</f>
        <v>20</v>
      </c>
      <c r="E55" s="127"/>
      <c r="F55" s="126">
        <f>SUM(F29:F54)</f>
        <v>12</v>
      </c>
      <c r="G55" s="127"/>
      <c r="H55" s="167">
        <f>SUM(H29:H54)</f>
        <v>3</v>
      </c>
      <c r="I55" s="168"/>
    </row>
    <row r="56" spans="2:9" x14ac:dyDescent="0.3">
      <c r="B56" s="6"/>
      <c r="C56" s="6"/>
      <c r="D56" s="125"/>
      <c r="E56" s="125"/>
      <c r="F56" s="125"/>
      <c r="G56" s="125"/>
      <c r="H56" s="6"/>
      <c r="I56" s="6"/>
    </row>
    <row r="57" spans="2:9" x14ac:dyDescent="0.3">
      <c r="B57" s="6"/>
      <c r="C57" s="6"/>
      <c r="D57" s="6"/>
      <c r="E57" s="6"/>
      <c r="F57" s="125"/>
      <c r="G57" s="125"/>
      <c r="H57" s="6"/>
      <c r="I57" s="6"/>
    </row>
    <row r="58" spans="2:9" x14ac:dyDescent="0.3">
      <c r="B58" s="6"/>
      <c r="C58" s="6"/>
      <c r="D58" s="6"/>
      <c r="E58" s="6"/>
      <c r="F58" s="125"/>
      <c r="G58" s="125"/>
      <c r="H58" s="6"/>
      <c r="I58" s="6"/>
    </row>
    <row r="59" spans="2:9" x14ac:dyDescent="0.3">
      <c r="B59" s="6"/>
      <c r="C59" s="6"/>
      <c r="D59" s="6"/>
      <c r="E59" s="6"/>
      <c r="F59" s="125"/>
      <c r="G59" s="125"/>
      <c r="H59" s="6"/>
      <c r="I59" s="6"/>
    </row>
    <row r="60" spans="2:9" ht="15" thickBot="1" x14ac:dyDescent="0.35">
      <c r="B60" s="6"/>
      <c r="C60" s="6"/>
      <c r="D60" s="6"/>
      <c r="E60" s="6"/>
      <c r="F60" s="125"/>
      <c r="G60" s="125"/>
      <c r="H60" s="6"/>
      <c r="I60" s="6"/>
    </row>
    <row r="61" spans="2:9" ht="15.6" x14ac:dyDescent="0.3">
      <c r="B61" s="37" t="s">
        <v>31</v>
      </c>
      <c r="C61" s="38"/>
      <c r="D61" s="39"/>
      <c r="E61" s="40"/>
      <c r="F61" s="171" t="s">
        <v>28</v>
      </c>
      <c r="G61" s="172"/>
      <c r="H61" s="172"/>
      <c r="I61" s="173"/>
    </row>
    <row r="62" spans="2:9" x14ac:dyDescent="0.3">
      <c r="B62" s="41"/>
      <c r="C62" s="42"/>
      <c r="D62" s="42"/>
      <c r="E62" s="42"/>
      <c r="F62" s="169" t="s">
        <v>32</v>
      </c>
      <c r="G62" s="170"/>
      <c r="H62" s="158" t="s">
        <v>3</v>
      </c>
      <c r="I62" s="159"/>
    </row>
    <row r="63" spans="2:9" x14ac:dyDescent="0.3">
      <c r="B63" s="35" t="s">
        <v>29</v>
      </c>
      <c r="C63" s="13">
        <v>15</v>
      </c>
      <c r="D63" s="165">
        <v>0</v>
      </c>
      <c r="E63" s="166"/>
      <c r="F63" s="157">
        <v>4</v>
      </c>
      <c r="G63" s="109"/>
      <c r="H63" s="121">
        <v>11</v>
      </c>
      <c r="I63" s="162"/>
    </row>
    <row r="64" spans="2:9" x14ac:dyDescent="0.3">
      <c r="B64" s="35" t="s">
        <v>30</v>
      </c>
      <c r="C64" s="13">
        <v>5</v>
      </c>
      <c r="D64" s="165">
        <v>0</v>
      </c>
      <c r="E64" s="166"/>
      <c r="F64" s="157">
        <v>0</v>
      </c>
      <c r="G64" s="109"/>
      <c r="H64" s="121">
        <v>0</v>
      </c>
      <c r="I64" s="162"/>
    </row>
    <row r="65" spans="2:9" ht="15" thickBot="1" x14ac:dyDescent="0.35">
      <c r="B65" s="36" t="s">
        <v>15</v>
      </c>
      <c r="C65" s="34">
        <v>0</v>
      </c>
      <c r="D65" s="163">
        <v>0</v>
      </c>
      <c r="E65" s="164"/>
      <c r="F65" s="155">
        <v>0</v>
      </c>
      <c r="G65" s="156"/>
      <c r="H65" s="160">
        <v>0</v>
      </c>
      <c r="I65" s="161"/>
    </row>
    <row r="66" spans="2:9" ht="15" thickBot="1" x14ac:dyDescent="0.35">
      <c r="B66" s="43" t="s">
        <v>33</v>
      </c>
      <c r="C66" s="44">
        <f>SUM(C63:C65)</f>
        <v>20</v>
      </c>
      <c r="D66" s="151">
        <v>0</v>
      </c>
      <c r="E66" s="152"/>
      <c r="F66" s="153">
        <f>SUM(F63:F65)</f>
        <v>4</v>
      </c>
      <c r="G66" s="154"/>
      <c r="H66" s="153">
        <f>SUM(H63:H65)</f>
        <v>11</v>
      </c>
      <c r="I66" s="154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  <row r="81" spans="2:9" x14ac:dyDescent="0.3">
      <c r="B81" s="6"/>
      <c r="C81" s="6"/>
      <c r="D81" s="6"/>
      <c r="E81" s="6"/>
      <c r="F81" s="6"/>
      <c r="G81" s="6"/>
      <c r="H81" s="6"/>
      <c r="I81" s="6"/>
    </row>
    <row r="82" spans="2:9" x14ac:dyDescent="0.3">
      <c r="B82" s="6"/>
      <c r="C82" s="6"/>
      <c r="D82" s="6"/>
      <c r="E82" s="6"/>
      <c r="F82" s="6"/>
      <c r="G82" s="6"/>
      <c r="H82" s="6"/>
      <c r="I82" s="6"/>
    </row>
    <row r="83" spans="2:9" x14ac:dyDescent="0.3">
      <c r="B83" s="6"/>
      <c r="C83" s="6"/>
      <c r="D83" s="6"/>
      <c r="E83" s="6"/>
      <c r="F83" s="6"/>
      <c r="G83" s="6"/>
      <c r="H83" s="6"/>
      <c r="I83" s="6"/>
    </row>
    <row r="84" spans="2:9" x14ac:dyDescent="0.3">
      <c r="B84" s="6"/>
      <c r="C84" s="6"/>
      <c r="D84" s="6"/>
      <c r="E84" s="6"/>
      <c r="F84" s="6"/>
      <c r="G84" s="6"/>
      <c r="H84" s="6"/>
      <c r="I84" s="6"/>
    </row>
    <row r="85" spans="2:9" x14ac:dyDescent="0.3">
      <c r="B85" s="6"/>
      <c r="C85" s="6"/>
      <c r="D85" s="6"/>
      <c r="E85" s="6"/>
      <c r="F85" s="6"/>
      <c r="G85" s="6"/>
      <c r="H85" s="6"/>
      <c r="I85" s="6"/>
    </row>
    <row r="86" spans="2:9" x14ac:dyDescent="0.3">
      <c r="B86" s="6"/>
      <c r="C86" s="6"/>
      <c r="D86" s="6"/>
      <c r="E86" s="6"/>
      <c r="F86" s="6"/>
      <c r="G86" s="6"/>
      <c r="H86" s="6"/>
      <c r="I86" s="6"/>
    </row>
    <row r="87" spans="2:9" x14ac:dyDescent="0.3">
      <c r="B87" s="6"/>
      <c r="C87" s="6"/>
      <c r="D87" s="6"/>
      <c r="E87" s="6"/>
      <c r="F87" s="6"/>
      <c r="G87" s="6"/>
      <c r="H87" s="6"/>
      <c r="I87" s="6"/>
    </row>
    <row r="88" spans="2:9" x14ac:dyDescent="0.3">
      <c r="B88" s="6"/>
      <c r="C88" s="6"/>
      <c r="D88" s="6"/>
      <c r="E88" s="6"/>
      <c r="F88" s="6"/>
      <c r="G88" s="6"/>
      <c r="H88" s="6"/>
      <c r="I88" s="6"/>
    </row>
    <row r="89" spans="2:9" x14ac:dyDescent="0.3">
      <c r="B89" s="6"/>
      <c r="C89" s="6"/>
      <c r="D89" s="6"/>
      <c r="E89" s="6"/>
      <c r="F89" s="6"/>
      <c r="G89" s="6"/>
      <c r="H89" s="6"/>
      <c r="I89" s="6"/>
    </row>
    <row r="90" spans="2:9" x14ac:dyDescent="0.3">
      <c r="B90" s="6"/>
      <c r="C90" s="6"/>
      <c r="D90" s="6"/>
      <c r="E90" s="6"/>
      <c r="F90" s="6"/>
      <c r="G90" s="6"/>
      <c r="H90" s="6"/>
      <c r="I90" s="6"/>
    </row>
    <row r="91" spans="2:9" x14ac:dyDescent="0.3">
      <c r="B91" s="6"/>
      <c r="C91" s="6"/>
      <c r="D91" s="6"/>
      <c r="E91" s="6"/>
      <c r="F91" s="6"/>
      <c r="G91" s="6"/>
      <c r="H91" s="6"/>
      <c r="I91" s="6"/>
    </row>
    <row r="92" spans="2:9" x14ac:dyDescent="0.3">
      <c r="B92" s="6"/>
      <c r="C92" s="6"/>
      <c r="D92" s="6"/>
      <c r="E92" s="6"/>
      <c r="F92" s="6"/>
      <c r="G92" s="6"/>
      <c r="H92" s="6"/>
      <c r="I92" s="6"/>
    </row>
    <row r="93" spans="2:9" x14ac:dyDescent="0.3">
      <c r="B93" s="6"/>
      <c r="C93" s="6"/>
      <c r="D93" s="6"/>
      <c r="E93" s="6"/>
      <c r="F93" s="6"/>
      <c r="G93" s="6"/>
      <c r="H93" s="6"/>
      <c r="I93" s="6"/>
    </row>
    <row r="94" spans="2:9" x14ac:dyDescent="0.3">
      <c r="B94" s="6"/>
      <c r="C94" s="6"/>
      <c r="D94" s="6"/>
      <c r="E94" s="6"/>
      <c r="F94" s="6"/>
      <c r="G94" s="6"/>
      <c r="H94" s="6"/>
      <c r="I94" s="6"/>
    </row>
    <row r="95" spans="2:9" x14ac:dyDescent="0.3">
      <c r="B95" s="6"/>
      <c r="C95" s="6"/>
      <c r="D95" s="6"/>
      <c r="E95" s="6"/>
      <c r="F95" s="6"/>
      <c r="G95" s="6"/>
      <c r="H95" s="6"/>
      <c r="I95" s="6"/>
    </row>
    <row r="96" spans="2:9" x14ac:dyDescent="0.3">
      <c r="B96" s="6"/>
      <c r="C96" s="6"/>
      <c r="D96" s="6"/>
      <c r="E96" s="6"/>
      <c r="F96" s="6"/>
      <c r="G96" s="6"/>
      <c r="H96" s="6"/>
      <c r="I96" s="6"/>
    </row>
    <row r="97" spans="2:9" x14ac:dyDescent="0.3">
      <c r="B97" s="6"/>
      <c r="C97" s="6"/>
      <c r="D97" s="6"/>
      <c r="E97" s="6"/>
      <c r="F97" s="6"/>
      <c r="G97" s="6"/>
      <c r="H97" s="6"/>
      <c r="I97" s="6"/>
    </row>
    <row r="98" spans="2:9" x14ac:dyDescent="0.3">
      <c r="B98" s="6"/>
      <c r="C98" s="6"/>
      <c r="D98" s="6"/>
      <c r="E98" s="6"/>
      <c r="F98" s="6"/>
      <c r="G98" s="6"/>
      <c r="H98" s="6"/>
      <c r="I98" s="6"/>
    </row>
    <row r="99" spans="2:9" x14ac:dyDescent="0.3">
      <c r="B99" s="6"/>
      <c r="C99" s="6"/>
      <c r="D99" s="6"/>
      <c r="E99" s="6"/>
      <c r="F99" s="6"/>
      <c r="G99" s="6"/>
      <c r="H99" s="6"/>
      <c r="I99" s="6"/>
    </row>
    <row r="100" spans="2:9" x14ac:dyDescent="0.3">
      <c r="B100" s="6"/>
      <c r="C100" s="6"/>
      <c r="D100" s="6"/>
      <c r="E100" s="6"/>
      <c r="F100" s="6"/>
      <c r="G100" s="6"/>
      <c r="H100" s="6"/>
      <c r="I100" s="6"/>
    </row>
    <row r="101" spans="2:9" x14ac:dyDescent="0.3">
      <c r="B101" s="6"/>
      <c r="C101" s="6"/>
      <c r="D101" s="6"/>
      <c r="E101" s="6"/>
      <c r="F101" s="6"/>
      <c r="G101" s="6"/>
      <c r="H101" s="6"/>
      <c r="I101" s="6"/>
    </row>
    <row r="102" spans="2:9" x14ac:dyDescent="0.3">
      <c r="B102" s="6"/>
      <c r="C102" s="6"/>
      <c r="D102" s="6"/>
      <c r="E102" s="6"/>
      <c r="F102" s="6"/>
      <c r="G102" s="6"/>
      <c r="H102" s="6"/>
      <c r="I102" s="6"/>
    </row>
    <row r="103" spans="2:9" x14ac:dyDescent="0.3">
      <c r="B103" s="6"/>
      <c r="C103" s="6"/>
      <c r="D103" s="6"/>
      <c r="E103" s="6"/>
      <c r="F103" s="6"/>
      <c r="G103" s="6"/>
      <c r="H103" s="6"/>
      <c r="I103" s="6"/>
    </row>
    <row r="104" spans="2:9" x14ac:dyDescent="0.3">
      <c r="B104" s="6"/>
      <c r="C104" s="6"/>
      <c r="D104" s="6"/>
      <c r="E104" s="6"/>
      <c r="F104" s="6"/>
      <c r="G104" s="6"/>
      <c r="H104" s="6"/>
      <c r="I104" s="6"/>
    </row>
    <row r="105" spans="2:9" x14ac:dyDescent="0.3">
      <c r="B105" s="6"/>
      <c r="C105" s="6"/>
      <c r="D105" s="6"/>
      <c r="E105" s="6"/>
      <c r="F105" s="6"/>
      <c r="G105" s="6"/>
      <c r="H105" s="6"/>
      <c r="I105" s="6"/>
    </row>
    <row r="106" spans="2:9" x14ac:dyDescent="0.3">
      <c r="B106" s="6"/>
      <c r="C106" s="6"/>
      <c r="D106" s="6"/>
      <c r="E106" s="6"/>
      <c r="F106" s="6"/>
      <c r="G106" s="6"/>
      <c r="H106" s="6"/>
      <c r="I106" s="6"/>
    </row>
    <row r="107" spans="2:9" x14ac:dyDescent="0.3">
      <c r="B107" s="6"/>
      <c r="C107" s="6"/>
      <c r="D107" s="6"/>
      <c r="E107" s="6"/>
      <c r="F107" s="6"/>
      <c r="G107" s="6"/>
      <c r="H107" s="6"/>
      <c r="I107" s="6"/>
    </row>
    <row r="108" spans="2:9" x14ac:dyDescent="0.3">
      <c r="B108" s="6"/>
      <c r="C108" s="6"/>
      <c r="D108" s="6"/>
      <c r="E108" s="6"/>
      <c r="F108" s="6"/>
      <c r="G108" s="6"/>
      <c r="H108" s="6"/>
      <c r="I108" s="6"/>
    </row>
    <row r="109" spans="2:9" x14ac:dyDescent="0.3">
      <c r="B109" s="6"/>
      <c r="C109" s="6"/>
      <c r="D109" s="6"/>
      <c r="E109" s="6"/>
      <c r="F109" s="6"/>
      <c r="G109" s="6"/>
      <c r="H109" s="6"/>
      <c r="I109" s="6"/>
    </row>
    <row r="110" spans="2:9" x14ac:dyDescent="0.3">
      <c r="B110" s="6"/>
      <c r="C110" s="6"/>
      <c r="D110" s="6"/>
      <c r="E110" s="6"/>
      <c r="F110" s="6"/>
      <c r="G110" s="6"/>
      <c r="H110" s="6"/>
      <c r="I110" s="6"/>
    </row>
    <row r="111" spans="2:9" x14ac:dyDescent="0.3">
      <c r="B111" s="6"/>
      <c r="C111" s="6"/>
      <c r="D111" s="6"/>
      <c r="E111" s="6"/>
      <c r="F111" s="6"/>
      <c r="G111" s="6"/>
      <c r="H111" s="6"/>
      <c r="I111" s="6"/>
    </row>
    <row r="112" spans="2:9" x14ac:dyDescent="0.3">
      <c r="B112" s="6"/>
      <c r="C112" s="6"/>
      <c r="D112" s="6"/>
      <c r="E112" s="6"/>
      <c r="F112" s="6"/>
      <c r="G112" s="6"/>
      <c r="H112" s="6"/>
      <c r="I112" s="6"/>
    </row>
    <row r="113" spans="2:9" x14ac:dyDescent="0.3">
      <c r="B113" s="6"/>
      <c r="C113" s="6"/>
      <c r="D113" s="6"/>
      <c r="E113" s="6"/>
      <c r="F113" s="6"/>
      <c r="G113" s="6"/>
      <c r="H113" s="6"/>
      <c r="I113" s="6"/>
    </row>
    <row r="114" spans="2:9" x14ac:dyDescent="0.3">
      <c r="B114" s="6"/>
      <c r="C114" s="6"/>
      <c r="D114" s="6"/>
      <c r="E114" s="6"/>
      <c r="F114" s="6"/>
      <c r="G114" s="6"/>
      <c r="H114" s="6"/>
      <c r="I114" s="6"/>
    </row>
    <row r="115" spans="2:9" x14ac:dyDescent="0.3">
      <c r="B115" s="6"/>
      <c r="C115" s="6"/>
      <c r="D115" s="6"/>
      <c r="E115" s="6"/>
      <c r="F115" s="6"/>
      <c r="G115" s="6"/>
      <c r="H115" s="6"/>
      <c r="I115" s="6"/>
    </row>
    <row r="116" spans="2:9" x14ac:dyDescent="0.3">
      <c r="B116" s="6"/>
      <c r="C116" s="6"/>
      <c r="D116" s="6"/>
      <c r="E116" s="6"/>
      <c r="F116" s="6"/>
      <c r="G116" s="6"/>
      <c r="H116" s="6"/>
      <c r="I116" s="6"/>
    </row>
    <row r="117" spans="2:9" x14ac:dyDescent="0.3">
      <c r="B117" s="6"/>
      <c r="C117" s="6"/>
      <c r="D117" s="6"/>
      <c r="E117" s="6"/>
      <c r="F117" s="6"/>
      <c r="G117" s="6"/>
      <c r="H117" s="6"/>
      <c r="I117" s="6"/>
    </row>
    <row r="118" spans="2:9" x14ac:dyDescent="0.3">
      <c r="B118" s="6"/>
      <c r="C118" s="6"/>
      <c r="D118" s="6"/>
      <c r="E118" s="6"/>
      <c r="F118" s="6"/>
      <c r="G118" s="6"/>
      <c r="H118" s="6"/>
      <c r="I118" s="6"/>
    </row>
    <row r="119" spans="2:9" x14ac:dyDescent="0.3">
      <c r="B119" s="6"/>
      <c r="C119" s="6"/>
      <c r="D119" s="6"/>
      <c r="E119" s="6"/>
      <c r="F119" s="6"/>
      <c r="G119" s="6"/>
      <c r="H119" s="6"/>
      <c r="I119" s="6"/>
    </row>
    <row r="120" spans="2:9" x14ac:dyDescent="0.3">
      <c r="B120" s="6"/>
      <c r="C120" s="6"/>
      <c r="D120" s="6"/>
      <c r="E120" s="6"/>
      <c r="F120" s="6"/>
      <c r="G120" s="6"/>
      <c r="H120" s="6"/>
      <c r="I120" s="6"/>
    </row>
    <row r="121" spans="2:9" x14ac:dyDescent="0.3">
      <c r="B121" s="6"/>
      <c r="C121" s="6"/>
      <c r="D121" s="6"/>
      <c r="E121" s="6"/>
      <c r="F121" s="6"/>
      <c r="G121" s="6"/>
      <c r="H121" s="6"/>
      <c r="I121" s="6"/>
    </row>
    <row r="122" spans="2:9" x14ac:dyDescent="0.3">
      <c r="B122" s="6"/>
      <c r="C122" s="6"/>
      <c r="D122" s="6"/>
      <c r="E122" s="6"/>
      <c r="F122" s="6"/>
      <c r="G122" s="6"/>
      <c r="H122" s="6"/>
      <c r="I122" s="6"/>
    </row>
    <row r="123" spans="2:9" x14ac:dyDescent="0.3">
      <c r="B123" s="6"/>
      <c r="C123" s="6"/>
      <c r="D123" s="6"/>
      <c r="E123" s="6"/>
      <c r="F123" s="6"/>
      <c r="G123" s="6"/>
      <c r="H123" s="6"/>
      <c r="I123" s="6"/>
    </row>
    <row r="124" spans="2:9" x14ac:dyDescent="0.3">
      <c r="B124" s="6"/>
      <c r="C124" s="6"/>
      <c r="D124" s="6"/>
      <c r="E124" s="6"/>
      <c r="F124" s="6"/>
      <c r="G124" s="6"/>
      <c r="H124" s="6"/>
      <c r="I124" s="6"/>
    </row>
    <row r="125" spans="2:9" x14ac:dyDescent="0.3">
      <c r="B125" s="6"/>
      <c r="C125" s="6"/>
      <c r="D125" s="6"/>
      <c r="E125" s="6"/>
      <c r="F125" s="6"/>
      <c r="G125" s="6"/>
      <c r="H125" s="6"/>
      <c r="I125" s="6"/>
    </row>
    <row r="126" spans="2:9" x14ac:dyDescent="0.3">
      <c r="B126" s="6"/>
      <c r="C126" s="6"/>
      <c r="D126" s="6"/>
      <c r="E126" s="6"/>
      <c r="F126" s="6"/>
      <c r="G126" s="6"/>
      <c r="H126" s="6"/>
      <c r="I126" s="6"/>
    </row>
    <row r="127" spans="2:9" x14ac:dyDescent="0.3">
      <c r="B127" s="6"/>
      <c r="C127" s="6"/>
      <c r="D127" s="6"/>
      <c r="E127" s="6"/>
      <c r="F127" s="6"/>
      <c r="G127" s="6"/>
      <c r="H127" s="6"/>
      <c r="I127" s="6"/>
    </row>
    <row r="128" spans="2:9" x14ac:dyDescent="0.3">
      <c r="B128" s="6"/>
      <c r="C128" s="6"/>
      <c r="D128" s="6"/>
      <c r="E128" s="6"/>
      <c r="F128" s="6"/>
      <c r="G128" s="6"/>
      <c r="H128" s="6"/>
      <c r="I128" s="6"/>
    </row>
    <row r="129" spans="2:9" x14ac:dyDescent="0.3">
      <c r="B129" s="6"/>
      <c r="C129" s="6"/>
      <c r="D129" s="6"/>
      <c r="E129" s="6"/>
      <c r="F129" s="6"/>
      <c r="G129" s="6"/>
      <c r="H129" s="6"/>
      <c r="I129" s="6"/>
    </row>
    <row r="130" spans="2:9" x14ac:dyDescent="0.3">
      <c r="B130" s="6"/>
      <c r="C130" s="6"/>
      <c r="D130" s="6"/>
      <c r="E130" s="6"/>
      <c r="F130" s="6"/>
      <c r="G130" s="6"/>
      <c r="H130" s="6"/>
      <c r="I130" s="6"/>
    </row>
  </sheetData>
  <mergeCells count="145">
    <mergeCell ref="H52:I52"/>
    <mergeCell ref="H54:I54"/>
    <mergeCell ref="H55:I55"/>
    <mergeCell ref="F62:G62"/>
    <mergeCell ref="F61:I61"/>
    <mergeCell ref="D52:E52"/>
    <mergeCell ref="D51:E51"/>
    <mergeCell ref="D48:E48"/>
    <mergeCell ref="D49:E49"/>
    <mergeCell ref="H51:I51"/>
    <mergeCell ref="D50:E50"/>
    <mergeCell ref="H53:I53"/>
    <mergeCell ref="D66:E66"/>
    <mergeCell ref="H66:I66"/>
    <mergeCell ref="F65:G65"/>
    <mergeCell ref="F64:G64"/>
    <mergeCell ref="F63:G63"/>
    <mergeCell ref="H62:I62"/>
    <mergeCell ref="H65:I65"/>
    <mergeCell ref="H64:I64"/>
    <mergeCell ref="H63:I63"/>
    <mergeCell ref="F66:G66"/>
    <mergeCell ref="D65:E65"/>
    <mergeCell ref="D64:E64"/>
    <mergeCell ref="D63:E63"/>
    <mergeCell ref="H38:I38"/>
    <mergeCell ref="H39:I39"/>
    <mergeCell ref="D24:E24"/>
    <mergeCell ref="F24:G24"/>
    <mergeCell ref="H24:I24"/>
    <mergeCell ref="D25:E25"/>
    <mergeCell ref="H50:I50"/>
    <mergeCell ref="F47:G47"/>
    <mergeCell ref="F36:G36"/>
    <mergeCell ref="F37:G37"/>
    <mergeCell ref="F38:G38"/>
    <mergeCell ref="F39:G39"/>
    <mergeCell ref="F32:G32"/>
    <mergeCell ref="H32:I32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45:I45"/>
    <mergeCell ref="B3:I3"/>
    <mergeCell ref="B7:I7"/>
    <mergeCell ref="B20:G20"/>
    <mergeCell ref="F25:G25"/>
    <mergeCell ref="H25:I25"/>
    <mergeCell ref="D26:E26"/>
    <mergeCell ref="F26:G26"/>
    <mergeCell ref="H26:I26"/>
    <mergeCell ref="D27:E27"/>
    <mergeCell ref="F27:G27"/>
    <mergeCell ref="H27:I27"/>
    <mergeCell ref="B4:I4"/>
    <mergeCell ref="E8:F8"/>
    <mergeCell ref="E11:F11"/>
    <mergeCell ref="E10:F10"/>
    <mergeCell ref="E9:F9"/>
    <mergeCell ref="G11:H11"/>
    <mergeCell ref="G10:H10"/>
    <mergeCell ref="G9:H9"/>
    <mergeCell ref="B14:I14"/>
    <mergeCell ref="E15:F15"/>
    <mergeCell ref="C15:D15"/>
    <mergeCell ref="D28:E28"/>
    <mergeCell ref="F28:G28"/>
    <mergeCell ref="H28:I28"/>
    <mergeCell ref="D29:E29"/>
    <mergeCell ref="F29:G29"/>
    <mergeCell ref="H29:I29"/>
    <mergeCell ref="D33:E33"/>
    <mergeCell ref="F59:G59"/>
    <mergeCell ref="F60:G60"/>
    <mergeCell ref="F54:G54"/>
    <mergeCell ref="F55:G55"/>
    <mergeCell ref="F56:G56"/>
    <mergeCell ref="F57:G57"/>
    <mergeCell ref="F58:G58"/>
    <mergeCell ref="F48:G48"/>
    <mergeCell ref="F49:G49"/>
    <mergeCell ref="F51:G51"/>
    <mergeCell ref="F52:G52"/>
    <mergeCell ref="F40:G40"/>
    <mergeCell ref="F41:G41"/>
    <mergeCell ref="D56:E56"/>
    <mergeCell ref="F50:G50"/>
    <mergeCell ref="D54:E54"/>
    <mergeCell ref="D55:E55"/>
    <mergeCell ref="D42:E42"/>
    <mergeCell ref="D43:E43"/>
    <mergeCell ref="D44:E44"/>
    <mergeCell ref="D45:E45"/>
    <mergeCell ref="D46:E46"/>
    <mergeCell ref="D47:E47"/>
    <mergeCell ref="D53:E53"/>
    <mergeCell ref="F53:G53"/>
    <mergeCell ref="F42:G42"/>
    <mergeCell ref="F43:G43"/>
    <mergeCell ref="F44:G44"/>
    <mergeCell ref="F45:G45"/>
    <mergeCell ref="F46:G46"/>
    <mergeCell ref="H35:I35"/>
    <mergeCell ref="F33:G33"/>
    <mergeCell ref="H33:I33"/>
    <mergeCell ref="D34:E34"/>
    <mergeCell ref="F34:G34"/>
    <mergeCell ref="H34:I34"/>
    <mergeCell ref="D30:E30"/>
    <mergeCell ref="F30:G30"/>
    <mergeCell ref="H30:I30"/>
    <mergeCell ref="D31:E31"/>
    <mergeCell ref="F31:G31"/>
    <mergeCell ref="H31:I31"/>
    <mergeCell ref="D32:E32"/>
    <mergeCell ref="P44:Q44"/>
    <mergeCell ref="E12:F12"/>
    <mergeCell ref="G12:H12"/>
    <mergeCell ref="H15:I15"/>
    <mergeCell ref="C16:D16"/>
    <mergeCell ref="E16:F16"/>
    <mergeCell ref="H16:I16"/>
    <mergeCell ref="H17:I17"/>
    <mergeCell ref="E17:F17"/>
    <mergeCell ref="C17:D17"/>
    <mergeCell ref="B22:I22"/>
    <mergeCell ref="H23:I23"/>
    <mergeCell ref="F23:G23"/>
    <mergeCell ref="D23:E23"/>
    <mergeCell ref="D40:E40"/>
    <mergeCell ref="D39:E39"/>
    <mergeCell ref="D38:E38"/>
    <mergeCell ref="D37:E37"/>
    <mergeCell ref="D36:E36"/>
    <mergeCell ref="D35:E35"/>
    <mergeCell ref="F35:G35"/>
    <mergeCell ref="D41:E41"/>
    <mergeCell ref="H36:I36"/>
    <mergeCell ref="H37:I3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74"/>
  <sheetViews>
    <sheetView showGridLines="0" workbookViewId="0">
      <selection activeCell="E57" sqref="E57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45200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46</v>
      </c>
    </row>
    <row r="9" spans="2:11" x14ac:dyDescent="0.3">
      <c r="B9" s="31" t="s">
        <v>14</v>
      </c>
      <c r="C9" s="9" t="s">
        <v>3</v>
      </c>
      <c r="D9" s="13">
        <v>44</v>
      </c>
      <c r="E9" s="121">
        <v>1</v>
      </c>
      <c r="F9" s="122"/>
      <c r="G9" s="145" t="s">
        <v>18</v>
      </c>
      <c r="H9" s="146"/>
      <c r="I9" s="58">
        <f>D9/J9</f>
        <v>0.97777777777777775</v>
      </c>
      <c r="J9" s="97">
        <f>D9+E9</f>
        <v>45</v>
      </c>
    </row>
    <row r="10" spans="2:11" x14ac:dyDescent="0.3">
      <c r="B10" s="31" t="s">
        <v>12</v>
      </c>
      <c r="C10" s="9" t="s">
        <v>4</v>
      </c>
      <c r="D10" s="13">
        <v>2</v>
      </c>
      <c r="E10" s="121">
        <v>2</v>
      </c>
      <c r="F10" s="122"/>
      <c r="G10" s="145" t="s">
        <v>17</v>
      </c>
      <c r="H10" s="146"/>
      <c r="I10" s="58">
        <f>D10/J10</f>
        <v>0.5</v>
      </c>
      <c r="J10" s="97">
        <f>D10+E10</f>
        <v>4</v>
      </c>
    </row>
    <row r="11" spans="2:11" x14ac:dyDescent="0.3">
      <c r="B11" s="45" t="s">
        <v>34</v>
      </c>
      <c r="C11" s="9" t="s">
        <v>15</v>
      </c>
      <c r="D11" s="13">
        <v>0</v>
      </c>
      <c r="E11" s="121">
        <v>0</v>
      </c>
      <c r="F11" s="122"/>
      <c r="G11" s="143" t="s">
        <v>50</v>
      </c>
      <c r="H11" s="144"/>
      <c r="I11" s="58">
        <v>0</v>
      </c>
      <c r="J11" s="97">
        <f>D11+E11</f>
        <v>0</v>
      </c>
      <c r="K11" t="s">
        <v>49</v>
      </c>
    </row>
    <row r="12" spans="2:11" x14ac:dyDescent="0.3">
      <c r="B12" s="61">
        <f>D55</f>
        <v>49</v>
      </c>
      <c r="C12" s="54" t="s">
        <v>36</v>
      </c>
      <c r="D12" s="16">
        <f>SUM(D9:D11)</f>
        <v>46</v>
      </c>
      <c r="E12" s="104">
        <f>SUM(E9:E11)</f>
        <v>3</v>
      </c>
      <c r="F12" s="105"/>
      <c r="G12" s="106" t="s">
        <v>19</v>
      </c>
      <c r="H12" s="107"/>
      <c r="I12" s="59">
        <f>D12/SUM(D12:E12)</f>
        <v>0.93877551020408168</v>
      </c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F55</f>
        <v>33</v>
      </c>
      <c r="C16" s="109">
        <v>5</v>
      </c>
      <c r="D16" s="109"/>
      <c r="E16" s="109">
        <v>12</v>
      </c>
      <c r="F16" s="109"/>
      <c r="G16" s="13">
        <v>13</v>
      </c>
      <c r="H16" s="109">
        <v>3</v>
      </c>
      <c r="I16" s="109"/>
    </row>
    <row r="17" spans="2:9" x14ac:dyDescent="0.3">
      <c r="B17" s="51">
        <f>C17+E17+G17+H17</f>
        <v>1</v>
      </c>
      <c r="C17" s="110">
        <f>C16/B16</f>
        <v>0.15151515151515152</v>
      </c>
      <c r="D17" s="110"/>
      <c r="E17" s="110">
        <f>E16/B16</f>
        <v>0.36363636363636365</v>
      </c>
      <c r="F17" s="110"/>
      <c r="G17" s="51">
        <f>G16/B16</f>
        <v>0.39393939393939392</v>
      </c>
      <c r="H17" s="110">
        <f>H16/B16</f>
        <v>9.0909090909090912E-2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0</v>
      </c>
      <c r="I20" s="5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12"/>
    </row>
    <row r="23" spans="2:9" ht="16.2" thickBot="1" x14ac:dyDescent="0.35">
      <c r="B23" s="12" t="s">
        <v>10</v>
      </c>
      <c r="C23" s="12" t="s">
        <v>11</v>
      </c>
      <c r="D23" s="117" t="s">
        <v>12</v>
      </c>
      <c r="E23" s="118"/>
      <c r="F23" s="115" t="s">
        <v>24</v>
      </c>
      <c r="G23" s="116"/>
      <c r="H23" s="113" t="s">
        <v>13</v>
      </c>
      <c r="I23" s="114"/>
    </row>
    <row r="24" spans="2:9" x14ac:dyDescent="0.3">
      <c r="B24" s="76">
        <v>45200</v>
      </c>
      <c r="C24" s="77"/>
      <c r="D24" s="119"/>
      <c r="E24" s="120"/>
      <c r="F24" s="119"/>
      <c r="G24" s="120"/>
      <c r="H24" s="119"/>
      <c r="I24" s="120"/>
    </row>
    <row r="25" spans="2:9" x14ac:dyDescent="0.3">
      <c r="B25" s="17">
        <v>45201</v>
      </c>
      <c r="C25" s="18">
        <v>4</v>
      </c>
      <c r="D25" s="121">
        <v>1</v>
      </c>
      <c r="E25" s="122"/>
      <c r="F25" s="121">
        <v>3</v>
      </c>
      <c r="G25" s="122"/>
      <c r="H25" s="121">
        <v>0</v>
      </c>
      <c r="I25" s="122"/>
    </row>
    <row r="26" spans="2:9" x14ac:dyDescent="0.3">
      <c r="B26" s="17">
        <v>45202</v>
      </c>
      <c r="C26" s="18">
        <v>4</v>
      </c>
      <c r="D26" s="121">
        <v>0</v>
      </c>
      <c r="E26" s="122"/>
      <c r="F26" s="121">
        <v>0</v>
      </c>
      <c r="G26" s="122"/>
      <c r="H26" s="121">
        <v>4</v>
      </c>
      <c r="I26" s="122"/>
    </row>
    <row r="27" spans="2:9" x14ac:dyDescent="0.3">
      <c r="B27" s="17">
        <v>45203</v>
      </c>
      <c r="C27" s="18">
        <v>3</v>
      </c>
      <c r="D27" s="121">
        <v>3</v>
      </c>
      <c r="E27" s="122"/>
      <c r="F27" s="121">
        <v>0</v>
      </c>
      <c r="G27" s="122"/>
      <c r="H27" s="121">
        <v>0</v>
      </c>
      <c r="I27" s="122"/>
    </row>
    <row r="28" spans="2:9" x14ac:dyDescent="0.3">
      <c r="B28" s="17">
        <v>45204</v>
      </c>
      <c r="C28" s="18">
        <v>4</v>
      </c>
      <c r="D28" s="121">
        <v>2</v>
      </c>
      <c r="E28" s="122"/>
      <c r="F28" s="121">
        <v>1</v>
      </c>
      <c r="G28" s="122"/>
      <c r="H28" s="121">
        <v>1</v>
      </c>
      <c r="I28" s="122"/>
    </row>
    <row r="29" spans="2:9" x14ac:dyDescent="0.3">
      <c r="B29" s="17">
        <v>45205</v>
      </c>
      <c r="C29" s="18">
        <v>4</v>
      </c>
      <c r="D29" s="121">
        <v>2</v>
      </c>
      <c r="E29" s="122"/>
      <c r="F29" s="121">
        <v>1</v>
      </c>
      <c r="G29" s="122"/>
      <c r="H29" s="121">
        <v>1</v>
      </c>
      <c r="I29" s="122"/>
    </row>
    <row r="30" spans="2:9" x14ac:dyDescent="0.3">
      <c r="B30" s="76">
        <v>45206</v>
      </c>
      <c r="C30" s="77"/>
      <c r="D30" s="119"/>
      <c r="E30" s="120"/>
      <c r="F30" s="119"/>
      <c r="G30" s="120"/>
      <c r="H30" s="119"/>
      <c r="I30" s="120"/>
    </row>
    <row r="31" spans="2:9" x14ac:dyDescent="0.3">
      <c r="B31" s="76">
        <v>45207</v>
      </c>
      <c r="C31" s="77"/>
      <c r="D31" s="119"/>
      <c r="E31" s="120"/>
      <c r="F31" s="119"/>
      <c r="G31" s="120"/>
      <c r="H31" s="119"/>
      <c r="I31" s="120"/>
    </row>
    <row r="32" spans="2:9" x14ac:dyDescent="0.3">
      <c r="B32" s="17">
        <v>45208</v>
      </c>
      <c r="C32" s="18">
        <v>6</v>
      </c>
      <c r="D32" s="121">
        <v>3</v>
      </c>
      <c r="E32" s="122"/>
      <c r="F32" s="121">
        <v>3</v>
      </c>
      <c r="G32" s="122"/>
      <c r="H32" s="121">
        <v>0</v>
      </c>
      <c r="I32" s="122"/>
    </row>
    <row r="33" spans="2:9" x14ac:dyDescent="0.3">
      <c r="B33" s="17">
        <v>45209</v>
      </c>
      <c r="C33" s="18">
        <v>6</v>
      </c>
      <c r="D33" s="121">
        <v>5</v>
      </c>
      <c r="E33" s="122"/>
      <c r="F33" s="121">
        <v>1</v>
      </c>
      <c r="G33" s="122"/>
      <c r="H33" s="121">
        <v>0</v>
      </c>
      <c r="I33" s="122"/>
    </row>
    <row r="34" spans="2:9" x14ac:dyDescent="0.3">
      <c r="B34" s="17">
        <v>45210</v>
      </c>
      <c r="C34" s="18">
        <v>6</v>
      </c>
      <c r="D34" s="121">
        <v>3</v>
      </c>
      <c r="E34" s="122"/>
      <c r="F34" s="121">
        <v>3</v>
      </c>
      <c r="G34" s="122"/>
      <c r="H34" s="121">
        <v>0</v>
      </c>
      <c r="I34" s="122"/>
    </row>
    <row r="35" spans="2:9" x14ac:dyDescent="0.3">
      <c r="B35" s="76">
        <v>45211</v>
      </c>
      <c r="C35" s="77"/>
      <c r="D35" s="119"/>
      <c r="E35" s="120"/>
      <c r="F35" s="119"/>
      <c r="G35" s="120"/>
      <c r="H35" s="119"/>
      <c r="I35" s="120"/>
    </row>
    <row r="36" spans="2:9" x14ac:dyDescent="0.3">
      <c r="B36" s="76">
        <v>45212</v>
      </c>
      <c r="C36" s="77"/>
      <c r="D36" s="119"/>
      <c r="E36" s="120"/>
      <c r="F36" s="119"/>
      <c r="G36" s="120"/>
      <c r="H36" s="119"/>
      <c r="I36" s="120"/>
    </row>
    <row r="37" spans="2:9" x14ac:dyDescent="0.3">
      <c r="B37" s="76">
        <v>45213</v>
      </c>
      <c r="C37" s="77"/>
      <c r="D37" s="119"/>
      <c r="E37" s="120"/>
      <c r="F37" s="119"/>
      <c r="G37" s="120"/>
      <c r="H37" s="119"/>
      <c r="I37" s="120"/>
    </row>
    <row r="38" spans="2:9" x14ac:dyDescent="0.3">
      <c r="B38" s="76">
        <v>45214</v>
      </c>
      <c r="C38" s="77"/>
      <c r="D38" s="119"/>
      <c r="E38" s="120"/>
      <c r="F38" s="119"/>
      <c r="G38" s="120"/>
      <c r="H38" s="119"/>
      <c r="I38" s="120"/>
    </row>
    <row r="39" spans="2:9" x14ac:dyDescent="0.3">
      <c r="B39" s="17">
        <v>45215</v>
      </c>
      <c r="C39" s="18">
        <v>7</v>
      </c>
      <c r="D39" s="121">
        <v>1</v>
      </c>
      <c r="E39" s="122"/>
      <c r="F39" s="121">
        <v>4</v>
      </c>
      <c r="G39" s="122"/>
      <c r="H39" s="121">
        <v>2</v>
      </c>
      <c r="I39" s="122"/>
    </row>
    <row r="40" spans="2:9" x14ac:dyDescent="0.3">
      <c r="B40" s="17">
        <v>45216</v>
      </c>
      <c r="C40" s="18">
        <v>6</v>
      </c>
      <c r="D40" s="121">
        <v>4</v>
      </c>
      <c r="E40" s="122"/>
      <c r="F40" s="121">
        <v>1</v>
      </c>
      <c r="G40" s="122"/>
      <c r="H40" s="121">
        <v>1</v>
      </c>
      <c r="I40" s="122"/>
    </row>
    <row r="41" spans="2:9" x14ac:dyDescent="0.3">
      <c r="B41" s="17">
        <v>45217</v>
      </c>
      <c r="C41" s="18">
        <v>6</v>
      </c>
      <c r="D41" s="121">
        <v>5</v>
      </c>
      <c r="E41" s="122"/>
      <c r="F41" s="121">
        <v>1</v>
      </c>
      <c r="G41" s="122"/>
      <c r="H41" s="121">
        <v>0</v>
      </c>
      <c r="I41" s="122"/>
    </row>
    <row r="42" spans="2:9" x14ac:dyDescent="0.3">
      <c r="B42" s="17">
        <v>45218</v>
      </c>
      <c r="C42" s="18">
        <v>5</v>
      </c>
      <c r="D42" s="121">
        <v>1</v>
      </c>
      <c r="E42" s="122"/>
      <c r="F42" s="121">
        <v>3</v>
      </c>
      <c r="G42" s="122"/>
      <c r="H42" s="121">
        <v>1</v>
      </c>
      <c r="I42" s="122"/>
    </row>
    <row r="43" spans="2:9" x14ac:dyDescent="0.3">
      <c r="B43" s="17">
        <v>45219</v>
      </c>
      <c r="C43" s="18">
        <v>5</v>
      </c>
      <c r="D43" s="121">
        <v>3</v>
      </c>
      <c r="E43" s="122"/>
      <c r="F43" s="121">
        <v>2</v>
      </c>
      <c r="G43" s="122"/>
      <c r="H43" s="121">
        <v>0</v>
      </c>
      <c r="I43" s="122"/>
    </row>
    <row r="44" spans="2:9" x14ac:dyDescent="0.3">
      <c r="B44" s="76">
        <v>45220</v>
      </c>
      <c r="C44" s="77"/>
      <c r="D44" s="119"/>
      <c r="E44" s="120"/>
      <c r="F44" s="119"/>
      <c r="G44" s="120"/>
      <c r="H44" s="119"/>
      <c r="I44" s="120"/>
    </row>
    <row r="45" spans="2:9" x14ac:dyDescent="0.3">
      <c r="B45" s="76">
        <v>45221</v>
      </c>
      <c r="C45" s="77"/>
      <c r="D45" s="119"/>
      <c r="E45" s="120"/>
      <c r="F45" s="119"/>
      <c r="G45" s="120"/>
      <c r="H45" s="119"/>
      <c r="I45" s="120"/>
    </row>
    <row r="46" spans="2:9" x14ac:dyDescent="0.3">
      <c r="B46" s="17">
        <v>45222</v>
      </c>
      <c r="C46" s="18">
        <v>7</v>
      </c>
      <c r="D46" s="121">
        <v>4</v>
      </c>
      <c r="E46" s="122"/>
      <c r="F46" s="121">
        <v>3</v>
      </c>
      <c r="G46" s="122"/>
      <c r="H46" s="121">
        <v>0</v>
      </c>
      <c r="I46" s="122"/>
    </row>
    <row r="47" spans="2:9" x14ac:dyDescent="0.3">
      <c r="B47" s="17">
        <v>45223</v>
      </c>
      <c r="C47" s="18">
        <v>3</v>
      </c>
      <c r="D47" s="121">
        <v>3</v>
      </c>
      <c r="E47" s="122"/>
      <c r="F47" s="121">
        <v>0</v>
      </c>
      <c r="G47" s="122"/>
      <c r="H47" s="121">
        <v>0</v>
      </c>
      <c r="I47" s="122"/>
    </row>
    <row r="48" spans="2:9" x14ac:dyDescent="0.3">
      <c r="B48" s="17">
        <v>45224</v>
      </c>
      <c r="C48" s="18">
        <v>4</v>
      </c>
      <c r="D48" s="121">
        <v>2</v>
      </c>
      <c r="E48" s="122"/>
      <c r="F48" s="121">
        <v>2</v>
      </c>
      <c r="G48" s="122"/>
      <c r="H48" s="121">
        <v>0</v>
      </c>
      <c r="I48" s="122"/>
    </row>
    <row r="49" spans="2:9" x14ac:dyDescent="0.3">
      <c r="B49" s="17">
        <v>45225</v>
      </c>
      <c r="C49" s="18">
        <v>1</v>
      </c>
      <c r="D49" s="121">
        <v>0</v>
      </c>
      <c r="E49" s="122"/>
      <c r="F49" s="121">
        <v>1</v>
      </c>
      <c r="G49" s="122"/>
      <c r="H49" s="121">
        <v>0</v>
      </c>
      <c r="I49" s="122"/>
    </row>
    <row r="50" spans="2:9" x14ac:dyDescent="0.3">
      <c r="B50" s="17">
        <v>45226</v>
      </c>
      <c r="C50" s="18">
        <v>4</v>
      </c>
      <c r="D50" s="121">
        <v>3</v>
      </c>
      <c r="E50" s="122"/>
      <c r="F50" s="121">
        <v>1</v>
      </c>
      <c r="G50" s="122"/>
      <c r="H50" s="121">
        <v>0</v>
      </c>
      <c r="I50" s="122"/>
    </row>
    <row r="51" spans="2:9" x14ac:dyDescent="0.3">
      <c r="B51" s="76">
        <v>45227</v>
      </c>
      <c r="C51" s="77"/>
      <c r="D51" s="119"/>
      <c r="E51" s="120"/>
      <c r="F51" s="119"/>
      <c r="G51" s="120"/>
      <c r="H51" s="119"/>
      <c r="I51" s="120"/>
    </row>
    <row r="52" spans="2:9" x14ac:dyDescent="0.3">
      <c r="B52" s="76">
        <v>45228</v>
      </c>
      <c r="C52" s="77"/>
      <c r="D52" s="119"/>
      <c r="E52" s="120"/>
      <c r="F52" s="119"/>
      <c r="G52" s="120"/>
      <c r="H52" s="119"/>
      <c r="I52" s="120"/>
    </row>
    <row r="53" spans="2:9" x14ac:dyDescent="0.3">
      <c r="B53" s="17">
        <v>45229</v>
      </c>
      <c r="C53" s="18">
        <v>4</v>
      </c>
      <c r="D53" s="121">
        <v>1</v>
      </c>
      <c r="E53" s="122"/>
      <c r="F53" s="121">
        <v>2</v>
      </c>
      <c r="G53" s="122"/>
      <c r="H53" s="121">
        <v>1</v>
      </c>
      <c r="I53" s="122"/>
    </row>
    <row r="54" spans="2:9" ht="15" thickBot="1" x14ac:dyDescent="0.35">
      <c r="B54" s="17">
        <v>45230</v>
      </c>
      <c r="C54" s="18">
        <v>4</v>
      </c>
      <c r="D54" s="121">
        <v>3</v>
      </c>
      <c r="E54" s="122"/>
      <c r="F54" s="121">
        <v>1</v>
      </c>
      <c r="G54" s="122"/>
      <c r="H54" s="121">
        <v>0</v>
      </c>
      <c r="I54" s="122"/>
    </row>
    <row r="55" spans="2:9" ht="15" thickBot="1" x14ac:dyDescent="0.35">
      <c r="B55" s="28" t="s">
        <v>25</v>
      </c>
      <c r="C55" s="56">
        <f>SUM(C24:C54)</f>
        <v>93</v>
      </c>
      <c r="D55" s="167">
        <f>SUM(D24:D54)</f>
        <v>49</v>
      </c>
      <c r="E55" s="168"/>
      <c r="F55" s="167">
        <f>SUM(F24:F54)</f>
        <v>33</v>
      </c>
      <c r="G55" s="168"/>
      <c r="H55" s="167">
        <f>SUM(H24:H54)</f>
        <v>11</v>
      </c>
      <c r="I55" s="168"/>
    </row>
    <row r="58" spans="2:9" ht="15" thickBot="1" x14ac:dyDescent="0.35"/>
    <row r="59" spans="2:9" ht="15.6" x14ac:dyDescent="0.3">
      <c r="B59" s="37" t="s">
        <v>31</v>
      </c>
      <c r="C59" s="38"/>
      <c r="D59" s="39"/>
      <c r="E59" s="40"/>
      <c r="F59" s="62" t="s">
        <v>28</v>
      </c>
      <c r="G59" s="63"/>
      <c r="H59" s="63"/>
      <c r="I59" s="64"/>
    </row>
    <row r="60" spans="2:9" x14ac:dyDescent="0.3">
      <c r="B60" s="41"/>
      <c r="C60" s="42"/>
      <c r="D60" s="42"/>
      <c r="E60" s="42"/>
      <c r="F60" s="187" t="s">
        <v>32</v>
      </c>
      <c r="G60" s="158"/>
      <c r="H60" s="158" t="s">
        <v>3</v>
      </c>
      <c r="I60" s="159"/>
    </row>
    <row r="61" spans="2:9" x14ac:dyDescent="0.3">
      <c r="B61" s="35" t="s">
        <v>29</v>
      </c>
      <c r="C61" s="13">
        <v>26</v>
      </c>
      <c r="D61" s="166">
        <v>0</v>
      </c>
      <c r="E61" s="192"/>
      <c r="F61" s="195">
        <v>8</v>
      </c>
      <c r="G61" s="122"/>
      <c r="H61" s="121">
        <v>17</v>
      </c>
      <c r="I61" s="162"/>
    </row>
    <row r="62" spans="2:9" x14ac:dyDescent="0.3">
      <c r="B62" s="35" t="s">
        <v>30</v>
      </c>
      <c r="C62" s="13">
        <v>38</v>
      </c>
      <c r="D62" s="166">
        <v>0</v>
      </c>
      <c r="E62" s="192"/>
      <c r="F62" s="195">
        <v>0</v>
      </c>
      <c r="G62" s="122"/>
      <c r="H62" s="121">
        <v>38</v>
      </c>
      <c r="I62" s="162"/>
    </row>
    <row r="63" spans="2:9" ht="15" thickBot="1" x14ac:dyDescent="0.35">
      <c r="B63" s="36" t="s">
        <v>15</v>
      </c>
      <c r="C63" s="34">
        <v>0</v>
      </c>
      <c r="D63" s="190">
        <v>0</v>
      </c>
      <c r="E63" s="191"/>
      <c r="F63" s="193">
        <v>0</v>
      </c>
      <c r="G63" s="194"/>
      <c r="H63" s="121">
        <v>0</v>
      </c>
      <c r="I63" s="162"/>
    </row>
    <row r="64" spans="2:9" ht="15" thickBot="1" x14ac:dyDescent="0.35">
      <c r="B64" s="43" t="s">
        <v>33</v>
      </c>
      <c r="C64" s="44">
        <f>SUM(C61:C63)</f>
        <v>64</v>
      </c>
      <c r="D64" s="151">
        <f>SUM(D61:D63)</f>
        <v>0</v>
      </c>
      <c r="E64" s="189"/>
      <c r="F64" s="153">
        <f>SUM(F61:F63)</f>
        <v>8</v>
      </c>
      <c r="G64" s="154"/>
      <c r="H64" s="153">
        <f>SUM(H61:H63)</f>
        <v>55</v>
      </c>
      <c r="I64" s="15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38:E38"/>
    <mergeCell ref="F38:G38"/>
    <mergeCell ref="H38:I38"/>
    <mergeCell ref="D41:E41"/>
    <mergeCell ref="F41:G41"/>
    <mergeCell ref="H41:I41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8:E48"/>
    <mergeCell ref="F48:G48"/>
    <mergeCell ref="H48:I48"/>
    <mergeCell ref="D49:E49"/>
    <mergeCell ref="F49:G49"/>
    <mergeCell ref="H49:I49"/>
    <mergeCell ref="D50:E50"/>
    <mergeCell ref="F50:G50"/>
    <mergeCell ref="F51:G51"/>
    <mergeCell ref="D51:E51"/>
    <mergeCell ref="H50:I50"/>
    <mergeCell ref="H51:I51"/>
    <mergeCell ref="D54:E54"/>
    <mergeCell ref="F54:G54"/>
    <mergeCell ref="H54:I54"/>
    <mergeCell ref="D52:E52"/>
    <mergeCell ref="F52:G52"/>
    <mergeCell ref="H52:I52"/>
    <mergeCell ref="D53:E53"/>
    <mergeCell ref="F53:G53"/>
    <mergeCell ref="H53:I53"/>
    <mergeCell ref="D62:E62"/>
    <mergeCell ref="F62:G62"/>
    <mergeCell ref="H62:I62"/>
    <mergeCell ref="D63:E63"/>
    <mergeCell ref="F63:G6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74"/>
  <sheetViews>
    <sheetView showGridLines="0" workbookViewId="0">
      <selection activeCell="E57" sqref="E57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45231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36</v>
      </c>
    </row>
    <row r="9" spans="2:11" x14ac:dyDescent="0.3">
      <c r="B9" s="31" t="s">
        <v>14</v>
      </c>
      <c r="C9" s="9" t="s">
        <v>3</v>
      </c>
      <c r="D9" s="13">
        <v>36</v>
      </c>
      <c r="E9" s="121">
        <v>6</v>
      </c>
      <c r="F9" s="122"/>
      <c r="G9" s="145" t="s">
        <v>18</v>
      </c>
      <c r="H9" s="146"/>
      <c r="I9" s="58">
        <f>D9/J9</f>
        <v>0.8571428571428571</v>
      </c>
      <c r="J9" s="97">
        <f>D9+E9</f>
        <v>42</v>
      </c>
    </row>
    <row r="10" spans="2:11" x14ac:dyDescent="0.3">
      <c r="B10" s="31" t="s">
        <v>12</v>
      </c>
      <c r="C10" s="9" t="s">
        <v>4</v>
      </c>
      <c r="D10" s="13">
        <v>0</v>
      </c>
      <c r="E10" s="121">
        <v>7</v>
      </c>
      <c r="F10" s="122"/>
      <c r="G10" s="145" t="s">
        <v>17</v>
      </c>
      <c r="H10" s="146"/>
      <c r="I10" s="58">
        <f>D10/J10</f>
        <v>0</v>
      </c>
      <c r="J10" s="97">
        <f>D10+E10</f>
        <v>7</v>
      </c>
    </row>
    <row r="11" spans="2:11" x14ac:dyDescent="0.3">
      <c r="B11" s="45" t="s">
        <v>34</v>
      </c>
      <c r="C11" s="9" t="s">
        <v>15</v>
      </c>
      <c r="D11" s="13">
        <v>0</v>
      </c>
      <c r="E11" s="121">
        <v>0</v>
      </c>
      <c r="F11" s="122"/>
      <c r="G11" s="143" t="s">
        <v>50</v>
      </c>
      <c r="H11" s="144"/>
      <c r="I11" s="58">
        <v>0</v>
      </c>
      <c r="J11" s="97">
        <f>D11+E11</f>
        <v>0</v>
      </c>
      <c r="K11" t="s">
        <v>49</v>
      </c>
    </row>
    <row r="12" spans="2:11" x14ac:dyDescent="0.3">
      <c r="B12" s="61">
        <f>D55</f>
        <v>49</v>
      </c>
      <c r="C12" s="54" t="s">
        <v>36</v>
      </c>
      <c r="D12" s="16">
        <f>SUM(D9:D11)</f>
        <v>36</v>
      </c>
      <c r="E12" s="104">
        <f>SUM(E9:E11)</f>
        <v>13</v>
      </c>
      <c r="F12" s="105"/>
      <c r="G12" s="106" t="s">
        <v>19</v>
      </c>
      <c r="H12" s="107"/>
      <c r="I12" s="59">
        <f>D12/SUM(D12:E12)</f>
        <v>0.73469387755102045</v>
      </c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F55</f>
        <v>16</v>
      </c>
      <c r="C16" s="109">
        <v>0</v>
      </c>
      <c r="D16" s="109"/>
      <c r="E16" s="121">
        <v>2</v>
      </c>
      <c r="F16" s="122"/>
      <c r="G16" s="13">
        <v>10</v>
      </c>
      <c r="H16" s="109">
        <v>4</v>
      </c>
      <c r="I16" s="109"/>
    </row>
    <row r="17" spans="2:10" x14ac:dyDescent="0.3">
      <c r="B17" s="51">
        <f>C17+E17+G17+H17</f>
        <v>1</v>
      </c>
      <c r="C17" s="110">
        <f>C16/B16</f>
        <v>0</v>
      </c>
      <c r="D17" s="110"/>
      <c r="E17" s="110">
        <f>E16/B16</f>
        <v>0.125</v>
      </c>
      <c r="F17" s="110"/>
      <c r="G17" s="51">
        <f>G16/B16</f>
        <v>0.625</v>
      </c>
      <c r="H17" s="110">
        <f>H16/B16</f>
        <v>0.25</v>
      </c>
      <c r="I17" s="110"/>
    </row>
    <row r="18" spans="2:10" x14ac:dyDescent="0.3">
      <c r="B18" s="6"/>
      <c r="C18" s="6"/>
      <c r="D18" s="6"/>
      <c r="E18" s="11"/>
      <c r="F18" s="11"/>
      <c r="G18" s="6"/>
      <c r="H18" s="6"/>
      <c r="I18" s="6"/>
    </row>
    <row r="19" spans="2:10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10" ht="15" thickBot="1" x14ac:dyDescent="0.35">
      <c r="B20" s="136" t="s">
        <v>27</v>
      </c>
      <c r="C20" s="137"/>
      <c r="D20" s="137"/>
      <c r="E20" s="137"/>
      <c r="F20" s="137"/>
      <c r="G20" s="137"/>
      <c r="H20" s="60">
        <v>3</v>
      </c>
      <c r="I20" s="69">
        <f>H20/SUM(D12:E12)</f>
        <v>6.1224489795918366E-2</v>
      </c>
    </row>
    <row r="21" spans="2:10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10" ht="18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12"/>
    </row>
    <row r="23" spans="2:10" ht="16.2" thickBot="1" x14ac:dyDescent="0.35">
      <c r="B23" s="12" t="s">
        <v>10</v>
      </c>
      <c r="C23" s="12" t="s">
        <v>11</v>
      </c>
      <c r="D23" s="117" t="s">
        <v>12</v>
      </c>
      <c r="E23" s="118"/>
      <c r="F23" s="115" t="s">
        <v>24</v>
      </c>
      <c r="G23" s="116"/>
      <c r="H23" s="113" t="s">
        <v>13</v>
      </c>
      <c r="I23" s="114"/>
      <c r="J23" t="s">
        <v>49</v>
      </c>
    </row>
    <row r="24" spans="2:10" x14ac:dyDescent="0.3">
      <c r="B24" s="17">
        <v>45231</v>
      </c>
      <c r="C24" s="18">
        <v>4</v>
      </c>
      <c r="D24" s="121">
        <v>2</v>
      </c>
      <c r="E24" s="122"/>
      <c r="F24" s="121">
        <v>1</v>
      </c>
      <c r="G24" s="122"/>
      <c r="H24" s="121">
        <v>1</v>
      </c>
      <c r="I24" s="122"/>
    </row>
    <row r="25" spans="2:10" x14ac:dyDescent="0.3">
      <c r="B25" s="76">
        <v>45232</v>
      </c>
      <c r="C25" s="77"/>
      <c r="D25" s="119"/>
      <c r="E25" s="120"/>
      <c r="F25" s="119"/>
      <c r="G25" s="120"/>
      <c r="H25" s="119"/>
      <c r="I25" s="120"/>
    </row>
    <row r="26" spans="2:10" x14ac:dyDescent="0.3">
      <c r="B26" s="76">
        <v>45233</v>
      </c>
      <c r="C26" s="77"/>
      <c r="D26" s="119"/>
      <c r="E26" s="120"/>
      <c r="F26" s="119"/>
      <c r="G26" s="120"/>
      <c r="H26" s="119"/>
      <c r="I26" s="120"/>
    </row>
    <row r="27" spans="2:10" x14ac:dyDescent="0.3">
      <c r="B27" s="76">
        <v>45234</v>
      </c>
      <c r="C27" s="77"/>
      <c r="D27" s="119"/>
      <c r="E27" s="120"/>
      <c r="F27" s="119"/>
      <c r="G27" s="120"/>
      <c r="H27" s="119"/>
      <c r="I27" s="120"/>
    </row>
    <row r="28" spans="2:10" x14ac:dyDescent="0.3">
      <c r="B28" s="76">
        <v>45235</v>
      </c>
      <c r="C28" s="77"/>
      <c r="D28" s="119"/>
      <c r="E28" s="120"/>
      <c r="F28" s="119"/>
      <c r="G28" s="120"/>
      <c r="H28" s="119"/>
      <c r="I28" s="120"/>
    </row>
    <row r="29" spans="2:10" x14ac:dyDescent="0.3">
      <c r="B29" s="17">
        <v>45236</v>
      </c>
      <c r="C29" s="18">
        <v>4</v>
      </c>
      <c r="D29" s="121">
        <v>4</v>
      </c>
      <c r="E29" s="122"/>
      <c r="F29" s="121">
        <v>0</v>
      </c>
      <c r="G29" s="122"/>
      <c r="H29" s="121">
        <v>0</v>
      </c>
      <c r="I29" s="122"/>
    </row>
    <row r="30" spans="2:10" x14ac:dyDescent="0.3">
      <c r="B30" s="17">
        <v>45237</v>
      </c>
      <c r="C30" s="18">
        <v>4</v>
      </c>
      <c r="D30" s="121">
        <v>2</v>
      </c>
      <c r="E30" s="122"/>
      <c r="F30" s="121">
        <v>2</v>
      </c>
      <c r="G30" s="122"/>
      <c r="H30" s="121">
        <v>0</v>
      </c>
      <c r="I30" s="122"/>
    </row>
    <row r="31" spans="2:10" x14ac:dyDescent="0.3">
      <c r="B31" s="17">
        <v>45238</v>
      </c>
      <c r="C31" s="18">
        <v>4</v>
      </c>
      <c r="D31" s="121">
        <v>1</v>
      </c>
      <c r="E31" s="122"/>
      <c r="F31" s="121">
        <v>2</v>
      </c>
      <c r="G31" s="122"/>
      <c r="H31" s="121">
        <v>1</v>
      </c>
      <c r="I31" s="122"/>
    </row>
    <row r="32" spans="2:10" x14ac:dyDescent="0.3">
      <c r="B32" s="17">
        <v>45239</v>
      </c>
      <c r="C32" s="18">
        <v>7</v>
      </c>
      <c r="D32" s="121">
        <v>6</v>
      </c>
      <c r="E32" s="122"/>
      <c r="F32" s="121">
        <v>0</v>
      </c>
      <c r="G32" s="122"/>
      <c r="H32" s="121">
        <v>1</v>
      </c>
      <c r="I32" s="122"/>
    </row>
    <row r="33" spans="2:10" x14ac:dyDescent="0.3">
      <c r="B33" s="17">
        <v>45240</v>
      </c>
      <c r="C33" s="18">
        <v>5</v>
      </c>
      <c r="D33" s="121">
        <v>4</v>
      </c>
      <c r="E33" s="122"/>
      <c r="F33" s="121">
        <v>1</v>
      </c>
      <c r="G33" s="122"/>
      <c r="H33" s="121">
        <v>0</v>
      </c>
      <c r="I33" s="122"/>
      <c r="J33" t="s">
        <v>52</v>
      </c>
    </row>
    <row r="34" spans="2:10" x14ac:dyDescent="0.3">
      <c r="B34" s="76">
        <v>45241</v>
      </c>
      <c r="C34" s="77"/>
      <c r="D34" s="119"/>
      <c r="E34" s="120"/>
      <c r="F34" s="119"/>
      <c r="G34" s="120"/>
      <c r="H34" s="119"/>
      <c r="I34" s="120"/>
    </row>
    <row r="35" spans="2:10" x14ac:dyDescent="0.3">
      <c r="B35" s="76">
        <v>45242</v>
      </c>
      <c r="C35" s="77"/>
      <c r="D35" s="119"/>
      <c r="E35" s="120"/>
      <c r="F35" s="119"/>
      <c r="G35" s="120"/>
      <c r="H35" s="119"/>
      <c r="I35" s="120"/>
    </row>
    <row r="36" spans="2:10" x14ac:dyDescent="0.3">
      <c r="B36" s="17">
        <v>45243</v>
      </c>
      <c r="C36" s="18">
        <v>2</v>
      </c>
      <c r="D36" s="121">
        <v>2</v>
      </c>
      <c r="E36" s="122"/>
      <c r="F36" s="121">
        <v>0</v>
      </c>
      <c r="G36" s="122"/>
      <c r="H36" s="121">
        <v>0</v>
      </c>
      <c r="I36" s="122"/>
    </row>
    <row r="37" spans="2:10" x14ac:dyDescent="0.3">
      <c r="B37" s="17">
        <v>45244</v>
      </c>
      <c r="C37" s="18">
        <v>2</v>
      </c>
      <c r="D37" s="121">
        <v>1</v>
      </c>
      <c r="E37" s="122"/>
      <c r="F37" s="121">
        <v>1</v>
      </c>
      <c r="G37" s="122"/>
      <c r="H37" s="121">
        <v>0</v>
      </c>
      <c r="I37" s="122"/>
    </row>
    <row r="38" spans="2:10" x14ac:dyDescent="0.3">
      <c r="B38" s="76">
        <v>45245</v>
      </c>
      <c r="C38" s="77"/>
      <c r="D38" s="119"/>
      <c r="E38" s="120"/>
      <c r="F38" s="119"/>
      <c r="G38" s="120"/>
      <c r="H38" s="119"/>
      <c r="I38" s="120"/>
    </row>
    <row r="39" spans="2:10" x14ac:dyDescent="0.3">
      <c r="B39" s="17">
        <v>45246</v>
      </c>
      <c r="C39" s="18">
        <v>3</v>
      </c>
      <c r="D39" s="121">
        <v>2</v>
      </c>
      <c r="E39" s="122"/>
      <c r="F39" s="121">
        <v>1</v>
      </c>
      <c r="G39" s="122"/>
      <c r="H39" s="121">
        <v>0</v>
      </c>
      <c r="I39" s="122"/>
    </row>
    <row r="40" spans="2:10" x14ac:dyDescent="0.3">
      <c r="B40" s="17">
        <v>45247</v>
      </c>
      <c r="C40" s="18">
        <v>3</v>
      </c>
      <c r="D40" s="121">
        <v>1</v>
      </c>
      <c r="E40" s="122"/>
      <c r="F40" s="121">
        <v>2</v>
      </c>
      <c r="G40" s="122"/>
      <c r="H40" s="121">
        <v>0</v>
      </c>
      <c r="I40" s="122"/>
    </row>
    <row r="41" spans="2:10" x14ac:dyDescent="0.3">
      <c r="B41" s="76">
        <v>45248</v>
      </c>
      <c r="C41" s="77"/>
      <c r="D41" s="119"/>
      <c r="E41" s="120"/>
      <c r="F41" s="119"/>
      <c r="G41" s="120"/>
      <c r="H41" s="119"/>
      <c r="I41" s="120"/>
    </row>
    <row r="42" spans="2:10" x14ac:dyDescent="0.3">
      <c r="B42" s="76">
        <v>45249</v>
      </c>
      <c r="C42" s="77"/>
      <c r="D42" s="119"/>
      <c r="E42" s="120"/>
      <c r="F42" s="119"/>
      <c r="G42" s="120"/>
      <c r="H42" s="119"/>
      <c r="I42" s="120"/>
    </row>
    <row r="43" spans="2:10" x14ac:dyDescent="0.3">
      <c r="B43" s="76">
        <v>45250</v>
      </c>
      <c r="C43" s="77"/>
      <c r="D43" s="119"/>
      <c r="E43" s="120"/>
      <c r="F43" s="119"/>
      <c r="G43" s="120"/>
      <c r="H43" s="119"/>
      <c r="I43" s="120"/>
    </row>
    <row r="44" spans="2:10" x14ac:dyDescent="0.3">
      <c r="B44" s="17">
        <v>45251</v>
      </c>
      <c r="C44" s="18">
        <v>6</v>
      </c>
      <c r="D44" s="121">
        <v>5</v>
      </c>
      <c r="E44" s="122"/>
      <c r="F44" s="121">
        <v>0</v>
      </c>
      <c r="G44" s="122"/>
      <c r="H44" s="121">
        <v>1</v>
      </c>
      <c r="I44" s="122"/>
    </row>
    <row r="45" spans="2:10" x14ac:dyDescent="0.3">
      <c r="B45" s="17">
        <v>45252</v>
      </c>
      <c r="C45" s="18">
        <v>5</v>
      </c>
      <c r="D45" s="121">
        <v>4</v>
      </c>
      <c r="E45" s="122"/>
      <c r="F45" s="121">
        <v>1</v>
      </c>
      <c r="G45" s="122"/>
      <c r="H45" s="121">
        <v>0</v>
      </c>
      <c r="I45" s="122"/>
    </row>
    <row r="46" spans="2:10" x14ac:dyDescent="0.3">
      <c r="B46" s="17">
        <v>45253</v>
      </c>
      <c r="C46" s="18">
        <v>5</v>
      </c>
      <c r="D46" s="121">
        <v>3</v>
      </c>
      <c r="E46" s="122"/>
      <c r="F46" s="121">
        <v>2</v>
      </c>
      <c r="G46" s="122"/>
      <c r="H46" s="121">
        <v>0</v>
      </c>
      <c r="I46" s="122"/>
    </row>
    <row r="47" spans="2:10" x14ac:dyDescent="0.3">
      <c r="B47" s="17">
        <v>45254</v>
      </c>
      <c r="C47" s="18">
        <v>6</v>
      </c>
      <c r="D47" s="121">
        <v>5</v>
      </c>
      <c r="E47" s="122"/>
      <c r="F47" s="121">
        <v>0</v>
      </c>
      <c r="G47" s="122"/>
      <c r="H47" s="121">
        <v>1</v>
      </c>
      <c r="I47" s="122"/>
    </row>
    <row r="48" spans="2:10" x14ac:dyDescent="0.3">
      <c r="B48" s="76">
        <v>45255</v>
      </c>
      <c r="C48" s="77"/>
      <c r="D48" s="119"/>
      <c r="E48" s="120"/>
      <c r="F48" s="119"/>
      <c r="G48" s="120"/>
      <c r="H48" s="119"/>
      <c r="I48" s="120"/>
    </row>
    <row r="49" spans="2:9" x14ac:dyDescent="0.3">
      <c r="B49" s="76">
        <v>45256</v>
      </c>
      <c r="C49" s="77"/>
      <c r="D49" s="119"/>
      <c r="E49" s="120"/>
      <c r="F49" s="119"/>
      <c r="G49" s="120"/>
      <c r="H49" s="119"/>
      <c r="I49" s="120"/>
    </row>
    <row r="50" spans="2:9" x14ac:dyDescent="0.3">
      <c r="B50" s="17">
        <v>45257</v>
      </c>
      <c r="C50" s="18">
        <v>5</v>
      </c>
      <c r="D50" s="121">
        <v>3</v>
      </c>
      <c r="E50" s="122"/>
      <c r="F50" s="121">
        <v>2</v>
      </c>
      <c r="G50" s="122"/>
      <c r="H50" s="121">
        <v>0</v>
      </c>
      <c r="I50" s="122"/>
    </row>
    <row r="51" spans="2:9" x14ac:dyDescent="0.3">
      <c r="B51" s="17">
        <v>45258</v>
      </c>
      <c r="C51" s="18">
        <v>3</v>
      </c>
      <c r="D51" s="121">
        <v>0</v>
      </c>
      <c r="E51" s="122"/>
      <c r="F51" s="121">
        <v>0</v>
      </c>
      <c r="G51" s="122"/>
      <c r="H51" s="121">
        <v>3</v>
      </c>
      <c r="I51" s="122"/>
    </row>
    <row r="52" spans="2:9" x14ac:dyDescent="0.3">
      <c r="B52" s="17">
        <v>45259</v>
      </c>
      <c r="C52" s="18">
        <v>3</v>
      </c>
      <c r="D52" s="121">
        <v>3</v>
      </c>
      <c r="E52" s="122"/>
      <c r="F52" s="121">
        <v>0</v>
      </c>
      <c r="G52" s="122"/>
      <c r="H52" s="121">
        <v>0</v>
      </c>
      <c r="I52" s="122"/>
    </row>
    <row r="53" spans="2:9" x14ac:dyDescent="0.3">
      <c r="B53" s="17">
        <v>45260</v>
      </c>
      <c r="C53" s="18">
        <v>2</v>
      </c>
      <c r="D53" s="121">
        <v>1</v>
      </c>
      <c r="E53" s="122"/>
      <c r="F53" s="121">
        <v>1</v>
      </c>
      <c r="G53" s="122"/>
      <c r="H53" s="121">
        <v>0</v>
      </c>
      <c r="I53" s="122"/>
    </row>
    <row r="54" spans="2:9" ht="15" thickBot="1" x14ac:dyDescent="0.35">
      <c r="B54" s="17"/>
      <c r="C54" s="18"/>
      <c r="D54" s="121"/>
      <c r="E54" s="122"/>
      <c r="F54" s="121"/>
      <c r="G54" s="122"/>
      <c r="H54" s="121"/>
      <c r="I54" s="122"/>
    </row>
    <row r="55" spans="2:9" ht="15" thickBot="1" x14ac:dyDescent="0.35">
      <c r="B55" s="28" t="s">
        <v>25</v>
      </c>
      <c r="C55" s="56">
        <f>SUM(C24:C54)</f>
        <v>73</v>
      </c>
      <c r="D55" s="167">
        <f>SUM(D24:D54)</f>
        <v>49</v>
      </c>
      <c r="E55" s="168"/>
      <c r="F55" s="167">
        <f>SUM(F24:F54)</f>
        <v>16</v>
      </c>
      <c r="G55" s="168"/>
      <c r="H55" s="167">
        <f>SUM(H24:H54)</f>
        <v>8</v>
      </c>
      <c r="I55" s="168"/>
    </row>
    <row r="58" spans="2:9" ht="15" thickBot="1" x14ac:dyDescent="0.35"/>
    <row r="59" spans="2:9" ht="15.6" x14ac:dyDescent="0.3">
      <c r="B59" s="37" t="s">
        <v>31</v>
      </c>
      <c r="C59" s="38"/>
      <c r="D59" s="39"/>
      <c r="E59" s="40"/>
      <c r="F59" s="62" t="s">
        <v>28</v>
      </c>
      <c r="G59" s="63"/>
      <c r="H59" s="63"/>
      <c r="I59" s="64"/>
    </row>
    <row r="60" spans="2:9" x14ac:dyDescent="0.3">
      <c r="B60" s="41"/>
      <c r="C60" s="42"/>
      <c r="D60" s="42"/>
      <c r="E60" s="42"/>
      <c r="F60" s="187" t="s">
        <v>32</v>
      </c>
      <c r="G60" s="158"/>
      <c r="H60" s="158" t="s">
        <v>3</v>
      </c>
      <c r="I60" s="159"/>
    </row>
    <row r="61" spans="2:9" x14ac:dyDescent="0.3">
      <c r="B61" s="35" t="s">
        <v>29</v>
      </c>
      <c r="C61" s="13">
        <v>47</v>
      </c>
      <c r="D61" s="166">
        <v>0</v>
      </c>
      <c r="E61" s="192"/>
      <c r="F61" s="195">
        <v>4</v>
      </c>
      <c r="G61" s="122"/>
      <c r="H61" s="121">
        <v>43</v>
      </c>
      <c r="I61" s="162"/>
    </row>
    <row r="62" spans="2:9" x14ac:dyDescent="0.3">
      <c r="B62" s="35" t="s">
        <v>30</v>
      </c>
      <c r="C62" s="13">
        <v>1</v>
      </c>
      <c r="D62" s="166">
        <v>0</v>
      </c>
      <c r="E62" s="192"/>
      <c r="F62" s="195">
        <v>0</v>
      </c>
      <c r="G62" s="122"/>
      <c r="H62" s="121">
        <v>0</v>
      </c>
      <c r="I62" s="162"/>
    </row>
    <row r="63" spans="2:9" ht="15" thickBot="1" x14ac:dyDescent="0.35">
      <c r="B63" s="36" t="s">
        <v>15</v>
      </c>
      <c r="C63" s="34">
        <v>0</v>
      </c>
      <c r="D63" s="190">
        <v>0</v>
      </c>
      <c r="E63" s="191"/>
      <c r="F63" s="193">
        <v>0</v>
      </c>
      <c r="G63" s="194"/>
      <c r="H63" s="160">
        <v>0</v>
      </c>
      <c r="I63" s="161"/>
    </row>
    <row r="64" spans="2:9" ht="15" thickBot="1" x14ac:dyDescent="0.35">
      <c r="B64" s="43" t="s">
        <v>33</v>
      </c>
      <c r="C64" s="44">
        <f>SUM(C61:C63)</f>
        <v>48</v>
      </c>
      <c r="D64" s="151">
        <f>SUM(D61:D63)</f>
        <v>0</v>
      </c>
      <c r="E64" s="189"/>
      <c r="F64" s="153">
        <f>SUM(F61:F63)</f>
        <v>4</v>
      </c>
      <c r="G64" s="154"/>
      <c r="H64" s="153">
        <f>SUM(H61:H63)</f>
        <v>43</v>
      </c>
      <c r="I64" s="15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F29:G29"/>
    <mergeCell ref="H29:I29"/>
    <mergeCell ref="D26:E26"/>
    <mergeCell ref="F26:G26"/>
    <mergeCell ref="H26:I26"/>
    <mergeCell ref="D27:E27"/>
    <mergeCell ref="F27:G27"/>
    <mergeCell ref="H27:I27"/>
    <mergeCell ref="D29:E29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2:E42"/>
    <mergeCell ref="F42:G42"/>
    <mergeCell ref="H42:I42"/>
    <mergeCell ref="D45:E45"/>
    <mergeCell ref="F45:G45"/>
    <mergeCell ref="H45:I45"/>
    <mergeCell ref="H43:I43"/>
    <mergeCell ref="D44:E44"/>
    <mergeCell ref="F44:G44"/>
    <mergeCell ref="H44:I44"/>
    <mergeCell ref="D43:E43"/>
    <mergeCell ref="F43:G43"/>
    <mergeCell ref="D51:E51"/>
    <mergeCell ref="F51:G51"/>
    <mergeCell ref="H51:I51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4:E54"/>
    <mergeCell ref="F54:G54"/>
    <mergeCell ref="H54:I54"/>
    <mergeCell ref="D62:E62"/>
    <mergeCell ref="F62:G62"/>
    <mergeCell ref="H62:I62"/>
    <mergeCell ref="D63:E63"/>
    <mergeCell ref="F63:G63"/>
    <mergeCell ref="D52:E52"/>
    <mergeCell ref="F52:G52"/>
    <mergeCell ref="H52:I52"/>
    <mergeCell ref="D53:E53"/>
    <mergeCell ref="F53:G53"/>
    <mergeCell ref="H53:I5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74"/>
  <sheetViews>
    <sheetView showGridLines="0" workbookViewId="0">
      <selection activeCell="D55" sqref="D55:I55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45261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19</v>
      </c>
      <c r="J8" s="97"/>
    </row>
    <row r="9" spans="2:11" x14ac:dyDescent="0.3">
      <c r="B9" s="31" t="s">
        <v>14</v>
      </c>
      <c r="C9" s="9" t="s">
        <v>3</v>
      </c>
      <c r="D9" s="13">
        <v>18</v>
      </c>
      <c r="E9" s="121">
        <v>2</v>
      </c>
      <c r="F9" s="122"/>
      <c r="G9" s="145" t="s">
        <v>18</v>
      </c>
      <c r="H9" s="146"/>
      <c r="I9" s="58">
        <f>D9/J9</f>
        <v>0.9</v>
      </c>
      <c r="J9" s="97">
        <f>D9+E9</f>
        <v>20</v>
      </c>
    </row>
    <row r="10" spans="2:11" x14ac:dyDescent="0.3">
      <c r="B10" s="31" t="s">
        <v>12</v>
      </c>
      <c r="C10" s="9" t="s">
        <v>4</v>
      </c>
      <c r="D10" s="13">
        <v>1</v>
      </c>
      <c r="E10" s="121">
        <v>1</v>
      </c>
      <c r="F10" s="122"/>
      <c r="G10" s="145" t="s">
        <v>17</v>
      </c>
      <c r="H10" s="146"/>
      <c r="I10" s="58">
        <f>D10/J10</f>
        <v>0.5</v>
      </c>
      <c r="J10" s="97">
        <f>D10+E10</f>
        <v>2</v>
      </c>
    </row>
    <row r="11" spans="2:11" x14ac:dyDescent="0.3">
      <c r="B11" s="45" t="s">
        <v>34</v>
      </c>
      <c r="C11" s="9" t="s">
        <v>15</v>
      </c>
      <c r="D11" s="13">
        <v>0</v>
      </c>
      <c r="E11" s="121">
        <v>0</v>
      </c>
      <c r="F11" s="122"/>
      <c r="G11" s="143" t="s">
        <v>50</v>
      </c>
      <c r="H11" s="144"/>
      <c r="I11" s="58">
        <v>0</v>
      </c>
      <c r="J11" s="97">
        <f>D11+E11</f>
        <v>0</v>
      </c>
      <c r="K11" t="s">
        <v>49</v>
      </c>
    </row>
    <row r="12" spans="2:11" x14ac:dyDescent="0.3">
      <c r="B12" s="61">
        <f>D55</f>
        <v>22</v>
      </c>
      <c r="C12" s="54" t="s">
        <v>36</v>
      </c>
      <c r="D12" s="16">
        <f>SUM(D9:D11)</f>
        <v>19</v>
      </c>
      <c r="E12" s="104">
        <f>SUM(E9:E11)</f>
        <v>3</v>
      </c>
      <c r="F12" s="105"/>
      <c r="G12" s="106" t="s">
        <v>19</v>
      </c>
      <c r="H12" s="107"/>
      <c r="I12" s="59">
        <f>D12/SUM(D12:E12)</f>
        <v>0.86363636363636365</v>
      </c>
      <c r="J12" s="97"/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F55</f>
        <v>16</v>
      </c>
      <c r="C16" s="109">
        <v>5</v>
      </c>
      <c r="D16" s="109"/>
      <c r="E16" s="109">
        <v>6</v>
      </c>
      <c r="F16" s="109"/>
      <c r="G16" s="13">
        <v>4</v>
      </c>
      <c r="H16" s="109">
        <v>1</v>
      </c>
      <c r="I16" s="109"/>
    </row>
    <row r="17" spans="2:9" x14ac:dyDescent="0.3">
      <c r="B17" s="51">
        <f>C17+E17+G17+H17</f>
        <v>1</v>
      </c>
      <c r="C17" s="110">
        <f>C16/B16</f>
        <v>0.3125</v>
      </c>
      <c r="D17" s="110"/>
      <c r="E17" s="110">
        <f>E16/B16</f>
        <v>0.375</v>
      </c>
      <c r="F17" s="110"/>
      <c r="G17" s="51">
        <f>G16/B16</f>
        <v>0.25</v>
      </c>
      <c r="H17" s="110">
        <f>H16/B16</f>
        <v>6.25E-2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0</v>
      </c>
      <c r="I20" s="5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12"/>
    </row>
    <row r="23" spans="2:9" ht="16.2" thickBot="1" x14ac:dyDescent="0.35">
      <c r="B23" s="12" t="s">
        <v>10</v>
      </c>
      <c r="C23" s="12" t="s">
        <v>11</v>
      </c>
      <c r="D23" s="115" t="s">
        <v>12</v>
      </c>
      <c r="E23" s="116"/>
      <c r="F23" s="115" t="s">
        <v>24</v>
      </c>
      <c r="G23" s="116"/>
      <c r="H23" s="113" t="s">
        <v>13</v>
      </c>
      <c r="I23" s="114"/>
    </row>
    <row r="24" spans="2:9" x14ac:dyDescent="0.3">
      <c r="B24" s="17">
        <v>45261</v>
      </c>
      <c r="C24" s="74">
        <v>3</v>
      </c>
      <c r="D24" s="198">
        <v>2</v>
      </c>
      <c r="E24" s="198"/>
      <c r="F24" s="199">
        <v>1</v>
      </c>
      <c r="G24" s="199"/>
      <c r="H24" s="198">
        <v>0</v>
      </c>
      <c r="I24" s="198"/>
    </row>
    <row r="25" spans="2:9" x14ac:dyDescent="0.3">
      <c r="B25" s="101">
        <v>45262</v>
      </c>
      <c r="C25" s="94"/>
      <c r="D25" s="180"/>
      <c r="E25" s="180"/>
      <c r="F25" s="196"/>
      <c r="G25" s="196"/>
      <c r="H25" s="180"/>
      <c r="I25" s="180"/>
    </row>
    <row r="26" spans="2:9" x14ac:dyDescent="0.3">
      <c r="B26" s="101">
        <v>45263</v>
      </c>
      <c r="C26" s="94"/>
      <c r="D26" s="180"/>
      <c r="E26" s="180"/>
      <c r="F26" s="196"/>
      <c r="G26" s="196"/>
      <c r="H26" s="180"/>
      <c r="I26" s="180"/>
    </row>
    <row r="27" spans="2:9" x14ac:dyDescent="0.3">
      <c r="B27" s="17">
        <v>45264</v>
      </c>
      <c r="C27" s="13">
        <v>3</v>
      </c>
      <c r="D27" s="109">
        <v>1</v>
      </c>
      <c r="E27" s="109"/>
      <c r="F27" s="197">
        <v>2</v>
      </c>
      <c r="G27" s="197"/>
      <c r="H27" s="109">
        <v>0</v>
      </c>
      <c r="I27" s="109"/>
    </row>
    <row r="28" spans="2:9" x14ac:dyDescent="0.3">
      <c r="B28" s="17">
        <v>45265</v>
      </c>
      <c r="C28" s="13">
        <v>3</v>
      </c>
      <c r="D28" s="109">
        <v>1</v>
      </c>
      <c r="E28" s="109"/>
      <c r="F28" s="197">
        <v>2</v>
      </c>
      <c r="G28" s="197"/>
      <c r="H28" s="109">
        <v>0</v>
      </c>
      <c r="I28" s="109"/>
    </row>
    <row r="29" spans="2:9" x14ac:dyDescent="0.3">
      <c r="B29" s="67">
        <v>45266</v>
      </c>
      <c r="C29" s="13">
        <v>3</v>
      </c>
      <c r="D29" s="109">
        <v>1</v>
      </c>
      <c r="E29" s="109"/>
      <c r="F29" s="197">
        <v>2</v>
      </c>
      <c r="G29" s="197"/>
      <c r="H29" s="109">
        <v>0</v>
      </c>
      <c r="I29" s="109"/>
    </row>
    <row r="30" spans="2:9" x14ac:dyDescent="0.3">
      <c r="B30" s="67">
        <v>45267</v>
      </c>
      <c r="C30" s="13">
        <v>3</v>
      </c>
      <c r="D30" s="109">
        <v>2</v>
      </c>
      <c r="E30" s="109"/>
      <c r="F30" s="197">
        <v>0</v>
      </c>
      <c r="G30" s="197"/>
      <c r="H30" s="109">
        <v>1</v>
      </c>
      <c r="I30" s="109"/>
    </row>
    <row r="31" spans="2:9" x14ac:dyDescent="0.3">
      <c r="B31" s="76">
        <v>45268</v>
      </c>
      <c r="C31" s="94"/>
      <c r="D31" s="180"/>
      <c r="E31" s="180"/>
      <c r="F31" s="196"/>
      <c r="G31" s="196"/>
      <c r="H31" s="180"/>
      <c r="I31" s="180"/>
    </row>
    <row r="32" spans="2:9" x14ac:dyDescent="0.3">
      <c r="B32" s="76">
        <v>45269</v>
      </c>
      <c r="C32" s="94"/>
      <c r="D32" s="180"/>
      <c r="E32" s="180"/>
      <c r="F32" s="196"/>
      <c r="G32" s="196"/>
      <c r="H32" s="180"/>
      <c r="I32" s="180"/>
    </row>
    <row r="33" spans="2:9" x14ac:dyDescent="0.3">
      <c r="B33" s="101">
        <v>45270</v>
      </c>
      <c r="C33" s="94"/>
      <c r="D33" s="180"/>
      <c r="E33" s="180"/>
      <c r="F33" s="196"/>
      <c r="G33" s="196"/>
      <c r="H33" s="180"/>
      <c r="I33" s="180"/>
    </row>
    <row r="34" spans="2:9" x14ac:dyDescent="0.3">
      <c r="B34" s="67">
        <v>45271</v>
      </c>
      <c r="C34" s="13">
        <v>7</v>
      </c>
      <c r="D34" s="109">
        <v>4</v>
      </c>
      <c r="E34" s="109"/>
      <c r="F34" s="197">
        <v>2</v>
      </c>
      <c r="G34" s="197"/>
      <c r="H34" s="109">
        <v>1</v>
      </c>
      <c r="I34" s="109"/>
    </row>
    <row r="35" spans="2:9" x14ac:dyDescent="0.3">
      <c r="B35" s="17">
        <v>45272</v>
      </c>
      <c r="C35" s="13">
        <v>7</v>
      </c>
      <c r="D35" s="109">
        <v>4</v>
      </c>
      <c r="E35" s="109"/>
      <c r="F35" s="197">
        <v>3</v>
      </c>
      <c r="G35" s="197"/>
      <c r="H35" s="109">
        <v>0</v>
      </c>
      <c r="I35" s="109"/>
    </row>
    <row r="36" spans="2:9" x14ac:dyDescent="0.3">
      <c r="B36" s="17">
        <v>45273</v>
      </c>
      <c r="C36" s="13">
        <v>5</v>
      </c>
      <c r="D36" s="109">
        <v>1</v>
      </c>
      <c r="E36" s="109"/>
      <c r="F36" s="197">
        <v>1</v>
      </c>
      <c r="G36" s="197"/>
      <c r="H36" s="109">
        <v>3</v>
      </c>
      <c r="I36" s="109"/>
    </row>
    <row r="37" spans="2:9" x14ac:dyDescent="0.3">
      <c r="B37" s="67">
        <v>45274</v>
      </c>
      <c r="C37" s="13">
        <v>3</v>
      </c>
      <c r="D37" s="109">
        <v>3</v>
      </c>
      <c r="E37" s="109"/>
      <c r="F37" s="197">
        <v>0</v>
      </c>
      <c r="G37" s="197"/>
      <c r="H37" s="109">
        <v>0</v>
      </c>
      <c r="I37" s="109"/>
    </row>
    <row r="38" spans="2:9" x14ac:dyDescent="0.3">
      <c r="B38" s="67">
        <v>45275</v>
      </c>
      <c r="C38" s="13">
        <v>7</v>
      </c>
      <c r="D38" s="109">
        <v>3</v>
      </c>
      <c r="E38" s="109"/>
      <c r="F38" s="197">
        <v>3</v>
      </c>
      <c r="G38" s="197"/>
      <c r="H38" s="109">
        <v>1</v>
      </c>
      <c r="I38" s="109"/>
    </row>
    <row r="39" spans="2:9" x14ac:dyDescent="0.3">
      <c r="B39" s="76">
        <v>45276</v>
      </c>
      <c r="C39" s="94"/>
      <c r="D39" s="180"/>
      <c r="E39" s="180"/>
      <c r="F39" s="196"/>
      <c r="G39" s="196"/>
      <c r="H39" s="180"/>
      <c r="I39" s="180"/>
    </row>
    <row r="40" spans="2:9" x14ac:dyDescent="0.3">
      <c r="B40" s="76">
        <v>45277</v>
      </c>
      <c r="C40" s="94"/>
      <c r="D40" s="180"/>
      <c r="E40" s="180"/>
      <c r="F40" s="196"/>
      <c r="G40" s="196"/>
      <c r="H40" s="180"/>
      <c r="I40" s="180"/>
    </row>
    <row r="41" spans="2:9" x14ac:dyDescent="0.3">
      <c r="B41" s="101">
        <v>45278</v>
      </c>
      <c r="C41" s="94"/>
      <c r="D41" s="180"/>
      <c r="E41" s="180"/>
      <c r="F41" s="196"/>
      <c r="G41" s="196"/>
      <c r="H41" s="180"/>
      <c r="I41" s="180"/>
    </row>
    <row r="42" spans="2:9" x14ac:dyDescent="0.3">
      <c r="B42" s="101">
        <v>45279</v>
      </c>
      <c r="C42" s="94"/>
      <c r="D42" s="180"/>
      <c r="E42" s="180"/>
      <c r="F42" s="196"/>
      <c r="G42" s="196"/>
      <c r="H42" s="180"/>
      <c r="I42" s="180"/>
    </row>
    <row r="43" spans="2:9" x14ac:dyDescent="0.3">
      <c r="B43" s="76">
        <v>45280</v>
      </c>
      <c r="C43" s="94"/>
      <c r="D43" s="180"/>
      <c r="E43" s="180"/>
      <c r="F43" s="196"/>
      <c r="G43" s="196"/>
      <c r="H43" s="180"/>
      <c r="I43" s="180"/>
    </row>
    <row r="44" spans="2:9" x14ac:dyDescent="0.3">
      <c r="B44" s="76">
        <v>45281</v>
      </c>
      <c r="C44" s="94"/>
      <c r="D44" s="180"/>
      <c r="E44" s="180"/>
      <c r="F44" s="196"/>
      <c r="G44" s="196"/>
      <c r="H44" s="180"/>
      <c r="I44" s="180"/>
    </row>
    <row r="45" spans="2:9" x14ac:dyDescent="0.3">
      <c r="B45" s="101">
        <v>45282</v>
      </c>
      <c r="C45" s="94"/>
      <c r="D45" s="180"/>
      <c r="E45" s="180"/>
      <c r="F45" s="196"/>
      <c r="G45" s="196"/>
      <c r="H45" s="180"/>
      <c r="I45" s="180"/>
    </row>
    <row r="46" spans="2:9" x14ac:dyDescent="0.3">
      <c r="B46" s="101">
        <v>45283</v>
      </c>
      <c r="C46" s="94"/>
      <c r="D46" s="180"/>
      <c r="E46" s="180"/>
      <c r="F46" s="196"/>
      <c r="G46" s="196"/>
      <c r="H46" s="180"/>
      <c r="I46" s="180"/>
    </row>
    <row r="47" spans="2:9" x14ac:dyDescent="0.3">
      <c r="B47" s="76">
        <v>45284</v>
      </c>
      <c r="C47" s="94"/>
      <c r="D47" s="180"/>
      <c r="E47" s="180"/>
      <c r="F47" s="196"/>
      <c r="G47" s="196"/>
      <c r="H47" s="180"/>
      <c r="I47" s="180"/>
    </row>
    <row r="48" spans="2:9" x14ac:dyDescent="0.3">
      <c r="B48" s="76">
        <v>45285</v>
      </c>
      <c r="C48" s="94"/>
      <c r="D48" s="180"/>
      <c r="E48" s="180"/>
      <c r="F48" s="196"/>
      <c r="G48" s="196"/>
      <c r="H48" s="180"/>
      <c r="I48" s="180"/>
    </row>
    <row r="49" spans="2:9" x14ac:dyDescent="0.3">
      <c r="B49" s="101">
        <v>45286</v>
      </c>
      <c r="C49" s="94"/>
      <c r="D49" s="180"/>
      <c r="E49" s="180"/>
      <c r="F49" s="196"/>
      <c r="G49" s="196"/>
      <c r="H49" s="180"/>
      <c r="I49" s="180"/>
    </row>
    <row r="50" spans="2:9" x14ac:dyDescent="0.3">
      <c r="B50" s="101">
        <v>45287</v>
      </c>
      <c r="C50" s="94"/>
      <c r="D50" s="180"/>
      <c r="E50" s="180"/>
      <c r="F50" s="196"/>
      <c r="G50" s="196"/>
      <c r="H50" s="180"/>
      <c r="I50" s="180"/>
    </row>
    <row r="51" spans="2:9" x14ac:dyDescent="0.3">
      <c r="B51" s="76">
        <v>45288</v>
      </c>
      <c r="C51" s="94"/>
      <c r="D51" s="180"/>
      <c r="E51" s="180"/>
      <c r="F51" s="196"/>
      <c r="G51" s="196"/>
      <c r="H51" s="180"/>
      <c r="I51" s="180"/>
    </row>
    <row r="52" spans="2:9" x14ac:dyDescent="0.3">
      <c r="B52" s="76">
        <v>45289</v>
      </c>
      <c r="C52" s="94"/>
      <c r="D52" s="180"/>
      <c r="E52" s="180"/>
      <c r="F52" s="196"/>
      <c r="G52" s="196"/>
      <c r="H52" s="180"/>
      <c r="I52" s="180"/>
    </row>
    <row r="53" spans="2:9" x14ac:dyDescent="0.3">
      <c r="B53" s="101">
        <v>45290</v>
      </c>
      <c r="C53" s="94"/>
      <c r="D53" s="180"/>
      <c r="E53" s="180"/>
      <c r="F53" s="196"/>
      <c r="G53" s="196"/>
      <c r="H53" s="180"/>
      <c r="I53" s="180"/>
    </row>
    <row r="54" spans="2:9" ht="15" thickBot="1" x14ac:dyDescent="0.35">
      <c r="B54" s="101">
        <v>45291</v>
      </c>
      <c r="C54" s="94"/>
      <c r="D54" s="180"/>
      <c r="E54" s="180"/>
      <c r="F54" s="196"/>
      <c r="G54" s="196"/>
      <c r="H54" s="180"/>
      <c r="I54" s="180"/>
    </row>
    <row r="55" spans="2:9" ht="15" thickBot="1" x14ac:dyDescent="0.35">
      <c r="B55" s="28" t="s">
        <v>25</v>
      </c>
      <c r="C55" s="56">
        <f>SUM(C24:C54)</f>
        <v>44</v>
      </c>
      <c r="D55" s="167">
        <f>SUM(D24:D54)</f>
        <v>22</v>
      </c>
      <c r="E55" s="168"/>
      <c r="F55" s="167">
        <f>SUM(F24:F54)</f>
        <v>16</v>
      </c>
      <c r="G55" s="168"/>
      <c r="H55" s="167">
        <f>SUM(H24:H54)</f>
        <v>6</v>
      </c>
      <c r="I55" s="168"/>
    </row>
    <row r="58" spans="2:9" ht="15" thickBot="1" x14ac:dyDescent="0.35"/>
    <row r="59" spans="2:9" ht="15.6" x14ac:dyDescent="0.3">
      <c r="B59" s="37" t="s">
        <v>31</v>
      </c>
      <c r="C59" s="38"/>
      <c r="D59" s="39"/>
      <c r="E59" s="40"/>
      <c r="F59" s="62" t="s">
        <v>28</v>
      </c>
      <c r="G59" s="63"/>
      <c r="H59" s="63"/>
      <c r="I59" s="64"/>
    </row>
    <row r="60" spans="2:9" x14ac:dyDescent="0.3">
      <c r="B60" s="41"/>
      <c r="C60" s="42"/>
      <c r="D60" s="42"/>
      <c r="E60" s="42"/>
      <c r="F60" s="187" t="s">
        <v>4</v>
      </c>
      <c r="G60" s="158"/>
      <c r="H60" s="158" t="s">
        <v>3</v>
      </c>
      <c r="I60" s="159"/>
    </row>
    <row r="61" spans="2:9" x14ac:dyDescent="0.3">
      <c r="B61" s="35" t="s">
        <v>29</v>
      </c>
      <c r="C61" s="13">
        <v>35</v>
      </c>
      <c r="D61" s="166">
        <v>0</v>
      </c>
      <c r="E61" s="192"/>
      <c r="F61" s="195">
        <v>6</v>
      </c>
      <c r="G61" s="122"/>
      <c r="H61" s="121">
        <v>27</v>
      </c>
      <c r="I61" s="162"/>
    </row>
    <row r="62" spans="2:9" x14ac:dyDescent="0.3">
      <c r="B62" s="35" t="s">
        <v>30</v>
      </c>
      <c r="C62" s="13">
        <v>5</v>
      </c>
      <c r="D62" s="166">
        <v>0</v>
      </c>
      <c r="E62" s="192"/>
      <c r="F62" s="195">
        <v>0</v>
      </c>
      <c r="G62" s="122"/>
      <c r="H62" s="121">
        <v>5</v>
      </c>
      <c r="I62" s="162"/>
    </row>
    <row r="63" spans="2:9" ht="15" thickBot="1" x14ac:dyDescent="0.35">
      <c r="B63" s="36" t="s">
        <v>15</v>
      </c>
      <c r="C63" s="34">
        <v>0</v>
      </c>
      <c r="D63" s="190">
        <v>0</v>
      </c>
      <c r="E63" s="191"/>
      <c r="F63" s="193">
        <v>0</v>
      </c>
      <c r="G63" s="194"/>
      <c r="H63" s="121">
        <v>0</v>
      </c>
      <c r="I63" s="162">
        <v>0</v>
      </c>
    </row>
    <row r="64" spans="2:9" ht="15" thickBot="1" x14ac:dyDescent="0.35">
      <c r="B64" s="43" t="s">
        <v>33</v>
      </c>
      <c r="C64" s="44">
        <f>SUM(C61:C63)</f>
        <v>40</v>
      </c>
      <c r="D64" s="151">
        <f>SUM(D61:D63)</f>
        <v>0</v>
      </c>
      <c r="E64" s="189"/>
      <c r="F64" s="153">
        <f>SUM(F61:F63)</f>
        <v>6</v>
      </c>
      <c r="G64" s="154"/>
      <c r="H64" s="153">
        <f>SUM(H61:H63)</f>
        <v>32</v>
      </c>
      <c r="I64" s="15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D24:E24"/>
    <mergeCell ref="F24:G24"/>
    <mergeCell ref="H24:I24"/>
    <mergeCell ref="C17:D17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E17:F17"/>
    <mergeCell ref="H17:I17"/>
    <mergeCell ref="B20:G20"/>
    <mergeCell ref="B22:I22"/>
    <mergeCell ref="D23:E23"/>
    <mergeCell ref="F23:G23"/>
    <mergeCell ref="H23:I23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H25:I25"/>
    <mergeCell ref="F25:G25"/>
    <mergeCell ref="D25:E25"/>
    <mergeCell ref="D31:E31"/>
    <mergeCell ref="F28:G28"/>
    <mergeCell ref="F29:G29"/>
    <mergeCell ref="F30:G30"/>
    <mergeCell ref="F31:G31"/>
    <mergeCell ref="H28:I28"/>
    <mergeCell ref="H29:I29"/>
    <mergeCell ref="H30:I30"/>
    <mergeCell ref="H31:I31"/>
    <mergeCell ref="D26:E26"/>
    <mergeCell ref="F26:G26"/>
    <mergeCell ref="H26:I26"/>
    <mergeCell ref="D27:E27"/>
    <mergeCell ref="F27:G27"/>
    <mergeCell ref="H27:I27"/>
    <mergeCell ref="D28:E28"/>
    <mergeCell ref="D29:E29"/>
    <mergeCell ref="D30:E30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H37:I37"/>
    <mergeCell ref="F37:G37"/>
    <mergeCell ref="D37:E37"/>
    <mergeCell ref="H34:I34"/>
    <mergeCell ref="F34:G34"/>
    <mergeCell ref="D34:E34"/>
    <mergeCell ref="F35:G35"/>
    <mergeCell ref="F36:G36"/>
    <mergeCell ref="D35:E35"/>
    <mergeCell ref="D36:E36"/>
    <mergeCell ref="H35:I35"/>
    <mergeCell ref="H36:I36"/>
    <mergeCell ref="D38:E38"/>
    <mergeCell ref="F38:G38"/>
    <mergeCell ref="H38:I38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8:E48"/>
    <mergeCell ref="F48:G48"/>
    <mergeCell ref="H48:I48"/>
    <mergeCell ref="D51:E51"/>
    <mergeCell ref="F51:G51"/>
    <mergeCell ref="H51:I51"/>
    <mergeCell ref="D49:E49"/>
    <mergeCell ref="F49:G49"/>
    <mergeCell ref="H49:I49"/>
    <mergeCell ref="D50:E50"/>
    <mergeCell ref="F50:G50"/>
    <mergeCell ref="H50:I50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62:E62"/>
    <mergeCell ref="F62:G62"/>
    <mergeCell ref="H62:I62"/>
    <mergeCell ref="D63:E63"/>
    <mergeCell ref="F63:G63"/>
  </mergeCells>
  <pageMargins left="0.511811024" right="0.511811024" top="0.78740157499999996" bottom="0.78740157499999996" header="0.31496062000000002" footer="0.31496062000000002"/>
  <pageSetup paperSize="9" scale="69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113"/>
  <sheetViews>
    <sheetView showGridLines="0" tabSelected="1" workbookViewId="0">
      <selection activeCell="I9" sqref="I9"/>
    </sheetView>
  </sheetViews>
  <sheetFormatPr defaultRowHeight="14.4" x14ac:dyDescent="0.3"/>
  <cols>
    <col min="2" max="2" width="12.109375" customWidth="1"/>
    <col min="3" max="3" width="14.5546875" customWidth="1"/>
    <col min="4" max="4" width="11.88671875" customWidth="1"/>
    <col min="5" max="5" width="12" customWidth="1"/>
    <col min="6" max="6" width="9.109375" customWidth="1"/>
    <col min="7" max="7" width="19.5546875" customWidth="1"/>
    <col min="8" max="8" width="12" customWidth="1"/>
    <col min="9" max="9" width="11.109375" customWidth="1"/>
    <col min="15" max="15" width="13.6640625" bestFit="1" customWidth="1"/>
    <col min="16" max="16" width="31.109375" bestFit="1" customWidth="1"/>
    <col min="17" max="17" width="11" bestFit="1" customWidth="1"/>
    <col min="19" max="19" width="13.6640625" bestFit="1" customWidth="1"/>
  </cols>
  <sheetData>
    <row r="2" spans="2:14" ht="15" thickBot="1" x14ac:dyDescent="0.35"/>
    <row r="3" spans="2:14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4" ht="23.4" thickBot="1" x14ac:dyDescent="0.45">
      <c r="B4" s="201">
        <v>2023</v>
      </c>
      <c r="C4" s="202"/>
      <c r="D4" s="202"/>
      <c r="E4" s="202"/>
      <c r="F4" s="202"/>
      <c r="G4" s="202"/>
      <c r="H4" s="202"/>
      <c r="I4" s="203"/>
    </row>
    <row r="5" spans="2:14" ht="22.8" x14ac:dyDescent="0.4">
      <c r="B5" s="6"/>
      <c r="C5" s="7"/>
      <c r="D5" s="7"/>
      <c r="E5" s="7"/>
      <c r="F5" s="7"/>
      <c r="G5" s="7"/>
      <c r="H5" s="7"/>
      <c r="I5" s="8"/>
    </row>
    <row r="6" spans="2:14" ht="15" thickBot="1" x14ac:dyDescent="0.35">
      <c r="B6" s="6"/>
      <c r="C6" s="6"/>
      <c r="D6" s="6"/>
      <c r="E6" s="6"/>
      <c r="F6" s="6"/>
      <c r="G6" s="6"/>
      <c r="H6" s="6"/>
      <c r="I6" s="6"/>
    </row>
    <row r="7" spans="2:14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4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32">
        <v>437</v>
      </c>
    </row>
    <row r="9" spans="2:14" x14ac:dyDescent="0.3">
      <c r="B9" s="31" t="s">
        <v>14</v>
      </c>
      <c r="C9" s="9" t="s">
        <v>3</v>
      </c>
      <c r="D9" s="13">
        <f>Janeiro!D9+Fevereiro!D9+Março!D9+Abril!D9+Maio!D9+Junho!D9+Julho!D9+Agosto!D9+Setembro!D9+Outubro!D9+Novembro!D9+Dezembro!D9</f>
        <v>348</v>
      </c>
      <c r="E9" s="121">
        <f>Janeiro!E9+Fevereiro!E9+Março!E9+Abril!E9+Maio!E9+Junho!E9+Julho!E9+Agosto!E9+Setembro!E9+Outubro!E9+Novembro!E9+Dezembro!E9</f>
        <v>31</v>
      </c>
      <c r="F9" s="122"/>
      <c r="G9" s="145" t="s">
        <v>18</v>
      </c>
      <c r="H9" s="146"/>
      <c r="I9" s="46">
        <f>D9/J9</f>
        <v>0.91820580474934033</v>
      </c>
      <c r="J9" s="97">
        <f>D9+E9</f>
        <v>379</v>
      </c>
    </row>
    <row r="10" spans="2:14" x14ac:dyDescent="0.3">
      <c r="B10" s="31" t="s">
        <v>12</v>
      </c>
      <c r="C10" s="9" t="s">
        <v>4</v>
      </c>
      <c r="D10" s="13">
        <f>Janeiro!D10+Fevereiro!D10+Março!D10+Abril!D10+Maio!D10+Junho!D10+Julho!D10+Agosto!D10+Setembro!D10+Outubro!D10+Novembro!D10+Dezembro!D10</f>
        <v>16</v>
      </c>
      <c r="E10" s="121">
        <f>Janeiro!E10+Fevereiro!E10+Março!E10+Abril!E10+Maio!E10+Junho!E10+Julho!E10+Agosto!E10+Setembro!E10+Outubro!E10+Novembro!E10+Dezembro!E10</f>
        <v>40</v>
      </c>
      <c r="F10" s="122"/>
      <c r="G10" s="145" t="s">
        <v>17</v>
      </c>
      <c r="H10" s="146"/>
      <c r="I10" s="46">
        <f>D10/J10</f>
        <v>0.2857142857142857</v>
      </c>
      <c r="J10" s="97">
        <f>D10+E10</f>
        <v>56</v>
      </c>
    </row>
    <row r="11" spans="2:14" x14ac:dyDescent="0.3">
      <c r="B11" s="45" t="s">
        <v>34</v>
      </c>
      <c r="C11" s="9" t="s">
        <v>15</v>
      </c>
      <c r="D11" s="13">
        <f>Janeiro!D11+Fevereiro!D11+Março!D11+Abril!D11+Maio!D11+Junho!D11+Julho!D11+Agosto!D11+Setembro!D11+Outubro!D11+Novembro!D11+Dezembro!D11</f>
        <v>73</v>
      </c>
      <c r="E11" s="121">
        <f>Janeiro!E11+Fevereiro!E11+Março!E11+Abril!E11+Maio!E11+Junho!E11+Julho!E11+Agosto!E11+Setembro!E11+Outubro!E11+Novembro!E11+Dezembro!E11</f>
        <v>10</v>
      </c>
      <c r="F11" s="122"/>
      <c r="G11" s="143" t="s">
        <v>35</v>
      </c>
      <c r="H11" s="144"/>
      <c r="I11" s="46">
        <f>D11/J11</f>
        <v>0.87951807228915657</v>
      </c>
      <c r="J11" s="102">
        <f>D11+E11</f>
        <v>83</v>
      </c>
    </row>
    <row r="12" spans="2:14" x14ac:dyDescent="0.3">
      <c r="B12" s="16">
        <f>D38</f>
        <v>518</v>
      </c>
      <c r="C12" s="9" t="s">
        <v>36</v>
      </c>
      <c r="D12" s="13">
        <f>SUM(D9:D11)</f>
        <v>437</v>
      </c>
      <c r="E12" s="121">
        <f>SUM(E9:E11)</f>
        <v>81</v>
      </c>
      <c r="F12" s="200"/>
      <c r="G12" s="145" t="s">
        <v>19</v>
      </c>
      <c r="H12" s="146"/>
      <c r="I12" s="46">
        <f>D12/SUM(D12:E12)</f>
        <v>0.84362934362934361</v>
      </c>
      <c r="J12" s="97"/>
      <c r="K12" s="1"/>
    </row>
    <row r="13" spans="2:14" ht="15" thickBot="1" x14ac:dyDescent="0.35">
      <c r="B13" s="6"/>
      <c r="C13" s="6"/>
      <c r="D13" s="6"/>
      <c r="E13" s="6"/>
      <c r="F13" s="6"/>
      <c r="G13" s="6"/>
      <c r="H13" s="6"/>
      <c r="I13" s="6"/>
      <c r="K13" s="14"/>
    </row>
    <row r="14" spans="2:14" ht="18.75" customHeight="1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  <c r="K14" s="1"/>
      <c r="M14" s="68"/>
    </row>
    <row r="15" spans="2:14" ht="68.2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  <c r="K15" s="1"/>
      <c r="N15" s="68"/>
    </row>
    <row r="16" spans="2:14" x14ac:dyDescent="0.3">
      <c r="B16" s="16">
        <f>F38</f>
        <v>661</v>
      </c>
      <c r="C16" s="109">
        <f>Janeiro!C16+Fevereiro!C16+Março!C16+Abril!C16+Maio!C16+Junho!C16+Julho!C16+Agosto!C16+Setembro!C16+Outubro!C16+Novembro!C16+Dezembro!C16</f>
        <v>24</v>
      </c>
      <c r="D16" s="109"/>
      <c r="E16" s="109">
        <f>Janeiro!E16+Fevereiro!E16+Março!E16+Abril!E16+Maio!E16+Junho!E16+Julho!E16+Agosto!E16+Setembro!E16+Outubro!E16+Novembro!E16+Dezembro!E16</f>
        <v>494</v>
      </c>
      <c r="F16" s="109"/>
      <c r="G16" s="13">
        <f>Janeiro!G16+Fevereiro!G16+Março!G16+Abril!G16+Maio!G16+Junho!G16+Julho!G16+Agosto!G16+Setembro!G16+Outubro!G16+Novembro!G16+Dezembro!G16</f>
        <v>114</v>
      </c>
      <c r="H16" s="121">
        <f>Janeiro!H16+Fevereiro!H16+Março!H16+Abril!H16+Maio!H16+Junho!H16+Julho!H16+Agosto!H16+Setembro!H16+Outubro!H16+Novembro!H16+Dezembro!H16</f>
        <v>29</v>
      </c>
      <c r="I16" s="122"/>
      <c r="K16" s="1"/>
    </row>
    <row r="17" spans="2:19" x14ac:dyDescent="0.3">
      <c r="B17" s="51">
        <f>SUM(C17:I17)</f>
        <v>1</v>
      </c>
      <c r="C17" s="110">
        <f>C16/B16</f>
        <v>3.6308623298033284E-2</v>
      </c>
      <c r="D17" s="110"/>
      <c r="E17" s="110">
        <f>E16/B16</f>
        <v>0.74735249621785171</v>
      </c>
      <c r="F17" s="110"/>
      <c r="G17" s="51">
        <f>G16/B16</f>
        <v>0.17246596066565809</v>
      </c>
      <c r="H17" s="110">
        <f>H16/B16</f>
        <v>4.3872919818456882E-2</v>
      </c>
      <c r="I17" s="110"/>
      <c r="K17" s="1"/>
    </row>
    <row r="18" spans="2:19" x14ac:dyDescent="0.3">
      <c r="B18" s="6"/>
      <c r="C18" s="6"/>
      <c r="D18" s="6"/>
      <c r="E18" s="11"/>
      <c r="F18" s="11"/>
      <c r="G18" s="6"/>
      <c r="H18" s="6"/>
      <c r="I18" s="6"/>
      <c r="K18" s="1"/>
    </row>
    <row r="19" spans="2:19" ht="19.5" customHeight="1" thickBot="1" x14ac:dyDescent="0.35">
      <c r="B19" s="6"/>
      <c r="C19" s="6"/>
      <c r="D19" s="6"/>
      <c r="E19" s="6"/>
      <c r="F19" s="6"/>
      <c r="G19" s="6"/>
      <c r="H19" s="6"/>
      <c r="I19" s="6"/>
      <c r="K19" s="1"/>
      <c r="N19" s="4"/>
    </row>
    <row r="20" spans="2:19" ht="15" thickBot="1" x14ac:dyDescent="0.35">
      <c r="B20" s="136" t="s">
        <v>27</v>
      </c>
      <c r="C20" s="137"/>
      <c r="D20" s="137"/>
      <c r="E20" s="137"/>
      <c r="F20" s="137"/>
      <c r="G20" s="137"/>
      <c r="H20" s="60">
        <f>Janeiro!H20+Fevereiro!H20+Março!H20+Abril!H20+Maio!H20+Junho!H20+Julho!H20+Agosto!H20+Setembro!H20+Outubro!H20+Novembro!H20+Dezembro!H20</f>
        <v>10</v>
      </c>
      <c r="I20" s="52">
        <f>H20/SUM(D12:F12)</f>
        <v>1.9305019305019305E-2</v>
      </c>
      <c r="K20" s="1"/>
    </row>
    <row r="21" spans="2:19" ht="15" thickBot="1" x14ac:dyDescent="0.35">
      <c r="B21" s="6"/>
      <c r="C21" s="6"/>
      <c r="D21" s="6"/>
      <c r="E21" s="6"/>
      <c r="F21" s="6"/>
      <c r="G21" s="6"/>
      <c r="H21" s="6"/>
      <c r="I21" s="6"/>
      <c r="K21" s="1"/>
    </row>
    <row r="22" spans="2:19" ht="30" customHeight="1" thickBot="1" x14ac:dyDescent="0.4">
      <c r="B22" s="111" t="s">
        <v>9</v>
      </c>
      <c r="C22" s="112"/>
      <c r="D22" s="112"/>
      <c r="E22" s="112"/>
      <c r="F22" s="112"/>
      <c r="G22" s="112"/>
      <c r="H22" s="112"/>
      <c r="I22" s="112"/>
      <c r="K22" s="1"/>
      <c r="O22" s="5"/>
      <c r="P22" s="5"/>
      <c r="Q22" s="5"/>
      <c r="R22" s="5"/>
      <c r="S22" s="5"/>
    </row>
    <row r="23" spans="2:19" ht="24.75" customHeight="1" thickBot="1" x14ac:dyDescent="0.35">
      <c r="B23" s="12" t="s">
        <v>10</v>
      </c>
      <c r="C23" s="12" t="s">
        <v>11</v>
      </c>
      <c r="D23" s="115" t="s">
        <v>12</v>
      </c>
      <c r="E23" s="116"/>
      <c r="F23" s="115" t="s">
        <v>24</v>
      </c>
      <c r="G23" s="116"/>
      <c r="H23" s="113" t="s">
        <v>13</v>
      </c>
      <c r="I23" s="114"/>
      <c r="K23" s="4"/>
      <c r="O23" s="20"/>
      <c r="P23" s="20"/>
      <c r="Q23" s="20"/>
      <c r="R23" s="3"/>
      <c r="S23" s="20"/>
    </row>
    <row r="24" spans="2:19" ht="15.6" x14ac:dyDescent="0.3">
      <c r="B24" s="17"/>
      <c r="C24" s="18"/>
      <c r="D24" s="176"/>
      <c r="E24" s="177"/>
      <c r="F24" s="121"/>
      <c r="G24" s="122"/>
      <c r="H24" s="121"/>
      <c r="I24" s="122"/>
      <c r="O24" s="20"/>
      <c r="P24" s="20"/>
      <c r="Q24" s="20"/>
      <c r="R24" s="3"/>
      <c r="S24" s="20"/>
    </row>
    <row r="25" spans="2:19" ht="15.6" x14ac:dyDescent="0.3">
      <c r="B25" s="17" t="s">
        <v>37</v>
      </c>
      <c r="C25" s="18">
        <f>Janeiro!C55</f>
        <v>35</v>
      </c>
      <c r="D25" s="121">
        <f>Janeiro!D55</f>
        <v>20</v>
      </c>
      <c r="E25" s="122"/>
      <c r="F25" s="121">
        <f>Janeiro!F55</f>
        <v>12</v>
      </c>
      <c r="G25" s="122"/>
      <c r="H25" s="121">
        <f>Janeiro!H55</f>
        <v>3</v>
      </c>
      <c r="I25" s="122"/>
      <c r="O25" s="21"/>
      <c r="P25" s="20"/>
      <c r="Q25" s="20"/>
      <c r="R25" s="20"/>
      <c r="S25" s="20"/>
    </row>
    <row r="26" spans="2:19" ht="15.6" x14ac:dyDescent="0.3">
      <c r="B26" s="17" t="s">
        <v>38</v>
      </c>
      <c r="C26" s="18">
        <f>Fevereiro!C54</f>
        <v>56</v>
      </c>
      <c r="D26" s="121">
        <f>Fevereiro!D54</f>
        <v>36</v>
      </c>
      <c r="E26" s="122"/>
      <c r="F26" s="121">
        <f>Fevereiro!F54</f>
        <v>15</v>
      </c>
      <c r="G26" s="122"/>
      <c r="H26" s="121">
        <f>Fevereiro!H54</f>
        <v>5</v>
      </c>
      <c r="I26" s="122"/>
      <c r="O26" s="21"/>
      <c r="P26" s="20"/>
      <c r="Q26" s="20"/>
      <c r="R26" s="20"/>
      <c r="S26" s="20"/>
    </row>
    <row r="27" spans="2:19" ht="15.6" x14ac:dyDescent="0.3">
      <c r="B27" s="17" t="s">
        <v>39</v>
      </c>
      <c r="C27" s="18">
        <f>Março!C55</f>
        <v>91</v>
      </c>
      <c r="D27" s="121">
        <f>Março!D55</f>
        <v>42</v>
      </c>
      <c r="E27" s="122"/>
      <c r="F27" s="121">
        <f>Março!F55</f>
        <v>38</v>
      </c>
      <c r="G27" s="122"/>
      <c r="H27" s="121">
        <f>Março!H55</f>
        <v>11</v>
      </c>
      <c r="I27" s="122"/>
      <c r="O27" s="21"/>
      <c r="P27" s="20"/>
      <c r="Q27" s="20"/>
      <c r="R27" s="20"/>
      <c r="S27" s="20"/>
    </row>
    <row r="28" spans="2:19" ht="15.6" x14ac:dyDescent="0.3">
      <c r="B28" s="17" t="s">
        <v>40</v>
      </c>
      <c r="C28" s="18">
        <f>Abril!C55</f>
        <v>130</v>
      </c>
      <c r="D28" s="121">
        <f>Abril!D55</f>
        <v>64</v>
      </c>
      <c r="E28" s="122"/>
      <c r="F28" s="121">
        <f>Abril!F55</f>
        <v>54</v>
      </c>
      <c r="G28" s="122"/>
      <c r="H28" s="121">
        <f>Abril!H55</f>
        <v>12</v>
      </c>
      <c r="I28" s="122"/>
      <c r="O28" s="21"/>
      <c r="P28" s="20"/>
      <c r="Q28" s="20"/>
      <c r="R28" s="20"/>
      <c r="S28" s="20"/>
    </row>
    <row r="29" spans="2:19" ht="15.6" x14ac:dyDescent="0.3">
      <c r="B29" s="17" t="s">
        <v>41</v>
      </c>
      <c r="C29" s="18">
        <f>Maio!C55</f>
        <v>144</v>
      </c>
      <c r="D29" s="121">
        <f>Maio!D55</f>
        <v>46</v>
      </c>
      <c r="E29" s="122"/>
      <c r="F29" s="121">
        <f>Maio!F55</f>
        <v>88</v>
      </c>
      <c r="G29" s="122"/>
      <c r="H29" s="121">
        <f>Maio!H55</f>
        <v>10</v>
      </c>
      <c r="I29" s="122"/>
      <c r="O29" s="21"/>
      <c r="P29" s="20"/>
      <c r="Q29" s="20"/>
      <c r="R29" s="20"/>
      <c r="S29" s="20"/>
    </row>
    <row r="30" spans="2:19" ht="15.6" x14ac:dyDescent="0.3">
      <c r="B30" s="17" t="s">
        <v>42</v>
      </c>
      <c r="C30" s="18">
        <f>Junho!C55</f>
        <v>244</v>
      </c>
      <c r="D30" s="121">
        <f>Junho!D55</f>
        <v>51</v>
      </c>
      <c r="E30" s="122"/>
      <c r="F30" s="121">
        <f>Junho!F55</f>
        <v>172</v>
      </c>
      <c r="G30" s="122"/>
      <c r="H30" s="121">
        <f>Junho!H55</f>
        <v>21</v>
      </c>
      <c r="I30" s="122"/>
      <c r="O30" s="21"/>
      <c r="P30" s="20"/>
      <c r="Q30" s="20"/>
      <c r="R30" s="20"/>
      <c r="S30" s="20"/>
    </row>
    <row r="31" spans="2:19" ht="15.6" x14ac:dyDescent="0.3">
      <c r="B31" s="17" t="s">
        <v>43</v>
      </c>
      <c r="C31" s="18">
        <f>Julho!C55</f>
        <v>183</v>
      </c>
      <c r="D31" s="121">
        <f>Julho!D55</f>
        <v>40</v>
      </c>
      <c r="E31" s="122"/>
      <c r="F31" s="121">
        <f>Julho!F55</f>
        <v>131</v>
      </c>
      <c r="G31" s="122"/>
      <c r="H31" s="109">
        <f>Julho!H55</f>
        <v>12</v>
      </c>
      <c r="I31" s="109"/>
      <c r="O31" s="21"/>
      <c r="P31" s="20"/>
      <c r="Q31" s="20"/>
      <c r="R31" s="20"/>
      <c r="S31" s="20"/>
    </row>
    <row r="32" spans="2:19" ht="15.6" x14ac:dyDescent="0.3">
      <c r="B32" s="17" t="s">
        <v>44</v>
      </c>
      <c r="C32" s="18">
        <f>Agosto!C56</f>
        <v>128</v>
      </c>
      <c r="D32" s="121">
        <f>Agosto!D56</f>
        <v>56</v>
      </c>
      <c r="E32" s="122">
        <f>Agosto!E56</f>
        <v>0</v>
      </c>
      <c r="F32" s="121">
        <f>Agosto!F56</f>
        <v>59</v>
      </c>
      <c r="G32" s="122">
        <f>Agosto!G56</f>
        <v>0</v>
      </c>
      <c r="H32" s="109">
        <f>Agosto!H56</f>
        <v>13</v>
      </c>
      <c r="I32" s="109">
        <f>Agosto!I56</f>
        <v>0</v>
      </c>
      <c r="O32" s="21"/>
      <c r="P32" s="20"/>
      <c r="Q32" s="20"/>
      <c r="R32" s="20"/>
      <c r="S32" s="20"/>
    </row>
    <row r="33" spans="2:19" ht="15.6" x14ac:dyDescent="0.3">
      <c r="B33" s="17" t="s">
        <v>45</v>
      </c>
      <c r="C33" s="13">
        <f>Setembro!C53</f>
        <v>77</v>
      </c>
      <c r="D33" s="109">
        <f>Setembro!D53</f>
        <v>43</v>
      </c>
      <c r="E33" s="109"/>
      <c r="F33" s="109">
        <f>Setembro!F53</f>
        <v>27</v>
      </c>
      <c r="G33" s="109"/>
      <c r="H33" s="109">
        <f>Setembro!H53</f>
        <v>7</v>
      </c>
      <c r="I33" s="109"/>
      <c r="O33" s="21"/>
      <c r="P33" s="20"/>
      <c r="Q33" s="20"/>
      <c r="R33" s="20"/>
      <c r="S33" s="20"/>
    </row>
    <row r="34" spans="2:19" ht="15.6" x14ac:dyDescent="0.3">
      <c r="B34" s="17" t="s">
        <v>46</v>
      </c>
      <c r="C34" s="13">
        <f>Outubro!C55</f>
        <v>93</v>
      </c>
      <c r="D34" s="109">
        <f>Outubro!D55</f>
        <v>49</v>
      </c>
      <c r="E34" s="109">
        <f>Outubro!E55</f>
        <v>0</v>
      </c>
      <c r="F34" s="109">
        <f>Outubro!F55</f>
        <v>33</v>
      </c>
      <c r="G34" s="109">
        <f>Outubro!G55</f>
        <v>0</v>
      </c>
      <c r="H34" s="109">
        <f>Outubro!H55</f>
        <v>11</v>
      </c>
      <c r="I34" s="109">
        <f>Outubro!I55</f>
        <v>0</v>
      </c>
      <c r="O34" s="21"/>
      <c r="P34" s="20"/>
      <c r="Q34" s="20"/>
      <c r="R34" s="20"/>
      <c r="S34" s="20"/>
    </row>
    <row r="35" spans="2:19" ht="15.6" x14ac:dyDescent="0.3">
      <c r="B35" s="17" t="s">
        <v>47</v>
      </c>
      <c r="C35" s="18">
        <f>Novembro!C55</f>
        <v>73</v>
      </c>
      <c r="D35" s="121">
        <f>Novembro!D55</f>
        <v>49</v>
      </c>
      <c r="E35" s="122">
        <f>Novembro!E55</f>
        <v>0</v>
      </c>
      <c r="F35" s="121">
        <f>Novembro!F55</f>
        <v>16</v>
      </c>
      <c r="G35" s="122">
        <f>Novembro!G55</f>
        <v>0</v>
      </c>
      <c r="H35" s="109">
        <f>Novembro!H55</f>
        <v>8</v>
      </c>
      <c r="I35" s="109">
        <f>Novembro!I55</f>
        <v>0</v>
      </c>
      <c r="O35" s="21"/>
      <c r="P35" s="20"/>
      <c r="Q35" s="20"/>
      <c r="R35" s="20"/>
      <c r="S35" s="20"/>
    </row>
    <row r="36" spans="2:19" ht="15.6" x14ac:dyDescent="0.3">
      <c r="B36" s="17" t="s">
        <v>48</v>
      </c>
      <c r="C36" s="18">
        <f>Dezembro!C55</f>
        <v>44</v>
      </c>
      <c r="D36" s="121">
        <f>Dezembro!D55</f>
        <v>22</v>
      </c>
      <c r="E36" s="122">
        <f>Dezembro!E55</f>
        <v>0</v>
      </c>
      <c r="F36" s="121">
        <f>Dezembro!F55</f>
        <v>16</v>
      </c>
      <c r="G36" s="122">
        <f>Dezembro!G55</f>
        <v>0</v>
      </c>
      <c r="H36" s="109">
        <f>Dezembro!H55</f>
        <v>6</v>
      </c>
      <c r="I36" s="109">
        <f>Dezembro!I55</f>
        <v>0</v>
      </c>
      <c r="O36" s="21"/>
      <c r="P36" s="20"/>
      <c r="Q36" s="20"/>
      <c r="R36" s="20"/>
      <c r="S36" s="20"/>
    </row>
    <row r="37" spans="2:19" ht="15" thickBot="1" x14ac:dyDescent="0.35">
      <c r="B37" s="17"/>
      <c r="C37" s="18"/>
      <c r="D37" s="121"/>
      <c r="E37" s="122"/>
      <c r="F37" s="121"/>
      <c r="G37" s="122"/>
      <c r="H37" s="121"/>
      <c r="I37" s="122"/>
      <c r="O37" s="21"/>
      <c r="P37" s="2"/>
      <c r="Q37" s="22"/>
      <c r="R37" s="2"/>
      <c r="S37" s="2"/>
    </row>
    <row r="38" spans="2:19" ht="15" thickBot="1" x14ac:dyDescent="0.35">
      <c r="B38" s="28" t="s">
        <v>25</v>
      </c>
      <c r="C38" s="56">
        <f>SUM(C24:C37)</f>
        <v>1298</v>
      </c>
      <c r="D38" s="126">
        <f>SUM(D24:D37)</f>
        <v>518</v>
      </c>
      <c r="E38" s="127"/>
      <c r="F38" s="126">
        <f>SUM(F24:F37)</f>
        <v>661</v>
      </c>
      <c r="G38" s="127"/>
      <c r="H38" s="167">
        <f>SUM(H24:H37)</f>
        <v>119</v>
      </c>
      <c r="I38" s="168"/>
    </row>
    <row r="39" spans="2:19" x14ac:dyDescent="0.3">
      <c r="B39" s="6"/>
      <c r="C39" s="6"/>
      <c r="D39" s="125"/>
      <c r="E39" s="125"/>
      <c r="F39" s="125"/>
      <c r="G39" s="125"/>
      <c r="H39" s="6"/>
      <c r="I39" s="6"/>
    </row>
    <row r="40" spans="2:19" x14ac:dyDescent="0.3">
      <c r="B40" s="6"/>
      <c r="C40" s="6"/>
      <c r="D40" s="6"/>
      <c r="E40" s="6"/>
      <c r="F40" s="125"/>
      <c r="G40" s="125"/>
      <c r="H40" s="6"/>
      <c r="I40" s="6"/>
    </row>
    <row r="41" spans="2:19" x14ac:dyDescent="0.3">
      <c r="B41" s="6"/>
      <c r="C41" s="6"/>
      <c r="D41" s="6"/>
      <c r="E41" s="6"/>
      <c r="F41" s="125"/>
      <c r="G41" s="125"/>
      <c r="H41" s="6"/>
      <c r="I41" s="6"/>
    </row>
    <row r="42" spans="2:19" x14ac:dyDescent="0.3">
      <c r="B42" s="6"/>
      <c r="C42" s="6"/>
      <c r="D42" s="6"/>
      <c r="E42" s="6"/>
      <c r="F42" s="125"/>
      <c r="G42" s="125"/>
      <c r="H42" s="6"/>
      <c r="I42" s="6"/>
    </row>
    <row r="43" spans="2:19" ht="15" thickBot="1" x14ac:dyDescent="0.35">
      <c r="B43" s="6"/>
      <c r="C43" s="6"/>
      <c r="D43" s="6"/>
      <c r="E43" s="6"/>
      <c r="F43" s="125"/>
      <c r="G43" s="125"/>
      <c r="H43" s="6"/>
      <c r="I43" s="6"/>
    </row>
    <row r="44" spans="2:19" ht="15.6" x14ac:dyDescent="0.3">
      <c r="B44" s="37" t="s">
        <v>31</v>
      </c>
      <c r="C44" s="38"/>
      <c r="D44" s="39"/>
      <c r="E44" s="40"/>
      <c r="F44" s="171" t="s">
        <v>28</v>
      </c>
      <c r="G44" s="172"/>
      <c r="H44" s="172"/>
      <c r="I44" s="173"/>
    </row>
    <row r="45" spans="2:19" x14ac:dyDescent="0.3">
      <c r="B45" s="41"/>
      <c r="C45" s="42"/>
      <c r="D45" s="42"/>
      <c r="E45" s="42"/>
      <c r="F45" s="169" t="s">
        <v>32</v>
      </c>
      <c r="G45" s="170"/>
      <c r="H45" s="158" t="s">
        <v>3</v>
      </c>
      <c r="I45" s="159"/>
    </row>
    <row r="46" spans="2:19" x14ac:dyDescent="0.3">
      <c r="B46" s="35" t="s">
        <v>29</v>
      </c>
      <c r="C46" s="13">
        <f>Janeiro!C63+Fevereiro!C62+Março!C63+Abril!C63+Maio!C63+Junho!C63+Julho!C61+Agosto!C62+Setembro!C59+Outubro!C61+Novembro!C61+Dezembro!C61</f>
        <v>223</v>
      </c>
      <c r="D46" s="207">
        <v>0</v>
      </c>
      <c r="E46" s="208"/>
      <c r="F46" s="157">
        <f>Janeiro!F63+Fevereiro!F62+Março!F63+Abril!F63+Maio!F63+Junho!F64+Julho!F61+Agosto!F62+Setembro!F59+Outubro!F61+Novembro!F61+Dezembro!F61</f>
        <v>71</v>
      </c>
      <c r="G46" s="109"/>
      <c r="H46" s="157">
        <f>Janeiro!H63+Fevereiro!H62+Março!H63+Abril!H63+Maio!H63+Junho!H64+Julho!H61+Agosto!H62+Setembro!H59+Outubro!H61+Novembro!H61+Dezembro!H61</f>
        <v>290</v>
      </c>
      <c r="I46" s="109"/>
    </row>
    <row r="47" spans="2:19" x14ac:dyDescent="0.3">
      <c r="B47" s="35" t="s">
        <v>30</v>
      </c>
      <c r="C47" s="13">
        <f>Janeiro!C64+Fevereiro!C63+Março!C64+Abril!C64+Maio!C64+Junho!C64+Julho!C62+Agosto!C63+Setembro!C60+Outubro!C62+Novembro!C62+Dezembro!C62</f>
        <v>117</v>
      </c>
      <c r="D47" s="207">
        <v>0</v>
      </c>
      <c r="E47" s="208"/>
      <c r="F47" s="157">
        <f>Janeiro!F64+Fevereiro!F63+Março!F64+Abril!F64+Maio!F64+Junho!F65+Julho!F62+Agosto!F63+Setembro!F60+Outubro!F62+Novembro!F62+Dezembro!F62</f>
        <v>82</v>
      </c>
      <c r="G47" s="109"/>
      <c r="H47" s="157">
        <f>Janeiro!H64+Fevereiro!H63+Março!H64+Abril!H64+Maio!H64+Junho!H65+Julho!H62+Agosto!H63+Setembro!H60+Outubro!H62+Novembro!H62+Dezembro!H62</f>
        <v>116</v>
      </c>
      <c r="I47" s="109"/>
    </row>
    <row r="48" spans="2:19" ht="15" thickBot="1" x14ac:dyDescent="0.35">
      <c r="B48" s="36" t="s">
        <v>15</v>
      </c>
      <c r="C48" s="13">
        <f>Janeiro!C65+Fevereiro!C64+Março!C65+Abril!C65+Maio!C65+Junho!C65+Julho!C63+Agosto!C64+Setembro!C61+Outubro!C63+Novembro!C63+Dezembro!C63</f>
        <v>80</v>
      </c>
      <c r="D48" s="205">
        <v>0</v>
      </c>
      <c r="E48" s="206"/>
      <c r="F48" s="157">
        <f>Janeiro!F65+Fevereiro!F64+Março!F65+Abril!F65+Maio!F65+Junho!F66+Julho!F63+Agosto!F64+Setembro!F61+Outubro!F63+Novembro!F63+Dezembro!F63</f>
        <v>416</v>
      </c>
      <c r="G48" s="109"/>
      <c r="H48" s="157">
        <v>0</v>
      </c>
      <c r="I48" s="109"/>
    </row>
    <row r="49" spans="2:9" ht="15" thickBot="1" x14ac:dyDescent="0.35">
      <c r="B49" s="43" t="s">
        <v>33</v>
      </c>
      <c r="C49" s="44">
        <f>SUM(C46:C48)</f>
        <v>420</v>
      </c>
      <c r="D49" s="204">
        <f>SUM(D46:D48)</f>
        <v>0</v>
      </c>
      <c r="E49" s="152"/>
      <c r="F49" s="153">
        <f>SUM(F46:F48)</f>
        <v>569</v>
      </c>
      <c r="G49" s="154"/>
      <c r="H49" s="153">
        <f>SUM(H46:H48)</f>
        <v>406</v>
      </c>
      <c r="I49" s="154"/>
    </row>
    <row r="50" spans="2:9" x14ac:dyDescent="0.3">
      <c r="B50" s="6"/>
      <c r="C50" s="6"/>
      <c r="D50" s="6"/>
      <c r="E50" s="6"/>
      <c r="F50" s="6"/>
      <c r="G50" s="6"/>
      <c r="H50" s="6"/>
      <c r="I50" s="6"/>
    </row>
    <row r="51" spans="2:9" x14ac:dyDescent="0.3">
      <c r="B51" s="6"/>
      <c r="C51" s="6"/>
      <c r="D51" s="6"/>
      <c r="E51" s="6"/>
      <c r="F51" s="6"/>
      <c r="G51" s="6"/>
      <c r="H51" s="6"/>
      <c r="I51" s="6"/>
    </row>
    <row r="52" spans="2:9" x14ac:dyDescent="0.3">
      <c r="B52" s="6"/>
      <c r="C52" s="6"/>
      <c r="D52" s="6"/>
      <c r="E52" s="6"/>
      <c r="F52" s="6"/>
      <c r="G52" s="6"/>
      <c r="H52" s="6"/>
      <c r="I52" s="6"/>
    </row>
    <row r="53" spans="2:9" x14ac:dyDescent="0.3">
      <c r="B53" s="6"/>
      <c r="C53" s="6"/>
      <c r="D53" s="6"/>
      <c r="E53" s="6"/>
      <c r="F53" s="6"/>
      <c r="G53" s="6"/>
      <c r="H53" s="6"/>
      <c r="I53" s="6"/>
    </row>
    <row r="54" spans="2:9" x14ac:dyDescent="0.3">
      <c r="B54" s="6"/>
      <c r="C54" s="6"/>
      <c r="D54" s="6"/>
      <c r="E54" s="6"/>
      <c r="F54" s="6"/>
      <c r="G54" s="6"/>
      <c r="H54" s="6"/>
      <c r="I54" s="6"/>
    </row>
    <row r="55" spans="2:9" x14ac:dyDescent="0.3">
      <c r="B55" s="6"/>
      <c r="C55" s="6"/>
      <c r="D55" s="6"/>
      <c r="E55" s="6"/>
      <c r="F55" s="6"/>
      <c r="G55" s="6"/>
      <c r="H55" s="6"/>
      <c r="I55" s="6"/>
    </row>
    <row r="56" spans="2:9" x14ac:dyDescent="0.3">
      <c r="B56" s="6"/>
      <c r="C56" s="6"/>
      <c r="D56" s="6"/>
      <c r="E56" s="6"/>
      <c r="F56" s="6"/>
      <c r="G56" s="6"/>
      <c r="H56" s="6"/>
      <c r="I56" s="6"/>
    </row>
    <row r="57" spans="2:9" x14ac:dyDescent="0.3">
      <c r="B57" s="6"/>
      <c r="C57" s="6"/>
      <c r="D57" s="6"/>
      <c r="E57" s="6"/>
      <c r="F57" s="6"/>
      <c r="G57" s="6"/>
      <c r="H57" s="6"/>
      <c r="I57" s="6"/>
    </row>
    <row r="58" spans="2:9" x14ac:dyDescent="0.3">
      <c r="B58" s="6"/>
      <c r="C58" s="6"/>
      <c r="D58" s="6"/>
      <c r="E58" s="6"/>
      <c r="F58" s="6"/>
      <c r="G58" s="6"/>
      <c r="H58" s="6"/>
      <c r="I58" s="6"/>
    </row>
    <row r="59" spans="2:9" x14ac:dyDescent="0.3">
      <c r="B59" s="6"/>
      <c r="C59" s="6"/>
      <c r="D59" s="6"/>
      <c r="E59" s="6"/>
      <c r="F59" s="6"/>
      <c r="G59" s="6"/>
      <c r="H59" s="6"/>
      <c r="I59" s="6"/>
    </row>
    <row r="60" spans="2:9" x14ac:dyDescent="0.3">
      <c r="B60" s="6"/>
      <c r="C60" s="6"/>
      <c r="D60" s="6"/>
      <c r="E60" s="6"/>
      <c r="F60" s="6"/>
      <c r="G60" s="6"/>
      <c r="H60" s="6"/>
      <c r="I60" s="6"/>
    </row>
    <row r="61" spans="2:9" x14ac:dyDescent="0.3">
      <c r="B61" s="6"/>
      <c r="C61" s="6"/>
      <c r="D61" s="6"/>
      <c r="E61" s="6"/>
      <c r="F61" s="6"/>
      <c r="G61" s="6"/>
      <c r="H61" s="6"/>
      <c r="I61" s="6"/>
    </row>
    <row r="62" spans="2:9" x14ac:dyDescent="0.3">
      <c r="B62" s="6"/>
      <c r="C62" s="6"/>
      <c r="D62" s="6"/>
      <c r="E62" s="6"/>
      <c r="F62" s="6"/>
      <c r="G62" s="6"/>
      <c r="H62" s="6"/>
      <c r="I62" s="6"/>
    </row>
    <row r="63" spans="2:9" x14ac:dyDescent="0.3">
      <c r="B63" s="6"/>
      <c r="C63" s="6"/>
      <c r="D63" s="6"/>
      <c r="E63" s="6"/>
      <c r="F63" s="6"/>
      <c r="G63" s="6"/>
      <c r="H63" s="6"/>
      <c r="I63" s="6"/>
    </row>
    <row r="64" spans="2:9" x14ac:dyDescent="0.3">
      <c r="B64" s="6"/>
      <c r="C64" s="6"/>
      <c r="D64" s="6"/>
      <c r="E64" s="6"/>
      <c r="F64" s="6"/>
      <c r="G64" s="6"/>
      <c r="H64" s="6"/>
      <c r="I64" s="6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  <row r="81" spans="2:9" x14ac:dyDescent="0.3">
      <c r="B81" s="6"/>
      <c r="C81" s="6"/>
      <c r="D81" s="6"/>
      <c r="E81" s="6"/>
      <c r="F81" s="6"/>
      <c r="G81" s="6"/>
      <c r="H81" s="6"/>
      <c r="I81" s="6"/>
    </row>
    <row r="82" spans="2:9" x14ac:dyDescent="0.3">
      <c r="B82" s="6"/>
      <c r="C82" s="6"/>
      <c r="D82" s="6"/>
      <c r="E82" s="6"/>
      <c r="F82" s="6"/>
      <c r="G82" s="6"/>
      <c r="H82" s="6"/>
      <c r="I82" s="6"/>
    </row>
    <row r="83" spans="2:9" x14ac:dyDescent="0.3">
      <c r="B83" s="6"/>
      <c r="C83" s="6"/>
      <c r="D83" s="6"/>
      <c r="E83" s="6"/>
      <c r="F83" s="6"/>
      <c r="G83" s="6"/>
      <c r="H83" s="6"/>
      <c r="I83" s="6"/>
    </row>
    <row r="84" spans="2:9" x14ac:dyDescent="0.3">
      <c r="B84" s="6"/>
      <c r="C84" s="6"/>
      <c r="D84" s="6"/>
      <c r="E84" s="6"/>
      <c r="F84" s="6"/>
      <c r="G84" s="6"/>
      <c r="H84" s="6"/>
      <c r="I84" s="6"/>
    </row>
    <row r="85" spans="2:9" x14ac:dyDescent="0.3">
      <c r="B85" s="6"/>
      <c r="C85" s="6"/>
      <c r="D85" s="6"/>
      <c r="E85" s="6"/>
      <c r="F85" s="6"/>
      <c r="G85" s="6"/>
      <c r="H85" s="6"/>
      <c r="I85" s="6"/>
    </row>
    <row r="86" spans="2:9" x14ac:dyDescent="0.3">
      <c r="B86" s="6"/>
      <c r="C86" s="6"/>
      <c r="D86" s="6"/>
      <c r="E86" s="6"/>
      <c r="F86" s="6"/>
      <c r="G86" s="6"/>
      <c r="H86" s="6"/>
      <c r="I86" s="6"/>
    </row>
    <row r="87" spans="2:9" x14ac:dyDescent="0.3">
      <c r="B87" s="6"/>
      <c r="C87" s="6"/>
      <c r="D87" s="6"/>
      <c r="E87" s="6"/>
      <c r="F87" s="6"/>
      <c r="G87" s="6"/>
      <c r="H87" s="6"/>
      <c r="I87" s="6"/>
    </row>
    <row r="88" spans="2:9" x14ac:dyDescent="0.3">
      <c r="B88" s="6"/>
      <c r="C88" s="6"/>
      <c r="D88" s="6"/>
      <c r="E88" s="6"/>
      <c r="F88" s="6"/>
      <c r="G88" s="6"/>
      <c r="H88" s="6"/>
      <c r="I88" s="6"/>
    </row>
    <row r="89" spans="2:9" x14ac:dyDescent="0.3">
      <c r="B89" s="6"/>
      <c r="C89" s="6"/>
      <c r="D89" s="6"/>
      <c r="E89" s="6"/>
      <c r="F89" s="6"/>
      <c r="G89" s="6"/>
      <c r="H89" s="6"/>
      <c r="I89" s="6"/>
    </row>
    <row r="90" spans="2:9" x14ac:dyDescent="0.3">
      <c r="B90" s="6"/>
      <c r="C90" s="6"/>
      <c r="D90" s="6"/>
      <c r="E90" s="6"/>
      <c r="F90" s="6"/>
      <c r="G90" s="6"/>
      <c r="H90" s="6"/>
      <c r="I90" s="6"/>
    </row>
    <row r="91" spans="2:9" x14ac:dyDescent="0.3">
      <c r="B91" s="6"/>
      <c r="C91" s="6"/>
      <c r="D91" s="6"/>
      <c r="E91" s="6"/>
      <c r="F91" s="6"/>
      <c r="G91" s="6"/>
      <c r="H91" s="6"/>
      <c r="I91" s="6"/>
    </row>
    <row r="92" spans="2:9" x14ac:dyDescent="0.3">
      <c r="B92" s="6"/>
      <c r="C92" s="6"/>
      <c r="D92" s="6"/>
      <c r="E92" s="6"/>
      <c r="F92" s="6"/>
      <c r="G92" s="6"/>
      <c r="H92" s="6"/>
      <c r="I92" s="6"/>
    </row>
    <row r="93" spans="2:9" x14ac:dyDescent="0.3">
      <c r="B93" s="6"/>
      <c r="C93" s="6"/>
      <c r="D93" s="6"/>
      <c r="E93" s="6"/>
      <c r="F93" s="6"/>
      <c r="G93" s="6"/>
      <c r="H93" s="6"/>
      <c r="I93" s="6"/>
    </row>
    <row r="94" spans="2:9" x14ac:dyDescent="0.3">
      <c r="B94" s="6"/>
      <c r="C94" s="6"/>
      <c r="D94" s="6"/>
      <c r="E94" s="6"/>
      <c r="F94" s="6"/>
      <c r="G94" s="6"/>
      <c r="H94" s="6"/>
      <c r="I94" s="6"/>
    </row>
    <row r="95" spans="2:9" x14ac:dyDescent="0.3">
      <c r="B95" s="6"/>
      <c r="C95" s="6"/>
      <c r="D95" s="6"/>
      <c r="E95" s="6"/>
      <c r="F95" s="6"/>
      <c r="G95" s="6"/>
      <c r="H95" s="6"/>
      <c r="I95" s="6"/>
    </row>
    <row r="96" spans="2:9" x14ac:dyDescent="0.3">
      <c r="B96" s="6"/>
      <c r="C96" s="6"/>
      <c r="D96" s="6"/>
      <c r="E96" s="6"/>
      <c r="F96" s="6"/>
      <c r="G96" s="6"/>
      <c r="H96" s="6"/>
      <c r="I96" s="6"/>
    </row>
    <row r="97" spans="2:9" x14ac:dyDescent="0.3">
      <c r="B97" s="6"/>
      <c r="C97" s="6"/>
      <c r="D97" s="6"/>
      <c r="E97" s="6"/>
      <c r="F97" s="6"/>
      <c r="G97" s="6"/>
      <c r="H97" s="6"/>
      <c r="I97" s="6"/>
    </row>
    <row r="98" spans="2:9" x14ac:dyDescent="0.3">
      <c r="B98" s="6"/>
      <c r="C98" s="6"/>
      <c r="D98" s="6"/>
      <c r="E98" s="6"/>
      <c r="F98" s="6"/>
      <c r="G98" s="6"/>
      <c r="H98" s="6"/>
      <c r="I98" s="6"/>
    </row>
    <row r="99" spans="2:9" x14ac:dyDescent="0.3">
      <c r="B99" s="6"/>
      <c r="C99" s="6"/>
      <c r="D99" s="6"/>
      <c r="E99" s="6"/>
      <c r="F99" s="6"/>
      <c r="G99" s="6"/>
      <c r="H99" s="6"/>
      <c r="I99" s="6"/>
    </row>
    <row r="100" spans="2:9" x14ac:dyDescent="0.3">
      <c r="B100" s="6"/>
      <c r="C100" s="6"/>
      <c r="D100" s="6"/>
      <c r="E100" s="6"/>
      <c r="F100" s="6"/>
      <c r="G100" s="6"/>
      <c r="H100" s="6"/>
      <c r="I100" s="6"/>
    </row>
    <row r="101" spans="2:9" x14ac:dyDescent="0.3">
      <c r="B101" s="6"/>
      <c r="C101" s="6"/>
      <c r="D101" s="6"/>
      <c r="E101" s="6"/>
      <c r="F101" s="6"/>
      <c r="G101" s="6"/>
      <c r="H101" s="6"/>
      <c r="I101" s="6"/>
    </row>
    <row r="102" spans="2:9" x14ac:dyDescent="0.3">
      <c r="B102" s="6"/>
      <c r="C102" s="6"/>
      <c r="D102" s="6"/>
      <c r="E102" s="6"/>
      <c r="F102" s="6"/>
      <c r="G102" s="6"/>
      <c r="H102" s="6"/>
      <c r="I102" s="6"/>
    </row>
    <row r="103" spans="2:9" x14ac:dyDescent="0.3">
      <c r="B103" s="6"/>
      <c r="C103" s="6"/>
      <c r="D103" s="6"/>
      <c r="E103" s="6"/>
      <c r="F103" s="6"/>
      <c r="G103" s="6"/>
      <c r="H103" s="6"/>
      <c r="I103" s="6"/>
    </row>
    <row r="104" spans="2:9" x14ac:dyDescent="0.3">
      <c r="B104" s="6"/>
      <c r="C104" s="6"/>
      <c r="D104" s="6"/>
      <c r="E104" s="6"/>
      <c r="F104" s="6"/>
      <c r="G104" s="6"/>
      <c r="H104" s="6"/>
      <c r="I104" s="6"/>
    </row>
    <row r="105" spans="2:9" x14ac:dyDescent="0.3">
      <c r="B105" s="6"/>
      <c r="C105" s="6"/>
      <c r="D105" s="6"/>
      <c r="E105" s="6"/>
      <c r="F105" s="6"/>
      <c r="G105" s="6"/>
      <c r="H105" s="6"/>
      <c r="I105" s="6"/>
    </row>
    <row r="106" spans="2:9" x14ac:dyDescent="0.3">
      <c r="B106" s="6"/>
      <c r="C106" s="6"/>
      <c r="D106" s="6"/>
      <c r="E106" s="6"/>
      <c r="F106" s="6"/>
      <c r="G106" s="6"/>
      <c r="H106" s="6"/>
      <c r="I106" s="6"/>
    </row>
    <row r="107" spans="2:9" x14ac:dyDescent="0.3">
      <c r="B107" s="6"/>
      <c r="C107" s="6"/>
      <c r="D107" s="6"/>
      <c r="E107" s="6"/>
      <c r="F107" s="6"/>
      <c r="G107" s="6"/>
      <c r="H107" s="6"/>
      <c r="I107" s="6"/>
    </row>
    <row r="108" spans="2:9" x14ac:dyDescent="0.3">
      <c r="B108" s="6"/>
      <c r="C108" s="6"/>
      <c r="D108" s="6"/>
      <c r="E108" s="6"/>
      <c r="F108" s="6"/>
      <c r="G108" s="6"/>
      <c r="H108" s="6"/>
      <c r="I108" s="6"/>
    </row>
    <row r="109" spans="2:9" x14ac:dyDescent="0.3">
      <c r="B109" s="6"/>
      <c r="C109" s="6"/>
      <c r="D109" s="6"/>
      <c r="E109" s="6"/>
      <c r="F109" s="6"/>
      <c r="G109" s="6"/>
      <c r="H109" s="6"/>
      <c r="I109" s="6"/>
    </row>
    <row r="110" spans="2:9" x14ac:dyDescent="0.3">
      <c r="B110" s="6"/>
      <c r="C110" s="6"/>
      <c r="D110" s="6"/>
      <c r="E110" s="6"/>
      <c r="F110" s="6"/>
      <c r="G110" s="6"/>
      <c r="H110" s="6"/>
      <c r="I110" s="6"/>
    </row>
    <row r="111" spans="2:9" x14ac:dyDescent="0.3">
      <c r="B111" s="6"/>
      <c r="C111" s="6"/>
      <c r="D111" s="6"/>
      <c r="E111" s="6"/>
      <c r="F111" s="6"/>
      <c r="G111" s="6"/>
      <c r="H111" s="6"/>
      <c r="I111" s="6"/>
    </row>
    <row r="112" spans="2:9" x14ac:dyDescent="0.3">
      <c r="B112" s="6"/>
      <c r="C112" s="6"/>
      <c r="D112" s="6"/>
      <c r="E112" s="6"/>
      <c r="F112" s="6"/>
      <c r="G112" s="6"/>
      <c r="H112" s="6"/>
      <c r="I112" s="6"/>
    </row>
    <row r="113" spans="2:9" x14ac:dyDescent="0.3">
      <c r="B113" s="6"/>
      <c r="C113" s="6"/>
      <c r="D113" s="6"/>
      <c r="E113" s="6"/>
      <c r="F113" s="6"/>
      <c r="G113" s="6"/>
      <c r="H113" s="6"/>
      <c r="I113" s="6"/>
    </row>
  </sheetData>
  <mergeCells count="93">
    <mergeCell ref="D49:E49"/>
    <mergeCell ref="H49:I49"/>
    <mergeCell ref="F48:G48"/>
    <mergeCell ref="F47:G47"/>
    <mergeCell ref="F46:G46"/>
    <mergeCell ref="D48:E48"/>
    <mergeCell ref="D47:E47"/>
    <mergeCell ref="D46:E46"/>
    <mergeCell ref="H45:I45"/>
    <mergeCell ref="H48:I48"/>
    <mergeCell ref="H47:I47"/>
    <mergeCell ref="H46:I46"/>
    <mergeCell ref="F49:G49"/>
    <mergeCell ref="F45:G45"/>
    <mergeCell ref="F43:G43"/>
    <mergeCell ref="F44:I44"/>
    <mergeCell ref="D38:E38"/>
    <mergeCell ref="F38:G38"/>
    <mergeCell ref="H38:I38"/>
    <mergeCell ref="D39:E39"/>
    <mergeCell ref="F39:G39"/>
    <mergeCell ref="F40:G40"/>
    <mergeCell ref="F41:G41"/>
    <mergeCell ref="F42:G42"/>
    <mergeCell ref="D37:E37"/>
    <mergeCell ref="F37:G37"/>
    <mergeCell ref="H37:I37"/>
    <mergeCell ref="D35:E35"/>
    <mergeCell ref="F35:G35"/>
    <mergeCell ref="H35:I35"/>
    <mergeCell ref="D36:E36"/>
    <mergeCell ref="F36:G36"/>
    <mergeCell ref="H36:I36"/>
    <mergeCell ref="D34:E34"/>
    <mergeCell ref="F34:G34"/>
    <mergeCell ref="H34:I34"/>
    <mergeCell ref="D33:E33"/>
    <mergeCell ref="F33:G33"/>
    <mergeCell ref="H33:I33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B22:I22"/>
    <mergeCell ref="D23:E23"/>
    <mergeCell ref="F23:G23"/>
    <mergeCell ref="H23:I23"/>
    <mergeCell ref="D24:E24"/>
    <mergeCell ref="F24:G24"/>
    <mergeCell ref="H24:I24"/>
    <mergeCell ref="B20:G20"/>
    <mergeCell ref="E11:F11"/>
    <mergeCell ref="G11:H11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B3:I3"/>
    <mergeCell ref="B4:I4"/>
    <mergeCell ref="E8:F8"/>
    <mergeCell ref="E9:F9"/>
    <mergeCell ref="G9:H9"/>
    <mergeCell ref="E10:F10"/>
    <mergeCell ref="G10:H10"/>
    <mergeCell ref="B7:I7"/>
    <mergeCell ref="E12:F12"/>
    <mergeCell ref="G12:H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80"/>
  <sheetViews>
    <sheetView showGridLines="0" workbookViewId="0">
      <selection activeCell="D12" sqref="D12:F12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44958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29</v>
      </c>
    </row>
    <row r="9" spans="2:11" x14ac:dyDescent="0.3">
      <c r="B9" s="31" t="s">
        <v>14</v>
      </c>
      <c r="C9" s="9" t="s">
        <v>3</v>
      </c>
      <c r="D9" s="13">
        <v>29</v>
      </c>
      <c r="E9" s="121">
        <v>2</v>
      </c>
      <c r="F9" s="122"/>
      <c r="G9" s="145" t="s">
        <v>18</v>
      </c>
      <c r="H9" s="146"/>
      <c r="I9" s="58">
        <f>D9/SUM(D9:E9)</f>
        <v>0.93548387096774188</v>
      </c>
    </row>
    <row r="10" spans="2:11" x14ac:dyDescent="0.3">
      <c r="B10" s="31" t="s">
        <v>12</v>
      </c>
      <c r="C10" s="9" t="s">
        <v>4</v>
      </c>
      <c r="D10" s="13">
        <v>0</v>
      </c>
      <c r="E10" s="121">
        <v>5</v>
      </c>
      <c r="F10" s="122"/>
      <c r="G10" s="145" t="s">
        <v>17</v>
      </c>
      <c r="H10" s="146"/>
      <c r="I10" s="58">
        <f>0</f>
        <v>0</v>
      </c>
    </row>
    <row r="11" spans="2:11" x14ac:dyDescent="0.3">
      <c r="B11" s="45" t="s">
        <v>34</v>
      </c>
      <c r="C11" s="9" t="s">
        <v>15</v>
      </c>
      <c r="D11" s="13">
        <v>0</v>
      </c>
      <c r="E11" s="121">
        <v>0</v>
      </c>
      <c r="F11" s="122"/>
      <c r="G11" s="143" t="s">
        <v>50</v>
      </c>
      <c r="H11" s="144"/>
      <c r="I11" s="58">
        <v>0</v>
      </c>
      <c r="K11" t="s">
        <v>49</v>
      </c>
    </row>
    <row r="12" spans="2:11" x14ac:dyDescent="0.3">
      <c r="B12" s="61">
        <f>D54</f>
        <v>36</v>
      </c>
      <c r="C12" s="54" t="s">
        <v>36</v>
      </c>
      <c r="D12" s="16">
        <f>SUM(D9:D11)</f>
        <v>29</v>
      </c>
      <c r="E12" s="104">
        <f>SUM(E9:E11)</f>
        <v>7</v>
      </c>
      <c r="F12" s="105"/>
      <c r="G12" s="106" t="s">
        <v>19</v>
      </c>
      <c r="H12" s="107"/>
      <c r="I12" s="59">
        <f>D12/SUM(D12:E12)</f>
        <v>0.80555555555555558</v>
      </c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F54</f>
        <v>15</v>
      </c>
      <c r="C16" s="109">
        <v>3</v>
      </c>
      <c r="D16" s="109"/>
      <c r="E16" s="109">
        <v>4</v>
      </c>
      <c r="F16" s="109"/>
      <c r="G16" s="13">
        <v>5</v>
      </c>
      <c r="H16" s="109">
        <v>3</v>
      </c>
      <c r="I16" s="109"/>
    </row>
    <row r="17" spans="2:9" x14ac:dyDescent="0.3">
      <c r="B17" s="51">
        <f>C17+E17+G17+H17</f>
        <v>1</v>
      </c>
      <c r="C17" s="110">
        <f>C16/B16</f>
        <v>0.2</v>
      </c>
      <c r="D17" s="110"/>
      <c r="E17" s="110">
        <f>E16/B16</f>
        <v>0.26666666666666666</v>
      </c>
      <c r="F17" s="110"/>
      <c r="G17" s="51">
        <f>G16/B16</f>
        <v>0.33333333333333331</v>
      </c>
      <c r="H17" s="110">
        <f>H16/B16</f>
        <v>0.2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0</v>
      </c>
      <c r="I20" s="52">
        <f>H20/SUM(D12:E12)</f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12"/>
    </row>
    <row r="23" spans="2:9" ht="16.2" thickBot="1" x14ac:dyDescent="0.35">
      <c r="B23" s="12" t="s">
        <v>10</v>
      </c>
      <c r="C23" s="12" t="s">
        <v>11</v>
      </c>
      <c r="D23" s="115" t="s">
        <v>12</v>
      </c>
      <c r="E23" s="116"/>
      <c r="F23" s="115" t="s">
        <v>24</v>
      </c>
      <c r="G23" s="116"/>
      <c r="H23" s="113" t="s">
        <v>13</v>
      </c>
      <c r="I23" s="114"/>
    </row>
    <row r="24" spans="2:9" x14ac:dyDescent="0.3">
      <c r="B24" s="17">
        <v>44958</v>
      </c>
      <c r="C24" s="18">
        <v>4</v>
      </c>
      <c r="D24" s="176">
        <v>3</v>
      </c>
      <c r="E24" s="177"/>
      <c r="F24" s="178">
        <v>1</v>
      </c>
      <c r="G24" s="179"/>
      <c r="H24" s="121"/>
      <c r="I24" s="122"/>
    </row>
    <row r="25" spans="2:9" x14ac:dyDescent="0.3">
      <c r="B25" s="17">
        <v>44959</v>
      </c>
      <c r="C25" s="18">
        <v>3</v>
      </c>
      <c r="D25" s="121">
        <v>3</v>
      </c>
      <c r="E25" s="122"/>
      <c r="F25" s="121"/>
      <c r="G25" s="122"/>
      <c r="H25" s="121"/>
      <c r="I25" s="122"/>
    </row>
    <row r="26" spans="2:9" x14ac:dyDescent="0.3">
      <c r="B26" s="17">
        <v>44960</v>
      </c>
      <c r="C26" s="18">
        <v>4</v>
      </c>
      <c r="D26" s="121">
        <v>4</v>
      </c>
      <c r="E26" s="122"/>
      <c r="F26" s="121"/>
      <c r="G26" s="122"/>
      <c r="H26" s="121"/>
      <c r="I26" s="122"/>
    </row>
    <row r="27" spans="2:9" x14ac:dyDescent="0.3">
      <c r="B27" s="17">
        <v>44961</v>
      </c>
      <c r="C27" s="77"/>
      <c r="D27" s="119"/>
      <c r="E27" s="120"/>
      <c r="F27" s="119"/>
      <c r="G27" s="120"/>
      <c r="H27" s="119"/>
      <c r="I27" s="120"/>
    </row>
    <row r="28" spans="2:9" x14ac:dyDescent="0.3">
      <c r="B28" s="17">
        <v>44962</v>
      </c>
      <c r="C28" s="77"/>
      <c r="D28" s="119"/>
      <c r="E28" s="120"/>
      <c r="F28" s="119"/>
      <c r="G28" s="120"/>
      <c r="H28" s="119"/>
      <c r="I28" s="120"/>
    </row>
    <row r="29" spans="2:9" x14ac:dyDescent="0.3">
      <c r="B29" s="17">
        <v>44963</v>
      </c>
      <c r="C29" s="18">
        <v>3</v>
      </c>
      <c r="D29" s="121"/>
      <c r="E29" s="122"/>
      <c r="F29" s="121">
        <v>2</v>
      </c>
      <c r="G29" s="122"/>
      <c r="H29" s="121">
        <v>1</v>
      </c>
      <c r="I29" s="122"/>
    </row>
    <row r="30" spans="2:9" x14ac:dyDescent="0.3">
      <c r="B30" s="17">
        <v>44964</v>
      </c>
      <c r="C30" s="18">
        <v>1</v>
      </c>
      <c r="D30" s="121">
        <v>1</v>
      </c>
      <c r="E30" s="122"/>
      <c r="F30" s="121"/>
      <c r="G30" s="122"/>
      <c r="H30" s="121"/>
      <c r="I30" s="122"/>
    </row>
    <row r="31" spans="2:9" x14ac:dyDescent="0.3">
      <c r="B31" s="17">
        <v>44965</v>
      </c>
      <c r="C31" s="77"/>
      <c r="D31" s="119"/>
      <c r="E31" s="120"/>
      <c r="F31" s="119"/>
      <c r="G31" s="120"/>
      <c r="H31" s="119"/>
      <c r="I31" s="120"/>
    </row>
    <row r="32" spans="2:9" x14ac:dyDescent="0.3">
      <c r="B32" s="17">
        <v>44966</v>
      </c>
      <c r="C32" s="77"/>
      <c r="D32" s="119"/>
      <c r="E32" s="120"/>
      <c r="F32" s="119"/>
      <c r="G32" s="120"/>
      <c r="H32" s="119"/>
      <c r="I32" s="120"/>
    </row>
    <row r="33" spans="2:9" x14ac:dyDescent="0.3">
      <c r="B33" s="17">
        <v>44967</v>
      </c>
      <c r="C33" s="77"/>
      <c r="D33" s="119"/>
      <c r="E33" s="120"/>
      <c r="F33" s="119"/>
      <c r="G33" s="120"/>
      <c r="H33" s="119"/>
      <c r="I33" s="120"/>
    </row>
    <row r="34" spans="2:9" x14ac:dyDescent="0.3">
      <c r="B34" s="17">
        <v>44968</v>
      </c>
      <c r="C34" s="77"/>
      <c r="D34" s="119"/>
      <c r="E34" s="120"/>
      <c r="F34" s="119"/>
      <c r="G34" s="120"/>
      <c r="H34" s="119"/>
      <c r="I34" s="120"/>
    </row>
    <row r="35" spans="2:9" x14ac:dyDescent="0.3">
      <c r="B35" s="17">
        <v>44969</v>
      </c>
      <c r="C35" s="77"/>
      <c r="D35" s="119"/>
      <c r="E35" s="120"/>
      <c r="F35" s="119"/>
      <c r="G35" s="120"/>
      <c r="H35" s="119"/>
      <c r="I35" s="120"/>
    </row>
    <row r="36" spans="2:9" x14ac:dyDescent="0.3">
      <c r="B36" s="17">
        <v>44970</v>
      </c>
      <c r="C36" s="18">
        <v>3</v>
      </c>
      <c r="D36" s="121">
        <v>1</v>
      </c>
      <c r="E36" s="122"/>
      <c r="F36" s="121">
        <v>2</v>
      </c>
      <c r="G36" s="122"/>
      <c r="H36" s="121"/>
      <c r="I36" s="122"/>
    </row>
    <row r="37" spans="2:9" x14ac:dyDescent="0.3">
      <c r="B37" s="17">
        <v>44971</v>
      </c>
      <c r="C37" s="18">
        <v>5</v>
      </c>
      <c r="D37" s="121">
        <v>4</v>
      </c>
      <c r="E37" s="122"/>
      <c r="F37" s="121">
        <v>1</v>
      </c>
      <c r="G37" s="122"/>
      <c r="H37" s="121"/>
      <c r="I37" s="122"/>
    </row>
    <row r="38" spans="2:9" x14ac:dyDescent="0.3">
      <c r="B38" s="17">
        <v>44972</v>
      </c>
      <c r="C38" s="18">
        <v>3</v>
      </c>
      <c r="D38" s="121">
        <v>2</v>
      </c>
      <c r="E38" s="122"/>
      <c r="F38" s="121">
        <v>1</v>
      </c>
      <c r="G38" s="122"/>
      <c r="H38" s="121"/>
      <c r="I38" s="122"/>
    </row>
    <row r="39" spans="2:9" x14ac:dyDescent="0.3">
      <c r="B39" s="17">
        <v>44973</v>
      </c>
      <c r="C39" s="18">
        <v>4</v>
      </c>
      <c r="D39" s="121">
        <v>3</v>
      </c>
      <c r="E39" s="122"/>
      <c r="F39" s="121"/>
      <c r="G39" s="122"/>
      <c r="H39" s="121">
        <v>1</v>
      </c>
      <c r="I39" s="122"/>
    </row>
    <row r="40" spans="2:9" x14ac:dyDescent="0.3">
      <c r="B40" s="17">
        <v>44974</v>
      </c>
      <c r="C40" s="18"/>
      <c r="D40" s="121"/>
      <c r="E40" s="122"/>
      <c r="F40" s="121"/>
      <c r="G40" s="122"/>
      <c r="H40" s="121"/>
      <c r="I40" s="122"/>
    </row>
    <row r="41" spans="2:9" x14ac:dyDescent="0.3">
      <c r="B41" s="17">
        <v>44975</v>
      </c>
      <c r="C41" s="77"/>
      <c r="D41" s="119"/>
      <c r="E41" s="120"/>
      <c r="F41" s="119"/>
      <c r="G41" s="120"/>
      <c r="H41" s="119"/>
      <c r="I41" s="120"/>
    </row>
    <row r="42" spans="2:9" x14ac:dyDescent="0.3">
      <c r="B42" s="17">
        <v>44976</v>
      </c>
      <c r="C42" s="77"/>
      <c r="D42" s="119"/>
      <c r="E42" s="120"/>
      <c r="F42" s="119"/>
      <c r="G42" s="120"/>
      <c r="H42" s="119"/>
      <c r="I42" s="120"/>
    </row>
    <row r="43" spans="2:9" x14ac:dyDescent="0.3">
      <c r="B43" s="17">
        <v>44977</v>
      </c>
      <c r="C43" s="77"/>
      <c r="D43" s="119"/>
      <c r="E43" s="120"/>
      <c r="F43" s="119"/>
      <c r="G43" s="120"/>
      <c r="H43" s="119"/>
      <c r="I43" s="120"/>
    </row>
    <row r="44" spans="2:9" x14ac:dyDescent="0.3">
      <c r="B44" s="17">
        <v>44978</v>
      </c>
      <c r="C44" s="77"/>
      <c r="D44" s="119"/>
      <c r="E44" s="120"/>
      <c r="F44" s="119"/>
      <c r="G44" s="120"/>
      <c r="H44" s="119"/>
      <c r="I44" s="120"/>
    </row>
    <row r="45" spans="2:9" x14ac:dyDescent="0.3">
      <c r="B45" s="17">
        <v>44979</v>
      </c>
      <c r="C45" s="77"/>
      <c r="D45" s="119"/>
      <c r="E45" s="120"/>
      <c r="F45" s="119"/>
      <c r="G45" s="120"/>
      <c r="H45" s="119"/>
      <c r="I45" s="120"/>
    </row>
    <row r="46" spans="2:9" x14ac:dyDescent="0.3">
      <c r="B46" s="17">
        <v>44980</v>
      </c>
      <c r="C46" s="18">
        <v>7</v>
      </c>
      <c r="D46" s="121">
        <v>3</v>
      </c>
      <c r="E46" s="122"/>
      <c r="F46" s="121">
        <v>3</v>
      </c>
      <c r="G46" s="122"/>
      <c r="H46" s="121">
        <v>1</v>
      </c>
      <c r="I46" s="122"/>
    </row>
    <row r="47" spans="2:9" x14ac:dyDescent="0.3">
      <c r="B47" s="17">
        <v>44981</v>
      </c>
      <c r="C47" s="18">
        <v>6</v>
      </c>
      <c r="D47" s="121">
        <v>4</v>
      </c>
      <c r="E47" s="122"/>
      <c r="F47" s="121"/>
      <c r="G47" s="122"/>
      <c r="H47" s="121">
        <v>2</v>
      </c>
      <c r="I47" s="122"/>
    </row>
    <row r="48" spans="2:9" x14ac:dyDescent="0.3">
      <c r="B48" s="17">
        <v>44982</v>
      </c>
      <c r="C48" s="77"/>
      <c r="D48" s="119"/>
      <c r="E48" s="120"/>
      <c r="F48" s="119"/>
      <c r="G48" s="120"/>
      <c r="H48" s="119"/>
      <c r="I48" s="120"/>
    </row>
    <row r="49" spans="2:9" x14ac:dyDescent="0.3">
      <c r="B49" s="17">
        <v>44983</v>
      </c>
      <c r="C49" s="77"/>
      <c r="D49" s="119"/>
      <c r="E49" s="120"/>
      <c r="F49" s="119"/>
      <c r="G49" s="120"/>
      <c r="H49" s="119"/>
      <c r="I49" s="120"/>
    </row>
    <row r="50" spans="2:9" x14ac:dyDescent="0.3">
      <c r="B50" s="17">
        <v>44984</v>
      </c>
      <c r="C50" s="18">
        <v>7</v>
      </c>
      <c r="D50" s="121">
        <v>6</v>
      </c>
      <c r="E50" s="122"/>
      <c r="F50" s="121">
        <v>1</v>
      </c>
      <c r="G50" s="122"/>
      <c r="H50" s="121"/>
      <c r="I50" s="122"/>
    </row>
    <row r="51" spans="2:9" x14ac:dyDescent="0.3">
      <c r="B51" s="17">
        <v>44985</v>
      </c>
      <c r="C51" s="18">
        <v>6</v>
      </c>
      <c r="D51" s="121">
        <v>2</v>
      </c>
      <c r="E51" s="122"/>
      <c r="F51" s="121">
        <v>4</v>
      </c>
      <c r="G51" s="122"/>
      <c r="H51" s="121"/>
      <c r="I51" s="122"/>
    </row>
    <row r="52" spans="2:9" x14ac:dyDescent="0.3">
      <c r="B52" s="17"/>
      <c r="C52" s="18"/>
      <c r="D52" s="121"/>
      <c r="E52" s="122"/>
      <c r="F52" s="70"/>
      <c r="G52" s="9"/>
      <c r="H52" s="121"/>
      <c r="I52" s="122"/>
    </row>
    <row r="53" spans="2:9" ht="15" thickBot="1" x14ac:dyDescent="0.35">
      <c r="B53" s="27"/>
      <c r="C53" s="27"/>
      <c r="D53" s="174"/>
      <c r="E53" s="174"/>
      <c r="F53" s="71"/>
      <c r="G53" s="72"/>
      <c r="H53" s="175"/>
      <c r="I53" s="175"/>
    </row>
    <row r="54" spans="2:9" ht="15" thickBot="1" x14ac:dyDescent="0.35">
      <c r="B54" s="28" t="s">
        <v>25</v>
      </c>
      <c r="C54" s="56">
        <f>SUM(C24:C53)</f>
        <v>56</v>
      </c>
      <c r="D54" s="126">
        <f>SUM(D24:D53)</f>
        <v>36</v>
      </c>
      <c r="E54" s="127"/>
      <c r="F54" s="126">
        <f>SUM(F24:F53)</f>
        <v>15</v>
      </c>
      <c r="G54" s="127"/>
      <c r="H54" s="167">
        <f>SUM(H24:H53)</f>
        <v>5</v>
      </c>
      <c r="I54" s="168"/>
    </row>
    <row r="55" spans="2:9" x14ac:dyDescent="0.3">
      <c r="B55" s="6"/>
      <c r="C55" s="6"/>
      <c r="D55" s="125"/>
      <c r="E55" s="125"/>
      <c r="F55" s="125"/>
      <c r="G55" s="125"/>
      <c r="H55" s="6"/>
      <c r="I55" s="6"/>
    </row>
    <row r="56" spans="2:9" x14ac:dyDescent="0.3">
      <c r="B56" s="6"/>
      <c r="C56" s="6"/>
      <c r="D56" s="6"/>
      <c r="E56" s="6"/>
      <c r="F56" s="125"/>
      <c r="G56" s="125"/>
      <c r="H56" s="6"/>
      <c r="I56" s="6"/>
    </row>
    <row r="57" spans="2:9" x14ac:dyDescent="0.3">
      <c r="B57" s="6"/>
      <c r="C57" s="6"/>
      <c r="D57" s="6"/>
      <c r="E57" s="6"/>
      <c r="F57" s="125"/>
      <c r="G57" s="125"/>
      <c r="H57" s="6"/>
      <c r="I57" s="6"/>
    </row>
    <row r="58" spans="2:9" x14ac:dyDescent="0.3">
      <c r="B58" s="6"/>
      <c r="C58" s="6"/>
      <c r="D58" s="6"/>
      <c r="E58" s="6"/>
      <c r="F58" s="125"/>
      <c r="G58" s="125"/>
      <c r="H58" s="6"/>
      <c r="I58" s="6"/>
    </row>
    <row r="59" spans="2:9" ht="15" thickBot="1" x14ac:dyDescent="0.35">
      <c r="B59" s="6"/>
      <c r="C59" s="6"/>
      <c r="D59" s="6"/>
      <c r="E59" s="6"/>
      <c r="F59" s="125"/>
      <c r="G59" s="125"/>
      <c r="H59" s="6"/>
      <c r="I59" s="6"/>
    </row>
    <row r="60" spans="2:9" ht="15.6" x14ac:dyDescent="0.3">
      <c r="B60" s="37" t="s">
        <v>31</v>
      </c>
      <c r="C60" s="38"/>
      <c r="D60" s="39"/>
      <c r="E60" s="40"/>
      <c r="F60" s="171" t="s">
        <v>28</v>
      </c>
      <c r="G60" s="172"/>
      <c r="H60" s="172"/>
      <c r="I60" s="173"/>
    </row>
    <row r="61" spans="2:9" x14ac:dyDescent="0.3">
      <c r="B61" s="41"/>
      <c r="C61" s="42"/>
      <c r="D61" s="42"/>
      <c r="E61" s="42"/>
      <c r="F61" s="169" t="s">
        <v>32</v>
      </c>
      <c r="G61" s="170"/>
      <c r="H61" s="158" t="s">
        <v>3</v>
      </c>
      <c r="I61" s="159"/>
    </row>
    <row r="62" spans="2:9" x14ac:dyDescent="0.3">
      <c r="B62" s="35" t="s">
        <v>29</v>
      </c>
      <c r="C62" s="13">
        <v>0</v>
      </c>
      <c r="D62" s="165">
        <v>0</v>
      </c>
      <c r="E62" s="166"/>
      <c r="F62" s="157">
        <v>8</v>
      </c>
      <c r="G62" s="109"/>
      <c r="H62" s="121">
        <v>11</v>
      </c>
      <c r="I62" s="162"/>
    </row>
    <row r="63" spans="2:9" x14ac:dyDescent="0.3">
      <c r="B63" s="35" t="s">
        <v>30</v>
      </c>
      <c r="C63" s="13">
        <v>45</v>
      </c>
      <c r="D63" s="165">
        <v>0</v>
      </c>
      <c r="E63" s="166"/>
      <c r="F63" s="157">
        <v>1</v>
      </c>
      <c r="G63" s="109"/>
      <c r="H63" s="121">
        <v>44</v>
      </c>
      <c r="I63" s="162"/>
    </row>
    <row r="64" spans="2:9" ht="15" thickBot="1" x14ac:dyDescent="0.35">
      <c r="B64" s="36" t="s">
        <v>15</v>
      </c>
      <c r="C64" s="34">
        <v>0</v>
      </c>
      <c r="D64" s="163">
        <v>0</v>
      </c>
      <c r="E64" s="164"/>
      <c r="F64" s="155">
        <v>0</v>
      </c>
      <c r="G64" s="156"/>
      <c r="H64" s="160">
        <v>0</v>
      </c>
      <c r="I64" s="161"/>
    </row>
    <row r="65" spans="2:9" ht="15" thickBot="1" x14ac:dyDescent="0.35">
      <c r="B65" s="43" t="s">
        <v>33</v>
      </c>
      <c r="C65" s="44">
        <v>0</v>
      </c>
      <c r="D65" s="151">
        <f>SUM(D62:D64)</f>
        <v>0</v>
      </c>
      <c r="E65" s="152"/>
      <c r="F65" s="153">
        <f>SUM(F62:F64)</f>
        <v>9</v>
      </c>
      <c r="G65" s="154"/>
      <c r="H65" s="153">
        <f>SUM(H62:H64)</f>
        <v>55</v>
      </c>
      <c r="I65" s="154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</sheetData>
  <mergeCells count="139">
    <mergeCell ref="F51:G51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H29:I29"/>
    <mergeCell ref="D26:E26"/>
    <mergeCell ref="F26:G26"/>
    <mergeCell ref="H26:I26"/>
    <mergeCell ref="D27:E27"/>
    <mergeCell ref="F27:G27"/>
    <mergeCell ref="H27:I27"/>
    <mergeCell ref="F29:G29"/>
    <mergeCell ref="D34:E34"/>
    <mergeCell ref="F34:G34"/>
    <mergeCell ref="H34:I34"/>
    <mergeCell ref="D35:E35"/>
    <mergeCell ref="F35:G35"/>
    <mergeCell ref="H35:I35"/>
    <mergeCell ref="D30:E30"/>
    <mergeCell ref="H30:I30"/>
    <mergeCell ref="D31:E31"/>
    <mergeCell ref="H31:I31"/>
    <mergeCell ref="F32:G32"/>
    <mergeCell ref="F33:G33"/>
    <mergeCell ref="D32:E32"/>
    <mergeCell ref="D33:E33"/>
    <mergeCell ref="F31:G31"/>
    <mergeCell ref="H32:I32"/>
    <mergeCell ref="H33:I33"/>
    <mergeCell ref="F30:G30"/>
    <mergeCell ref="D41:E41"/>
    <mergeCell ref="F41:G41"/>
    <mergeCell ref="H41:I41"/>
    <mergeCell ref="D38:E38"/>
    <mergeCell ref="F38:G38"/>
    <mergeCell ref="H38:I38"/>
    <mergeCell ref="D36:E36"/>
    <mergeCell ref="H36:I36"/>
    <mergeCell ref="D37:E37"/>
    <mergeCell ref="H37:I37"/>
    <mergeCell ref="F40:G40"/>
    <mergeCell ref="D39:E39"/>
    <mergeCell ref="D40:E40"/>
    <mergeCell ref="F39:G39"/>
    <mergeCell ref="H39:I39"/>
    <mergeCell ref="F36:G36"/>
    <mergeCell ref="F37:G37"/>
    <mergeCell ref="F50:G50"/>
    <mergeCell ref="D45:E45"/>
    <mergeCell ref="H45:I45"/>
    <mergeCell ref="D42:E42"/>
    <mergeCell ref="F42:G42"/>
    <mergeCell ref="H42:I42"/>
    <mergeCell ref="D43:E43"/>
    <mergeCell ref="H43:I43"/>
    <mergeCell ref="H44:I44"/>
    <mergeCell ref="D44:E44"/>
    <mergeCell ref="F45:G45"/>
    <mergeCell ref="F43:G43"/>
    <mergeCell ref="F44:G44"/>
    <mergeCell ref="D47:E47"/>
    <mergeCell ref="H47:I47"/>
    <mergeCell ref="D48:E48"/>
    <mergeCell ref="F48:G48"/>
    <mergeCell ref="H48:I48"/>
    <mergeCell ref="D46:E46"/>
    <mergeCell ref="H46:I46"/>
    <mergeCell ref="F46:G46"/>
    <mergeCell ref="F47:G47"/>
    <mergeCell ref="D65:E65"/>
    <mergeCell ref="F65:G65"/>
    <mergeCell ref="H65:I65"/>
    <mergeCell ref="D62:E62"/>
    <mergeCell ref="F62:G62"/>
    <mergeCell ref="H62:I62"/>
    <mergeCell ref="D63:E63"/>
    <mergeCell ref="F63:G63"/>
    <mergeCell ref="H63:I63"/>
    <mergeCell ref="D64:E64"/>
    <mergeCell ref="F64:G64"/>
    <mergeCell ref="H64:I64"/>
    <mergeCell ref="F61:G61"/>
    <mergeCell ref="H61:I61"/>
    <mergeCell ref="D54:E54"/>
    <mergeCell ref="F54:G54"/>
    <mergeCell ref="H54:I54"/>
    <mergeCell ref="D55:E55"/>
    <mergeCell ref="F55:G55"/>
    <mergeCell ref="F56:G56"/>
    <mergeCell ref="H40:I40"/>
    <mergeCell ref="D53:E53"/>
    <mergeCell ref="H53:I53"/>
    <mergeCell ref="D51:E51"/>
    <mergeCell ref="H51:I51"/>
    <mergeCell ref="D52:E52"/>
    <mergeCell ref="H52:I52"/>
    <mergeCell ref="F57:G57"/>
    <mergeCell ref="F58:G58"/>
    <mergeCell ref="F59:G59"/>
    <mergeCell ref="F60:I60"/>
    <mergeCell ref="D49:E49"/>
    <mergeCell ref="F49:G49"/>
    <mergeCell ref="H49:I49"/>
    <mergeCell ref="D50:E50"/>
    <mergeCell ref="H50:I50"/>
  </mergeCells>
  <pageMargins left="0.511811024" right="0.511811024" top="0.78740157499999996" bottom="0.78740157499999996" header="0.31496062000000002" footer="0.31496062000000002"/>
  <pageSetup paperSize="9" scale="66" orientation="portrait" r:id="rId1"/>
  <rowBreaks count="1" manualBreakCount="1">
    <brk id="6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81"/>
  <sheetViews>
    <sheetView showGridLines="0" topLeftCell="B1" workbookViewId="0">
      <selection activeCell="I13" sqref="I13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44986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35</v>
      </c>
    </row>
    <row r="9" spans="2:11" x14ac:dyDescent="0.3">
      <c r="B9" s="31" t="s">
        <v>14</v>
      </c>
      <c r="C9" s="9" t="s">
        <v>3</v>
      </c>
      <c r="D9" s="13">
        <v>34</v>
      </c>
      <c r="E9" s="121">
        <v>4</v>
      </c>
      <c r="F9" s="122"/>
      <c r="G9" s="145" t="s">
        <v>18</v>
      </c>
      <c r="H9" s="146"/>
      <c r="I9" s="58">
        <f>D9/SUM(D9:E9)</f>
        <v>0.89473684210526316</v>
      </c>
    </row>
    <row r="10" spans="2:11" x14ac:dyDescent="0.3">
      <c r="B10" s="31" t="s">
        <v>12</v>
      </c>
      <c r="C10" s="9" t="s">
        <v>4</v>
      </c>
      <c r="D10" s="13">
        <v>1</v>
      </c>
      <c r="E10" s="121">
        <v>3</v>
      </c>
      <c r="F10" s="122"/>
      <c r="G10" s="145" t="s">
        <v>17</v>
      </c>
      <c r="H10" s="146"/>
      <c r="I10" s="58">
        <f>D10/SUM(D10:E10)</f>
        <v>0.25</v>
      </c>
    </row>
    <row r="11" spans="2:11" x14ac:dyDescent="0.3">
      <c r="B11" s="45" t="s">
        <v>34</v>
      </c>
      <c r="C11" s="9" t="s">
        <v>15</v>
      </c>
      <c r="D11" s="13">
        <v>0</v>
      </c>
      <c r="E11" s="121">
        <v>0</v>
      </c>
      <c r="F11" s="122"/>
      <c r="G11" s="143" t="s">
        <v>50</v>
      </c>
      <c r="H11" s="144"/>
      <c r="I11" s="58">
        <v>0</v>
      </c>
      <c r="K11" t="s">
        <v>49</v>
      </c>
    </row>
    <row r="12" spans="2:11" x14ac:dyDescent="0.3">
      <c r="B12" s="53">
        <f>D55</f>
        <v>42</v>
      </c>
      <c r="C12" s="54" t="s">
        <v>36</v>
      </c>
      <c r="D12" s="16">
        <f>SUM(D9:D11)</f>
        <v>35</v>
      </c>
      <c r="E12" s="104">
        <f>SUM(E9:E11)</f>
        <v>7</v>
      </c>
      <c r="F12" s="105"/>
      <c r="G12" s="106" t="s">
        <v>19</v>
      </c>
      <c r="H12" s="107"/>
      <c r="I12" s="59">
        <f>I8/B12</f>
        <v>0.83333333333333337</v>
      </c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F55</f>
        <v>38</v>
      </c>
      <c r="C16" s="109">
        <v>0</v>
      </c>
      <c r="D16" s="109"/>
      <c r="E16" s="109">
        <v>18</v>
      </c>
      <c r="F16" s="109"/>
      <c r="G16" s="13">
        <v>18</v>
      </c>
      <c r="H16" s="109">
        <v>2</v>
      </c>
      <c r="I16" s="109"/>
    </row>
    <row r="17" spans="2:9" x14ac:dyDescent="0.3">
      <c r="B17" s="51">
        <f>C17+E17+G17+H17</f>
        <v>1</v>
      </c>
      <c r="C17" s="110">
        <f>C16/B16</f>
        <v>0</v>
      </c>
      <c r="D17" s="110"/>
      <c r="E17" s="110">
        <f>E16/B16</f>
        <v>0.47368421052631576</v>
      </c>
      <c r="F17" s="110"/>
      <c r="G17" s="51">
        <f>G16/B16</f>
        <v>0.47368421052631576</v>
      </c>
      <c r="H17" s="110">
        <f>H16/B16</f>
        <v>5.2631578947368418E-2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1</v>
      </c>
      <c r="I20" s="52">
        <f>H20/SUM(D12:E12)</f>
        <v>2.3809523809523808E-2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12"/>
    </row>
    <row r="23" spans="2:9" ht="16.2" thickBot="1" x14ac:dyDescent="0.35">
      <c r="B23" s="12" t="s">
        <v>10</v>
      </c>
      <c r="C23" s="12" t="s">
        <v>11</v>
      </c>
      <c r="D23" s="117" t="s">
        <v>12</v>
      </c>
      <c r="E23" s="118"/>
      <c r="F23" s="115" t="s">
        <v>24</v>
      </c>
      <c r="G23" s="116"/>
      <c r="H23" s="113" t="s">
        <v>13</v>
      </c>
      <c r="I23" s="114"/>
    </row>
    <row r="24" spans="2:9" x14ac:dyDescent="0.3">
      <c r="B24" s="17">
        <v>44986</v>
      </c>
      <c r="C24" s="18">
        <v>6</v>
      </c>
      <c r="D24" s="121">
        <v>2</v>
      </c>
      <c r="E24" s="122"/>
      <c r="F24" s="121">
        <v>4</v>
      </c>
      <c r="G24" s="122"/>
      <c r="H24" s="121">
        <v>0</v>
      </c>
      <c r="I24" s="122"/>
    </row>
    <row r="25" spans="2:9" x14ac:dyDescent="0.3">
      <c r="B25" s="17">
        <v>44987</v>
      </c>
      <c r="C25" s="18">
        <v>6</v>
      </c>
      <c r="D25" s="121">
        <v>1</v>
      </c>
      <c r="E25" s="122"/>
      <c r="F25" s="121">
        <v>5</v>
      </c>
      <c r="G25" s="122"/>
      <c r="H25" s="121">
        <v>0</v>
      </c>
      <c r="I25" s="122"/>
    </row>
    <row r="26" spans="2:9" x14ac:dyDescent="0.3">
      <c r="B26" s="17">
        <v>44988</v>
      </c>
      <c r="C26" s="18">
        <v>6</v>
      </c>
      <c r="D26" s="121">
        <v>1</v>
      </c>
      <c r="E26" s="122"/>
      <c r="F26" s="121">
        <v>5</v>
      </c>
      <c r="G26" s="122"/>
      <c r="H26" s="121">
        <v>0</v>
      </c>
      <c r="I26" s="122"/>
    </row>
    <row r="27" spans="2:9" x14ac:dyDescent="0.3">
      <c r="B27" s="76">
        <v>44989</v>
      </c>
      <c r="C27" s="77"/>
      <c r="D27" s="119"/>
      <c r="E27" s="120"/>
      <c r="F27" s="119"/>
      <c r="G27" s="120"/>
      <c r="H27" s="119"/>
      <c r="I27" s="120"/>
    </row>
    <row r="28" spans="2:9" x14ac:dyDescent="0.3">
      <c r="B28" s="76">
        <v>44990</v>
      </c>
      <c r="C28" s="77"/>
      <c r="D28" s="119"/>
      <c r="E28" s="120"/>
      <c r="F28" s="119"/>
      <c r="G28" s="120"/>
      <c r="H28" s="119"/>
      <c r="I28" s="120"/>
    </row>
    <row r="29" spans="2:9" x14ac:dyDescent="0.3">
      <c r="B29" s="17">
        <v>44991</v>
      </c>
      <c r="C29" s="18">
        <v>8</v>
      </c>
      <c r="D29" s="121">
        <v>3</v>
      </c>
      <c r="E29" s="122"/>
      <c r="F29" s="121">
        <v>4</v>
      </c>
      <c r="G29" s="122"/>
      <c r="H29" s="121">
        <v>1</v>
      </c>
      <c r="I29" s="122"/>
    </row>
    <row r="30" spans="2:9" x14ac:dyDescent="0.3">
      <c r="B30" s="17">
        <v>44992</v>
      </c>
      <c r="C30" s="18">
        <v>6</v>
      </c>
      <c r="D30" s="121">
        <v>2</v>
      </c>
      <c r="E30" s="122"/>
      <c r="F30" s="121">
        <v>3</v>
      </c>
      <c r="G30" s="122"/>
      <c r="H30" s="121">
        <v>1</v>
      </c>
      <c r="I30" s="122"/>
    </row>
    <row r="31" spans="2:9" x14ac:dyDescent="0.3">
      <c r="B31" s="17">
        <v>44993</v>
      </c>
      <c r="C31" s="18">
        <v>7</v>
      </c>
      <c r="D31" s="121">
        <v>3</v>
      </c>
      <c r="E31" s="122"/>
      <c r="F31" s="121">
        <v>4</v>
      </c>
      <c r="G31" s="122"/>
      <c r="H31" s="121">
        <v>0</v>
      </c>
      <c r="I31" s="122"/>
    </row>
    <row r="32" spans="2:9" x14ac:dyDescent="0.3">
      <c r="B32" s="17">
        <v>44994</v>
      </c>
      <c r="C32" s="18">
        <v>5</v>
      </c>
      <c r="D32" s="121">
        <v>2</v>
      </c>
      <c r="E32" s="122"/>
      <c r="F32" s="121">
        <v>2</v>
      </c>
      <c r="G32" s="122"/>
      <c r="H32" s="121">
        <v>1</v>
      </c>
      <c r="I32" s="122"/>
    </row>
    <row r="33" spans="2:9" x14ac:dyDescent="0.3">
      <c r="B33" s="17">
        <v>44995</v>
      </c>
      <c r="C33" s="18">
        <v>5</v>
      </c>
      <c r="D33" s="121">
        <v>1</v>
      </c>
      <c r="E33" s="122"/>
      <c r="F33" s="121">
        <v>3</v>
      </c>
      <c r="G33" s="122"/>
      <c r="H33" s="121">
        <v>1</v>
      </c>
      <c r="I33" s="122"/>
    </row>
    <row r="34" spans="2:9" x14ac:dyDescent="0.3">
      <c r="B34" s="76">
        <v>44996</v>
      </c>
      <c r="C34" s="77"/>
      <c r="D34" s="119"/>
      <c r="E34" s="120"/>
      <c r="F34" s="119"/>
      <c r="G34" s="120"/>
      <c r="H34" s="119"/>
      <c r="I34" s="120"/>
    </row>
    <row r="35" spans="2:9" x14ac:dyDescent="0.3">
      <c r="B35" s="76">
        <v>44997</v>
      </c>
      <c r="C35" s="77"/>
      <c r="D35" s="119"/>
      <c r="E35" s="120"/>
      <c r="F35" s="119"/>
      <c r="G35" s="120"/>
      <c r="H35" s="119"/>
      <c r="I35" s="120"/>
    </row>
    <row r="36" spans="2:9" x14ac:dyDescent="0.3">
      <c r="B36" s="17">
        <v>44998</v>
      </c>
      <c r="C36" s="18">
        <v>4</v>
      </c>
      <c r="D36" s="121">
        <v>3</v>
      </c>
      <c r="E36" s="122"/>
      <c r="F36" s="121">
        <v>1</v>
      </c>
      <c r="G36" s="122"/>
      <c r="H36" s="121">
        <v>0</v>
      </c>
      <c r="I36" s="122"/>
    </row>
    <row r="37" spans="2:9" x14ac:dyDescent="0.3">
      <c r="B37" s="17">
        <v>44999</v>
      </c>
      <c r="C37" s="18">
        <v>3</v>
      </c>
      <c r="D37" s="121">
        <v>2</v>
      </c>
      <c r="E37" s="122"/>
      <c r="F37" s="121">
        <v>1</v>
      </c>
      <c r="G37" s="122"/>
      <c r="H37" s="121">
        <v>0</v>
      </c>
      <c r="I37" s="122"/>
    </row>
    <row r="38" spans="2:9" x14ac:dyDescent="0.3">
      <c r="B38" s="17">
        <v>45000</v>
      </c>
      <c r="C38" s="18">
        <v>2</v>
      </c>
      <c r="D38" s="121">
        <v>2</v>
      </c>
      <c r="E38" s="122"/>
      <c r="F38" s="121">
        <v>0</v>
      </c>
      <c r="G38" s="122"/>
      <c r="H38" s="121">
        <v>0</v>
      </c>
      <c r="I38" s="122"/>
    </row>
    <row r="39" spans="2:9" x14ac:dyDescent="0.3">
      <c r="B39" s="17">
        <v>45001</v>
      </c>
      <c r="C39" s="18">
        <v>2</v>
      </c>
      <c r="D39" s="121">
        <v>2</v>
      </c>
      <c r="E39" s="122"/>
      <c r="F39" s="121">
        <v>0</v>
      </c>
      <c r="G39" s="122"/>
      <c r="H39" s="121">
        <v>0</v>
      </c>
      <c r="I39" s="122"/>
    </row>
    <row r="40" spans="2:9" x14ac:dyDescent="0.3">
      <c r="B40" s="17">
        <v>45002</v>
      </c>
      <c r="C40" s="18">
        <v>3</v>
      </c>
      <c r="D40" s="121">
        <v>3</v>
      </c>
      <c r="E40" s="122"/>
      <c r="F40" s="121">
        <v>0</v>
      </c>
      <c r="G40" s="122"/>
      <c r="H40" s="121">
        <v>0</v>
      </c>
      <c r="I40" s="122"/>
    </row>
    <row r="41" spans="2:9" x14ac:dyDescent="0.3">
      <c r="B41" s="76">
        <v>45003</v>
      </c>
      <c r="C41" s="77"/>
      <c r="D41" s="119"/>
      <c r="E41" s="120"/>
      <c r="F41" s="119"/>
      <c r="G41" s="120"/>
      <c r="H41" s="119"/>
      <c r="I41" s="120"/>
    </row>
    <row r="42" spans="2:9" x14ac:dyDescent="0.3">
      <c r="B42" s="76">
        <v>45004</v>
      </c>
      <c r="C42" s="77"/>
      <c r="D42" s="119"/>
      <c r="E42" s="120"/>
      <c r="F42" s="119"/>
      <c r="G42" s="120"/>
      <c r="H42" s="119"/>
      <c r="I42" s="120"/>
    </row>
    <row r="43" spans="2:9" x14ac:dyDescent="0.3">
      <c r="B43" s="17">
        <v>45005</v>
      </c>
      <c r="C43" s="18">
        <v>2</v>
      </c>
      <c r="D43" s="121">
        <v>0</v>
      </c>
      <c r="E43" s="122"/>
      <c r="F43" s="121">
        <v>1</v>
      </c>
      <c r="G43" s="122"/>
      <c r="H43" s="121">
        <v>1</v>
      </c>
      <c r="I43" s="122"/>
    </row>
    <row r="44" spans="2:9" x14ac:dyDescent="0.3">
      <c r="B44" s="17">
        <v>45006</v>
      </c>
      <c r="C44" s="18">
        <v>1</v>
      </c>
      <c r="D44" s="121">
        <v>1</v>
      </c>
      <c r="E44" s="122"/>
      <c r="F44" s="121">
        <v>0</v>
      </c>
      <c r="G44" s="122"/>
      <c r="H44" s="121">
        <v>0</v>
      </c>
      <c r="I44" s="122"/>
    </row>
    <row r="45" spans="2:9" x14ac:dyDescent="0.3">
      <c r="B45" s="17">
        <v>45007</v>
      </c>
      <c r="C45" s="18">
        <v>3</v>
      </c>
      <c r="D45" s="121">
        <v>3</v>
      </c>
      <c r="E45" s="122"/>
      <c r="F45" s="121">
        <v>0</v>
      </c>
      <c r="G45" s="122"/>
      <c r="H45" s="121">
        <v>0</v>
      </c>
      <c r="I45" s="122"/>
    </row>
    <row r="46" spans="2:9" x14ac:dyDescent="0.3">
      <c r="B46" s="17">
        <v>45008</v>
      </c>
      <c r="C46" s="18">
        <v>5</v>
      </c>
      <c r="D46" s="121">
        <v>2</v>
      </c>
      <c r="E46" s="122"/>
      <c r="F46" s="121">
        <v>2</v>
      </c>
      <c r="G46" s="122"/>
      <c r="H46" s="121">
        <v>1</v>
      </c>
      <c r="I46" s="122"/>
    </row>
    <row r="47" spans="2:9" x14ac:dyDescent="0.3">
      <c r="B47" s="17">
        <v>45009</v>
      </c>
      <c r="C47" s="18">
        <v>4</v>
      </c>
      <c r="D47" s="121">
        <v>0</v>
      </c>
      <c r="E47" s="122"/>
      <c r="F47" s="121">
        <v>0</v>
      </c>
      <c r="G47" s="122"/>
      <c r="H47" s="121">
        <v>4</v>
      </c>
      <c r="I47" s="122"/>
    </row>
    <row r="48" spans="2:9" x14ac:dyDescent="0.3">
      <c r="B48" s="76">
        <v>45010</v>
      </c>
      <c r="C48" s="77"/>
      <c r="D48" s="119"/>
      <c r="E48" s="120"/>
      <c r="F48" s="119"/>
      <c r="G48" s="120"/>
      <c r="H48" s="119"/>
      <c r="I48" s="120"/>
    </row>
    <row r="49" spans="2:9" x14ac:dyDescent="0.3">
      <c r="B49" s="76">
        <v>45011</v>
      </c>
      <c r="C49" s="77"/>
      <c r="D49" s="119"/>
      <c r="E49" s="120"/>
      <c r="F49" s="119"/>
      <c r="G49" s="120"/>
      <c r="H49" s="119"/>
      <c r="I49" s="120"/>
    </row>
    <row r="50" spans="2:9" x14ac:dyDescent="0.3">
      <c r="B50" s="17">
        <v>45012</v>
      </c>
      <c r="C50" s="18">
        <v>4</v>
      </c>
      <c r="D50" s="121">
        <v>2</v>
      </c>
      <c r="E50" s="122"/>
      <c r="F50" s="121">
        <v>2</v>
      </c>
      <c r="G50" s="122"/>
      <c r="H50" s="121">
        <v>0</v>
      </c>
      <c r="I50" s="122"/>
    </row>
    <row r="51" spans="2:9" x14ac:dyDescent="0.3">
      <c r="B51" s="17">
        <v>45013</v>
      </c>
      <c r="C51" s="18">
        <v>0</v>
      </c>
      <c r="D51" s="121">
        <v>0</v>
      </c>
      <c r="E51" s="122"/>
      <c r="F51" s="121">
        <v>0</v>
      </c>
      <c r="G51" s="122"/>
      <c r="H51" s="121">
        <v>0</v>
      </c>
      <c r="I51" s="122"/>
    </row>
    <row r="52" spans="2:9" x14ac:dyDescent="0.3">
      <c r="B52" s="17">
        <v>45014</v>
      </c>
      <c r="C52" s="18">
        <v>2</v>
      </c>
      <c r="D52" s="121">
        <v>2</v>
      </c>
      <c r="E52" s="122"/>
      <c r="F52" s="121">
        <v>0</v>
      </c>
      <c r="G52" s="122"/>
      <c r="H52" s="121">
        <v>0</v>
      </c>
      <c r="I52" s="122"/>
    </row>
    <row r="53" spans="2:9" x14ac:dyDescent="0.3">
      <c r="B53" s="17">
        <v>45015</v>
      </c>
      <c r="C53" s="18">
        <v>3</v>
      </c>
      <c r="D53" s="121">
        <v>2</v>
      </c>
      <c r="E53" s="122"/>
      <c r="F53" s="121">
        <v>1</v>
      </c>
      <c r="G53" s="122"/>
      <c r="H53" s="121">
        <v>0</v>
      </c>
      <c r="I53" s="122"/>
    </row>
    <row r="54" spans="2:9" ht="15" thickBot="1" x14ac:dyDescent="0.35">
      <c r="B54" s="17">
        <v>45016</v>
      </c>
      <c r="C54" s="18">
        <v>4</v>
      </c>
      <c r="D54" s="121">
        <v>3</v>
      </c>
      <c r="E54" s="122"/>
      <c r="F54" s="121">
        <v>0</v>
      </c>
      <c r="G54" s="122"/>
      <c r="H54" s="121">
        <v>1</v>
      </c>
      <c r="I54" s="122"/>
    </row>
    <row r="55" spans="2:9" ht="15" thickBot="1" x14ac:dyDescent="0.35">
      <c r="B55" s="28" t="s">
        <v>25</v>
      </c>
      <c r="C55" s="56">
        <f>SUM(C24:C54)</f>
        <v>91</v>
      </c>
      <c r="D55" s="126">
        <f>SUM(D24:D54)</f>
        <v>42</v>
      </c>
      <c r="E55" s="127"/>
      <c r="F55" s="126">
        <f>SUM(F24:F54)</f>
        <v>38</v>
      </c>
      <c r="G55" s="127"/>
      <c r="H55" s="167">
        <f>SUM(H24:H54)</f>
        <v>11</v>
      </c>
      <c r="I55" s="168"/>
    </row>
    <row r="56" spans="2:9" x14ac:dyDescent="0.3">
      <c r="B56" s="6"/>
      <c r="C56" s="6"/>
      <c r="D56" s="125"/>
      <c r="E56" s="125"/>
      <c r="F56" s="125"/>
      <c r="G56" s="125"/>
      <c r="H56" s="6"/>
      <c r="I56" s="6"/>
    </row>
    <row r="57" spans="2:9" x14ac:dyDescent="0.3">
      <c r="B57" s="6"/>
      <c r="C57" s="6"/>
      <c r="D57" s="6"/>
      <c r="E57" s="6"/>
      <c r="F57" s="125"/>
      <c r="G57" s="125"/>
      <c r="H57" s="6"/>
      <c r="I57" s="6"/>
    </row>
    <row r="58" spans="2:9" x14ac:dyDescent="0.3">
      <c r="B58" s="6"/>
      <c r="C58" s="6"/>
      <c r="D58" s="6"/>
      <c r="E58" s="6"/>
      <c r="F58" s="125"/>
      <c r="G58" s="125"/>
      <c r="H58" s="6"/>
      <c r="I58" s="6"/>
    </row>
    <row r="59" spans="2:9" x14ac:dyDescent="0.3">
      <c r="B59" s="6"/>
      <c r="C59" s="6"/>
      <c r="D59" s="6"/>
      <c r="E59" s="6"/>
      <c r="F59" s="125"/>
      <c r="G59" s="125"/>
      <c r="H59" s="6"/>
      <c r="I59" s="6"/>
    </row>
    <row r="60" spans="2:9" ht="15" thickBot="1" x14ac:dyDescent="0.35">
      <c r="B60" s="6"/>
      <c r="C60" s="6"/>
      <c r="D60" s="6"/>
      <c r="E60" s="6"/>
      <c r="F60" s="125"/>
      <c r="G60" s="125"/>
      <c r="H60" s="6"/>
      <c r="I60" s="6"/>
    </row>
    <row r="61" spans="2:9" ht="15.6" x14ac:dyDescent="0.3">
      <c r="B61" s="37" t="s">
        <v>31</v>
      </c>
      <c r="C61" s="38"/>
      <c r="D61" s="39"/>
      <c r="E61" s="40"/>
      <c r="F61" s="171" t="s">
        <v>28</v>
      </c>
      <c r="G61" s="172"/>
      <c r="H61" s="172"/>
      <c r="I61" s="173"/>
    </row>
    <row r="62" spans="2:9" x14ac:dyDescent="0.3">
      <c r="B62" s="41"/>
      <c r="C62" s="42"/>
      <c r="D62" s="42"/>
      <c r="E62" s="42"/>
      <c r="F62" s="169" t="s">
        <v>32</v>
      </c>
      <c r="G62" s="170"/>
      <c r="H62" s="158" t="s">
        <v>3</v>
      </c>
      <c r="I62" s="159"/>
    </row>
    <row r="63" spans="2:9" x14ac:dyDescent="0.3">
      <c r="B63" s="35" t="s">
        <v>29</v>
      </c>
      <c r="C63" s="13">
        <v>28</v>
      </c>
      <c r="D63" s="165">
        <v>0</v>
      </c>
      <c r="E63" s="166"/>
      <c r="F63" s="157">
        <v>8</v>
      </c>
      <c r="G63" s="109"/>
      <c r="H63" s="121">
        <v>20</v>
      </c>
      <c r="I63" s="162"/>
    </row>
    <row r="64" spans="2:9" x14ac:dyDescent="0.3">
      <c r="B64" s="35" t="s">
        <v>30</v>
      </c>
      <c r="C64" s="13">
        <v>23</v>
      </c>
      <c r="D64" s="165">
        <v>0</v>
      </c>
      <c r="E64" s="166"/>
      <c r="F64" s="157">
        <v>0</v>
      </c>
      <c r="G64" s="109"/>
      <c r="H64" s="121">
        <v>23</v>
      </c>
      <c r="I64" s="162"/>
    </row>
    <row r="65" spans="2:9" ht="15" thickBot="1" x14ac:dyDescent="0.35">
      <c r="B65" s="36" t="s">
        <v>15</v>
      </c>
      <c r="C65" s="34">
        <v>80</v>
      </c>
      <c r="D65" s="163">
        <v>0</v>
      </c>
      <c r="E65" s="164"/>
      <c r="F65" s="155">
        <v>80</v>
      </c>
      <c r="G65" s="156"/>
      <c r="H65" s="160">
        <v>0</v>
      </c>
      <c r="I65" s="161"/>
    </row>
    <row r="66" spans="2:9" ht="15" thickBot="1" x14ac:dyDescent="0.35">
      <c r="B66" s="43" t="s">
        <v>33</v>
      </c>
      <c r="C66" s="44">
        <f>SUM(C63:C65)</f>
        <v>131</v>
      </c>
      <c r="D66" s="151">
        <f>SUM(D63:D65)</f>
        <v>0</v>
      </c>
      <c r="E66" s="152"/>
      <c r="F66" s="153">
        <f>SUM(F63:F65)</f>
        <v>88</v>
      </c>
      <c r="G66" s="154"/>
      <c r="H66" s="153">
        <f>SUM(H63:H65)</f>
        <v>43</v>
      </c>
      <c r="I66" s="154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  <row r="81" spans="2:9" x14ac:dyDescent="0.3">
      <c r="B81" s="6"/>
      <c r="C81" s="6"/>
      <c r="D81" s="6"/>
      <c r="E81" s="6"/>
      <c r="F81" s="6"/>
      <c r="G81" s="6"/>
      <c r="H81" s="6"/>
      <c r="I81" s="6"/>
    </row>
  </sheetData>
  <mergeCells count="144">
    <mergeCell ref="D66:E66"/>
    <mergeCell ref="F66:G66"/>
    <mergeCell ref="H66:I66"/>
    <mergeCell ref="D64:E64"/>
    <mergeCell ref="F64:G64"/>
    <mergeCell ref="H64:I64"/>
    <mergeCell ref="D65:E65"/>
    <mergeCell ref="F65:G65"/>
    <mergeCell ref="H65:I65"/>
    <mergeCell ref="F61:I61"/>
    <mergeCell ref="F62:G62"/>
    <mergeCell ref="H62:I62"/>
    <mergeCell ref="D63:E63"/>
    <mergeCell ref="F63:G63"/>
    <mergeCell ref="H63:I63"/>
    <mergeCell ref="D56:E56"/>
    <mergeCell ref="F56:G56"/>
    <mergeCell ref="F57:G57"/>
    <mergeCell ref="F58:G58"/>
    <mergeCell ref="F59:G59"/>
    <mergeCell ref="F60:G60"/>
    <mergeCell ref="D54:E54"/>
    <mergeCell ref="F54:G54"/>
    <mergeCell ref="H54:I54"/>
    <mergeCell ref="D55:E55"/>
    <mergeCell ref="F55:G55"/>
    <mergeCell ref="H55:I55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52:E52"/>
    <mergeCell ref="F48:G48"/>
    <mergeCell ref="H48:I48"/>
    <mergeCell ref="D49:E49"/>
    <mergeCell ref="F49:G49"/>
    <mergeCell ref="H49:I49"/>
    <mergeCell ref="D48:E48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38:E38"/>
    <mergeCell ref="F38:G38"/>
    <mergeCell ref="H38:I38"/>
    <mergeCell ref="D41:E41"/>
    <mergeCell ref="F41:G41"/>
    <mergeCell ref="H41:I41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D32:E32"/>
    <mergeCell ref="D33:E33"/>
    <mergeCell ref="F32:G32"/>
    <mergeCell ref="F33:G33"/>
    <mergeCell ref="H32:I32"/>
    <mergeCell ref="H33:I33"/>
    <mergeCell ref="H39:I39"/>
    <mergeCell ref="H40:I40"/>
    <mergeCell ref="D39:E39"/>
    <mergeCell ref="D40:E40"/>
    <mergeCell ref="F39:G39"/>
    <mergeCell ref="F40:G40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81"/>
  <sheetViews>
    <sheetView showGridLines="0" workbookViewId="0">
      <selection activeCell="I10" sqref="I10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45017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58</v>
      </c>
    </row>
    <row r="9" spans="2:11" x14ac:dyDescent="0.3">
      <c r="B9" s="31" t="s">
        <v>14</v>
      </c>
      <c r="C9" s="9" t="s">
        <v>3</v>
      </c>
      <c r="D9" s="13">
        <v>22</v>
      </c>
      <c r="E9" s="121">
        <v>2</v>
      </c>
      <c r="F9" s="122"/>
      <c r="G9" s="145" t="s">
        <v>18</v>
      </c>
      <c r="H9" s="146"/>
      <c r="I9" s="58">
        <f>D9/SUM(D9:E9)</f>
        <v>0.91666666666666663</v>
      </c>
    </row>
    <row r="10" spans="2:11" x14ac:dyDescent="0.3">
      <c r="B10" s="31" t="s">
        <v>12</v>
      </c>
      <c r="C10" s="9" t="s">
        <v>4</v>
      </c>
      <c r="D10" s="13">
        <v>1</v>
      </c>
      <c r="E10" s="121">
        <v>2</v>
      </c>
      <c r="F10" s="122"/>
      <c r="G10" s="145" t="s">
        <v>17</v>
      </c>
      <c r="H10" s="146"/>
      <c r="I10" s="58">
        <f>D10/SUM(D10:E10)</f>
        <v>0.33333333333333331</v>
      </c>
    </row>
    <row r="11" spans="2:11" x14ac:dyDescent="0.3">
      <c r="B11" s="45" t="s">
        <v>34</v>
      </c>
      <c r="C11" s="9" t="s">
        <v>15</v>
      </c>
      <c r="D11" s="13">
        <v>35</v>
      </c>
      <c r="E11" s="121">
        <v>2</v>
      </c>
      <c r="F11" s="122"/>
      <c r="G11" s="143" t="s">
        <v>50</v>
      </c>
      <c r="H11" s="144"/>
      <c r="I11" s="58">
        <f>D11/SUM(D11:E11)</f>
        <v>0.94594594594594594</v>
      </c>
      <c r="K11" t="s">
        <v>49</v>
      </c>
    </row>
    <row r="12" spans="2:11" x14ac:dyDescent="0.3">
      <c r="B12" s="61">
        <f>D55</f>
        <v>64</v>
      </c>
      <c r="C12" s="54" t="s">
        <v>36</v>
      </c>
      <c r="D12" s="16">
        <f>SUM(D9:D11)</f>
        <v>58</v>
      </c>
      <c r="E12" s="104">
        <f>SUM(E9:E11)</f>
        <v>6</v>
      </c>
      <c r="F12" s="105"/>
      <c r="G12" s="106" t="s">
        <v>19</v>
      </c>
      <c r="H12" s="107"/>
      <c r="I12" s="58">
        <f>I8/B12</f>
        <v>0.90625</v>
      </c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F55</f>
        <v>54</v>
      </c>
      <c r="C16" s="109">
        <v>3</v>
      </c>
      <c r="D16" s="109"/>
      <c r="E16" s="109">
        <v>43</v>
      </c>
      <c r="F16" s="109"/>
      <c r="G16" s="13">
        <v>7</v>
      </c>
      <c r="H16" s="109">
        <v>1</v>
      </c>
      <c r="I16" s="109"/>
    </row>
    <row r="17" spans="2:9" x14ac:dyDescent="0.3">
      <c r="B17" s="51">
        <f>C17+E17+G17+H17</f>
        <v>1</v>
      </c>
      <c r="C17" s="110">
        <f>C16/B16</f>
        <v>5.5555555555555552E-2</v>
      </c>
      <c r="D17" s="110"/>
      <c r="E17" s="110">
        <f>E16/B16</f>
        <v>0.79629629629629628</v>
      </c>
      <c r="F17" s="110"/>
      <c r="G17" s="51">
        <f>G16/B16</f>
        <v>0.12962962962962962</v>
      </c>
      <c r="H17" s="110">
        <f>H16/B16</f>
        <v>1.8518518518518517E-2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1</v>
      </c>
      <c r="I20" s="58">
        <f>H20/D55</f>
        <v>1.5625E-2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81"/>
    </row>
    <row r="23" spans="2:9" ht="16.2" thickBot="1" x14ac:dyDescent="0.35">
      <c r="B23" s="12" t="s">
        <v>10</v>
      </c>
      <c r="C23" s="12" t="s">
        <v>11</v>
      </c>
      <c r="D23" s="117" t="s">
        <v>12</v>
      </c>
      <c r="E23" s="118"/>
      <c r="F23" s="115" t="s">
        <v>24</v>
      </c>
      <c r="G23" s="116"/>
      <c r="H23" s="182" t="s">
        <v>13</v>
      </c>
      <c r="I23" s="183"/>
    </row>
    <row r="24" spans="2:9" x14ac:dyDescent="0.3">
      <c r="B24" s="81">
        <v>45017</v>
      </c>
      <c r="C24" s="77"/>
      <c r="D24" s="119"/>
      <c r="E24" s="120"/>
      <c r="F24" s="119"/>
      <c r="G24" s="120"/>
      <c r="H24" s="180"/>
      <c r="I24" s="180"/>
    </row>
    <row r="25" spans="2:9" x14ac:dyDescent="0.3">
      <c r="B25" s="81">
        <v>45018</v>
      </c>
      <c r="C25" s="82"/>
      <c r="D25" s="79"/>
      <c r="E25" s="80"/>
      <c r="F25" s="79"/>
      <c r="G25" s="80"/>
      <c r="H25" s="119"/>
      <c r="I25" s="120"/>
    </row>
    <row r="26" spans="2:9" x14ac:dyDescent="0.3">
      <c r="B26" s="73">
        <v>45019</v>
      </c>
      <c r="C26" s="18">
        <v>3</v>
      </c>
      <c r="D26" s="121">
        <v>1</v>
      </c>
      <c r="E26" s="122"/>
      <c r="F26" s="121">
        <v>2</v>
      </c>
      <c r="G26" s="122">
        <v>2</v>
      </c>
      <c r="H26" s="109">
        <v>0</v>
      </c>
      <c r="I26" s="109"/>
    </row>
    <row r="27" spans="2:9" x14ac:dyDescent="0.3">
      <c r="B27" s="73">
        <v>45020</v>
      </c>
      <c r="C27" s="18">
        <v>3</v>
      </c>
      <c r="D27" s="121">
        <v>1</v>
      </c>
      <c r="E27" s="122"/>
      <c r="F27" s="121">
        <v>1</v>
      </c>
      <c r="G27" s="122"/>
      <c r="H27" s="109">
        <v>1</v>
      </c>
      <c r="I27" s="109"/>
    </row>
    <row r="28" spans="2:9" x14ac:dyDescent="0.3">
      <c r="B28" s="73">
        <v>45021</v>
      </c>
      <c r="C28" s="18">
        <v>3</v>
      </c>
      <c r="D28" s="121">
        <v>2</v>
      </c>
      <c r="E28" s="122"/>
      <c r="F28" s="121">
        <v>0</v>
      </c>
      <c r="G28" s="122"/>
      <c r="H28" s="109">
        <v>1</v>
      </c>
      <c r="I28" s="109"/>
    </row>
    <row r="29" spans="2:9" x14ac:dyDescent="0.3">
      <c r="B29" s="81">
        <v>45022</v>
      </c>
      <c r="C29" s="77"/>
      <c r="D29" s="119"/>
      <c r="E29" s="120"/>
      <c r="F29" s="119"/>
      <c r="G29" s="120"/>
      <c r="H29" s="180"/>
      <c r="I29" s="180"/>
    </row>
    <row r="30" spans="2:9" x14ac:dyDescent="0.3">
      <c r="B30" s="81">
        <v>45023</v>
      </c>
      <c r="C30" s="77"/>
      <c r="D30" s="119"/>
      <c r="E30" s="120"/>
      <c r="F30" s="119"/>
      <c r="G30" s="120"/>
      <c r="H30" s="180"/>
      <c r="I30" s="180"/>
    </row>
    <row r="31" spans="2:9" x14ac:dyDescent="0.3">
      <c r="B31" s="81">
        <v>45024</v>
      </c>
      <c r="C31" s="77"/>
      <c r="D31" s="119"/>
      <c r="E31" s="120"/>
      <c r="F31" s="119"/>
      <c r="G31" s="120"/>
      <c r="H31" s="180"/>
      <c r="I31" s="180"/>
    </row>
    <row r="32" spans="2:9" x14ac:dyDescent="0.3">
      <c r="B32" s="81">
        <v>45025</v>
      </c>
      <c r="C32" s="82"/>
      <c r="D32" s="119"/>
      <c r="E32" s="120"/>
      <c r="F32" s="119"/>
      <c r="G32" s="120"/>
      <c r="H32" s="180"/>
      <c r="I32" s="180"/>
    </row>
    <row r="33" spans="2:9" x14ac:dyDescent="0.3">
      <c r="B33" s="73">
        <v>45026</v>
      </c>
      <c r="C33" s="18">
        <v>5</v>
      </c>
      <c r="D33" s="121">
        <v>4</v>
      </c>
      <c r="E33" s="122"/>
      <c r="F33" s="121">
        <v>1</v>
      </c>
      <c r="G33" s="122"/>
      <c r="H33" s="109">
        <v>0</v>
      </c>
      <c r="I33" s="109"/>
    </row>
    <row r="34" spans="2:9" x14ac:dyDescent="0.3">
      <c r="B34" s="73">
        <v>45027</v>
      </c>
      <c r="C34" s="18">
        <v>2</v>
      </c>
      <c r="D34" s="121">
        <v>1</v>
      </c>
      <c r="E34" s="122"/>
      <c r="F34" s="121">
        <v>1</v>
      </c>
      <c r="G34" s="122"/>
      <c r="H34" s="109">
        <v>0</v>
      </c>
      <c r="I34" s="109"/>
    </row>
    <row r="35" spans="2:9" x14ac:dyDescent="0.3">
      <c r="B35" s="73">
        <v>45028</v>
      </c>
      <c r="C35" s="18">
        <v>4</v>
      </c>
      <c r="D35" s="121">
        <v>3</v>
      </c>
      <c r="E35" s="122"/>
      <c r="F35" s="121">
        <v>0</v>
      </c>
      <c r="G35" s="122"/>
      <c r="H35" s="109">
        <v>1</v>
      </c>
      <c r="I35" s="109"/>
    </row>
    <row r="36" spans="2:9" x14ac:dyDescent="0.3">
      <c r="B36" s="73">
        <v>45029</v>
      </c>
      <c r="C36" s="18">
        <v>3</v>
      </c>
      <c r="D36" s="121">
        <v>2</v>
      </c>
      <c r="E36" s="122"/>
      <c r="F36" s="121">
        <v>0</v>
      </c>
      <c r="G36" s="122"/>
      <c r="H36" s="109">
        <v>1</v>
      </c>
      <c r="I36" s="109"/>
    </row>
    <row r="37" spans="2:9" x14ac:dyDescent="0.3">
      <c r="B37" s="73">
        <v>45030</v>
      </c>
      <c r="C37" s="18">
        <v>3</v>
      </c>
      <c r="D37" s="121">
        <v>1</v>
      </c>
      <c r="E37" s="122"/>
      <c r="F37" s="121">
        <v>2</v>
      </c>
      <c r="G37" s="122">
        <v>2</v>
      </c>
      <c r="H37" s="109">
        <v>0</v>
      </c>
      <c r="I37" s="109"/>
    </row>
    <row r="38" spans="2:9" x14ac:dyDescent="0.3">
      <c r="B38" s="81">
        <v>45031</v>
      </c>
      <c r="C38" s="82"/>
      <c r="D38" s="79"/>
      <c r="E38" s="80"/>
      <c r="F38" s="79"/>
      <c r="G38" s="80"/>
      <c r="H38" s="180"/>
      <c r="I38" s="180"/>
    </row>
    <row r="39" spans="2:9" x14ac:dyDescent="0.3">
      <c r="B39" s="81">
        <v>45032</v>
      </c>
      <c r="C39" s="83"/>
      <c r="D39" s="84"/>
      <c r="E39" s="85"/>
      <c r="F39" s="84"/>
      <c r="G39" s="85"/>
      <c r="H39" s="119"/>
      <c r="I39" s="120"/>
    </row>
    <row r="40" spans="2:9" x14ac:dyDescent="0.3">
      <c r="B40" s="73">
        <v>45033</v>
      </c>
      <c r="C40" s="18">
        <v>3</v>
      </c>
      <c r="D40" s="121">
        <v>3</v>
      </c>
      <c r="E40" s="122"/>
      <c r="F40" s="121">
        <v>0</v>
      </c>
      <c r="G40" s="122"/>
      <c r="H40" s="109">
        <v>0</v>
      </c>
      <c r="I40" s="109"/>
    </row>
    <row r="41" spans="2:9" x14ac:dyDescent="0.3">
      <c r="B41" s="73">
        <v>45034</v>
      </c>
      <c r="C41" s="18">
        <v>41</v>
      </c>
      <c r="D41" s="121">
        <v>11</v>
      </c>
      <c r="E41" s="122"/>
      <c r="F41" s="121">
        <v>27</v>
      </c>
      <c r="G41" s="122"/>
      <c r="H41" s="109">
        <v>3</v>
      </c>
      <c r="I41" s="109"/>
    </row>
    <row r="42" spans="2:9" x14ac:dyDescent="0.3">
      <c r="B42" s="73">
        <v>45035</v>
      </c>
      <c r="C42" s="18">
        <v>3</v>
      </c>
      <c r="D42" s="121">
        <v>1</v>
      </c>
      <c r="E42" s="122"/>
      <c r="F42" s="121">
        <v>1</v>
      </c>
      <c r="G42" s="122"/>
      <c r="H42" s="109">
        <v>1</v>
      </c>
      <c r="I42" s="109"/>
    </row>
    <row r="43" spans="2:9" x14ac:dyDescent="0.3">
      <c r="B43" s="73">
        <v>45036</v>
      </c>
      <c r="C43" s="18">
        <v>3</v>
      </c>
      <c r="D43" s="121">
        <v>2</v>
      </c>
      <c r="E43" s="122"/>
      <c r="F43" s="121">
        <v>1</v>
      </c>
      <c r="G43" s="122"/>
      <c r="H43" s="109">
        <v>0</v>
      </c>
      <c r="I43" s="109"/>
    </row>
    <row r="44" spans="2:9" x14ac:dyDescent="0.3">
      <c r="B44" s="81">
        <v>45037</v>
      </c>
      <c r="C44" s="82"/>
      <c r="D44" s="79"/>
      <c r="E44" s="80"/>
      <c r="F44" s="79"/>
      <c r="G44" s="80"/>
      <c r="H44" s="119"/>
      <c r="I44" s="120"/>
    </row>
    <row r="45" spans="2:9" x14ac:dyDescent="0.3">
      <c r="B45" s="81">
        <v>45038</v>
      </c>
      <c r="C45" s="77"/>
      <c r="D45" s="79"/>
      <c r="E45" s="80"/>
      <c r="F45" s="79"/>
      <c r="G45" s="80"/>
      <c r="H45" s="119"/>
      <c r="I45" s="120"/>
    </row>
    <row r="46" spans="2:9" x14ac:dyDescent="0.3">
      <c r="B46" s="81">
        <v>45039</v>
      </c>
      <c r="C46" s="82"/>
      <c r="D46" s="79"/>
      <c r="E46" s="80"/>
      <c r="F46" s="79"/>
      <c r="G46" s="80"/>
      <c r="H46" s="119"/>
      <c r="I46" s="120"/>
    </row>
    <row r="47" spans="2:9" x14ac:dyDescent="0.3">
      <c r="B47" s="73">
        <v>45040</v>
      </c>
      <c r="C47" s="18">
        <v>3</v>
      </c>
      <c r="D47" s="121">
        <v>1</v>
      </c>
      <c r="E47" s="122"/>
      <c r="F47" s="121">
        <v>1</v>
      </c>
      <c r="G47" s="122"/>
      <c r="H47" s="109">
        <v>1</v>
      </c>
      <c r="I47" s="109"/>
    </row>
    <row r="48" spans="2:9" x14ac:dyDescent="0.3">
      <c r="B48" s="73">
        <v>45041</v>
      </c>
      <c r="C48" s="18">
        <v>40</v>
      </c>
      <c r="D48" s="121">
        <v>26</v>
      </c>
      <c r="E48" s="122"/>
      <c r="F48" s="121">
        <v>13</v>
      </c>
      <c r="G48" s="122"/>
      <c r="H48" s="109">
        <v>1</v>
      </c>
      <c r="I48" s="109"/>
    </row>
    <row r="49" spans="2:9" x14ac:dyDescent="0.3">
      <c r="B49" s="73">
        <v>45042</v>
      </c>
      <c r="C49" s="18">
        <v>3</v>
      </c>
      <c r="D49" s="121">
        <v>2</v>
      </c>
      <c r="E49" s="122"/>
      <c r="F49" s="121">
        <v>1</v>
      </c>
      <c r="G49" s="122"/>
      <c r="H49" s="109">
        <v>0</v>
      </c>
      <c r="I49" s="109"/>
    </row>
    <row r="50" spans="2:9" x14ac:dyDescent="0.3">
      <c r="B50" s="73">
        <v>45043</v>
      </c>
      <c r="C50" s="18">
        <v>4</v>
      </c>
      <c r="D50" s="121">
        <v>1</v>
      </c>
      <c r="E50" s="122"/>
      <c r="F50" s="121">
        <v>2</v>
      </c>
      <c r="G50" s="122"/>
      <c r="H50" s="109">
        <v>1</v>
      </c>
      <c r="I50" s="109"/>
    </row>
    <row r="51" spans="2:9" x14ac:dyDescent="0.3">
      <c r="B51" s="73">
        <v>45044</v>
      </c>
      <c r="C51" s="18">
        <v>4</v>
      </c>
      <c r="D51" s="121">
        <v>2</v>
      </c>
      <c r="E51" s="122"/>
      <c r="F51" s="121">
        <v>1</v>
      </c>
      <c r="G51" s="122"/>
      <c r="H51" s="109">
        <v>1</v>
      </c>
      <c r="I51" s="109"/>
    </row>
    <row r="52" spans="2:9" x14ac:dyDescent="0.3">
      <c r="B52" s="81">
        <v>45045</v>
      </c>
      <c r="C52" s="77"/>
      <c r="D52" s="119"/>
      <c r="E52" s="120"/>
      <c r="F52" s="119"/>
      <c r="G52" s="120"/>
      <c r="H52" s="180"/>
      <c r="I52" s="180"/>
    </row>
    <row r="53" spans="2:9" x14ac:dyDescent="0.3">
      <c r="B53" s="81">
        <v>45046</v>
      </c>
      <c r="C53" s="77"/>
      <c r="D53" s="119"/>
      <c r="E53" s="120"/>
      <c r="F53" s="119"/>
      <c r="G53" s="120"/>
      <c r="H53" s="180"/>
      <c r="I53" s="180"/>
    </row>
    <row r="54" spans="2:9" ht="15" thickBot="1" x14ac:dyDescent="0.35">
      <c r="B54" s="73"/>
      <c r="C54" s="27"/>
      <c r="D54" s="174"/>
      <c r="E54" s="174"/>
      <c r="F54" s="156"/>
      <c r="G54" s="156"/>
      <c r="H54" s="156"/>
      <c r="I54" s="184"/>
    </row>
    <row r="55" spans="2:9" ht="15" thickBot="1" x14ac:dyDescent="0.35">
      <c r="B55" s="28" t="s">
        <v>25</v>
      </c>
      <c r="C55" s="56">
        <f>SUM(C24:C54)</f>
        <v>130</v>
      </c>
      <c r="D55" s="126">
        <f>SUM(D24:D54)</f>
        <v>64</v>
      </c>
      <c r="E55" s="127"/>
      <c r="F55" s="126">
        <f>SUM(F24:F54)</f>
        <v>54</v>
      </c>
      <c r="G55" s="127"/>
      <c r="H55" s="167">
        <f>SUM(H24:H54)</f>
        <v>12</v>
      </c>
      <c r="I55" s="168"/>
    </row>
    <row r="56" spans="2:9" x14ac:dyDescent="0.3">
      <c r="B56" s="6"/>
      <c r="C56" s="6"/>
      <c r="D56" s="125"/>
      <c r="E56" s="125"/>
      <c r="F56" s="125"/>
      <c r="G56" s="125"/>
      <c r="H56" s="6"/>
      <c r="I56" s="6"/>
    </row>
    <row r="57" spans="2:9" x14ac:dyDescent="0.3">
      <c r="B57" s="6"/>
      <c r="C57" s="6"/>
      <c r="D57" s="6"/>
      <c r="E57" s="6"/>
      <c r="F57" s="125"/>
      <c r="G57" s="125"/>
      <c r="H57" s="6"/>
      <c r="I57" s="6"/>
    </row>
    <row r="58" spans="2:9" x14ac:dyDescent="0.3">
      <c r="B58" s="6"/>
      <c r="C58" s="6"/>
      <c r="D58" s="6"/>
      <c r="E58" s="6"/>
      <c r="F58" s="125"/>
      <c r="G58" s="125"/>
      <c r="H58" s="6"/>
      <c r="I58" s="6"/>
    </row>
    <row r="59" spans="2:9" x14ac:dyDescent="0.3">
      <c r="B59" s="6"/>
      <c r="C59" s="6"/>
      <c r="D59" s="6"/>
      <c r="E59" s="6"/>
      <c r="F59" s="125"/>
      <c r="G59" s="125"/>
      <c r="H59" s="6"/>
      <c r="I59" s="6"/>
    </row>
    <row r="60" spans="2:9" ht="15" thickBot="1" x14ac:dyDescent="0.35">
      <c r="B60" s="6"/>
      <c r="C60" s="6"/>
      <c r="D60" s="6"/>
      <c r="E60" s="6"/>
      <c r="F60" s="125"/>
      <c r="G60" s="125"/>
      <c r="H60" s="6"/>
      <c r="I60" s="6"/>
    </row>
    <row r="61" spans="2:9" ht="15.6" x14ac:dyDescent="0.3">
      <c r="B61" s="37" t="s">
        <v>31</v>
      </c>
      <c r="C61" s="38"/>
      <c r="D61" s="39"/>
      <c r="E61" s="40"/>
      <c r="F61" s="171" t="s">
        <v>28</v>
      </c>
      <c r="G61" s="172"/>
      <c r="H61" s="172"/>
      <c r="I61" s="173"/>
    </row>
    <row r="62" spans="2:9" x14ac:dyDescent="0.3">
      <c r="B62" s="41"/>
      <c r="C62" s="42"/>
      <c r="D62" s="42"/>
      <c r="E62" s="42"/>
      <c r="F62" s="169" t="s">
        <v>32</v>
      </c>
      <c r="G62" s="170"/>
      <c r="H62" s="158" t="s">
        <v>3</v>
      </c>
      <c r="I62" s="159"/>
    </row>
    <row r="63" spans="2:9" x14ac:dyDescent="0.3">
      <c r="B63" s="35" t="s">
        <v>29</v>
      </c>
      <c r="C63" s="13"/>
      <c r="D63" s="165" t="e">
        <f>C63/C66</f>
        <v>#DIV/0!</v>
      </c>
      <c r="E63" s="166"/>
      <c r="F63" s="157">
        <v>9</v>
      </c>
      <c r="G63" s="109"/>
      <c r="H63" s="121">
        <v>30</v>
      </c>
      <c r="I63" s="162"/>
    </row>
    <row r="64" spans="2:9" x14ac:dyDescent="0.3">
      <c r="B64" s="35" t="s">
        <v>30</v>
      </c>
      <c r="C64" s="13"/>
      <c r="D64" s="165" t="e">
        <f>C64/C66</f>
        <v>#DIV/0!</v>
      </c>
      <c r="E64" s="166"/>
      <c r="F64" s="157">
        <v>0</v>
      </c>
      <c r="G64" s="109"/>
      <c r="H64" s="121">
        <v>6</v>
      </c>
      <c r="I64" s="162"/>
    </row>
    <row r="65" spans="2:9" ht="15" thickBot="1" x14ac:dyDescent="0.35">
      <c r="B65" s="36" t="s">
        <v>15</v>
      </c>
      <c r="C65" s="34">
        <v>0</v>
      </c>
      <c r="D65" s="163">
        <v>0</v>
      </c>
      <c r="E65" s="164"/>
      <c r="F65" s="155">
        <v>88</v>
      </c>
      <c r="G65" s="156"/>
      <c r="H65" s="160">
        <v>0</v>
      </c>
      <c r="I65" s="161"/>
    </row>
    <row r="66" spans="2:9" ht="15" thickBot="1" x14ac:dyDescent="0.35">
      <c r="B66" s="43" t="s">
        <v>33</v>
      </c>
      <c r="C66" s="44">
        <f>SUM(C63:C65)</f>
        <v>0</v>
      </c>
      <c r="D66" s="151" t="e">
        <f>D63+D64+D65</f>
        <v>#DIV/0!</v>
      </c>
      <c r="E66" s="152"/>
      <c r="F66" s="153">
        <f>SUM(F63:F65)</f>
        <v>97</v>
      </c>
      <c r="G66" s="154"/>
      <c r="H66" s="153">
        <f>SUM(H63:H65)</f>
        <v>36</v>
      </c>
      <c r="I66" s="154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  <row r="81" spans="2:9" x14ac:dyDescent="0.3">
      <c r="B81" s="6"/>
      <c r="C81" s="6"/>
      <c r="D81" s="6"/>
      <c r="E81" s="6"/>
      <c r="F81" s="6"/>
      <c r="G81" s="6"/>
      <c r="H81" s="6"/>
      <c r="I81" s="6"/>
    </row>
  </sheetData>
  <mergeCells count="132">
    <mergeCell ref="D66:E66"/>
    <mergeCell ref="F66:G66"/>
    <mergeCell ref="H66:I66"/>
    <mergeCell ref="D64:E64"/>
    <mergeCell ref="F64:G64"/>
    <mergeCell ref="H64:I64"/>
    <mergeCell ref="D65:E65"/>
    <mergeCell ref="F65:G65"/>
    <mergeCell ref="H65:I65"/>
    <mergeCell ref="F61:I61"/>
    <mergeCell ref="F62:G62"/>
    <mergeCell ref="H62:I62"/>
    <mergeCell ref="D63:E63"/>
    <mergeCell ref="F63:G63"/>
    <mergeCell ref="H63:I63"/>
    <mergeCell ref="D56:E56"/>
    <mergeCell ref="F56:G56"/>
    <mergeCell ref="F57:G57"/>
    <mergeCell ref="F58:G58"/>
    <mergeCell ref="F59:G59"/>
    <mergeCell ref="F60:G60"/>
    <mergeCell ref="D51:E51"/>
    <mergeCell ref="F51:G51"/>
    <mergeCell ref="D54:E54"/>
    <mergeCell ref="F54:G54"/>
    <mergeCell ref="H54:I54"/>
    <mergeCell ref="H51:I51"/>
    <mergeCell ref="H52:I52"/>
    <mergeCell ref="H53:I53"/>
    <mergeCell ref="D55:E55"/>
    <mergeCell ref="F55:G55"/>
    <mergeCell ref="H55:I55"/>
    <mergeCell ref="D52:E52"/>
    <mergeCell ref="F52:G52"/>
    <mergeCell ref="D53:E53"/>
    <mergeCell ref="F53:G53"/>
    <mergeCell ref="D35:E35"/>
    <mergeCell ref="F35:G35"/>
    <mergeCell ref="D48:E48"/>
    <mergeCell ref="F48:G48"/>
    <mergeCell ref="D49:E49"/>
    <mergeCell ref="F49:G49"/>
    <mergeCell ref="D43:E43"/>
    <mergeCell ref="F43:G43"/>
    <mergeCell ref="D50:E50"/>
    <mergeCell ref="F50:G50"/>
    <mergeCell ref="D36:E36"/>
    <mergeCell ref="F36:G36"/>
    <mergeCell ref="D41:E41"/>
    <mergeCell ref="F42:G42"/>
    <mergeCell ref="D42:E42"/>
    <mergeCell ref="F41:G41"/>
    <mergeCell ref="D37:E37"/>
    <mergeCell ref="F37:G37"/>
    <mergeCell ref="D40:E40"/>
    <mergeCell ref="F40:G40"/>
    <mergeCell ref="D47:E47"/>
    <mergeCell ref="F47:G47"/>
    <mergeCell ref="B20:G20"/>
    <mergeCell ref="B22:I22"/>
    <mergeCell ref="D23:E23"/>
    <mergeCell ref="F23:G23"/>
    <mergeCell ref="H23:I23"/>
    <mergeCell ref="D28:E28"/>
    <mergeCell ref="F28:G28"/>
    <mergeCell ref="D24:E24"/>
    <mergeCell ref="F24:G24"/>
    <mergeCell ref="D27:E27"/>
    <mergeCell ref="F27:G27"/>
    <mergeCell ref="H24:I24"/>
    <mergeCell ref="H27:I27"/>
    <mergeCell ref="H28:I28"/>
    <mergeCell ref="D26:E26"/>
    <mergeCell ref="F26:G26"/>
    <mergeCell ref="D29:E29"/>
    <mergeCell ref="F29:G29"/>
    <mergeCell ref="D34:E34"/>
    <mergeCell ref="F34:G34"/>
    <mergeCell ref="D33:E33"/>
    <mergeCell ref="D32:E32"/>
    <mergeCell ref="F33:G33"/>
    <mergeCell ref="F32:G32"/>
    <mergeCell ref="D30:E30"/>
    <mergeCell ref="F30:G30"/>
    <mergeCell ref="D31:E31"/>
    <mergeCell ref="F31:G31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H35:I35"/>
    <mergeCell ref="H36:I36"/>
    <mergeCell ref="H41:I41"/>
    <mergeCell ref="H43:I43"/>
    <mergeCell ref="H48:I48"/>
    <mergeCell ref="H25:I25"/>
    <mergeCell ref="H26:I26"/>
    <mergeCell ref="H50:I50"/>
    <mergeCell ref="H42:I42"/>
    <mergeCell ref="H49:I49"/>
    <mergeCell ref="H29:I29"/>
    <mergeCell ref="H30:I30"/>
    <mergeCell ref="H31:I31"/>
    <mergeCell ref="H32:I32"/>
    <mergeCell ref="H33:I33"/>
    <mergeCell ref="H34:I34"/>
    <mergeCell ref="H39:I39"/>
    <mergeCell ref="H40:I40"/>
    <mergeCell ref="H37:I37"/>
    <mergeCell ref="H38:I38"/>
    <mergeCell ref="H44:I44"/>
    <mergeCell ref="H45:I45"/>
    <mergeCell ref="H46:I46"/>
    <mergeCell ref="H47:I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81"/>
  <sheetViews>
    <sheetView showGridLines="0" workbookViewId="0">
      <selection activeCell="I12" sqref="I12"/>
    </sheetView>
  </sheetViews>
  <sheetFormatPr defaultRowHeight="14.4" x14ac:dyDescent="0.3"/>
  <cols>
    <col min="2" max="2" width="12.6640625" customWidth="1"/>
    <col min="3" max="3" width="12.44140625" customWidth="1"/>
    <col min="5" max="5" width="6.6640625" customWidth="1"/>
    <col min="6" max="6" width="9" customWidth="1"/>
    <col min="7" max="7" width="12" customWidth="1"/>
    <col min="8" max="8" width="22.8867187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45047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38</v>
      </c>
    </row>
    <row r="9" spans="2:11" x14ac:dyDescent="0.3">
      <c r="B9" s="31" t="s">
        <v>14</v>
      </c>
      <c r="C9" s="9" t="s">
        <v>3</v>
      </c>
      <c r="D9" s="13">
        <v>26</v>
      </c>
      <c r="E9" s="121">
        <v>4</v>
      </c>
      <c r="F9" s="122"/>
      <c r="G9" s="145" t="s">
        <v>18</v>
      </c>
      <c r="H9" s="146"/>
      <c r="I9" s="58">
        <f>I8/B12</f>
        <v>0.82608695652173914</v>
      </c>
    </row>
    <row r="10" spans="2:11" x14ac:dyDescent="0.3">
      <c r="B10" s="31" t="s">
        <v>12</v>
      </c>
      <c r="C10" s="9" t="s">
        <v>4</v>
      </c>
      <c r="D10" s="13">
        <v>0</v>
      </c>
      <c r="E10" s="121">
        <v>4</v>
      </c>
      <c r="F10" s="122"/>
      <c r="G10" s="145" t="s">
        <v>17</v>
      </c>
      <c r="H10" s="146"/>
      <c r="I10" s="58">
        <f>D10/E10</f>
        <v>0</v>
      </c>
    </row>
    <row r="11" spans="2:11" x14ac:dyDescent="0.3">
      <c r="B11" s="45" t="s">
        <v>34</v>
      </c>
      <c r="C11" s="9" t="s">
        <v>15</v>
      </c>
      <c r="D11" s="13">
        <v>12</v>
      </c>
      <c r="E11" s="121">
        <v>0</v>
      </c>
      <c r="F11" s="122"/>
      <c r="G11" s="143" t="s">
        <v>50</v>
      </c>
      <c r="H11" s="144"/>
      <c r="I11" s="58">
        <f>D11/SUM(D11:E11)</f>
        <v>1</v>
      </c>
      <c r="K11" t="s">
        <v>49</v>
      </c>
    </row>
    <row r="12" spans="2:11" x14ac:dyDescent="0.3">
      <c r="B12" s="53">
        <f>D55</f>
        <v>46</v>
      </c>
      <c r="C12" s="54" t="s">
        <v>36</v>
      </c>
      <c r="D12" s="16">
        <f>SUM(D9:D11)</f>
        <v>38</v>
      </c>
      <c r="E12" s="104">
        <f>SUM(E9:E11)</f>
        <v>8</v>
      </c>
      <c r="F12" s="105"/>
      <c r="G12" s="106" t="s">
        <v>19</v>
      </c>
      <c r="H12" s="107"/>
      <c r="I12" s="59">
        <f>I8/B12</f>
        <v>0.82608695652173914</v>
      </c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F55</f>
        <v>88</v>
      </c>
      <c r="C16" s="109">
        <v>1</v>
      </c>
      <c r="D16" s="109"/>
      <c r="E16" s="109">
        <v>80</v>
      </c>
      <c r="F16" s="109"/>
      <c r="G16" s="13">
        <v>5</v>
      </c>
      <c r="H16" s="109">
        <v>2</v>
      </c>
      <c r="I16" s="109"/>
    </row>
    <row r="17" spans="2:9" x14ac:dyDescent="0.3">
      <c r="B17" s="51">
        <f>C17+E17+G17+H17</f>
        <v>0.99999999999999989</v>
      </c>
      <c r="C17" s="110">
        <f>C16/B16</f>
        <v>1.1363636363636364E-2</v>
      </c>
      <c r="D17" s="110"/>
      <c r="E17" s="110">
        <f>E16/B16</f>
        <v>0.90909090909090906</v>
      </c>
      <c r="F17" s="110"/>
      <c r="G17" s="51">
        <f>G16/B16</f>
        <v>5.6818181818181816E-2</v>
      </c>
      <c r="H17" s="110">
        <f>H16/B16</f>
        <v>2.2727272727272728E-2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1</v>
      </c>
      <c r="I20" s="52">
        <f>H20/B12</f>
        <v>2.1739130434782608E-2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81"/>
    </row>
    <row r="23" spans="2:9" ht="16.2" thickBot="1" x14ac:dyDescent="0.35">
      <c r="B23" s="12" t="s">
        <v>10</v>
      </c>
      <c r="C23" s="12" t="s">
        <v>11</v>
      </c>
      <c r="D23" s="117" t="s">
        <v>12</v>
      </c>
      <c r="E23" s="118"/>
      <c r="F23" s="115" t="s">
        <v>24</v>
      </c>
      <c r="G23" s="116"/>
      <c r="H23" s="113" t="s">
        <v>13</v>
      </c>
      <c r="I23" s="114"/>
    </row>
    <row r="24" spans="2:9" ht="15.6" x14ac:dyDescent="0.3">
      <c r="B24" s="86"/>
      <c r="C24" s="87"/>
      <c r="D24" s="88"/>
      <c r="E24" s="88"/>
      <c r="F24" s="88"/>
      <c r="G24" s="88"/>
      <c r="H24" s="89"/>
      <c r="I24" s="90"/>
    </row>
    <row r="25" spans="2:9" x14ac:dyDescent="0.3">
      <c r="B25" s="73">
        <v>45048</v>
      </c>
      <c r="C25" s="18">
        <v>43</v>
      </c>
      <c r="D25" s="70">
        <v>3</v>
      </c>
      <c r="E25" s="9"/>
      <c r="F25" s="121">
        <v>39</v>
      </c>
      <c r="G25" s="122"/>
      <c r="H25" s="121">
        <v>1</v>
      </c>
      <c r="I25" s="162"/>
    </row>
    <row r="26" spans="2:9" x14ac:dyDescent="0.3">
      <c r="B26" s="73">
        <v>45049</v>
      </c>
      <c r="C26" s="18">
        <v>3</v>
      </c>
      <c r="D26" s="70">
        <v>1</v>
      </c>
      <c r="E26" s="9"/>
      <c r="F26" s="121">
        <v>2</v>
      </c>
      <c r="G26" s="122"/>
      <c r="H26" s="121">
        <v>0</v>
      </c>
      <c r="I26" s="162"/>
    </row>
    <row r="27" spans="2:9" x14ac:dyDescent="0.3">
      <c r="B27" s="73">
        <v>45050</v>
      </c>
      <c r="C27" s="18">
        <v>2</v>
      </c>
      <c r="D27" s="70">
        <v>2</v>
      </c>
      <c r="E27" s="9"/>
      <c r="F27" s="121">
        <v>0</v>
      </c>
      <c r="G27" s="122"/>
      <c r="H27" s="121">
        <v>0</v>
      </c>
      <c r="I27" s="162"/>
    </row>
    <row r="28" spans="2:9" x14ac:dyDescent="0.3">
      <c r="B28" s="73">
        <v>45051</v>
      </c>
      <c r="C28" s="18">
        <v>3</v>
      </c>
      <c r="D28" s="70">
        <v>3</v>
      </c>
      <c r="E28" s="9"/>
      <c r="F28" s="121">
        <v>0</v>
      </c>
      <c r="G28" s="122"/>
      <c r="H28" s="121">
        <v>0</v>
      </c>
      <c r="I28" s="162"/>
    </row>
    <row r="29" spans="2:9" x14ac:dyDescent="0.3">
      <c r="B29" s="81">
        <v>45052</v>
      </c>
      <c r="C29" s="77"/>
      <c r="D29" s="91"/>
      <c r="E29" s="92"/>
      <c r="F29" s="91"/>
      <c r="G29" s="92"/>
      <c r="H29" s="119"/>
      <c r="I29" s="185"/>
    </row>
    <row r="30" spans="2:9" x14ac:dyDescent="0.3">
      <c r="B30" s="81">
        <v>45053</v>
      </c>
      <c r="C30" s="77"/>
      <c r="D30" s="91"/>
      <c r="E30" s="92"/>
      <c r="F30" s="91"/>
      <c r="G30" s="92"/>
      <c r="H30" s="119"/>
      <c r="I30" s="185"/>
    </row>
    <row r="31" spans="2:9" x14ac:dyDescent="0.3">
      <c r="B31" s="73">
        <v>45054</v>
      </c>
      <c r="C31" s="18">
        <v>3</v>
      </c>
      <c r="D31" s="70">
        <v>1</v>
      </c>
      <c r="E31" s="9"/>
      <c r="F31" s="121">
        <v>0</v>
      </c>
      <c r="G31" s="122"/>
      <c r="H31" s="121">
        <v>2</v>
      </c>
      <c r="I31" s="162"/>
    </row>
    <row r="32" spans="2:9" x14ac:dyDescent="0.3">
      <c r="B32" s="73">
        <v>45055</v>
      </c>
      <c r="C32" s="18">
        <v>1</v>
      </c>
      <c r="D32" s="70">
        <v>1</v>
      </c>
      <c r="E32" s="9"/>
      <c r="F32" s="121">
        <v>0</v>
      </c>
      <c r="G32" s="122"/>
      <c r="H32" s="121">
        <v>0</v>
      </c>
      <c r="I32" s="162"/>
    </row>
    <row r="33" spans="2:9" x14ac:dyDescent="0.3">
      <c r="B33" s="73">
        <v>45056</v>
      </c>
      <c r="C33" s="18">
        <v>4</v>
      </c>
      <c r="D33" s="70">
        <v>3</v>
      </c>
      <c r="E33" s="9"/>
      <c r="F33" s="121">
        <v>1</v>
      </c>
      <c r="G33" s="122"/>
      <c r="H33" s="121">
        <v>0</v>
      </c>
      <c r="I33" s="162"/>
    </row>
    <row r="34" spans="2:9" x14ac:dyDescent="0.3">
      <c r="B34" s="73">
        <v>45057</v>
      </c>
      <c r="C34" s="18">
        <v>3</v>
      </c>
      <c r="D34" s="70">
        <v>2</v>
      </c>
      <c r="E34" s="9"/>
      <c r="F34" s="121">
        <v>0</v>
      </c>
      <c r="G34" s="122"/>
      <c r="H34" s="121">
        <v>1</v>
      </c>
      <c r="I34" s="162"/>
    </row>
    <row r="35" spans="2:9" x14ac:dyDescent="0.3">
      <c r="B35" s="73">
        <v>45058</v>
      </c>
      <c r="C35" s="18">
        <v>3</v>
      </c>
      <c r="D35" s="70">
        <v>1</v>
      </c>
      <c r="E35" s="9"/>
      <c r="F35" s="121">
        <v>2</v>
      </c>
      <c r="G35" s="122"/>
      <c r="H35" s="121">
        <v>0</v>
      </c>
      <c r="I35" s="162"/>
    </row>
    <row r="36" spans="2:9" x14ac:dyDescent="0.3">
      <c r="B36" s="81">
        <v>45059</v>
      </c>
      <c r="C36" s="93"/>
      <c r="D36" s="91"/>
      <c r="E36" s="92"/>
      <c r="F36" s="91"/>
      <c r="G36" s="92"/>
      <c r="H36" s="119"/>
      <c r="I36" s="185"/>
    </row>
    <row r="37" spans="2:9" x14ac:dyDescent="0.3">
      <c r="B37" s="81">
        <v>45060</v>
      </c>
      <c r="C37" s="77"/>
      <c r="D37" s="91"/>
      <c r="E37" s="92"/>
      <c r="F37" s="91"/>
      <c r="G37" s="92"/>
      <c r="H37" s="119"/>
      <c r="I37" s="185"/>
    </row>
    <row r="38" spans="2:9" x14ac:dyDescent="0.3">
      <c r="B38" s="73">
        <v>45061</v>
      </c>
      <c r="C38" s="18">
        <v>4</v>
      </c>
      <c r="D38" s="70">
        <v>4</v>
      </c>
      <c r="E38" s="9"/>
      <c r="F38" s="121">
        <v>0</v>
      </c>
      <c r="G38" s="122"/>
      <c r="H38" s="121">
        <v>0</v>
      </c>
      <c r="I38" s="162"/>
    </row>
    <row r="39" spans="2:9" x14ac:dyDescent="0.3">
      <c r="B39" s="73">
        <v>45062</v>
      </c>
      <c r="C39" s="18">
        <v>3</v>
      </c>
      <c r="D39" s="70">
        <v>0</v>
      </c>
      <c r="E39" s="9"/>
      <c r="F39" s="121">
        <v>1</v>
      </c>
      <c r="G39" s="122"/>
      <c r="H39" s="121">
        <v>2</v>
      </c>
      <c r="I39" s="162"/>
    </row>
    <row r="40" spans="2:9" x14ac:dyDescent="0.3">
      <c r="B40" s="73">
        <v>45063</v>
      </c>
      <c r="C40" s="18">
        <v>4</v>
      </c>
      <c r="D40" s="70">
        <v>1</v>
      </c>
      <c r="E40" s="9"/>
      <c r="F40" s="121">
        <v>2</v>
      </c>
      <c r="G40" s="122"/>
      <c r="H40" s="121">
        <v>1</v>
      </c>
      <c r="I40" s="162"/>
    </row>
    <row r="41" spans="2:9" x14ac:dyDescent="0.3">
      <c r="B41" s="73">
        <v>45064</v>
      </c>
      <c r="C41" s="18">
        <v>4</v>
      </c>
      <c r="D41" s="70">
        <v>3</v>
      </c>
      <c r="E41" s="9"/>
      <c r="F41" s="121">
        <v>1</v>
      </c>
      <c r="G41" s="122"/>
      <c r="H41" s="121">
        <v>0</v>
      </c>
      <c r="I41" s="162"/>
    </row>
    <row r="42" spans="2:9" x14ac:dyDescent="0.3">
      <c r="B42" s="73">
        <v>45065</v>
      </c>
      <c r="C42" s="18">
        <v>3</v>
      </c>
      <c r="D42" s="70">
        <v>2</v>
      </c>
      <c r="E42" s="9"/>
      <c r="F42" s="121">
        <v>0</v>
      </c>
      <c r="G42" s="122"/>
      <c r="H42" s="121">
        <v>1</v>
      </c>
      <c r="I42" s="162"/>
    </row>
    <row r="43" spans="2:9" x14ac:dyDescent="0.3">
      <c r="B43" s="81">
        <v>45066</v>
      </c>
      <c r="C43" s="77"/>
      <c r="D43" s="91"/>
      <c r="E43" s="92"/>
      <c r="F43" s="91"/>
      <c r="G43" s="92"/>
      <c r="H43" s="119"/>
      <c r="I43" s="185"/>
    </row>
    <row r="44" spans="2:9" x14ac:dyDescent="0.3">
      <c r="B44" s="81">
        <v>45067</v>
      </c>
      <c r="C44" s="77"/>
      <c r="D44" s="91"/>
      <c r="E44" s="92"/>
      <c r="F44" s="91"/>
      <c r="G44" s="92"/>
      <c r="H44" s="119"/>
      <c r="I44" s="185"/>
    </row>
    <row r="45" spans="2:9" x14ac:dyDescent="0.3">
      <c r="B45" s="73">
        <v>45068</v>
      </c>
      <c r="C45" s="18">
        <v>3</v>
      </c>
      <c r="D45" s="70">
        <v>1</v>
      </c>
      <c r="E45" s="9"/>
      <c r="F45" s="121">
        <v>2</v>
      </c>
      <c r="G45" s="122"/>
      <c r="H45" s="121">
        <v>0</v>
      </c>
      <c r="I45" s="162"/>
    </row>
    <row r="46" spans="2:9" x14ac:dyDescent="0.3">
      <c r="B46" s="73">
        <v>45069</v>
      </c>
      <c r="C46" s="18">
        <v>2</v>
      </c>
      <c r="D46" s="70">
        <v>1</v>
      </c>
      <c r="E46" s="9"/>
      <c r="F46" s="121">
        <v>1</v>
      </c>
      <c r="G46" s="122"/>
      <c r="H46" s="121">
        <v>0</v>
      </c>
      <c r="I46" s="162"/>
    </row>
    <row r="47" spans="2:9" x14ac:dyDescent="0.3">
      <c r="B47" s="73">
        <v>45070</v>
      </c>
      <c r="C47" s="18">
        <v>3</v>
      </c>
      <c r="D47" s="70">
        <v>2</v>
      </c>
      <c r="E47" s="9"/>
      <c r="F47" s="121">
        <v>1</v>
      </c>
      <c r="G47" s="122"/>
      <c r="H47" s="121">
        <v>0</v>
      </c>
      <c r="I47" s="162"/>
    </row>
    <row r="48" spans="2:9" x14ac:dyDescent="0.3">
      <c r="B48" s="73">
        <v>45071</v>
      </c>
      <c r="C48" s="18">
        <v>3</v>
      </c>
      <c r="D48" s="70">
        <v>1</v>
      </c>
      <c r="E48" s="9"/>
      <c r="F48" s="121">
        <v>2</v>
      </c>
      <c r="G48" s="122"/>
      <c r="H48" s="121">
        <v>0</v>
      </c>
      <c r="I48" s="162"/>
    </row>
    <row r="49" spans="2:9" x14ac:dyDescent="0.3">
      <c r="B49" s="73">
        <v>45072</v>
      </c>
      <c r="C49" s="18">
        <v>3</v>
      </c>
      <c r="D49" s="70">
        <v>1</v>
      </c>
      <c r="E49" s="9"/>
      <c r="F49" s="121">
        <v>1</v>
      </c>
      <c r="G49" s="122"/>
      <c r="H49" s="121">
        <v>1</v>
      </c>
      <c r="I49" s="162"/>
    </row>
    <row r="50" spans="2:9" x14ac:dyDescent="0.3">
      <c r="B50" s="81">
        <v>45073</v>
      </c>
      <c r="C50" s="77"/>
      <c r="D50" s="91"/>
      <c r="E50" s="92"/>
      <c r="F50" s="91"/>
      <c r="G50" s="92"/>
      <c r="H50" s="119"/>
      <c r="I50" s="185"/>
    </row>
    <row r="51" spans="2:9" x14ac:dyDescent="0.3">
      <c r="B51" s="81">
        <v>45074</v>
      </c>
      <c r="C51" s="77"/>
      <c r="D51" s="91"/>
      <c r="E51" s="92"/>
      <c r="F51" s="91"/>
      <c r="G51" s="92"/>
      <c r="H51" s="119"/>
      <c r="I51" s="185"/>
    </row>
    <row r="52" spans="2:9" x14ac:dyDescent="0.3">
      <c r="B52" s="73">
        <v>45075</v>
      </c>
      <c r="C52" s="18">
        <v>3</v>
      </c>
      <c r="D52" s="70">
        <v>3</v>
      </c>
      <c r="E52" s="9"/>
      <c r="F52" s="121">
        <v>0</v>
      </c>
      <c r="G52" s="122"/>
      <c r="H52" s="121">
        <v>0</v>
      </c>
      <c r="I52" s="162"/>
    </row>
    <row r="53" spans="2:9" x14ac:dyDescent="0.3">
      <c r="B53" s="73">
        <v>45076</v>
      </c>
      <c r="C53" s="18">
        <v>42</v>
      </c>
      <c r="D53" s="70">
        <v>9</v>
      </c>
      <c r="E53" s="9"/>
      <c r="F53" s="121">
        <v>33</v>
      </c>
      <c r="G53" s="122"/>
      <c r="H53" s="121">
        <v>0</v>
      </c>
      <c r="I53" s="162"/>
    </row>
    <row r="54" spans="2:9" ht="15" thickBot="1" x14ac:dyDescent="0.35">
      <c r="B54" s="73">
        <v>45077</v>
      </c>
      <c r="C54" s="18">
        <v>2</v>
      </c>
      <c r="D54" s="70">
        <v>1</v>
      </c>
      <c r="E54" s="9"/>
      <c r="F54" s="121">
        <v>0</v>
      </c>
      <c r="G54" s="122"/>
      <c r="H54" s="121">
        <v>1</v>
      </c>
      <c r="I54" s="162"/>
    </row>
    <row r="55" spans="2:9" ht="15" thickBot="1" x14ac:dyDescent="0.35">
      <c r="B55" s="28" t="s">
        <v>25</v>
      </c>
      <c r="C55" s="56">
        <f>SUM(C25:C54)</f>
        <v>144</v>
      </c>
      <c r="D55" s="126">
        <f>SUM(D25:D54)</f>
        <v>46</v>
      </c>
      <c r="E55" s="127"/>
      <c r="F55" s="167">
        <f>SUM(F25:F54)</f>
        <v>88</v>
      </c>
      <c r="G55" s="168"/>
      <c r="H55" s="167">
        <f>SUM(H25:H54)</f>
        <v>10</v>
      </c>
      <c r="I55" s="168"/>
    </row>
    <row r="56" spans="2:9" x14ac:dyDescent="0.3">
      <c r="B56" s="6"/>
      <c r="C56" s="6"/>
      <c r="D56" s="125"/>
      <c r="E56" s="125"/>
      <c r="F56" s="125"/>
      <c r="G56" s="125"/>
      <c r="H56" s="6"/>
      <c r="I56" s="6"/>
    </row>
    <row r="57" spans="2:9" x14ac:dyDescent="0.3">
      <c r="B57" s="6"/>
      <c r="C57" s="6"/>
      <c r="D57" s="6"/>
      <c r="E57" s="6"/>
      <c r="F57" s="125"/>
      <c r="G57" s="125"/>
      <c r="H57" s="6"/>
      <c r="I57" s="6"/>
    </row>
    <row r="58" spans="2:9" x14ac:dyDescent="0.3">
      <c r="B58" s="6"/>
      <c r="C58" s="6"/>
      <c r="D58" s="6"/>
      <c r="E58" s="6"/>
      <c r="F58" s="125"/>
      <c r="G58" s="125"/>
      <c r="H58" s="6"/>
      <c r="I58" s="6"/>
    </row>
    <row r="59" spans="2:9" x14ac:dyDescent="0.3">
      <c r="B59" s="6"/>
      <c r="C59" s="6"/>
      <c r="D59" s="6"/>
      <c r="E59" s="6"/>
      <c r="F59" s="125"/>
      <c r="G59" s="125"/>
      <c r="H59" s="6"/>
      <c r="I59" s="6"/>
    </row>
    <row r="60" spans="2:9" ht="15" thickBot="1" x14ac:dyDescent="0.35">
      <c r="B60" s="6"/>
      <c r="C60" s="6"/>
      <c r="D60" s="6"/>
      <c r="E60" s="6"/>
      <c r="F60" s="125"/>
      <c r="G60" s="125"/>
      <c r="H60" s="6"/>
      <c r="I60" s="6"/>
    </row>
    <row r="61" spans="2:9" ht="15.6" x14ac:dyDescent="0.3">
      <c r="B61" s="37" t="s">
        <v>31</v>
      </c>
      <c r="C61" s="38"/>
      <c r="D61" s="39"/>
      <c r="E61" s="40"/>
      <c r="F61" s="171" t="s">
        <v>28</v>
      </c>
      <c r="G61" s="172"/>
      <c r="H61" s="172"/>
      <c r="I61" s="173"/>
    </row>
    <row r="62" spans="2:9" x14ac:dyDescent="0.3">
      <c r="B62" s="41"/>
      <c r="C62" s="42"/>
      <c r="D62" s="42"/>
      <c r="E62" s="42"/>
      <c r="F62" s="169" t="s">
        <v>32</v>
      </c>
      <c r="G62" s="170"/>
      <c r="H62" s="158" t="s">
        <v>3</v>
      </c>
      <c r="I62" s="159"/>
    </row>
    <row r="63" spans="2:9" x14ac:dyDescent="0.3">
      <c r="B63" s="35" t="s">
        <v>29</v>
      </c>
      <c r="C63" s="13">
        <v>6</v>
      </c>
      <c r="D63" s="165">
        <v>0</v>
      </c>
      <c r="E63" s="166"/>
      <c r="F63" s="157">
        <v>6</v>
      </c>
      <c r="G63" s="109"/>
      <c r="H63" s="121">
        <v>14</v>
      </c>
      <c r="I63" s="162"/>
    </row>
    <row r="64" spans="2:9" x14ac:dyDescent="0.3">
      <c r="B64" s="35" t="s">
        <v>30</v>
      </c>
      <c r="C64" s="13">
        <v>0</v>
      </c>
      <c r="D64" s="165">
        <v>0</v>
      </c>
      <c r="E64" s="166"/>
      <c r="F64" s="157">
        <v>0</v>
      </c>
      <c r="G64" s="109"/>
      <c r="H64" s="121">
        <v>0</v>
      </c>
      <c r="I64" s="162"/>
    </row>
    <row r="65" spans="2:9" ht="15" thickBot="1" x14ac:dyDescent="0.35">
      <c r="B65" s="36" t="s">
        <v>15</v>
      </c>
      <c r="C65" s="34">
        <v>0</v>
      </c>
      <c r="D65" s="163">
        <v>0</v>
      </c>
      <c r="E65" s="164"/>
      <c r="F65" s="155">
        <v>155</v>
      </c>
      <c r="G65" s="156"/>
      <c r="H65" s="160">
        <v>0</v>
      </c>
      <c r="I65" s="161"/>
    </row>
    <row r="66" spans="2:9" ht="15" thickBot="1" x14ac:dyDescent="0.35">
      <c r="B66" s="43" t="s">
        <v>33</v>
      </c>
      <c r="C66" s="44">
        <f>SUM(C63:C65)</f>
        <v>6</v>
      </c>
      <c r="D66" s="151">
        <v>0</v>
      </c>
      <c r="E66" s="152"/>
      <c r="F66" s="153">
        <f>SUM(F63:F65)</f>
        <v>161</v>
      </c>
      <c r="G66" s="154"/>
      <c r="H66" s="153">
        <f>SUM(H63:H65)</f>
        <v>14</v>
      </c>
      <c r="I66" s="154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  <row r="81" spans="2:9" x14ac:dyDescent="0.3">
      <c r="B81" s="6"/>
      <c r="C81" s="6"/>
      <c r="D81" s="6"/>
      <c r="E81" s="6"/>
      <c r="F81" s="6"/>
      <c r="G81" s="6"/>
      <c r="H81" s="6"/>
      <c r="I81" s="6"/>
    </row>
  </sheetData>
  <mergeCells count="103">
    <mergeCell ref="H49:I49"/>
    <mergeCell ref="H50:I50"/>
    <mergeCell ref="H41:I41"/>
    <mergeCell ref="H42:I42"/>
    <mergeCell ref="H43:I43"/>
    <mergeCell ref="H44:I44"/>
    <mergeCell ref="H51:I51"/>
    <mergeCell ref="H45:I45"/>
    <mergeCell ref="H36:I36"/>
    <mergeCell ref="H37:I37"/>
    <mergeCell ref="H38:I38"/>
    <mergeCell ref="H39:I39"/>
    <mergeCell ref="H40:I40"/>
    <mergeCell ref="B20:G20"/>
    <mergeCell ref="B22:I22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D55:E55"/>
    <mergeCell ref="F55:G55"/>
    <mergeCell ref="H55:I55"/>
    <mergeCell ref="D56:E56"/>
    <mergeCell ref="F56:G56"/>
    <mergeCell ref="F57:G57"/>
    <mergeCell ref="D23:E23"/>
    <mergeCell ref="F23:G23"/>
    <mergeCell ref="H23:I23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52:I52"/>
    <mergeCell ref="H53:I53"/>
    <mergeCell ref="H54:I54"/>
    <mergeCell ref="H46:I46"/>
    <mergeCell ref="H47:I47"/>
    <mergeCell ref="F58:G58"/>
    <mergeCell ref="F59:G59"/>
    <mergeCell ref="F60:G60"/>
    <mergeCell ref="D66:E66"/>
    <mergeCell ref="F66:G66"/>
    <mergeCell ref="F61:I61"/>
    <mergeCell ref="F62:G62"/>
    <mergeCell ref="H62:I62"/>
    <mergeCell ref="D63:E63"/>
    <mergeCell ref="F63:G63"/>
    <mergeCell ref="H63:I63"/>
    <mergeCell ref="H66:I66"/>
    <mergeCell ref="D64:E64"/>
    <mergeCell ref="F64:G64"/>
    <mergeCell ref="H64:I64"/>
    <mergeCell ref="D65:E65"/>
    <mergeCell ref="F65:G65"/>
    <mergeCell ref="H65:I65"/>
    <mergeCell ref="F53:G53"/>
    <mergeCell ref="F54:G54"/>
    <mergeCell ref="H25:I25"/>
    <mergeCell ref="F46:G46"/>
    <mergeCell ref="F47:G47"/>
    <mergeCell ref="F48:G48"/>
    <mergeCell ref="F49:G49"/>
    <mergeCell ref="F52:G52"/>
    <mergeCell ref="F39:G39"/>
    <mergeCell ref="F40:G40"/>
    <mergeCell ref="F41:G41"/>
    <mergeCell ref="F42:G42"/>
    <mergeCell ref="F45:G45"/>
    <mergeCell ref="F32:G32"/>
    <mergeCell ref="F33:G33"/>
    <mergeCell ref="F34:G34"/>
    <mergeCell ref="F35:G35"/>
    <mergeCell ref="F38:G38"/>
    <mergeCell ref="F25:G25"/>
    <mergeCell ref="F26:G26"/>
    <mergeCell ref="F27:G27"/>
    <mergeCell ref="F28:G28"/>
    <mergeCell ref="F31:G31"/>
    <mergeCell ref="H48:I4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81"/>
  <sheetViews>
    <sheetView showGridLines="0" workbookViewId="0">
      <selection activeCell="D12" sqref="D12:F12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16.6640625" customWidth="1"/>
    <col min="8" max="8" width="22.8867187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45078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43</v>
      </c>
    </row>
    <row r="9" spans="2:11" x14ac:dyDescent="0.3">
      <c r="B9" s="31" t="s">
        <v>14</v>
      </c>
      <c r="C9" s="9" t="s">
        <v>3</v>
      </c>
      <c r="D9" s="13">
        <v>26</v>
      </c>
      <c r="E9" s="121">
        <v>3</v>
      </c>
      <c r="F9" s="122"/>
      <c r="G9" s="145" t="s">
        <v>18</v>
      </c>
      <c r="H9" s="146"/>
      <c r="I9" s="58">
        <f>D9/J9</f>
        <v>0.89655172413793105</v>
      </c>
      <c r="J9" s="97">
        <f>D9+E9</f>
        <v>29</v>
      </c>
    </row>
    <row r="10" spans="2:11" x14ac:dyDescent="0.3">
      <c r="B10" s="31" t="s">
        <v>12</v>
      </c>
      <c r="C10" s="9" t="s">
        <v>4</v>
      </c>
      <c r="D10" s="13">
        <v>4</v>
      </c>
      <c r="E10" s="121">
        <v>4</v>
      </c>
      <c r="F10" s="122"/>
      <c r="G10" s="145" t="s">
        <v>17</v>
      </c>
      <c r="H10" s="146"/>
      <c r="I10" s="58">
        <f>D10/J10</f>
        <v>0.5</v>
      </c>
      <c r="J10" s="97">
        <f>D10+E10</f>
        <v>8</v>
      </c>
    </row>
    <row r="11" spans="2:11" x14ac:dyDescent="0.3">
      <c r="B11" s="45" t="s">
        <v>34</v>
      </c>
      <c r="C11" s="9" t="s">
        <v>15</v>
      </c>
      <c r="D11" s="13">
        <v>13</v>
      </c>
      <c r="E11" s="121">
        <v>1</v>
      </c>
      <c r="F11" s="122"/>
      <c r="G11" s="143" t="s">
        <v>50</v>
      </c>
      <c r="H11" s="144"/>
      <c r="I11" s="58">
        <f>D11/J11</f>
        <v>0.9285714285714286</v>
      </c>
      <c r="J11" s="97">
        <f>D11+E11</f>
        <v>14</v>
      </c>
      <c r="K11" t="s">
        <v>49</v>
      </c>
    </row>
    <row r="12" spans="2:11" x14ac:dyDescent="0.3">
      <c r="B12" s="53">
        <f>D55</f>
        <v>51</v>
      </c>
      <c r="C12" s="54" t="s">
        <v>36</v>
      </c>
      <c r="D12" s="16">
        <f>SUM(D9:D11)</f>
        <v>43</v>
      </c>
      <c r="E12" s="104">
        <f>SUM(E9:E11)</f>
        <v>8</v>
      </c>
      <c r="F12" s="105"/>
      <c r="G12" s="106" t="s">
        <v>19</v>
      </c>
      <c r="H12" s="107"/>
      <c r="I12" s="59">
        <f>I8/B12</f>
        <v>0.84313725490196079</v>
      </c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F55</f>
        <v>172</v>
      </c>
      <c r="C16" s="109">
        <v>0</v>
      </c>
      <c r="D16" s="109"/>
      <c r="E16" s="109">
        <v>160</v>
      </c>
      <c r="F16" s="109"/>
      <c r="G16" s="13">
        <v>11</v>
      </c>
      <c r="H16" s="109">
        <v>1</v>
      </c>
      <c r="I16" s="109"/>
    </row>
    <row r="17" spans="2:9" x14ac:dyDescent="0.3">
      <c r="B17" s="51">
        <f>C17+E17+G17+H17</f>
        <v>1</v>
      </c>
      <c r="C17" s="110">
        <f>C16/B16</f>
        <v>0</v>
      </c>
      <c r="D17" s="110"/>
      <c r="E17" s="110">
        <f>E16/B16</f>
        <v>0.93023255813953487</v>
      </c>
      <c r="F17" s="110"/>
      <c r="G17" s="51">
        <f>G16/B16</f>
        <v>6.3953488372093026E-2</v>
      </c>
      <c r="H17" s="110">
        <f>H16/B16</f>
        <v>5.8139534883720929E-3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1</v>
      </c>
      <c r="I20" s="52">
        <f>H20/B12</f>
        <v>1.9607843137254902E-2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81"/>
    </row>
    <row r="23" spans="2:9" ht="16.5" customHeight="1" thickBot="1" x14ac:dyDescent="0.35">
      <c r="B23" s="12" t="s">
        <v>10</v>
      </c>
      <c r="C23" s="12" t="s">
        <v>11</v>
      </c>
      <c r="D23" s="117" t="s">
        <v>12</v>
      </c>
      <c r="E23" s="118"/>
      <c r="F23" s="115" t="s">
        <v>24</v>
      </c>
      <c r="G23" s="116"/>
      <c r="H23" s="113" t="s">
        <v>13</v>
      </c>
      <c r="I23" s="114"/>
    </row>
    <row r="24" spans="2:9" x14ac:dyDescent="0.3">
      <c r="B24" s="73">
        <v>45078</v>
      </c>
      <c r="C24" s="13">
        <v>4</v>
      </c>
      <c r="D24" s="109">
        <v>1</v>
      </c>
      <c r="E24" s="109"/>
      <c r="F24" s="109">
        <v>3</v>
      </c>
      <c r="G24" s="109"/>
      <c r="H24" s="109">
        <v>0</v>
      </c>
      <c r="I24" s="109"/>
    </row>
    <row r="25" spans="2:9" x14ac:dyDescent="0.3">
      <c r="B25" s="73">
        <v>45079</v>
      </c>
      <c r="C25" s="13">
        <v>3</v>
      </c>
      <c r="D25" s="109">
        <v>1</v>
      </c>
      <c r="E25" s="109"/>
      <c r="F25" s="109">
        <v>1</v>
      </c>
      <c r="G25" s="109"/>
      <c r="H25" s="109">
        <v>1</v>
      </c>
      <c r="I25" s="109"/>
    </row>
    <row r="26" spans="2:9" x14ac:dyDescent="0.3">
      <c r="B26" s="81">
        <v>45080</v>
      </c>
      <c r="C26" s="94"/>
      <c r="D26" s="180"/>
      <c r="E26" s="180"/>
      <c r="F26" s="180"/>
      <c r="G26" s="180"/>
      <c r="H26" s="180"/>
      <c r="I26" s="180"/>
    </row>
    <row r="27" spans="2:9" x14ac:dyDescent="0.3">
      <c r="B27" s="81">
        <v>45081</v>
      </c>
      <c r="C27" s="77"/>
      <c r="D27" s="119"/>
      <c r="E27" s="120"/>
      <c r="F27" s="119"/>
      <c r="G27" s="120"/>
      <c r="H27" s="119"/>
      <c r="I27" s="185"/>
    </row>
    <row r="28" spans="2:9" x14ac:dyDescent="0.3">
      <c r="B28" s="73">
        <v>45082</v>
      </c>
      <c r="C28" s="18">
        <v>5</v>
      </c>
      <c r="D28" s="121">
        <v>3</v>
      </c>
      <c r="E28" s="122"/>
      <c r="F28" s="121">
        <v>1</v>
      </c>
      <c r="G28" s="122"/>
      <c r="H28" s="121">
        <v>1</v>
      </c>
      <c r="I28" s="162"/>
    </row>
    <row r="29" spans="2:9" x14ac:dyDescent="0.3">
      <c r="B29" s="73">
        <v>45083</v>
      </c>
      <c r="C29" s="13">
        <v>41</v>
      </c>
      <c r="D29" s="109">
        <v>4</v>
      </c>
      <c r="E29" s="109"/>
      <c r="F29" s="109">
        <v>37</v>
      </c>
      <c r="G29" s="109"/>
      <c r="H29" s="109">
        <v>0</v>
      </c>
      <c r="I29" s="109"/>
    </row>
    <row r="30" spans="2:9" x14ac:dyDescent="0.3">
      <c r="B30" s="73">
        <v>45084</v>
      </c>
      <c r="C30" s="13">
        <v>4</v>
      </c>
      <c r="D30" s="109">
        <v>1</v>
      </c>
      <c r="E30" s="109"/>
      <c r="F30" s="109">
        <v>1</v>
      </c>
      <c r="G30" s="109"/>
      <c r="H30" s="109">
        <v>2</v>
      </c>
      <c r="I30" s="109"/>
    </row>
    <row r="31" spans="2:9" x14ac:dyDescent="0.3">
      <c r="B31" s="81">
        <v>45085</v>
      </c>
      <c r="C31" s="94"/>
      <c r="D31" s="180"/>
      <c r="E31" s="180"/>
      <c r="F31" s="180"/>
      <c r="G31" s="180"/>
      <c r="H31" s="180"/>
      <c r="I31" s="180"/>
    </row>
    <row r="32" spans="2:9" x14ac:dyDescent="0.3">
      <c r="B32" s="81">
        <v>45086</v>
      </c>
      <c r="C32" s="94"/>
      <c r="D32" s="180"/>
      <c r="E32" s="180"/>
      <c r="F32" s="180"/>
      <c r="G32" s="180"/>
      <c r="H32" s="180"/>
      <c r="I32" s="180"/>
    </row>
    <row r="33" spans="2:9" x14ac:dyDescent="0.3">
      <c r="B33" s="81">
        <v>45087</v>
      </c>
      <c r="C33" s="94"/>
      <c r="D33" s="180"/>
      <c r="E33" s="180"/>
      <c r="F33" s="180"/>
      <c r="G33" s="180"/>
      <c r="H33" s="180"/>
      <c r="I33" s="180"/>
    </row>
    <row r="34" spans="2:9" x14ac:dyDescent="0.3">
      <c r="B34" s="81">
        <v>45088</v>
      </c>
      <c r="C34" s="77"/>
      <c r="D34" s="119"/>
      <c r="E34" s="120"/>
      <c r="F34" s="119"/>
      <c r="G34" s="120"/>
      <c r="H34" s="119"/>
      <c r="I34" s="185"/>
    </row>
    <row r="35" spans="2:9" x14ac:dyDescent="0.3">
      <c r="B35" s="73">
        <v>45089</v>
      </c>
      <c r="C35" s="18">
        <v>5</v>
      </c>
      <c r="D35" s="121">
        <v>3</v>
      </c>
      <c r="E35" s="122"/>
      <c r="F35" s="121">
        <v>1</v>
      </c>
      <c r="G35" s="122"/>
      <c r="H35" s="121">
        <v>1</v>
      </c>
      <c r="I35" s="162"/>
    </row>
    <row r="36" spans="2:9" x14ac:dyDescent="0.3">
      <c r="B36" s="73">
        <v>45090</v>
      </c>
      <c r="C36" s="13">
        <v>41</v>
      </c>
      <c r="D36" s="109">
        <v>1</v>
      </c>
      <c r="E36" s="109"/>
      <c r="F36" s="109">
        <v>38</v>
      </c>
      <c r="G36" s="109"/>
      <c r="H36" s="109">
        <v>2</v>
      </c>
      <c r="I36" s="109"/>
    </row>
    <row r="37" spans="2:9" x14ac:dyDescent="0.3">
      <c r="B37" s="73">
        <v>45091</v>
      </c>
      <c r="C37" s="13">
        <v>5</v>
      </c>
      <c r="D37" s="109">
        <v>2</v>
      </c>
      <c r="E37" s="109"/>
      <c r="F37" s="109">
        <v>3</v>
      </c>
      <c r="G37" s="109"/>
      <c r="H37" s="109">
        <v>0</v>
      </c>
      <c r="I37" s="109"/>
    </row>
    <row r="38" spans="2:9" x14ac:dyDescent="0.3">
      <c r="B38" s="73">
        <v>45092</v>
      </c>
      <c r="C38" s="13">
        <v>4</v>
      </c>
      <c r="D38" s="109">
        <v>1</v>
      </c>
      <c r="E38" s="109"/>
      <c r="F38" s="109">
        <v>0</v>
      </c>
      <c r="G38" s="109"/>
      <c r="H38" s="109">
        <v>3</v>
      </c>
      <c r="I38" s="109"/>
    </row>
    <row r="39" spans="2:9" x14ac:dyDescent="0.3">
      <c r="B39" s="73">
        <v>45093</v>
      </c>
      <c r="C39" s="18">
        <v>4</v>
      </c>
      <c r="D39" s="121">
        <v>2</v>
      </c>
      <c r="E39" s="122"/>
      <c r="F39" s="121">
        <v>2</v>
      </c>
      <c r="G39" s="122"/>
      <c r="H39" s="121">
        <v>0</v>
      </c>
      <c r="I39" s="162"/>
    </row>
    <row r="40" spans="2:9" x14ac:dyDescent="0.3">
      <c r="B40" s="81">
        <v>45094</v>
      </c>
      <c r="C40" s="77"/>
      <c r="D40" s="119"/>
      <c r="E40" s="120"/>
      <c r="F40" s="119"/>
      <c r="G40" s="120"/>
      <c r="H40" s="119"/>
      <c r="I40" s="185"/>
    </row>
    <row r="41" spans="2:9" x14ac:dyDescent="0.3">
      <c r="B41" s="81">
        <v>45095</v>
      </c>
      <c r="C41" s="77"/>
      <c r="D41" s="119"/>
      <c r="E41" s="120"/>
      <c r="F41" s="119"/>
      <c r="G41" s="120"/>
      <c r="H41" s="119"/>
      <c r="I41" s="185"/>
    </row>
    <row r="42" spans="2:9" x14ac:dyDescent="0.3">
      <c r="B42" s="73">
        <v>45096</v>
      </c>
      <c r="C42" s="18">
        <v>5</v>
      </c>
      <c r="D42" s="121">
        <v>2</v>
      </c>
      <c r="E42" s="122"/>
      <c r="F42" s="121">
        <v>2</v>
      </c>
      <c r="G42" s="122"/>
      <c r="H42" s="121">
        <v>1</v>
      </c>
      <c r="I42" s="162"/>
    </row>
    <row r="43" spans="2:9" x14ac:dyDescent="0.3">
      <c r="B43" s="73">
        <v>45097</v>
      </c>
      <c r="C43" s="13">
        <v>40</v>
      </c>
      <c r="D43" s="109">
        <v>5</v>
      </c>
      <c r="E43" s="109"/>
      <c r="F43" s="109">
        <v>34</v>
      </c>
      <c r="G43" s="109"/>
      <c r="H43" s="109">
        <v>1</v>
      </c>
      <c r="I43" s="109"/>
    </row>
    <row r="44" spans="2:9" x14ac:dyDescent="0.3">
      <c r="B44" s="73">
        <v>45098</v>
      </c>
      <c r="C44" s="13">
        <v>5</v>
      </c>
      <c r="D44" s="109">
        <v>3</v>
      </c>
      <c r="E44" s="109"/>
      <c r="F44" s="109">
        <v>1</v>
      </c>
      <c r="G44" s="109"/>
      <c r="H44" s="109">
        <v>1</v>
      </c>
      <c r="I44" s="109"/>
    </row>
    <row r="45" spans="2:9" x14ac:dyDescent="0.3">
      <c r="B45" s="73">
        <v>45099</v>
      </c>
      <c r="C45" s="13">
        <v>6</v>
      </c>
      <c r="D45" s="109">
        <v>2</v>
      </c>
      <c r="E45" s="109"/>
      <c r="F45" s="109">
        <v>4</v>
      </c>
      <c r="G45" s="109"/>
      <c r="H45" s="109">
        <v>0</v>
      </c>
      <c r="I45" s="109"/>
    </row>
    <row r="46" spans="2:9" x14ac:dyDescent="0.3">
      <c r="B46" s="73">
        <v>45100</v>
      </c>
      <c r="C46" s="13">
        <v>5</v>
      </c>
      <c r="D46" s="109">
        <v>3</v>
      </c>
      <c r="E46" s="109"/>
      <c r="F46" s="109">
        <v>0</v>
      </c>
      <c r="G46" s="109"/>
      <c r="H46" s="109">
        <v>2</v>
      </c>
      <c r="I46" s="109"/>
    </row>
    <row r="47" spans="2:9" x14ac:dyDescent="0.3">
      <c r="B47" s="81">
        <v>45101</v>
      </c>
      <c r="C47" s="94"/>
      <c r="D47" s="180"/>
      <c r="E47" s="180"/>
      <c r="F47" s="180"/>
      <c r="G47" s="180"/>
      <c r="H47" s="180"/>
      <c r="I47" s="180"/>
    </row>
    <row r="48" spans="2:9" x14ac:dyDescent="0.3">
      <c r="B48" s="81">
        <v>45102</v>
      </c>
      <c r="C48" s="94"/>
      <c r="D48" s="180"/>
      <c r="E48" s="180"/>
      <c r="F48" s="180"/>
      <c r="G48" s="180"/>
      <c r="H48" s="180"/>
      <c r="I48" s="180"/>
    </row>
    <row r="49" spans="2:9" x14ac:dyDescent="0.3">
      <c r="B49" s="73">
        <v>45103</v>
      </c>
      <c r="C49" s="18">
        <v>6</v>
      </c>
      <c r="D49" s="121">
        <v>5</v>
      </c>
      <c r="E49" s="122"/>
      <c r="F49" s="121">
        <v>0</v>
      </c>
      <c r="G49" s="122"/>
      <c r="H49" s="121">
        <v>1</v>
      </c>
      <c r="I49" s="162"/>
    </row>
    <row r="50" spans="2:9" x14ac:dyDescent="0.3">
      <c r="B50" s="73">
        <v>45104</v>
      </c>
      <c r="C50" s="13">
        <v>43</v>
      </c>
      <c r="D50" s="109">
        <v>4</v>
      </c>
      <c r="E50" s="109"/>
      <c r="F50" s="109">
        <v>39</v>
      </c>
      <c r="G50" s="109"/>
      <c r="H50" s="109">
        <v>0</v>
      </c>
      <c r="I50" s="109"/>
    </row>
    <row r="51" spans="2:9" x14ac:dyDescent="0.3">
      <c r="B51" s="73">
        <v>45105</v>
      </c>
      <c r="C51" s="13">
        <v>5</v>
      </c>
      <c r="D51" s="109">
        <v>2</v>
      </c>
      <c r="E51" s="109"/>
      <c r="F51" s="109">
        <v>2</v>
      </c>
      <c r="G51" s="109"/>
      <c r="H51" s="109">
        <v>1</v>
      </c>
      <c r="I51" s="109"/>
    </row>
    <row r="52" spans="2:9" x14ac:dyDescent="0.3">
      <c r="B52" s="73">
        <v>45106</v>
      </c>
      <c r="C52" s="13">
        <v>6</v>
      </c>
      <c r="D52" s="109">
        <v>3</v>
      </c>
      <c r="E52" s="109"/>
      <c r="F52" s="109">
        <v>1</v>
      </c>
      <c r="G52" s="109"/>
      <c r="H52" s="109">
        <v>2</v>
      </c>
      <c r="I52" s="109"/>
    </row>
    <row r="53" spans="2:9" x14ac:dyDescent="0.3">
      <c r="B53" s="73">
        <v>45107</v>
      </c>
      <c r="C53" s="13">
        <v>7</v>
      </c>
      <c r="D53" s="109">
        <v>3</v>
      </c>
      <c r="E53" s="109"/>
      <c r="F53" s="109">
        <v>2</v>
      </c>
      <c r="G53" s="109"/>
      <c r="H53" s="109">
        <v>2</v>
      </c>
      <c r="I53" s="109"/>
    </row>
    <row r="54" spans="2:9" ht="15" thickBot="1" x14ac:dyDescent="0.35">
      <c r="B54" s="73"/>
      <c r="C54" s="18"/>
      <c r="D54" s="176"/>
      <c r="E54" s="177"/>
      <c r="F54" s="176"/>
      <c r="G54" s="177"/>
      <c r="H54" s="176"/>
      <c r="I54" s="186"/>
    </row>
    <row r="55" spans="2:9" ht="15" thickBot="1" x14ac:dyDescent="0.35">
      <c r="B55" s="28" t="s">
        <v>25</v>
      </c>
      <c r="C55" s="56">
        <f>SUM(C24:C54)</f>
        <v>244</v>
      </c>
      <c r="D55" s="126">
        <f>SUM(D24:D54)</f>
        <v>51</v>
      </c>
      <c r="E55" s="127"/>
      <c r="F55" s="126">
        <f>SUM(F24:F54)</f>
        <v>172</v>
      </c>
      <c r="G55" s="127"/>
      <c r="H55" s="167">
        <f>SUM(H24:H54)</f>
        <v>21</v>
      </c>
      <c r="I55" s="168"/>
    </row>
    <row r="56" spans="2:9" x14ac:dyDescent="0.3">
      <c r="B56" s="6"/>
      <c r="C56" s="6"/>
      <c r="D56" s="125"/>
      <c r="E56" s="125"/>
      <c r="F56" s="125"/>
      <c r="G56" s="125"/>
      <c r="H56" s="6"/>
      <c r="I56" s="6"/>
    </row>
    <row r="57" spans="2:9" x14ac:dyDescent="0.3">
      <c r="B57" s="6"/>
      <c r="C57" s="6"/>
      <c r="D57" s="6"/>
      <c r="E57" s="6"/>
      <c r="F57" s="125"/>
      <c r="G57" s="125"/>
      <c r="H57" s="6"/>
      <c r="I57" s="6"/>
    </row>
    <row r="58" spans="2:9" x14ac:dyDescent="0.3">
      <c r="B58" s="6"/>
      <c r="C58" s="6"/>
      <c r="D58" s="6"/>
      <c r="E58" s="6"/>
      <c r="F58" s="125"/>
      <c r="G58" s="125"/>
      <c r="H58" s="6"/>
      <c r="I58" s="6"/>
    </row>
    <row r="59" spans="2:9" x14ac:dyDescent="0.3">
      <c r="B59" s="6"/>
      <c r="C59" s="6"/>
      <c r="D59" s="6"/>
      <c r="E59" s="6"/>
      <c r="F59" s="125"/>
      <c r="G59" s="125"/>
      <c r="H59" s="6"/>
      <c r="I59" s="6"/>
    </row>
    <row r="60" spans="2:9" ht="15" thickBot="1" x14ac:dyDescent="0.35">
      <c r="B60" s="6"/>
      <c r="C60" s="6"/>
      <c r="D60" s="6"/>
      <c r="E60" s="6"/>
      <c r="F60" s="125"/>
      <c r="G60" s="125"/>
      <c r="H60" s="6"/>
      <c r="I60" s="6"/>
    </row>
    <row r="61" spans="2:9" ht="15.6" x14ac:dyDescent="0.3">
      <c r="B61" s="37" t="s">
        <v>31</v>
      </c>
      <c r="C61" s="38"/>
      <c r="D61" s="39"/>
      <c r="E61" s="40"/>
      <c r="F61" s="171" t="s">
        <v>28</v>
      </c>
      <c r="G61" s="172"/>
      <c r="H61" s="172"/>
      <c r="I61" s="173"/>
    </row>
    <row r="62" spans="2:9" x14ac:dyDescent="0.3">
      <c r="B62" s="41"/>
      <c r="C62" s="42"/>
      <c r="D62" s="42"/>
      <c r="E62" s="42"/>
      <c r="F62" s="169" t="s">
        <v>32</v>
      </c>
      <c r="G62" s="170"/>
      <c r="H62" s="158" t="s">
        <v>3</v>
      </c>
      <c r="I62" s="159"/>
    </row>
    <row r="63" spans="2:9" x14ac:dyDescent="0.3">
      <c r="B63" s="35" t="s">
        <v>29</v>
      </c>
      <c r="C63" s="13">
        <v>1</v>
      </c>
      <c r="D63" s="165">
        <v>0</v>
      </c>
      <c r="E63" s="166"/>
      <c r="F63" s="157">
        <v>12</v>
      </c>
      <c r="G63" s="109"/>
      <c r="H63" s="121">
        <v>38</v>
      </c>
      <c r="I63" s="162"/>
    </row>
    <row r="64" spans="2:9" x14ac:dyDescent="0.3">
      <c r="B64" s="35" t="s">
        <v>30</v>
      </c>
      <c r="C64" s="13"/>
      <c r="D64" s="165">
        <v>0</v>
      </c>
      <c r="E64" s="166"/>
      <c r="F64" s="157"/>
      <c r="G64" s="109"/>
      <c r="H64" s="121">
        <v>3</v>
      </c>
      <c r="I64" s="162"/>
    </row>
    <row r="65" spans="2:9" ht="15" thickBot="1" x14ac:dyDescent="0.35">
      <c r="B65" s="36" t="s">
        <v>15</v>
      </c>
      <c r="C65" s="34"/>
      <c r="D65" s="163">
        <v>0</v>
      </c>
      <c r="E65" s="164"/>
      <c r="F65" s="155">
        <v>81</v>
      </c>
      <c r="G65" s="156"/>
      <c r="H65" s="160">
        <v>0</v>
      </c>
      <c r="I65" s="161"/>
    </row>
    <row r="66" spans="2:9" ht="15" thickBot="1" x14ac:dyDescent="0.35">
      <c r="B66" s="43" t="s">
        <v>33</v>
      </c>
      <c r="C66" s="44">
        <f>SUM(C63:C65)</f>
        <v>1</v>
      </c>
      <c r="D66" s="151">
        <v>0</v>
      </c>
      <c r="E66" s="152"/>
      <c r="F66" s="153">
        <f>SUM(F63:F65)</f>
        <v>93</v>
      </c>
      <c r="G66" s="154"/>
      <c r="H66" s="153">
        <f>SUM(H63:H65)</f>
        <v>41</v>
      </c>
      <c r="I66" s="154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  <row r="81" spans="2:9" x14ac:dyDescent="0.3">
      <c r="B81" s="6"/>
      <c r="C81" s="6"/>
      <c r="D81" s="6"/>
      <c r="E81" s="6"/>
      <c r="F81" s="6"/>
      <c r="G81" s="6"/>
      <c r="H81" s="6"/>
      <c r="I81" s="6"/>
    </row>
  </sheetData>
  <mergeCells count="144">
    <mergeCell ref="D65:E65"/>
    <mergeCell ref="F65:G65"/>
    <mergeCell ref="H65:I65"/>
    <mergeCell ref="D66:E66"/>
    <mergeCell ref="F66:G66"/>
    <mergeCell ref="H66:I66"/>
    <mergeCell ref="D56:E56"/>
    <mergeCell ref="F56:G56"/>
    <mergeCell ref="F63:G63"/>
    <mergeCell ref="H63:I63"/>
    <mergeCell ref="D64:E64"/>
    <mergeCell ref="F64:G64"/>
    <mergeCell ref="H64:I64"/>
    <mergeCell ref="F57:G57"/>
    <mergeCell ref="F58:G58"/>
    <mergeCell ref="F59:G59"/>
    <mergeCell ref="F60:G60"/>
    <mergeCell ref="F61:I61"/>
    <mergeCell ref="F62:G62"/>
    <mergeCell ref="H62:I62"/>
    <mergeCell ref="D63:E63"/>
    <mergeCell ref="D44:E44"/>
    <mergeCell ref="F44:G44"/>
    <mergeCell ref="H44:I44"/>
    <mergeCell ref="D45:E45"/>
    <mergeCell ref="F45:G45"/>
    <mergeCell ref="H45:I45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54:E54"/>
    <mergeCell ref="F54:G54"/>
    <mergeCell ref="H54:I54"/>
    <mergeCell ref="D55:E55"/>
    <mergeCell ref="F55:G55"/>
    <mergeCell ref="H55:I55"/>
    <mergeCell ref="D50:E50"/>
    <mergeCell ref="F50:G50"/>
    <mergeCell ref="H50:I50"/>
    <mergeCell ref="D53:E53"/>
    <mergeCell ref="F53:G53"/>
    <mergeCell ref="H53:I53"/>
    <mergeCell ref="D52:E52"/>
    <mergeCell ref="F52:G52"/>
    <mergeCell ref="H52:I52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30:E30"/>
    <mergeCell ref="F30:G30"/>
    <mergeCell ref="H30:I30"/>
    <mergeCell ref="D31:E31"/>
    <mergeCell ref="F31:G31"/>
    <mergeCell ref="H31:I31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74"/>
  <sheetViews>
    <sheetView showGridLines="0" workbookViewId="0">
      <selection activeCell="I12" sqref="I12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3" ht="15" thickBot="1" x14ac:dyDescent="0.35"/>
    <row r="3" spans="2:13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3" ht="23.4" thickBot="1" x14ac:dyDescent="0.45">
      <c r="B4" s="138">
        <v>45108</v>
      </c>
      <c r="C4" s="139"/>
      <c r="D4" s="139"/>
      <c r="E4" s="139"/>
      <c r="F4" s="139"/>
      <c r="G4" s="139"/>
      <c r="H4" s="139"/>
      <c r="I4" s="140"/>
    </row>
    <row r="5" spans="2:13" ht="22.8" x14ac:dyDescent="0.4">
      <c r="B5" s="6"/>
      <c r="C5" s="7"/>
      <c r="D5" s="7"/>
      <c r="E5" s="7"/>
      <c r="F5" s="7"/>
      <c r="G5" s="7"/>
      <c r="H5" s="7"/>
      <c r="I5" s="8"/>
    </row>
    <row r="6" spans="2:13" ht="15" thickBot="1" x14ac:dyDescent="0.35">
      <c r="B6" s="6"/>
      <c r="C6" s="6"/>
      <c r="D6" s="6"/>
      <c r="E6" s="6"/>
      <c r="F6" s="6"/>
      <c r="G6" s="6"/>
      <c r="H6" s="6"/>
      <c r="I6" s="6"/>
    </row>
    <row r="7" spans="2:13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3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32</v>
      </c>
    </row>
    <row r="9" spans="2:13" x14ac:dyDescent="0.3">
      <c r="B9" s="31" t="s">
        <v>14</v>
      </c>
      <c r="C9" s="9" t="s">
        <v>3</v>
      </c>
      <c r="D9" s="13">
        <v>24</v>
      </c>
      <c r="E9" s="121">
        <v>1</v>
      </c>
      <c r="F9" s="122"/>
      <c r="G9" s="145" t="s">
        <v>18</v>
      </c>
      <c r="H9" s="146"/>
      <c r="I9" s="58">
        <f>D9/SUM(D9:E9)</f>
        <v>0.96</v>
      </c>
    </row>
    <row r="10" spans="2:13" x14ac:dyDescent="0.3">
      <c r="B10" s="31" t="s">
        <v>12</v>
      </c>
      <c r="C10" s="9" t="s">
        <v>4</v>
      </c>
      <c r="D10" s="13">
        <v>3</v>
      </c>
      <c r="E10" s="121">
        <v>2</v>
      </c>
      <c r="F10" s="122"/>
      <c r="G10" s="145" t="s">
        <v>17</v>
      </c>
      <c r="H10" s="146"/>
      <c r="I10" s="58">
        <f>D10/SUM(D10:E10)</f>
        <v>0.6</v>
      </c>
    </row>
    <row r="11" spans="2:13" x14ac:dyDescent="0.3">
      <c r="B11" s="45" t="s">
        <v>34</v>
      </c>
      <c r="C11" s="9" t="s">
        <v>15</v>
      </c>
      <c r="D11" s="13">
        <v>5</v>
      </c>
      <c r="E11" s="121">
        <v>5</v>
      </c>
      <c r="F11" s="122"/>
      <c r="G11" s="143" t="s">
        <v>50</v>
      </c>
      <c r="H11" s="144"/>
      <c r="I11" s="58">
        <f>D11/SUM(D11:E11)</f>
        <v>0.5</v>
      </c>
      <c r="K11" t="s">
        <v>49</v>
      </c>
    </row>
    <row r="12" spans="2:13" x14ac:dyDescent="0.3">
      <c r="B12" s="61">
        <f>D55</f>
        <v>40</v>
      </c>
      <c r="C12" s="54" t="s">
        <v>36</v>
      </c>
      <c r="D12" s="16">
        <f>SUM(D9:D11)</f>
        <v>32</v>
      </c>
      <c r="E12" s="104">
        <f>SUM(E9:E11)</f>
        <v>8</v>
      </c>
      <c r="F12" s="105"/>
      <c r="G12" s="106" t="s">
        <v>19</v>
      </c>
      <c r="H12" s="107"/>
      <c r="I12" s="59">
        <f>D12/SUM(D12:E12)</f>
        <v>0.8</v>
      </c>
    </row>
    <row r="13" spans="2:13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3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3" ht="75" customHeight="1" x14ac:dyDescent="0.3">
      <c r="B15" s="15" t="s">
        <v>6</v>
      </c>
      <c r="C15" s="148" t="s">
        <v>20</v>
      </c>
      <c r="D15" s="150"/>
      <c r="E15" s="148" t="s">
        <v>51</v>
      </c>
      <c r="F15" s="149"/>
      <c r="G15" s="10" t="s">
        <v>7</v>
      </c>
      <c r="H15" s="108" t="s">
        <v>8</v>
      </c>
      <c r="I15" s="108"/>
      <c r="M15">
        <f>4</f>
        <v>4</v>
      </c>
    </row>
    <row r="16" spans="2:13" x14ac:dyDescent="0.3">
      <c r="B16" s="16">
        <f>F55</f>
        <v>131</v>
      </c>
      <c r="C16" s="109">
        <v>0</v>
      </c>
      <c r="D16" s="109"/>
      <c r="E16" s="109">
        <v>121</v>
      </c>
      <c r="F16" s="109"/>
      <c r="G16" s="13">
        <v>8</v>
      </c>
      <c r="H16" s="109">
        <v>2</v>
      </c>
      <c r="I16" s="109"/>
    </row>
    <row r="17" spans="2:9" x14ac:dyDescent="0.3">
      <c r="B17" s="51">
        <f>C17+E17+G17+H17</f>
        <v>1</v>
      </c>
      <c r="C17" s="110">
        <f>C16/B16</f>
        <v>0</v>
      </c>
      <c r="D17" s="110"/>
      <c r="E17" s="110">
        <f>E16/B16</f>
        <v>0.92366412213740456</v>
      </c>
      <c r="F17" s="110"/>
      <c r="G17" s="51">
        <f>G16/B16</f>
        <v>6.1068702290076333E-2</v>
      </c>
      <c r="H17" s="110">
        <f>H16/B16</f>
        <v>1.5267175572519083E-2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/>
      <c r="I20" s="52">
        <f>H20/SUM(D12:E12)</f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12"/>
    </row>
    <row r="23" spans="2:9" ht="16.2" thickBot="1" x14ac:dyDescent="0.35">
      <c r="B23" s="12" t="s">
        <v>10</v>
      </c>
      <c r="C23" s="12" t="s">
        <v>11</v>
      </c>
      <c r="D23" s="117" t="s">
        <v>12</v>
      </c>
      <c r="E23" s="118"/>
      <c r="F23" s="115" t="s">
        <v>24</v>
      </c>
      <c r="G23" s="116"/>
      <c r="H23" s="113" t="s">
        <v>13</v>
      </c>
      <c r="I23" s="114"/>
    </row>
    <row r="24" spans="2:9" x14ac:dyDescent="0.3">
      <c r="B24" s="76">
        <v>45108</v>
      </c>
      <c r="C24" s="77"/>
      <c r="D24" s="119"/>
      <c r="E24" s="120"/>
      <c r="F24" s="119"/>
      <c r="G24" s="120"/>
      <c r="H24" s="119"/>
      <c r="I24" s="120"/>
    </row>
    <row r="25" spans="2:9" x14ac:dyDescent="0.3">
      <c r="B25" s="76">
        <v>45109</v>
      </c>
      <c r="C25" s="77"/>
      <c r="D25" s="119"/>
      <c r="E25" s="120"/>
      <c r="F25" s="119"/>
      <c r="G25" s="120"/>
      <c r="H25" s="119"/>
      <c r="I25" s="120"/>
    </row>
    <row r="26" spans="2:9" x14ac:dyDescent="0.3">
      <c r="B26" s="17">
        <v>45110</v>
      </c>
      <c r="C26" s="18">
        <v>4</v>
      </c>
      <c r="D26" s="121">
        <v>4</v>
      </c>
      <c r="E26" s="122"/>
      <c r="F26" s="121">
        <v>0</v>
      </c>
      <c r="G26" s="188"/>
      <c r="H26" s="121">
        <v>0</v>
      </c>
      <c r="I26" s="122"/>
    </row>
    <row r="27" spans="2:9" x14ac:dyDescent="0.3">
      <c r="B27" s="17">
        <v>45111</v>
      </c>
      <c r="C27" s="18">
        <v>40</v>
      </c>
      <c r="D27" s="121">
        <v>2</v>
      </c>
      <c r="E27" s="122"/>
      <c r="F27" s="121">
        <v>37</v>
      </c>
      <c r="G27" s="188"/>
      <c r="H27" s="121">
        <v>1</v>
      </c>
      <c r="I27" s="122"/>
    </row>
    <row r="28" spans="2:9" x14ac:dyDescent="0.3">
      <c r="B28" s="17">
        <v>45112</v>
      </c>
      <c r="C28" s="18">
        <v>4</v>
      </c>
      <c r="D28" s="121">
        <v>3</v>
      </c>
      <c r="E28" s="122"/>
      <c r="F28" s="121">
        <v>1</v>
      </c>
      <c r="G28" s="188"/>
      <c r="H28" s="121">
        <v>0</v>
      </c>
      <c r="I28" s="122"/>
    </row>
    <row r="29" spans="2:9" x14ac:dyDescent="0.3">
      <c r="B29" s="17">
        <v>45113</v>
      </c>
      <c r="C29" s="18">
        <v>3</v>
      </c>
      <c r="D29" s="121">
        <v>2</v>
      </c>
      <c r="E29" s="122"/>
      <c r="F29" s="121">
        <v>0</v>
      </c>
      <c r="G29" s="188"/>
      <c r="H29" s="121">
        <v>1</v>
      </c>
      <c r="I29" s="122"/>
    </row>
    <row r="30" spans="2:9" x14ac:dyDescent="0.3">
      <c r="B30" s="17">
        <v>45114</v>
      </c>
      <c r="C30" s="18">
        <v>3</v>
      </c>
      <c r="D30" s="121">
        <v>1</v>
      </c>
      <c r="E30" s="122"/>
      <c r="F30" s="121">
        <v>2</v>
      </c>
      <c r="G30" s="122"/>
      <c r="H30" s="121">
        <v>0</v>
      </c>
      <c r="I30" s="122"/>
    </row>
    <row r="31" spans="2:9" x14ac:dyDescent="0.3">
      <c r="B31" s="76">
        <v>45115</v>
      </c>
      <c r="C31" s="77"/>
      <c r="D31" s="91"/>
      <c r="E31" s="92"/>
      <c r="F31" s="119"/>
      <c r="G31" s="188"/>
      <c r="H31" s="119"/>
      <c r="I31" s="120"/>
    </row>
    <row r="32" spans="2:9" x14ac:dyDescent="0.3">
      <c r="B32" s="76">
        <v>45116</v>
      </c>
      <c r="C32" s="77"/>
      <c r="D32" s="91"/>
      <c r="E32" s="92"/>
      <c r="F32" s="119"/>
      <c r="G32" s="188"/>
      <c r="H32" s="119"/>
      <c r="I32" s="120"/>
    </row>
    <row r="33" spans="2:9" x14ac:dyDescent="0.3">
      <c r="B33" s="17">
        <v>45117</v>
      </c>
      <c r="C33" s="18">
        <v>4</v>
      </c>
      <c r="D33" s="121">
        <v>3</v>
      </c>
      <c r="E33" s="122"/>
      <c r="F33" s="121">
        <v>1</v>
      </c>
      <c r="G33" s="188"/>
      <c r="H33" s="121">
        <v>0</v>
      </c>
      <c r="I33" s="122"/>
    </row>
    <row r="34" spans="2:9" x14ac:dyDescent="0.3">
      <c r="B34" s="17">
        <v>45118</v>
      </c>
      <c r="C34" s="18">
        <v>42</v>
      </c>
      <c r="D34" s="121">
        <v>6</v>
      </c>
      <c r="E34" s="122"/>
      <c r="F34" s="121">
        <v>34</v>
      </c>
      <c r="G34" s="188"/>
      <c r="H34" s="121">
        <v>2</v>
      </c>
      <c r="I34" s="122"/>
    </row>
    <row r="35" spans="2:9" x14ac:dyDescent="0.3">
      <c r="B35" s="17">
        <v>45119</v>
      </c>
      <c r="C35" s="18">
        <v>3</v>
      </c>
      <c r="D35" s="121">
        <v>0</v>
      </c>
      <c r="E35" s="122"/>
      <c r="F35" s="121">
        <v>3</v>
      </c>
      <c r="G35" s="188"/>
      <c r="H35" s="121">
        <v>0</v>
      </c>
      <c r="I35" s="122"/>
    </row>
    <row r="36" spans="2:9" x14ac:dyDescent="0.3">
      <c r="B36" s="17">
        <v>45120</v>
      </c>
      <c r="C36" s="18">
        <v>5</v>
      </c>
      <c r="D36" s="121">
        <v>2</v>
      </c>
      <c r="E36" s="122"/>
      <c r="F36" s="121">
        <v>3</v>
      </c>
      <c r="G36" s="188"/>
      <c r="H36" s="121">
        <v>0</v>
      </c>
      <c r="I36" s="122"/>
    </row>
    <row r="37" spans="2:9" x14ac:dyDescent="0.3">
      <c r="B37" s="17">
        <v>45121</v>
      </c>
      <c r="C37" s="18">
        <v>3</v>
      </c>
      <c r="D37" s="121">
        <v>2</v>
      </c>
      <c r="E37" s="122"/>
      <c r="F37" s="121">
        <v>0</v>
      </c>
      <c r="G37" s="188"/>
      <c r="H37" s="121">
        <v>1</v>
      </c>
      <c r="I37" s="122"/>
    </row>
    <row r="38" spans="2:9" x14ac:dyDescent="0.3">
      <c r="B38" s="76">
        <v>45122</v>
      </c>
      <c r="C38" s="77"/>
      <c r="D38" s="91"/>
      <c r="E38" s="92"/>
      <c r="F38" s="119"/>
      <c r="G38" s="188"/>
      <c r="H38" s="119"/>
      <c r="I38" s="120"/>
    </row>
    <row r="39" spans="2:9" x14ac:dyDescent="0.3">
      <c r="B39" s="76">
        <v>45123</v>
      </c>
      <c r="C39" s="77"/>
      <c r="D39" s="91"/>
      <c r="E39" s="92"/>
      <c r="F39" s="119"/>
      <c r="G39" s="188"/>
      <c r="H39" s="119"/>
      <c r="I39" s="120"/>
    </row>
    <row r="40" spans="2:9" x14ac:dyDescent="0.3">
      <c r="B40" s="17">
        <v>45124</v>
      </c>
      <c r="C40" s="18">
        <v>4</v>
      </c>
      <c r="D40" s="121">
        <v>3</v>
      </c>
      <c r="E40" s="122"/>
      <c r="F40" s="121">
        <v>1</v>
      </c>
      <c r="G40" s="188"/>
      <c r="H40" s="121"/>
      <c r="I40" s="122"/>
    </row>
    <row r="41" spans="2:9" x14ac:dyDescent="0.3">
      <c r="B41" s="17">
        <v>45125</v>
      </c>
      <c r="C41" s="18">
        <v>42</v>
      </c>
      <c r="D41" s="121">
        <v>1</v>
      </c>
      <c r="E41" s="122"/>
      <c r="F41" s="121">
        <v>40</v>
      </c>
      <c r="G41" s="188"/>
      <c r="H41" s="121">
        <v>1</v>
      </c>
      <c r="I41" s="122"/>
    </row>
    <row r="42" spans="2:9" x14ac:dyDescent="0.3">
      <c r="B42" s="17">
        <v>45126</v>
      </c>
      <c r="C42" s="18">
        <v>3</v>
      </c>
      <c r="D42" s="121">
        <v>1</v>
      </c>
      <c r="E42" s="122"/>
      <c r="F42" s="121">
        <v>1</v>
      </c>
      <c r="G42" s="188"/>
      <c r="H42" s="121">
        <v>1</v>
      </c>
      <c r="I42" s="122"/>
    </row>
    <row r="43" spans="2:9" x14ac:dyDescent="0.3">
      <c r="B43" s="17">
        <v>45127</v>
      </c>
      <c r="C43" s="18">
        <v>3</v>
      </c>
      <c r="D43" s="121">
        <v>0</v>
      </c>
      <c r="E43" s="122"/>
      <c r="F43" s="121">
        <v>2</v>
      </c>
      <c r="G43" s="188"/>
      <c r="H43" s="121">
        <v>1</v>
      </c>
      <c r="I43" s="122"/>
    </row>
    <row r="44" spans="2:9" x14ac:dyDescent="0.3">
      <c r="B44" s="17">
        <v>45128</v>
      </c>
      <c r="C44" s="18">
        <v>2</v>
      </c>
      <c r="D44" s="121">
        <v>1</v>
      </c>
      <c r="E44" s="122"/>
      <c r="F44" s="121">
        <v>1</v>
      </c>
      <c r="G44" s="188"/>
      <c r="H44" s="121"/>
      <c r="I44" s="122"/>
    </row>
    <row r="45" spans="2:9" x14ac:dyDescent="0.3">
      <c r="B45" s="76">
        <v>45129</v>
      </c>
      <c r="C45" s="77"/>
      <c r="D45" s="91"/>
      <c r="E45" s="92"/>
      <c r="F45" s="119"/>
      <c r="G45" s="188"/>
      <c r="H45" s="119"/>
      <c r="I45" s="120"/>
    </row>
    <row r="46" spans="2:9" x14ac:dyDescent="0.3">
      <c r="B46" s="76">
        <v>45130</v>
      </c>
      <c r="C46" s="77"/>
      <c r="D46" s="91"/>
      <c r="E46" s="92"/>
      <c r="F46" s="119"/>
      <c r="G46" s="188"/>
      <c r="H46" s="119"/>
      <c r="I46" s="120"/>
    </row>
    <row r="47" spans="2:9" x14ac:dyDescent="0.3">
      <c r="B47" s="17">
        <v>45131</v>
      </c>
      <c r="C47" s="18">
        <v>6</v>
      </c>
      <c r="D47" s="121">
        <v>1</v>
      </c>
      <c r="E47" s="122"/>
      <c r="F47" s="121">
        <v>1</v>
      </c>
      <c r="G47" s="188"/>
      <c r="H47" s="121">
        <v>4</v>
      </c>
      <c r="I47" s="122"/>
    </row>
    <row r="48" spans="2:9" x14ac:dyDescent="0.3">
      <c r="B48" s="17">
        <v>45132</v>
      </c>
      <c r="C48" s="18">
        <v>2</v>
      </c>
      <c r="D48" s="121">
        <v>2</v>
      </c>
      <c r="E48" s="122"/>
      <c r="F48" s="121">
        <v>0</v>
      </c>
      <c r="G48" s="188"/>
      <c r="H48" s="121"/>
      <c r="I48" s="122"/>
    </row>
    <row r="49" spans="2:9" x14ac:dyDescent="0.3">
      <c r="B49" s="17">
        <v>45133</v>
      </c>
      <c r="C49" s="18">
        <v>4</v>
      </c>
      <c r="D49" s="121">
        <v>2</v>
      </c>
      <c r="E49" s="122"/>
      <c r="F49" s="121">
        <v>2</v>
      </c>
      <c r="G49" s="188"/>
      <c r="H49" s="121"/>
      <c r="I49" s="122"/>
    </row>
    <row r="50" spans="2:9" x14ac:dyDescent="0.3">
      <c r="B50" s="17">
        <v>45134</v>
      </c>
      <c r="C50" s="18">
        <v>2</v>
      </c>
      <c r="D50" s="121">
        <v>2</v>
      </c>
      <c r="E50" s="122"/>
      <c r="F50" s="121">
        <v>0</v>
      </c>
      <c r="G50" s="122"/>
      <c r="H50" s="95"/>
      <c r="I50" s="96"/>
    </row>
    <row r="51" spans="2:9" x14ac:dyDescent="0.3">
      <c r="B51" s="17">
        <v>45135</v>
      </c>
      <c r="C51" s="18">
        <v>3</v>
      </c>
      <c r="D51" s="121">
        <v>1</v>
      </c>
      <c r="E51" s="122"/>
      <c r="F51" s="121">
        <v>2</v>
      </c>
      <c r="G51" s="188"/>
      <c r="H51" s="121"/>
      <c r="I51" s="122"/>
    </row>
    <row r="52" spans="2:9" x14ac:dyDescent="0.3">
      <c r="B52" s="76">
        <v>45136</v>
      </c>
      <c r="C52" s="77"/>
      <c r="D52" s="91"/>
      <c r="E52" s="92"/>
      <c r="F52" s="119"/>
      <c r="G52" s="188"/>
      <c r="H52" s="119"/>
      <c r="I52" s="120"/>
    </row>
    <row r="53" spans="2:9" x14ac:dyDescent="0.3">
      <c r="B53" s="76">
        <v>45137</v>
      </c>
      <c r="C53" s="77"/>
      <c r="D53" s="91"/>
      <c r="E53" s="92"/>
      <c r="F53" s="119"/>
      <c r="G53" s="188"/>
      <c r="H53" s="119"/>
      <c r="I53" s="120"/>
    </row>
    <row r="54" spans="2:9" ht="15" thickBot="1" x14ac:dyDescent="0.35">
      <c r="B54" s="17">
        <v>45138</v>
      </c>
      <c r="C54" s="18">
        <v>1</v>
      </c>
      <c r="D54" s="121">
        <v>1</v>
      </c>
      <c r="E54" s="122"/>
      <c r="F54" s="121"/>
      <c r="G54" s="122"/>
      <c r="H54" s="121"/>
      <c r="I54" s="122"/>
    </row>
    <row r="55" spans="2:9" ht="15" thickBot="1" x14ac:dyDescent="0.35">
      <c r="B55" s="28" t="s">
        <v>25</v>
      </c>
      <c r="C55" s="56">
        <f>SUM(C24:C54)</f>
        <v>183</v>
      </c>
      <c r="D55" s="167">
        <f>SUM(D24:D54)</f>
        <v>40</v>
      </c>
      <c r="E55" s="168"/>
      <c r="F55" s="167">
        <f>SUM(F24:F54)</f>
        <v>131</v>
      </c>
      <c r="G55" s="168"/>
      <c r="H55" s="167">
        <f>SUM(H24:H54)</f>
        <v>12</v>
      </c>
      <c r="I55" s="168"/>
    </row>
    <row r="58" spans="2:9" ht="15" thickBot="1" x14ac:dyDescent="0.35"/>
    <row r="59" spans="2:9" ht="15.6" x14ac:dyDescent="0.3">
      <c r="B59" s="37" t="s">
        <v>31</v>
      </c>
      <c r="C59" s="38"/>
      <c r="D59" s="39"/>
      <c r="E59" s="40"/>
      <c r="F59" s="62" t="s">
        <v>28</v>
      </c>
      <c r="G59" s="63"/>
      <c r="H59" s="63"/>
      <c r="I59" s="64"/>
    </row>
    <row r="60" spans="2:9" x14ac:dyDescent="0.3">
      <c r="B60" s="41"/>
      <c r="C60" s="42"/>
      <c r="D60" s="42"/>
      <c r="E60" s="42"/>
      <c r="F60" s="187" t="s">
        <v>32</v>
      </c>
      <c r="G60" s="158"/>
      <c r="H60" s="158" t="s">
        <v>3</v>
      </c>
      <c r="I60" s="159"/>
    </row>
    <row r="61" spans="2:9" x14ac:dyDescent="0.3">
      <c r="B61" s="35" t="s">
        <v>29</v>
      </c>
      <c r="C61" s="13"/>
      <c r="D61" s="166">
        <v>0</v>
      </c>
      <c r="E61" s="192"/>
      <c r="F61" s="195"/>
      <c r="G61" s="122"/>
      <c r="H61" s="121"/>
      <c r="I61" s="162"/>
    </row>
    <row r="62" spans="2:9" x14ac:dyDescent="0.3">
      <c r="B62" s="35" t="s">
        <v>30</v>
      </c>
      <c r="C62" s="13">
        <v>0</v>
      </c>
      <c r="D62" s="166">
        <v>0</v>
      </c>
      <c r="E62" s="192"/>
      <c r="F62" s="195">
        <v>0</v>
      </c>
      <c r="G62" s="122"/>
      <c r="H62" s="121">
        <v>0</v>
      </c>
      <c r="I62" s="162"/>
    </row>
    <row r="63" spans="2:9" ht="15" thickBot="1" x14ac:dyDescent="0.35">
      <c r="B63" s="36" t="s">
        <v>15</v>
      </c>
      <c r="C63" s="34">
        <v>0</v>
      </c>
      <c r="D63" s="190">
        <v>0</v>
      </c>
      <c r="E63" s="191"/>
      <c r="F63" s="193">
        <v>0</v>
      </c>
      <c r="G63" s="194"/>
      <c r="H63" s="121">
        <v>0</v>
      </c>
      <c r="I63" s="162"/>
    </row>
    <row r="64" spans="2:9" ht="15" thickBot="1" x14ac:dyDescent="0.35">
      <c r="B64" s="43" t="s">
        <v>33</v>
      </c>
      <c r="C64" s="44">
        <f>SUM(C61:C63)</f>
        <v>0</v>
      </c>
      <c r="D64" s="151">
        <f>SUM(D61:D63)</f>
        <v>0</v>
      </c>
      <c r="E64" s="189"/>
      <c r="F64" s="153">
        <f>SUM(F61:F63)</f>
        <v>0</v>
      </c>
      <c r="G64" s="154"/>
      <c r="H64" s="153">
        <f>SUM(H61:H63)</f>
        <v>0</v>
      </c>
      <c r="I64" s="154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28">
    <mergeCell ref="H43:I43"/>
    <mergeCell ref="F41:G41"/>
    <mergeCell ref="H41:I41"/>
    <mergeCell ref="F42:G42"/>
    <mergeCell ref="H42:I42"/>
    <mergeCell ref="F53:G53"/>
    <mergeCell ref="H53:I53"/>
    <mergeCell ref="H47:I47"/>
    <mergeCell ref="F48:G48"/>
    <mergeCell ref="H48:I48"/>
    <mergeCell ref="F46:G46"/>
    <mergeCell ref="H46:I46"/>
    <mergeCell ref="F49:G49"/>
    <mergeCell ref="H49:I49"/>
    <mergeCell ref="H33:I33"/>
    <mergeCell ref="F36:G36"/>
    <mergeCell ref="H36:I36"/>
    <mergeCell ref="F40:G40"/>
    <mergeCell ref="H40:I40"/>
    <mergeCell ref="F37:G37"/>
    <mergeCell ref="H37:I37"/>
    <mergeCell ref="F38:G38"/>
    <mergeCell ref="H38:I38"/>
    <mergeCell ref="H31:I31"/>
    <mergeCell ref="F32:G32"/>
    <mergeCell ref="F26:G26"/>
    <mergeCell ref="H26:I26"/>
    <mergeCell ref="F27:G27"/>
    <mergeCell ref="H27:I27"/>
    <mergeCell ref="D24:E24"/>
    <mergeCell ref="F24:G24"/>
    <mergeCell ref="H32:I32"/>
    <mergeCell ref="F30:G30"/>
    <mergeCell ref="H30:I30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20:G20"/>
    <mergeCell ref="B22:I22"/>
    <mergeCell ref="D23:E23"/>
    <mergeCell ref="F23:G23"/>
    <mergeCell ref="H23:I23"/>
    <mergeCell ref="F45:G45"/>
    <mergeCell ref="H45:I45"/>
    <mergeCell ref="F44:G44"/>
    <mergeCell ref="H44:I44"/>
    <mergeCell ref="H24:I24"/>
    <mergeCell ref="D25:E25"/>
    <mergeCell ref="F25:G25"/>
    <mergeCell ref="H25:I25"/>
    <mergeCell ref="F35:G35"/>
    <mergeCell ref="H35:I35"/>
    <mergeCell ref="F39:G39"/>
    <mergeCell ref="H39:I39"/>
    <mergeCell ref="F28:G28"/>
    <mergeCell ref="H28:I28"/>
    <mergeCell ref="F34:G34"/>
    <mergeCell ref="H34:I34"/>
    <mergeCell ref="F29:G29"/>
    <mergeCell ref="H29:I29"/>
    <mergeCell ref="F31:G31"/>
    <mergeCell ref="H60:I60"/>
    <mergeCell ref="F60:G60"/>
    <mergeCell ref="H61:I61"/>
    <mergeCell ref="F55:G55"/>
    <mergeCell ref="D55:E55"/>
    <mergeCell ref="F47:G47"/>
    <mergeCell ref="H63:I63"/>
    <mergeCell ref="H64:I64"/>
    <mergeCell ref="F64:G64"/>
    <mergeCell ref="D64:E64"/>
    <mergeCell ref="D63:E63"/>
    <mergeCell ref="D62:E62"/>
    <mergeCell ref="D61:E61"/>
    <mergeCell ref="H62:I62"/>
    <mergeCell ref="F63:G63"/>
    <mergeCell ref="F62:G62"/>
    <mergeCell ref="F61:G61"/>
    <mergeCell ref="H55:I55"/>
    <mergeCell ref="F51:G51"/>
    <mergeCell ref="H51:I51"/>
    <mergeCell ref="F54:G54"/>
    <mergeCell ref="H54:I54"/>
    <mergeCell ref="F52:G52"/>
    <mergeCell ref="H52:I52"/>
    <mergeCell ref="D51:E51"/>
    <mergeCell ref="D54:E54"/>
    <mergeCell ref="D34:E34"/>
    <mergeCell ref="F50:G50"/>
    <mergeCell ref="D26:E26"/>
    <mergeCell ref="D27:E27"/>
    <mergeCell ref="D28:E28"/>
    <mergeCell ref="D29:E29"/>
    <mergeCell ref="D30:E30"/>
    <mergeCell ref="D33:E33"/>
    <mergeCell ref="D35:E35"/>
    <mergeCell ref="D36:E36"/>
    <mergeCell ref="D37:E37"/>
    <mergeCell ref="D40:E40"/>
    <mergeCell ref="D41:E41"/>
    <mergeCell ref="D42:E42"/>
    <mergeCell ref="D43:E43"/>
    <mergeCell ref="D44:E44"/>
    <mergeCell ref="D47:E47"/>
    <mergeCell ref="D48:E48"/>
    <mergeCell ref="D49:E49"/>
    <mergeCell ref="D50:E50"/>
    <mergeCell ref="F33:G33"/>
    <mergeCell ref="F43:G4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75"/>
  <sheetViews>
    <sheetView showGridLines="0" workbookViewId="0">
      <selection activeCell="E58" sqref="E58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45139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48</v>
      </c>
    </row>
    <row r="9" spans="2:11" x14ac:dyDescent="0.3">
      <c r="B9" s="31" t="s">
        <v>14</v>
      </c>
      <c r="C9" s="9" t="s">
        <v>3</v>
      </c>
      <c r="D9" s="13">
        <v>40</v>
      </c>
      <c r="E9" s="121">
        <v>3</v>
      </c>
      <c r="F9" s="122"/>
      <c r="G9" s="145" t="s">
        <v>18</v>
      </c>
      <c r="H9" s="146"/>
      <c r="I9" s="58">
        <f>D9/SUM(D9:E9)</f>
        <v>0.93023255813953487</v>
      </c>
      <c r="J9" s="97">
        <f>D9+E9</f>
        <v>43</v>
      </c>
    </row>
    <row r="10" spans="2:11" x14ac:dyDescent="0.3">
      <c r="B10" s="31" t="s">
        <v>12</v>
      </c>
      <c r="C10" s="9" t="s">
        <v>4</v>
      </c>
      <c r="D10" s="13">
        <v>0</v>
      </c>
      <c r="E10" s="121">
        <v>3</v>
      </c>
      <c r="F10" s="122"/>
      <c r="G10" s="145" t="s">
        <v>17</v>
      </c>
      <c r="H10" s="146"/>
      <c r="I10" s="58">
        <f>D10/J10</f>
        <v>0</v>
      </c>
      <c r="J10" s="97">
        <f>D10+E10</f>
        <v>3</v>
      </c>
    </row>
    <row r="11" spans="2:11" x14ac:dyDescent="0.3">
      <c r="B11" s="45" t="s">
        <v>34</v>
      </c>
      <c r="C11" s="9" t="s">
        <v>15</v>
      </c>
      <c r="D11" s="13">
        <v>8</v>
      </c>
      <c r="E11" s="121">
        <v>2</v>
      </c>
      <c r="F11" s="122"/>
      <c r="G11" s="143" t="s">
        <v>50</v>
      </c>
      <c r="H11" s="144"/>
      <c r="I11" s="58">
        <f>D11/J11</f>
        <v>0.8</v>
      </c>
      <c r="J11" s="97">
        <f>D11+E11</f>
        <v>10</v>
      </c>
      <c r="K11" t="s">
        <v>49</v>
      </c>
    </row>
    <row r="12" spans="2:11" x14ac:dyDescent="0.3">
      <c r="B12" s="61">
        <f>D56</f>
        <v>56</v>
      </c>
      <c r="C12" s="54" t="s">
        <v>36</v>
      </c>
      <c r="D12" s="16">
        <f>SUM(D9:D11)</f>
        <v>48</v>
      </c>
      <c r="E12" s="104">
        <f>SUM(E9:E11)</f>
        <v>8</v>
      </c>
      <c r="F12" s="105"/>
      <c r="G12" s="106" t="s">
        <v>19</v>
      </c>
      <c r="H12" s="107"/>
      <c r="I12" s="59">
        <f>D12/SUM(D12:E12)</f>
        <v>0.8571428571428571</v>
      </c>
      <c r="J12" s="97"/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F56</f>
        <v>59</v>
      </c>
      <c r="C16" s="109">
        <v>4</v>
      </c>
      <c r="D16" s="109"/>
      <c r="E16" s="109">
        <v>38</v>
      </c>
      <c r="F16" s="109"/>
      <c r="G16" s="13">
        <v>11</v>
      </c>
      <c r="H16" s="109">
        <v>6</v>
      </c>
      <c r="I16" s="109"/>
    </row>
    <row r="17" spans="2:9" x14ac:dyDescent="0.3">
      <c r="B17" s="51">
        <f>C17+E17+G17+H17</f>
        <v>1</v>
      </c>
      <c r="C17" s="110">
        <f>C16/B16</f>
        <v>6.7796610169491525E-2</v>
      </c>
      <c r="D17" s="110"/>
      <c r="E17" s="110">
        <f>E16/B16</f>
        <v>0.64406779661016944</v>
      </c>
      <c r="F17" s="110"/>
      <c r="G17" s="51">
        <f>G16/B16</f>
        <v>0.1864406779661017</v>
      </c>
      <c r="H17" s="110">
        <f>H16/B16</f>
        <v>0.10169491525423729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2</v>
      </c>
      <c r="I20" s="52">
        <f>H20/SUM(D12:E12)</f>
        <v>3.5714285714285712E-2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111" t="s">
        <v>9</v>
      </c>
      <c r="C22" s="112"/>
      <c r="D22" s="112"/>
      <c r="E22" s="112"/>
      <c r="F22" s="112"/>
      <c r="G22" s="112"/>
      <c r="H22" s="112"/>
      <c r="I22" s="112"/>
    </row>
    <row r="23" spans="2:9" ht="16.2" thickBot="1" x14ac:dyDescent="0.35">
      <c r="B23" s="12" t="s">
        <v>10</v>
      </c>
      <c r="C23" s="12" t="s">
        <v>11</v>
      </c>
      <c r="D23" s="117" t="s">
        <v>12</v>
      </c>
      <c r="E23" s="118"/>
      <c r="F23" s="115" t="s">
        <v>24</v>
      </c>
      <c r="G23" s="116"/>
      <c r="H23" s="113" t="s">
        <v>13</v>
      </c>
      <c r="I23" s="114"/>
    </row>
    <row r="24" spans="2:9" x14ac:dyDescent="0.3">
      <c r="B24" s="17">
        <v>45139</v>
      </c>
      <c r="C24" s="18">
        <v>2</v>
      </c>
      <c r="D24" s="121">
        <v>2</v>
      </c>
      <c r="E24" s="122"/>
      <c r="F24" s="121">
        <v>0</v>
      </c>
      <c r="G24" s="122"/>
      <c r="H24" s="121">
        <v>0</v>
      </c>
      <c r="I24" s="122"/>
    </row>
    <row r="25" spans="2:9" x14ac:dyDescent="0.3">
      <c r="B25" s="17">
        <v>45140</v>
      </c>
      <c r="C25" s="18">
        <v>3</v>
      </c>
      <c r="D25" s="121">
        <v>1</v>
      </c>
      <c r="E25" s="122"/>
      <c r="F25" s="121">
        <v>2</v>
      </c>
      <c r="G25" s="122"/>
      <c r="H25" s="121">
        <v>0</v>
      </c>
      <c r="I25" s="122"/>
    </row>
    <row r="26" spans="2:9" x14ac:dyDescent="0.3">
      <c r="B26" s="17">
        <v>45141</v>
      </c>
      <c r="C26" s="18">
        <v>1</v>
      </c>
      <c r="D26" s="121">
        <v>0</v>
      </c>
      <c r="E26" s="122"/>
      <c r="F26" s="121">
        <v>0</v>
      </c>
      <c r="G26" s="122"/>
      <c r="H26" s="121">
        <v>1</v>
      </c>
      <c r="I26" s="122"/>
    </row>
    <row r="27" spans="2:9" x14ac:dyDescent="0.3">
      <c r="B27" s="17">
        <v>45142</v>
      </c>
      <c r="C27" s="18">
        <v>3</v>
      </c>
      <c r="D27" s="121">
        <v>0</v>
      </c>
      <c r="E27" s="122"/>
      <c r="F27" s="121">
        <v>1</v>
      </c>
      <c r="G27" s="122"/>
      <c r="H27" s="121">
        <v>2</v>
      </c>
      <c r="I27" s="122"/>
    </row>
    <row r="28" spans="2:9" x14ac:dyDescent="0.3">
      <c r="B28" s="76">
        <v>45143</v>
      </c>
      <c r="C28" s="77"/>
      <c r="D28" s="119"/>
      <c r="E28" s="120"/>
      <c r="F28" s="119"/>
      <c r="G28" s="120"/>
      <c r="H28" s="119"/>
      <c r="I28" s="120"/>
    </row>
    <row r="29" spans="2:9" x14ac:dyDescent="0.3">
      <c r="B29" s="76">
        <v>45144</v>
      </c>
      <c r="C29" s="77"/>
      <c r="D29" s="119"/>
      <c r="E29" s="120"/>
      <c r="F29" s="119"/>
      <c r="G29" s="120"/>
      <c r="H29" s="119"/>
      <c r="I29" s="120"/>
    </row>
    <row r="30" spans="2:9" x14ac:dyDescent="0.3">
      <c r="B30" s="17">
        <v>45145</v>
      </c>
      <c r="C30" s="18">
        <v>3</v>
      </c>
      <c r="D30" s="121">
        <v>1</v>
      </c>
      <c r="E30" s="122"/>
      <c r="F30" s="121">
        <v>1</v>
      </c>
      <c r="G30" s="122"/>
      <c r="H30" s="121">
        <v>1</v>
      </c>
      <c r="I30" s="122"/>
    </row>
    <row r="31" spans="2:9" x14ac:dyDescent="0.3">
      <c r="B31" s="17">
        <v>45146</v>
      </c>
      <c r="C31" s="18">
        <v>18</v>
      </c>
      <c r="D31" s="121">
        <v>3</v>
      </c>
      <c r="E31" s="122"/>
      <c r="F31" s="121">
        <v>15</v>
      </c>
      <c r="G31" s="122"/>
      <c r="H31" s="121">
        <v>0</v>
      </c>
      <c r="I31" s="122"/>
    </row>
    <row r="32" spans="2:9" x14ac:dyDescent="0.3">
      <c r="B32" s="17">
        <v>45147</v>
      </c>
      <c r="C32" s="18">
        <v>3</v>
      </c>
      <c r="D32" s="121">
        <v>3</v>
      </c>
      <c r="E32" s="122"/>
      <c r="F32" s="121">
        <v>0</v>
      </c>
      <c r="G32" s="122"/>
      <c r="H32" s="121">
        <v>0</v>
      </c>
      <c r="I32" s="122"/>
    </row>
    <row r="33" spans="2:9" x14ac:dyDescent="0.3">
      <c r="B33" s="17">
        <v>45148</v>
      </c>
      <c r="C33" s="18">
        <v>3</v>
      </c>
      <c r="D33" s="121">
        <v>1</v>
      </c>
      <c r="E33" s="122"/>
      <c r="F33" s="121">
        <v>2</v>
      </c>
      <c r="G33" s="122"/>
      <c r="H33" s="121">
        <v>0</v>
      </c>
      <c r="I33" s="122"/>
    </row>
    <row r="34" spans="2:9" x14ac:dyDescent="0.3">
      <c r="B34" s="17">
        <v>45149</v>
      </c>
      <c r="C34" s="18">
        <v>3</v>
      </c>
      <c r="D34" s="121">
        <v>1</v>
      </c>
      <c r="E34" s="122"/>
      <c r="F34" s="121">
        <v>1</v>
      </c>
      <c r="G34" s="122"/>
      <c r="H34" s="121">
        <v>1</v>
      </c>
      <c r="I34" s="122"/>
    </row>
    <row r="35" spans="2:9" x14ac:dyDescent="0.3">
      <c r="B35" s="76">
        <v>45150</v>
      </c>
      <c r="C35" s="77"/>
      <c r="D35" s="119"/>
      <c r="E35" s="120"/>
      <c r="F35" s="119"/>
      <c r="G35" s="120"/>
      <c r="H35" s="119"/>
      <c r="I35" s="120"/>
    </row>
    <row r="36" spans="2:9" x14ac:dyDescent="0.3">
      <c r="B36" s="76">
        <v>45151</v>
      </c>
      <c r="C36" s="77"/>
      <c r="D36" s="119"/>
      <c r="E36" s="120"/>
      <c r="F36" s="119"/>
      <c r="G36" s="120"/>
      <c r="H36" s="119"/>
      <c r="I36" s="120"/>
    </row>
    <row r="37" spans="2:9" x14ac:dyDescent="0.3">
      <c r="B37" s="17">
        <v>45152</v>
      </c>
      <c r="C37" s="18">
        <v>4</v>
      </c>
      <c r="D37" s="121">
        <v>3</v>
      </c>
      <c r="E37" s="122"/>
      <c r="F37" s="121">
        <v>1</v>
      </c>
      <c r="G37" s="122"/>
      <c r="H37" s="121">
        <v>0</v>
      </c>
      <c r="I37" s="122"/>
    </row>
    <row r="38" spans="2:9" x14ac:dyDescent="0.3">
      <c r="B38" s="17">
        <v>45153</v>
      </c>
      <c r="C38" s="18">
        <v>4</v>
      </c>
      <c r="D38" s="121">
        <v>2</v>
      </c>
      <c r="E38" s="122"/>
      <c r="F38" s="121">
        <v>1</v>
      </c>
      <c r="G38" s="122"/>
      <c r="H38" s="121">
        <v>1</v>
      </c>
      <c r="I38" s="122"/>
    </row>
    <row r="39" spans="2:9" x14ac:dyDescent="0.3">
      <c r="B39" s="17">
        <v>45154</v>
      </c>
      <c r="C39" s="18">
        <v>5</v>
      </c>
      <c r="D39" s="121">
        <v>3</v>
      </c>
      <c r="E39" s="122"/>
      <c r="F39" s="121">
        <v>2</v>
      </c>
      <c r="G39" s="122"/>
      <c r="H39" s="121">
        <v>0</v>
      </c>
      <c r="I39" s="122"/>
    </row>
    <row r="40" spans="2:9" x14ac:dyDescent="0.3">
      <c r="B40" s="17">
        <v>45155</v>
      </c>
      <c r="C40" s="18">
        <v>5</v>
      </c>
      <c r="D40" s="121">
        <v>3</v>
      </c>
      <c r="E40" s="122"/>
      <c r="F40" s="121">
        <v>1</v>
      </c>
      <c r="G40" s="122"/>
      <c r="H40" s="121">
        <v>1</v>
      </c>
      <c r="I40" s="122"/>
    </row>
    <row r="41" spans="2:9" x14ac:dyDescent="0.3">
      <c r="B41" s="17">
        <v>45156</v>
      </c>
      <c r="C41" s="18">
        <v>7</v>
      </c>
      <c r="D41" s="121">
        <v>4</v>
      </c>
      <c r="E41" s="122"/>
      <c r="F41" s="121">
        <v>2</v>
      </c>
      <c r="G41" s="122"/>
      <c r="H41" s="121">
        <v>1</v>
      </c>
      <c r="I41" s="122"/>
    </row>
    <row r="42" spans="2:9" x14ac:dyDescent="0.3">
      <c r="B42" s="76">
        <v>45157</v>
      </c>
      <c r="C42" s="77"/>
      <c r="D42" s="119"/>
      <c r="E42" s="120"/>
      <c r="F42" s="119"/>
      <c r="G42" s="120"/>
      <c r="H42" s="119"/>
      <c r="I42" s="120"/>
    </row>
    <row r="43" spans="2:9" x14ac:dyDescent="0.3">
      <c r="B43" s="76">
        <v>45158</v>
      </c>
      <c r="C43" s="77"/>
      <c r="D43" s="119"/>
      <c r="E43" s="120"/>
      <c r="F43" s="119"/>
      <c r="G43" s="120"/>
      <c r="H43" s="119"/>
      <c r="I43" s="120"/>
    </row>
    <row r="44" spans="2:9" x14ac:dyDescent="0.3">
      <c r="B44" s="17">
        <v>45159</v>
      </c>
      <c r="C44" s="18">
        <v>6</v>
      </c>
      <c r="D44" s="121">
        <v>3</v>
      </c>
      <c r="E44" s="122"/>
      <c r="F44" s="121">
        <v>3</v>
      </c>
      <c r="G44" s="122"/>
      <c r="H44" s="121">
        <v>0</v>
      </c>
      <c r="I44" s="122"/>
    </row>
    <row r="45" spans="2:9" x14ac:dyDescent="0.3">
      <c r="B45" s="17">
        <v>45160</v>
      </c>
      <c r="C45" s="18">
        <v>6</v>
      </c>
      <c r="D45" s="121">
        <v>2</v>
      </c>
      <c r="E45" s="122"/>
      <c r="F45" s="121">
        <v>3</v>
      </c>
      <c r="G45" s="122"/>
      <c r="H45" s="121">
        <v>1</v>
      </c>
      <c r="I45" s="122"/>
    </row>
    <row r="46" spans="2:9" x14ac:dyDescent="0.3">
      <c r="B46" s="17">
        <v>45161</v>
      </c>
      <c r="C46" s="18">
        <v>6</v>
      </c>
      <c r="D46" s="121">
        <v>3</v>
      </c>
      <c r="E46" s="122"/>
      <c r="F46" s="121">
        <v>2</v>
      </c>
      <c r="G46" s="122"/>
      <c r="H46" s="121">
        <v>1</v>
      </c>
      <c r="I46" s="122"/>
    </row>
    <row r="47" spans="2:9" x14ac:dyDescent="0.3">
      <c r="B47" s="17">
        <v>45162</v>
      </c>
      <c r="C47" s="18">
        <v>8</v>
      </c>
      <c r="D47" s="121">
        <v>3</v>
      </c>
      <c r="E47" s="122"/>
      <c r="F47" s="121">
        <v>4</v>
      </c>
      <c r="G47" s="122"/>
      <c r="H47" s="121">
        <v>1</v>
      </c>
      <c r="I47" s="122"/>
    </row>
    <row r="48" spans="2:9" x14ac:dyDescent="0.3">
      <c r="B48" s="17">
        <v>45163</v>
      </c>
      <c r="C48" s="18">
        <v>6</v>
      </c>
      <c r="D48" s="121">
        <v>4</v>
      </c>
      <c r="E48" s="122"/>
      <c r="F48" s="121">
        <v>1</v>
      </c>
      <c r="G48" s="122"/>
      <c r="H48" s="121">
        <v>1</v>
      </c>
      <c r="I48" s="122"/>
    </row>
    <row r="49" spans="2:9" x14ac:dyDescent="0.3">
      <c r="B49" s="17">
        <v>45164</v>
      </c>
      <c r="C49" s="18">
        <v>5</v>
      </c>
      <c r="D49" s="121">
        <v>2</v>
      </c>
      <c r="E49" s="122"/>
      <c r="F49" s="121">
        <v>3</v>
      </c>
      <c r="G49" s="122"/>
      <c r="H49" s="121">
        <v>0</v>
      </c>
      <c r="I49" s="122"/>
    </row>
    <row r="50" spans="2:9" x14ac:dyDescent="0.3">
      <c r="B50" s="76">
        <v>45165</v>
      </c>
      <c r="C50" s="77"/>
      <c r="D50" s="119"/>
      <c r="E50" s="120"/>
      <c r="F50" s="119"/>
      <c r="G50" s="120"/>
      <c r="H50" s="119"/>
      <c r="I50" s="120"/>
    </row>
    <row r="51" spans="2:9" x14ac:dyDescent="0.3">
      <c r="B51" s="76">
        <v>45166</v>
      </c>
      <c r="C51" s="77"/>
      <c r="D51" s="119"/>
      <c r="E51" s="120"/>
      <c r="F51" s="119"/>
      <c r="G51" s="120"/>
      <c r="H51" s="119"/>
      <c r="I51" s="120"/>
    </row>
    <row r="52" spans="2:9" x14ac:dyDescent="0.3">
      <c r="B52" s="17">
        <v>45167</v>
      </c>
      <c r="C52" s="18">
        <v>18</v>
      </c>
      <c r="D52" s="121">
        <v>7</v>
      </c>
      <c r="E52" s="122"/>
      <c r="F52" s="121">
        <v>11</v>
      </c>
      <c r="G52" s="122"/>
      <c r="H52" s="121">
        <v>0</v>
      </c>
      <c r="I52" s="122"/>
    </row>
    <row r="53" spans="2:9" x14ac:dyDescent="0.3">
      <c r="B53" s="17">
        <v>45168</v>
      </c>
      <c r="C53" s="18">
        <v>4</v>
      </c>
      <c r="D53" s="121">
        <v>3</v>
      </c>
      <c r="E53" s="122"/>
      <c r="F53" s="121">
        <v>1</v>
      </c>
      <c r="G53" s="122"/>
      <c r="H53" s="121">
        <v>0</v>
      </c>
      <c r="I53" s="122"/>
    </row>
    <row r="54" spans="2:9" x14ac:dyDescent="0.3">
      <c r="B54" s="17">
        <v>45169</v>
      </c>
      <c r="C54" s="18">
        <v>5</v>
      </c>
      <c r="D54" s="121">
        <v>2</v>
      </c>
      <c r="E54" s="122"/>
      <c r="F54" s="121">
        <v>2</v>
      </c>
      <c r="G54" s="122"/>
      <c r="H54" s="121">
        <v>1</v>
      </c>
      <c r="I54" s="122"/>
    </row>
    <row r="55" spans="2:9" ht="15" thickBot="1" x14ac:dyDescent="0.35">
      <c r="B55" s="17"/>
      <c r="C55" s="18"/>
      <c r="D55" s="121"/>
      <c r="E55" s="122"/>
      <c r="F55" s="121"/>
      <c r="G55" s="122"/>
      <c r="H55" s="121"/>
      <c r="I55" s="122"/>
    </row>
    <row r="56" spans="2:9" ht="15" thickBot="1" x14ac:dyDescent="0.35">
      <c r="B56" s="28" t="s">
        <v>25</v>
      </c>
      <c r="C56" s="56">
        <f>SUM(C24:C55)</f>
        <v>128</v>
      </c>
      <c r="D56" s="167">
        <f>SUM(D24:D55)</f>
        <v>56</v>
      </c>
      <c r="E56" s="168"/>
      <c r="F56" s="167">
        <f>SUM(F24:F55)</f>
        <v>59</v>
      </c>
      <c r="G56" s="168"/>
      <c r="H56" s="65">
        <f>SUM(H24:H55)</f>
        <v>13</v>
      </c>
      <c r="I56" s="66"/>
    </row>
    <row r="59" spans="2:9" ht="15" thickBot="1" x14ac:dyDescent="0.35"/>
    <row r="60" spans="2:9" ht="15.6" x14ac:dyDescent="0.3">
      <c r="B60" s="37" t="s">
        <v>31</v>
      </c>
      <c r="C60" s="38"/>
      <c r="D60" s="39"/>
      <c r="E60" s="40"/>
      <c r="F60" s="62" t="s">
        <v>28</v>
      </c>
      <c r="G60" s="63"/>
      <c r="H60" s="63"/>
      <c r="I60" s="64"/>
    </row>
    <row r="61" spans="2:9" x14ac:dyDescent="0.3">
      <c r="B61" s="41"/>
      <c r="C61" s="42"/>
      <c r="D61" s="42"/>
      <c r="E61" s="42"/>
      <c r="F61" s="187" t="s">
        <v>32</v>
      </c>
      <c r="G61" s="158"/>
      <c r="H61" s="158" t="s">
        <v>3</v>
      </c>
      <c r="I61" s="159"/>
    </row>
    <row r="62" spans="2:9" x14ac:dyDescent="0.3">
      <c r="B62" s="35" t="s">
        <v>29</v>
      </c>
      <c r="C62" s="13">
        <v>0</v>
      </c>
      <c r="D62" s="166">
        <v>0</v>
      </c>
      <c r="E62" s="192"/>
      <c r="F62" s="195">
        <v>10</v>
      </c>
      <c r="G62" s="122"/>
      <c r="H62" s="121">
        <v>57</v>
      </c>
      <c r="I62" s="162"/>
    </row>
    <row r="63" spans="2:9" x14ac:dyDescent="0.3">
      <c r="B63" s="35" t="s">
        <v>30</v>
      </c>
      <c r="C63" s="13">
        <v>0</v>
      </c>
      <c r="D63" s="166">
        <v>0</v>
      </c>
      <c r="E63" s="192"/>
      <c r="F63" s="195">
        <v>0</v>
      </c>
      <c r="G63" s="122"/>
      <c r="H63" s="121">
        <v>0</v>
      </c>
      <c r="I63" s="162"/>
    </row>
    <row r="64" spans="2:9" ht="15" thickBot="1" x14ac:dyDescent="0.35">
      <c r="B64" s="36" t="s">
        <v>15</v>
      </c>
      <c r="C64" s="34">
        <v>0</v>
      </c>
      <c r="D64" s="190">
        <v>0</v>
      </c>
      <c r="E64" s="191"/>
      <c r="F64" s="193">
        <v>0</v>
      </c>
      <c r="G64" s="194"/>
      <c r="H64" s="98">
        <v>0</v>
      </c>
      <c r="I64" s="99"/>
    </row>
    <row r="65" spans="2:9" ht="15" thickBot="1" x14ac:dyDescent="0.35">
      <c r="B65" s="43" t="s">
        <v>33</v>
      </c>
      <c r="C65" s="44">
        <f>SUM(C62:C64)</f>
        <v>0</v>
      </c>
      <c r="D65" s="151">
        <f>SUM(D62:D64)</f>
        <v>0</v>
      </c>
      <c r="E65" s="189"/>
      <c r="F65" s="153">
        <f>SUM(F62:F64)</f>
        <v>10</v>
      </c>
      <c r="G65" s="154"/>
      <c r="H65" s="153">
        <f>SUM(H62:H64)</f>
        <v>57</v>
      </c>
      <c r="I65" s="154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</sheetData>
  <mergeCells count="138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2:E52"/>
    <mergeCell ref="F52:G52"/>
    <mergeCell ref="H52:I52"/>
    <mergeCell ref="D53:E53"/>
    <mergeCell ref="F53:G53"/>
    <mergeCell ref="H53:I53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D64:E64"/>
    <mergeCell ref="F64:G64"/>
    <mergeCell ref="D65:E65"/>
    <mergeCell ref="F65:G65"/>
    <mergeCell ref="H65:I65"/>
    <mergeCell ref="D56:E56"/>
    <mergeCell ref="F56:G56"/>
    <mergeCell ref="F61:G61"/>
    <mergeCell ref="H61:I61"/>
    <mergeCell ref="D62:E62"/>
    <mergeCell ref="F62:G62"/>
    <mergeCell ref="H62:I6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72"/>
  <sheetViews>
    <sheetView showGridLines="0" topLeftCell="A5" workbookViewId="0">
      <selection activeCell="E54" sqref="E54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130" t="s">
        <v>0</v>
      </c>
      <c r="C3" s="131"/>
      <c r="D3" s="131"/>
      <c r="E3" s="131"/>
      <c r="F3" s="131"/>
      <c r="G3" s="131"/>
      <c r="H3" s="131"/>
      <c r="I3" s="132"/>
    </row>
    <row r="4" spans="2:11" ht="23.4" thickBot="1" x14ac:dyDescent="0.45">
      <c r="B4" s="138">
        <v>45170</v>
      </c>
      <c r="C4" s="139"/>
      <c r="D4" s="139"/>
      <c r="E4" s="139"/>
      <c r="F4" s="139"/>
      <c r="G4" s="139"/>
      <c r="H4" s="139"/>
      <c r="I4" s="140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  <c r="J6" s="100"/>
      <c r="K6" s="100"/>
    </row>
    <row r="7" spans="2:11" ht="16.2" thickBot="1" x14ac:dyDescent="0.35">
      <c r="B7" s="133" t="s">
        <v>26</v>
      </c>
      <c r="C7" s="134"/>
      <c r="D7" s="134"/>
      <c r="E7" s="134"/>
      <c r="F7" s="134"/>
      <c r="G7" s="134"/>
      <c r="H7" s="134"/>
      <c r="I7" s="135"/>
      <c r="J7" s="100"/>
      <c r="K7" s="100"/>
    </row>
    <row r="8" spans="2:11" x14ac:dyDescent="0.3">
      <c r="B8" s="47" t="s">
        <v>23</v>
      </c>
      <c r="C8" s="32" t="s">
        <v>22</v>
      </c>
      <c r="D8" s="29" t="s">
        <v>1</v>
      </c>
      <c r="E8" s="141" t="s">
        <v>2</v>
      </c>
      <c r="F8" s="142"/>
      <c r="G8" s="33" t="s">
        <v>16</v>
      </c>
      <c r="H8" s="30"/>
      <c r="I8" s="57">
        <f>D12</f>
        <v>37</v>
      </c>
      <c r="J8" s="100"/>
      <c r="K8" s="100"/>
    </row>
    <row r="9" spans="2:11" x14ac:dyDescent="0.3">
      <c r="B9" s="31" t="s">
        <v>14</v>
      </c>
      <c r="C9" s="9" t="s">
        <v>3</v>
      </c>
      <c r="D9" s="13">
        <v>33</v>
      </c>
      <c r="E9" s="121">
        <v>1</v>
      </c>
      <c r="F9" s="122"/>
      <c r="G9" s="145" t="s">
        <v>18</v>
      </c>
      <c r="H9" s="146"/>
      <c r="I9" s="58">
        <f>D9/J9</f>
        <v>0.97058823529411764</v>
      </c>
      <c r="J9" s="100">
        <f>D9+E9</f>
        <v>34</v>
      </c>
      <c r="K9" s="100"/>
    </row>
    <row r="10" spans="2:11" x14ac:dyDescent="0.3">
      <c r="B10" s="31" t="s">
        <v>12</v>
      </c>
      <c r="C10" s="9" t="s">
        <v>4</v>
      </c>
      <c r="D10" s="13">
        <v>4</v>
      </c>
      <c r="E10" s="121">
        <v>5</v>
      </c>
      <c r="F10" s="122"/>
      <c r="G10" s="145" t="s">
        <v>17</v>
      </c>
      <c r="H10" s="146"/>
      <c r="I10" s="58">
        <f>D10/J10</f>
        <v>0.44444444444444442</v>
      </c>
      <c r="J10" s="100">
        <f>D10+E10</f>
        <v>9</v>
      </c>
      <c r="K10" s="100"/>
    </row>
    <row r="11" spans="2:11" x14ac:dyDescent="0.3">
      <c r="B11" s="45" t="s">
        <v>34</v>
      </c>
      <c r="C11" s="9" t="s">
        <v>15</v>
      </c>
      <c r="D11" s="13">
        <v>0</v>
      </c>
      <c r="E11" s="121">
        <v>0</v>
      </c>
      <c r="F11" s="122"/>
      <c r="G11" s="143" t="s">
        <v>50</v>
      </c>
      <c r="H11" s="144"/>
      <c r="I11" s="58">
        <v>0</v>
      </c>
      <c r="J11" s="100">
        <f>D11+E11</f>
        <v>0</v>
      </c>
      <c r="K11" s="100" t="s">
        <v>49</v>
      </c>
    </row>
    <row r="12" spans="2:11" x14ac:dyDescent="0.3">
      <c r="B12" s="61">
        <f>D53</f>
        <v>43</v>
      </c>
      <c r="C12" s="54" t="s">
        <v>36</v>
      </c>
      <c r="D12" s="16">
        <f>SUM(D9:D11)</f>
        <v>37</v>
      </c>
      <c r="E12" s="104">
        <f>SUM(E9:E11)</f>
        <v>6</v>
      </c>
      <c r="F12" s="105"/>
      <c r="G12" s="106" t="s">
        <v>19</v>
      </c>
      <c r="H12" s="107"/>
      <c r="I12" s="59">
        <f>D12/SUM(D12:E12)</f>
        <v>0.86046511627906974</v>
      </c>
      <c r="J12" s="100"/>
      <c r="K12" s="100"/>
    </row>
    <row r="13" spans="2:11" ht="15" thickBot="1" x14ac:dyDescent="0.35">
      <c r="B13" s="6"/>
      <c r="C13" s="6"/>
      <c r="D13" s="6"/>
      <c r="E13" s="50"/>
      <c r="F13" s="6"/>
      <c r="G13" s="6"/>
      <c r="H13" s="6"/>
      <c r="I13" s="6"/>
      <c r="J13" s="100"/>
      <c r="K13" s="100"/>
    </row>
    <row r="14" spans="2:11" ht="16.2" thickBot="1" x14ac:dyDescent="0.35">
      <c r="B14" s="147" t="s">
        <v>5</v>
      </c>
      <c r="C14" s="134"/>
      <c r="D14" s="134"/>
      <c r="E14" s="134"/>
      <c r="F14" s="134"/>
      <c r="G14" s="134"/>
      <c r="H14" s="134"/>
      <c r="I14" s="135"/>
    </row>
    <row r="15" spans="2:11" ht="75" customHeight="1" x14ac:dyDescent="0.3">
      <c r="B15" s="15" t="s">
        <v>6</v>
      </c>
      <c r="C15" s="148" t="s">
        <v>20</v>
      </c>
      <c r="D15" s="150"/>
      <c r="E15" s="148" t="s">
        <v>21</v>
      </c>
      <c r="F15" s="149"/>
      <c r="G15" s="10" t="s">
        <v>7</v>
      </c>
      <c r="H15" s="108" t="s">
        <v>8</v>
      </c>
      <c r="I15" s="108"/>
    </row>
    <row r="16" spans="2:11" x14ac:dyDescent="0.3">
      <c r="B16" s="16">
        <f>F53</f>
        <v>27</v>
      </c>
      <c r="C16" s="109">
        <v>2</v>
      </c>
      <c r="D16" s="109"/>
      <c r="E16" s="109">
        <v>6</v>
      </c>
      <c r="F16" s="109"/>
      <c r="G16" s="13">
        <v>17</v>
      </c>
      <c r="H16" s="109">
        <v>2</v>
      </c>
      <c r="I16" s="109"/>
    </row>
    <row r="17" spans="2:9" x14ac:dyDescent="0.3">
      <c r="B17" s="51">
        <f>C17+E17+G17+H17</f>
        <v>1</v>
      </c>
      <c r="C17" s="110">
        <f>C16/B16</f>
        <v>7.407407407407407E-2</v>
      </c>
      <c r="D17" s="110"/>
      <c r="E17" s="110">
        <f>E16/B16</f>
        <v>0.22222222222222221</v>
      </c>
      <c r="F17" s="110"/>
      <c r="G17" s="51">
        <f>G16/B16</f>
        <v>0.62962962962962965</v>
      </c>
      <c r="H17" s="110">
        <f>H16/B16</f>
        <v>7.407407407407407E-2</v>
      </c>
      <c r="I17" s="110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136" t="s">
        <v>27</v>
      </c>
      <c r="C20" s="137"/>
      <c r="D20" s="137"/>
      <c r="E20" s="137"/>
      <c r="F20" s="137"/>
      <c r="G20" s="137"/>
      <c r="H20" s="60">
        <v>0</v>
      </c>
      <c r="I20" s="5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12" t="s">
        <v>10</v>
      </c>
      <c r="C22" s="12" t="s">
        <v>11</v>
      </c>
      <c r="D22" s="117" t="s">
        <v>12</v>
      </c>
      <c r="E22" s="118"/>
      <c r="F22" s="115" t="s">
        <v>24</v>
      </c>
      <c r="G22" s="116"/>
      <c r="H22" s="113" t="s">
        <v>13</v>
      </c>
      <c r="I22" s="114"/>
    </row>
    <row r="23" spans="2:9" ht="16.5" customHeight="1" x14ac:dyDescent="0.3">
      <c r="B23" s="17">
        <v>45170</v>
      </c>
      <c r="C23" s="18">
        <v>5</v>
      </c>
      <c r="D23" s="121">
        <v>4</v>
      </c>
      <c r="E23" s="122"/>
      <c r="F23" s="121">
        <v>0</v>
      </c>
      <c r="G23" s="122"/>
      <c r="H23" s="121">
        <v>1</v>
      </c>
      <c r="I23" s="122"/>
    </row>
    <row r="24" spans="2:9" x14ac:dyDescent="0.3">
      <c r="B24" s="76">
        <v>45171</v>
      </c>
      <c r="C24" s="77"/>
      <c r="D24" s="119"/>
      <c r="E24" s="120"/>
      <c r="F24" s="119"/>
      <c r="G24" s="120"/>
      <c r="H24" s="119"/>
      <c r="I24" s="120"/>
    </row>
    <row r="25" spans="2:9" x14ac:dyDescent="0.3">
      <c r="B25" s="76">
        <v>45172</v>
      </c>
      <c r="C25" s="77"/>
      <c r="D25" s="119"/>
      <c r="E25" s="120"/>
      <c r="F25" s="119"/>
      <c r="G25" s="120"/>
      <c r="H25" s="119"/>
      <c r="I25" s="120"/>
    </row>
    <row r="26" spans="2:9" x14ac:dyDescent="0.3">
      <c r="B26" s="17">
        <v>45173</v>
      </c>
      <c r="C26" s="18">
        <v>5</v>
      </c>
      <c r="D26" s="121">
        <v>2</v>
      </c>
      <c r="E26" s="122"/>
      <c r="F26" s="121">
        <v>2</v>
      </c>
      <c r="G26" s="122"/>
      <c r="H26" s="121">
        <v>1</v>
      </c>
      <c r="I26" s="122"/>
    </row>
    <row r="27" spans="2:9" x14ac:dyDescent="0.3">
      <c r="B27" s="17">
        <v>45174</v>
      </c>
      <c r="C27" s="18">
        <v>5</v>
      </c>
      <c r="D27" s="121">
        <v>2</v>
      </c>
      <c r="E27" s="122"/>
      <c r="F27" s="121">
        <v>3</v>
      </c>
      <c r="G27" s="122"/>
      <c r="H27" s="121">
        <v>0</v>
      </c>
      <c r="I27" s="122"/>
    </row>
    <row r="28" spans="2:9" x14ac:dyDescent="0.3">
      <c r="B28" s="17">
        <v>45175</v>
      </c>
      <c r="C28" s="18">
        <v>5</v>
      </c>
      <c r="D28" s="121">
        <v>3</v>
      </c>
      <c r="E28" s="122"/>
      <c r="F28" s="121">
        <v>2</v>
      </c>
      <c r="G28" s="122"/>
      <c r="H28" s="121">
        <v>0</v>
      </c>
      <c r="I28" s="122"/>
    </row>
    <row r="29" spans="2:9" x14ac:dyDescent="0.3">
      <c r="B29" s="76">
        <v>45176</v>
      </c>
      <c r="C29" s="77"/>
      <c r="D29" s="119"/>
      <c r="E29" s="120"/>
      <c r="F29" s="119"/>
      <c r="G29" s="120"/>
      <c r="H29" s="119"/>
      <c r="I29" s="120"/>
    </row>
    <row r="30" spans="2:9" x14ac:dyDescent="0.3">
      <c r="B30" s="76">
        <v>45177</v>
      </c>
      <c r="C30" s="77"/>
      <c r="D30" s="119"/>
      <c r="E30" s="120"/>
      <c r="F30" s="119"/>
      <c r="G30" s="120"/>
      <c r="H30" s="119"/>
      <c r="I30" s="120"/>
    </row>
    <row r="31" spans="2:9" x14ac:dyDescent="0.3">
      <c r="B31" s="76">
        <v>45178</v>
      </c>
      <c r="C31" s="77"/>
      <c r="D31" s="119"/>
      <c r="E31" s="120"/>
      <c r="F31" s="119"/>
      <c r="G31" s="120"/>
      <c r="H31" s="119"/>
      <c r="I31" s="120"/>
    </row>
    <row r="32" spans="2:9" x14ac:dyDescent="0.3">
      <c r="B32" s="76">
        <v>45179</v>
      </c>
      <c r="C32" s="77"/>
      <c r="D32" s="119"/>
      <c r="E32" s="120"/>
      <c r="F32" s="119"/>
      <c r="G32" s="120"/>
      <c r="H32" s="119"/>
      <c r="I32" s="120"/>
    </row>
    <row r="33" spans="2:9" x14ac:dyDescent="0.3">
      <c r="B33" s="17">
        <v>45180</v>
      </c>
      <c r="C33" s="18">
        <v>3</v>
      </c>
      <c r="D33" s="121">
        <v>1</v>
      </c>
      <c r="E33" s="122"/>
      <c r="F33" s="121">
        <v>2</v>
      </c>
      <c r="G33" s="122"/>
      <c r="H33" s="121">
        <v>0</v>
      </c>
      <c r="I33" s="122"/>
    </row>
    <row r="34" spans="2:9" x14ac:dyDescent="0.3">
      <c r="B34" s="17">
        <v>45181</v>
      </c>
      <c r="C34" s="18">
        <v>2</v>
      </c>
      <c r="D34" s="121">
        <v>1</v>
      </c>
      <c r="E34" s="122"/>
      <c r="F34" s="121">
        <v>1</v>
      </c>
      <c r="G34" s="122"/>
      <c r="H34" s="121">
        <v>0</v>
      </c>
      <c r="I34" s="122"/>
    </row>
    <row r="35" spans="2:9" x14ac:dyDescent="0.3">
      <c r="B35" s="17">
        <v>45182</v>
      </c>
      <c r="C35" s="18">
        <v>3</v>
      </c>
      <c r="D35" s="121">
        <v>2</v>
      </c>
      <c r="E35" s="122"/>
      <c r="F35" s="121">
        <v>1</v>
      </c>
      <c r="G35" s="122"/>
      <c r="H35" s="121">
        <v>0</v>
      </c>
      <c r="I35" s="122"/>
    </row>
    <row r="36" spans="2:9" x14ac:dyDescent="0.3">
      <c r="B36" s="17">
        <v>45183</v>
      </c>
      <c r="C36" s="18">
        <v>5</v>
      </c>
      <c r="D36" s="121">
        <v>2</v>
      </c>
      <c r="E36" s="122"/>
      <c r="F36" s="121">
        <v>3</v>
      </c>
      <c r="G36" s="122"/>
      <c r="H36" s="121">
        <v>0</v>
      </c>
      <c r="I36" s="122"/>
    </row>
    <row r="37" spans="2:9" x14ac:dyDescent="0.3">
      <c r="B37" s="17">
        <v>45184</v>
      </c>
      <c r="C37" s="18">
        <v>5</v>
      </c>
      <c r="D37" s="121">
        <v>2</v>
      </c>
      <c r="E37" s="122"/>
      <c r="F37" s="121">
        <v>1</v>
      </c>
      <c r="G37" s="122"/>
      <c r="H37" s="121">
        <v>2</v>
      </c>
      <c r="I37" s="122"/>
    </row>
    <row r="38" spans="2:9" x14ac:dyDescent="0.3">
      <c r="B38" s="76">
        <v>45185</v>
      </c>
      <c r="C38" s="77"/>
      <c r="D38" s="119"/>
      <c r="E38" s="120"/>
      <c r="F38" s="119"/>
      <c r="G38" s="120"/>
      <c r="H38" s="119"/>
      <c r="I38" s="120"/>
    </row>
    <row r="39" spans="2:9" x14ac:dyDescent="0.3">
      <c r="B39" s="76">
        <v>45186</v>
      </c>
      <c r="C39" s="77"/>
      <c r="D39" s="119"/>
      <c r="E39" s="120"/>
      <c r="F39" s="119"/>
      <c r="G39" s="120"/>
      <c r="H39" s="119"/>
      <c r="I39" s="120"/>
    </row>
    <row r="40" spans="2:9" x14ac:dyDescent="0.3">
      <c r="B40" s="17">
        <v>45187</v>
      </c>
      <c r="C40" s="18">
        <v>5</v>
      </c>
      <c r="D40" s="121">
        <v>4</v>
      </c>
      <c r="E40" s="122"/>
      <c r="F40" s="121">
        <v>1</v>
      </c>
      <c r="G40" s="122"/>
      <c r="H40" s="121">
        <v>0</v>
      </c>
      <c r="I40" s="122"/>
    </row>
    <row r="41" spans="2:9" x14ac:dyDescent="0.3">
      <c r="B41" s="17">
        <v>45188</v>
      </c>
      <c r="C41" s="18">
        <v>3</v>
      </c>
      <c r="D41" s="121">
        <v>2</v>
      </c>
      <c r="E41" s="122"/>
      <c r="F41" s="121">
        <v>1</v>
      </c>
      <c r="G41" s="122"/>
      <c r="H41" s="121">
        <v>0</v>
      </c>
      <c r="I41" s="122"/>
    </row>
    <row r="42" spans="2:9" x14ac:dyDescent="0.3">
      <c r="B42" s="17">
        <v>45189</v>
      </c>
      <c r="C42" s="18">
        <v>3</v>
      </c>
      <c r="D42" s="121">
        <v>1</v>
      </c>
      <c r="E42" s="122"/>
      <c r="F42" s="121">
        <v>0</v>
      </c>
      <c r="G42" s="122"/>
      <c r="H42" s="121">
        <v>2</v>
      </c>
      <c r="I42" s="122"/>
    </row>
    <row r="43" spans="2:9" x14ac:dyDescent="0.3">
      <c r="B43" s="17">
        <v>45190</v>
      </c>
      <c r="C43" s="18">
        <v>3</v>
      </c>
      <c r="D43" s="121">
        <v>3</v>
      </c>
      <c r="E43" s="122"/>
      <c r="F43" s="121">
        <v>0</v>
      </c>
      <c r="G43" s="122"/>
      <c r="H43" s="121">
        <v>0</v>
      </c>
      <c r="I43" s="122"/>
    </row>
    <row r="44" spans="2:9" x14ac:dyDescent="0.3">
      <c r="B44" s="17">
        <v>45191</v>
      </c>
      <c r="C44" s="18">
        <v>5</v>
      </c>
      <c r="D44" s="121">
        <v>4</v>
      </c>
      <c r="E44" s="122"/>
      <c r="F44" s="121">
        <v>1</v>
      </c>
      <c r="G44" s="122"/>
      <c r="H44" s="121">
        <v>0</v>
      </c>
      <c r="I44" s="122"/>
    </row>
    <row r="45" spans="2:9" x14ac:dyDescent="0.3">
      <c r="B45" s="76">
        <v>45192</v>
      </c>
      <c r="C45" s="77"/>
      <c r="D45" s="119"/>
      <c r="E45" s="120"/>
      <c r="F45" s="119"/>
      <c r="G45" s="120"/>
      <c r="H45" s="119"/>
      <c r="I45" s="120"/>
    </row>
    <row r="46" spans="2:9" x14ac:dyDescent="0.3">
      <c r="B46" s="76">
        <v>45193</v>
      </c>
      <c r="C46" s="77"/>
      <c r="D46" s="119"/>
      <c r="E46" s="120"/>
      <c r="F46" s="119"/>
      <c r="G46" s="120"/>
      <c r="H46" s="119"/>
      <c r="I46" s="120"/>
    </row>
    <row r="47" spans="2:9" x14ac:dyDescent="0.3">
      <c r="B47" s="17">
        <v>45194</v>
      </c>
      <c r="C47" s="18">
        <v>5</v>
      </c>
      <c r="D47" s="121">
        <v>3</v>
      </c>
      <c r="E47" s="122"/>
      <c r="F47" s="121">
        <v>2</v>
      </c>
      <c r="G47" s="122"/>
      <c r="H47" s="121">
        <v>0</v>
      </c>
      <c r="I47" s="122"/>
    </row>
    <row r="48" spans="2:9" x14ac:dyDescent="0.3">
      <c r="B48" s="17">
        <v>45195</v>
      </c>
      <c r="C48" s="18">
        <v>4</v>
      </c>
      <c r="D48" s="121">
        <v>2</v>
      </c>
      <c r="E48" s="122"/>
      <c r="F48" s="121">
        <v>2</v>
      </c>
      <c r="G48" s="122"/>
      <c r="H48" s="121">
        <v>0</v>
      </c>
      <c r="I48" s="122"/>
    </row>
    <row r="49" spans="2:9" x14ac:dyDescent="0.3">
      <c r="B49" s="17">
        <v>45196</v>
      </c>
      <c r="C49" s="18">
        <v>5</v>
      </c>
      <c r="D49" s="121">
        <v>3</v>
      </c>
      <c r="E49" s="122"/>
      <c r="F49" s="121">
        <v>1</v>
      </c>
      <c r="G49" s="122"/>
      <c r="H49" s="121">
        <v>1</v>
      </c>
      <c r="I49" s="122"/>
    </row>
    <row r="50" spans="2:9" x14ac:dyDescent="0.3">
      <c r="B50" s="17">
        <v>45197</v>
      </c>
      <c r="C50" s="18">
        <v>3</v>
      </c>
      <c r="D50" s="121">
        <v>1</v>
      </c>
      <c r="E50" s="122"/>
      <c r="F50" s="121">
        <v>2</v>
      </c>
      <c r="G50" s="122"/>
      <c r="H50" s="121">
        <v>0</v>
      </c>
      <c r="I50" s="122"/>
    </row>
    <row r="51" spans="2:9" x14ac:dyDescent="0.3">
      <c r="B51" s="17">
        <v>45198</v>
      </c>
      <c r="C51" s="18">
        <v>3</v>
      </c>
      <c r="D51" s="121">
        <v>1</v>
      </c>
      <c r="E51" s="122"/>
      <c r="F51" s="121">
        <v>2</v>
      </c>
      <c r="G51" s="122"/>
      <c r="H51" s="121">
        <v>0</v>
      </c>
      <c r="I51" s="122"/>
    </row>
    <row r="52" spans="2:9" ht="15" thickBot="1" x14ac:dyDescent="0.35">
      <c r="B52" s="76">
        <v>45199</v>
      </c>
      <c r="C52" s="77"/>
      <c r="D52" s="119"/>
      <c r="E52" s="120"/>
      <c r="F52" s="119"/>
      <c r="G52" s="120"/>
      <c r="H52" s="119"/>
      <c r="I52" s="120"/>
    </row>
    <row r="53" spans="2:9" ht="15" thickBot="1" x14ac:dyDescent="0.35">
      <c r="B53" s="28" t="s">
        <v>25</v>
      </c>
      <c r="C53" s="56">
        <f>SUM(C23:C52)</f>
        <v>77</v>
      </c>
      <c r="D53" s="167">
        <f>SUM(D23:D52)</f>
        <v>43</v>
      </c>
      <c r="E53" s="168"/>
      <c r="F53" s="167">
        <f>SUM(F23:F52)</f>
        <v>27</v>
      </c>
      <c r="G53" s="168"/>
      <c r="H53" s="167">
        <f>SUM(H23:H52)</f>
        <v>7</v>
      </c>
      <c r="I53" s="168"/>
    </row>
    <row r="56" spans="2:9" ht="15" thickBot="1" x14ac:dyDescent="0.35"/>
    <row r="57" spans="2:9" ht="15.6" x14ac:dyDescent="0.3">
      <c r="B57" s="37" t="s">
        <v>31</v>
      </c>
      <c r="C57" s="38"/>
      <c r="D57" s="39"/>
      <c r="E57" s="40"/>
      <c r="F57" s="62" t="s">
        <v>28</v>
      </c>
      <c r="G57" s="63"/>
      <c r="H57" s="63"/>
      <c r="I57" s="64"/>
    </row>
    <row r="58" spans="2:9" x14ac:dyDescent="0.3">
      <c r="B58" s="41"/>
      <c r="C58" s="42"/>
      <c r="D58" s="42"/>
      <c r="E58" s="42"/>
      <c r="F58" s="187" t="s">
        <v>32</v>
      </c>
      <c r="G58" s="158"/>
      <c r="H58" s="158" t="s">
        <v>3</v>
      </c>
      <c r="I58" s="159"/>
    </row>
    <row r="59" spans="2:9" x14ac:dyDescent="0.3">
      <c r="B59" s="35" t="s">
        <v>29</v>
      </c>
      <c r="C59" s="13">
        <v>65</v>
      </c>
      <c r="D59" s="166">
        <v>0</v>
      </c>
      <c r="E59" s="192"/>
      <c r="F59" s="195">
        <v>8</v>
      </c>
      <c r="G59" s="122"/>
      <c r="H59" s="121">
        <v>57</v>
      </c>
      <c r="I59" s="162"/>
    </row>
    <row r="60" spans="2:9" x14ac:dyDescent="0.3">
      <c r="B60" s="35" t="s">
        <v>30</v>
      </c>
      <c r="C60" s="13">
        <v>0</v>
      </c>
      <c r="D60" s="166">
        <v>0</v>
      </c>
      <c r="E60" s="192"/>
      <c r="F60" s="195">
        <v>0</v>
      </c>
      <c r="G60" s="122"/>
      <c r="H60" s="121">
        <v>0</v>
      </c>
      <c r="I60" s="162"/>
    </row>
    <row r="61" spans="2:9" ht="15" thickBot="1" x14ac:dyDescent="0.35">
      <c r="B61" s="36" t="s">
        <v>15</v>
      </c>
      <c r="C61" s="34">
        <v>0</v>
      </c>
      <c r="D61" s="190">
        <v>0</v>
      </c>
      <c r="E61" s="191"/>
      <c r="F61" s="193">
        <v>0</v>
      </c>
      <c r="G61" s="194"/>
      <c r="H61" s="160">
        <v>0</v>
      </c>
      <c r="I61" s="161"/>
    </row>
    <row r="62" spans="2:9" ht="15" thickBot="1" x14ac:dyDescent="0.35">
      <c r="B62" s="43" t="s">
        <v>33</v>
      </c>
      <c r="C62" s="44">
        <f>SUM(C59:C61)</f>
        <v>65</v>
      </c>
      <c r="D62" s="151">
        <f>SUM(D59:D61)</f>
        <v>0</v>
      </c>
      <c r="E62" s="189"/>
      <c r="F62" s="153">
        <f>F59+F60+F61</f>
        <v>8</v>
      </c>
      <c r="G62" s="154"/>
      <c r="H62" s="153">
        <f>SUM(H59:H61)</f>
        <v>57</v>
      </c>
      <c r="I62" s="154"/>
    </row>
    <row r="63" spans="2:9" x14ac:dyDescent="0.3">
      <c r="B63" s="6"/>
      <c r="C63" s="6"/>
      <c r="D63" s="6"/>
      <c r="E63" s="6"/>
      <c r="F63" s="6"/>
      <c r="G63" s="6"/>
      <c r="H63" s="6"/>
      <c r="I63" s="6"/>
    </row>
    <row r="64" spans="2:9" x14ac:dyDescent="0.3">
      <c r="B64" s="6"/>
      <c r="C64" s="6"/>
      <c r="D64" s="6"/>
      <c r="E64" s="6"/>
      <c r="F64" s="6"/>
      <c r="G64" s="6"/>
      <c r="H64" s="6"/>
      <c r="I64" s="6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</sheetData>
  <mergeCells count="133">
    <mergeCell ref="D60:E60"/>
    <mergeCell ref="F60:G60"/>
    <mergeCell ref="H60:I60"/>
    <mergeCell ref="D61:E61"/>
    <mergeCell ref="F61:G61"/>
    <mergeCell ref="D62:E62"/>
    <mergeCell ref="F62:G62"/>
    <mergeCell ref="H62:I62"/>
    <mergeCell ref="F58:G58"/>
    <mergeCell ref="H58:I58"/>
    <mergeCell ref="D59:E59"/>
    <mergeCell ref="F59:G59"/>
    <mergeCell ref="H59:I59"/>
    <mergeCell ref="H61:I61"/>
    <mergeCell ref="B3:I3"/>
    <mergeCell ref="B4:I4"/>
    <mergeCell ref="B7:I7"/>
    <mergeCell ref="E8:F8"/>
    <mergeCell ref="E9:F9"/>
    <mergeCell ref="G9:H9"/>
    <mergeCell ref="D51:E51"/>
    <mergeCell ref="D52:E52"/>
    <mergeCell ref="H51:I51"/>
    <mergeCell ref="H52:I52"/>
    <mergeCell ref="F51:G51"/>
    <mergeCell ref="F52:G52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D23:E23"/>
    <mergeCell ref="F23:G23"/>
    <mergeCell ref="H23:I23"/>
    <mergeCell ref="D22:E22"/>
    <mergeCell ref="F22:G22"/>
    <mergeCell ref="H22:I22"/>
    <mergeCell ref="D28:E28"/>
    <mergeCell ref="F28:G28"/>
    <mergeCell ref="H28:I28"/>
    <mergeCell ref="D31:E31"/>
    <mergeCell ref="F31:G31"/>
    <mergeCell ref="H31:I31"/>
    <mergeCell ref="D26:E26"/>
    <mergeCell ref="F26:G26"/>
    <mergeCell ref="H26:I26"/>
    <mergeCell ref="D27:E27"/>
    <mergeCell ref="F27:G27"/>
    <mergeCell ref="H27:I27"/>
    <mergeCell ref="D29:E29"/>
    <mergeCell ref="F29:G29"/>
    <mergeCell ref="H29:I29"/>
    <mergeCell ref="D30:E30"/>
    <mergeCell ref="F30:G30"/>
    <mergeCell ref="H30:I30"/>
    <mergeCell ref="D32:E32"/>
    <mergeCell ref="F32:G32"/>
    <mergeCell ref="H32:I32"/>
    <mergeCell ref="D33:E33"/>
    <mergeCell ref="F33:G33"/>
    <mergeCell ref="H33:I33"/>
    <mergeCell ref="F35:G35"/>
    <mergeCell ref="D35:E35"/>
    <mergeCell ref="D38:E38"/>
    <mergeCell ref="F38:G38"/>
    <mergeCell ref="H35:I35"/>
    <mergeCell ref="D36:E36"/>
    <mergeCell ref="F36:G36"/>
    <mergeCell ref="H36:I36"/>
    <mergeCell ref="D37:E37"/>
    <mergeCell ref="F37:G37"/>
    <mergeCell ref="H37:I37"/>
    <mergeCell ref="H38:I38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3:E53"/>
    <mergeCell ref="F53:G53"/>
    <mergeCell ref="D50:E50"/>
    <mergeCell ref="F50:G50"/>
    <mergeCell ref="H50:I50"/>
    <mergeCell ref="D48:E48"/>
    <mergeCell ref="F48:G48"/>
    <mergeCell ref="H48:I48"/>
    <mergeCell ref="D49:E49"/>
    <mergeCell ref="F49:G49"/>
    <mergeCell ref="H49:I49"/>
    <mergeCell ref="H53:I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2023</vt:lpstr>
      <vt:lpstr>Dezembro!Area_de_impressao</vt:lpstr>
      <vt:lpstr>Fevereiro!Area_de_impressao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Mauricio Morais Tonin</cp:lastModifiedBy>
  <cp:lastPrinted>2022-07-04T17:33:26Z</cp:lastPrinted>
  <dcterms:created xsi:type="dcterms:W3CDTF">2019-01-11T16:51:04Z</dcterms:created>
  <dcterms:modified xsi:type="dcterms:W3CDTF">2023-12-22T14:16:32Z</dcterms:modified>
</cp:coreProperties>
</file>