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updateLinks="never" codeName="EstaPastaDeTrabalho"/>
  <mc:AlternateContent xmlns:mc="http://schemas.openxmlformats.org/markup-compatibility/2006">
    <mc:Choice Requires="x15">
      <x15ac:absPath xmlns:x15ac="http://schemas.microsoft.com/office/spreadsheetml/2010/11/ac" url="D:\Users\d835923\Downloads\"/>
    </mc:Choice>
  </mc:AlternateContent>
  <xr:revisionPtr revIDLastSave="0" documentId="8_{00ACF861-3685-47C3-A111-32718994C79E}" xr6:coauthVersionLast="47" xr6:coauthVersionMax="47" xr10:uidLastSave="{00000000-0000-0000-0000-000000000000}"/>
  <workbookProtection workbookAlgorithmName="SHA-512" workbookHashValue="nqGzc+o5e9mC4QVhskSodPSkJikZbZw2UYzIKGGvaRYFo0+KeLFtP+bjJ1bj+2WEAecgt7YHvxl0XMB0XseIWg==" workbookSaltValue="ZNh9r0Qi1RWdzIn+n8vaVw==" workbookSpinCount="100000" lockStructure="1"/>
  <bookViews>
    <workbookView xWindow="-120" yWindow="-120" windowWidth="29040" windowHeight="15840" tabRatio="734" firstSheet="2" activeTab="2" xr2:uid="{00000000-000D-0000-FFFF-FFFF00000000}"/>
  </bookViews>
  <sheets>
    <sheet name="Instruções" sheetId="12" r:id="rId1"/>
    <sheet name="Resumo" sheetId="16" r:id="rId2"/>
    <sheet name="Atividade_Pessoal_Auxílio" sheetId="2" r:id="rId3"/>
    <sheet name="Projeto" sheetId="4" r:id="rId4"/>
    <sheet name="Despesa Intra" sheetId="17" r:id="rId5"/>
    <sheet name="Regionalização" sheetId="13" r:id="rId6"/>
    <sheet name="Programa de Metas 2021-2024" sheetId="14" r:id="rId7"/>
    <sheet name="Dúvidas" sheetId="10" r:id="rId8"/>
    <sheet name="REF" sheetId="5" state="hidden" r:id="rId9"/>
    <sheet name="REF_PLANOS" sheetId="18" state="hidden" r:id="rId10"/>
  </sheets>
  <definedNames>
    <definedName name="_xlnm._FilterDatabase" localSheetId="3" hidden="1">Projeto!$A$1:$J$153</definedName>
    <definedName name="_xlnm._FilterDatabase" localSheetId="5" hidden="1">Regionalização!$A$1:$D$1</definedName>
    <definedName name="_xlnm._FilterDatabase" localSheetId="2" hidden="1">Atividade_Pessoal_Auxílio!$A$1:$J$2000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 r="F17" i="2"/>
  <c r="E17" i="2"/>
  <c r="F13" i="2"/>
  <c r="E13" i="2"/>
  <c r="F120" i="2"/>
  <c r="F119" i="2"/>
  <c r="F100" i="2"/>
  <c r="F97" i="2"/>
  <c r="F96" i="2"/>
  <c r="F95" i="2"/>
  <c r="F94" i="2"/>
  <c r="F32" i="2"/>
  <c r="F31" i="2"/>
  <c r="F23" i="2"/>
  <c r="F5" i="2"/>
  <c r="F9" i="2"/>
  <c r="E9" i="2"/>
  <c r="F41" i="2"/>
  <c r="E41" i="2"/>
  <c r="E20" i="2" l="1"/>
  <c r="F10" i="2"/>
  <c r="E3" i="2"/>
  <c r="E18" i="2"/>
  <c r="C55" i="16"/>
  <c r="D55" i="16"/>
  <c r="E55" i="16"/>
  <c r="F55" i="16"/>
  <c r="G55" i="16"/>
  <c r="G9" i="16"/>
  <c r="H9" i="16"/>
  <c r="I9" i="16"/>
  <c r="J9" i="16"/>
  <c r="K9" i="16"/>
  <c r="N9" i="16"/>
  <c r="S9" i="16" s="1"/>
  <c r="O9" i="16"/>
  <c r="T9" i="16" s="1"/>
  <c r="P9" i="16"/>
  <c r="U9" i="16" s="1"/>
  <c r="G10" i="16"/>
  <c r="H10" i="16"/>
  <c r="I10" i="16"/>
  <c r="J10" i="16"/>
  <c r="K10" i="16"/>
  <c r="N10" i="16"/>
  <c r="S10" i="16" s="1"/>
  <c r="O10" i="16"/>
  <c r="T10" i="16" s="1"/>
  <c r="P10" i="16"/>
  <c r="U10" i="16" s="1"/>
  <c r="G11" i="16"/>
  <c r="H11" i="16"/>
  <c r="I11" i="16"/>
  <c r="J11" i="16"/>
  <c r="K11" i="16"/>
  <c r="N11" i="16"/>
  <c r="S11" i="16" s="1"/>
  <c r="O11" i="16"/>
  <c r="P11" i="16"/>
  <c r="U11" i="16" s="1"/>
  <c r="G12" i="16"/>
  <c r="H12" i="16"/>
  <c r="I12" i="16"/>
  <c r="J12" i="16"/>
  <c r="K12" i="16"/>
  <c r="N12" i="16"/>
  <c r="S12" i="16" s="1"/>
  <c r="O12" i="16"/>
  <c r="T12" i="16" s="1"/>
  <c r="P12" i="16"/>
  <c r="U12" i="16" s="1"/>
  <c r="G13" i="16"/>
  <c r="H13" i="16"/>
  <c r="I13" i="16"/>
  <c r="J13" i="16"/>
  <c r="K13" i="16"/>
  <c r="N13" i="16"/>
  <c r="S13" i="16" s="1"/>
  <c r="O13" i="16"/>
  <c r="T13" i="16" s="1"/>
  <c r="P13" i="16"/>
  <c r="U13" i="16" s="1"/>
  <c r="G14" i="16"/>
  <c r="H14" i="16"/>
  <c r="I14" i="16"/>
  <c r="J14" i="16"/>
  <c r="K14" i="16"/>
  <c r="N14" i="16"/>
  <c r="S14" i="16" s="1"/>
  <c r="O14" i="16"/>
  <c r="T14" i="16" s="1"/>
  <c r="P14" i="16"/>
  <c r="U14" i="16" s="1"/>
  <c r="G15" i="16"/>
  <c r="H15" i="16"/>
  <c r="I15" i="16"/>
  <c r="J15" i="16"/>
  <c r="K15" i="16"/>
  <c r="N15" i="16"/>
  <c r="S15" i="16" s="1"/>
  <c r="O15" i="16"/>
  <c r="T15" i="16" s="1"/>
  <c r="P15" i="16"/>
  <c r="U15" i="16" s="1"/>
  <c r="G16" i="16"/>
  <c r="H16" i="16"/>
  <c r="I16" i="16"/>
  <c r="J16" i="16"/>
  <c r="K16" i="16"/>
  <c r="N16" i="16"/>
  <c r="S16" i="16" s="1"/>
  <c r="O16" i="16"/>
  <c r="T16" i="16" s="1"/>
  <c r="P16" i="16"/>
  <c r="U16" i="16" s="1"/>
  <c r="G17" i="16"/>
  <c r="H17" i="16"/>
  <c r="I17" i="16"/>
  <c r="J17" i="16"/>
  <c r="K17" i="16"/>
  <c r="N17" i="16"/>
  <c r="S17" i="16" s="1"/>
  <c r="O17" i="16"/>
  <c r="P17" i="16"/>
  <c r="U17" i="16" s="1"/>
  <c r="G18" i="16"/>
  <c r="H18" i="16"/>
  <c r="I18" i="16"/>
  <c r="J18" i="16"/>
  <c r="K18" i="16"/>
  <c r="N18" i="16"/>
  <c r="S18" i="16" s="1"/>
  <c r="O18" i="16"/>
  <c r="T18" i="16" s="1"/>
  <c r="P18" i="16"/>
  <c r="U18" i="16" s="1"/>
  <c r="G19" i="16"/>
  <c r="H19" i="16"/>
  <c r="I19" i="16"/>
  <c r="J19" i="16"/>
  <c r="K19" i="16"/>
  <c r="N19" i="16"/>
  <c r="S19" i="16" s="1"/>
  <c r="O19" i="16"/>
  <c r="T19" i="16" s="1"/>
  <c r="P19" i="16"/>
  <c r="U19" i="16" s="1"/>
  <c r="G20" i="16"/>
  <c r="H20" i="16"/>
  <c r="I20" i="16"/>
  <c r="J20" i="16"/>
  <c r="K20" i="16"/>
  <c r="N20" i="16"/>
  <c r="S20" i="16" s="1"/>
  <c r="O20" i="16"/>
  <c r="P20" i="16"/>
  <c r="U20" i="16" s="1"/>
  <c r="G21" i="16"/>
  <c r="H21" i="16"/>
  <c r="I21" i="16"/>
  <c r="J21" i="16"/>
  <c r="K21" i="16"/>
  <c r="N21" i="16"/>
  <c r="S21" i="16" s="1"/>
  <c r="O21" i="16"/>
  <c r="T21" i="16" s="1"/>
  <c r="P21" i="16"/>
  <c r="U21" i="16" s="1"/>
  <c r="G22" i="16"/>
  <c r="H22" i="16"/>
  <c r="I22" i="16"/>
  <c r="J22" i="16"/>
  <c r="K22" i="16"/>
  <c r="N22" i="16"/>
  <c r="S22" i="16" s="1"/>
  <c r="O22" i="16"/>
  <c r="T22" i="16" s="1"/>
  <c r="P22" i="16"/>
  <c r="U22" i="16" s="1"/>
  <c r="G23" i="16"/>
  <c r="H23" i="16"/>
  <c r="I23" i="16"/>
  <c r="J23" i="16"/>
  <c r="K23" i="16"/>
  <c r="N23" i="16"/>
  <c r="S23" i="16" s="1"/>
  <c r="O23" i="16"/>
  <c r="T23" i="16" s="1"/>
  <c r="P23" i="16"/>
  <c r="U23" i="16" s="1"/>
  <c r="G24" i="16"/>
  <c r="H24" i="16"/>
  <c r="I24" i="16"/>
  <c r="J24" i="16"/>
  <c r="K24" i="16"/>
  <c r="N24" i="16"/>
  <c r="S24" i="16" s="1"/>
  <c r="O24" i="16"/>
  <c r="T24" i="16" s="1"/>
  <c r="P24" i="16"/>
  <c r="U24" i="16" s="1"/>
  <c r="G25" i="16"/>
  <c r="H25" i="16"/>
  <c r="I25" i="16"/>
  <c r="J25" i="16"/>
  <c r="K25" i="16"/>
  <c r="N25" i="16"/>
  <c r="S25" i="16" s="1"/>
  <c r="O25" i="16"/>
  <c r="T25" i="16" s="1"/>
  <c r="P25" i="16"/>
  <c r="U25" i="16" s="1"/>
  <c r="G26" i="16"/>
  <c r="H26" i="16"/>
  <c r="I26" i="16"/>
  <c r="J26" i="16"/>
  <c r="K26" i="16"/>
  <c r="N26" i="16"/>
  <c r="S26" i="16" s="1"/>
  <c r="O26" i="16"/>
  <c r="T26" i="16" s="1"/>
  <c r="P26" i="16"/>
  <c r="U26" i="16" s="1"/>
  <c r="G27" i="16"/>
  <c r="H27" i="16"/>
  <c r="I27" i="16"/>
  <c r="J27" i="16"/>
  <c r="K27" i="16"/>
  <c r="N27" i="16"/>
  <c r="S27" i="16" s="1"/>
  <c r="O27" i="16"/>
  <c r="T27" i="16" s="1"/>
  <c r="P27" i="16"/>
  <c r="U27" i="16" s="1"/>
  <c r="G28" i="16"/>
  <c r="H28" i="16"/>
  <c r="I28" i="16"/>
  <c r="J28" i="16"/>
  <c r="K28" i="16"/>
  <c r="N28" i="16"/>
  <c r="S28" i="16" s="1"/>
  <c r="O28" i="16"/>
  <c r="T28" i="16" s="1"/>
  <c r="P28" i="16"/>
  <c r="U28" i="16" s="1"/>
  <c r="G29" i="16"/>
  <c r="H29" i="16"/>
  <c r="I29" i="16"/>
  <c r="J29" i="16"/>
  <c r="K29" i="16"/>
  <c r="N29" i="16"/>
  <c r="S29" i="16" s="1"/>
  <c r="O29" i="16"/>
  <c r="T29" i="16" s="1"/>
  <c r="P29" i="16"/>
  <c r="U29" i="16" s="1"/>
  <c r="G30" i="16"/>
  <c r="H30" i="16"/>
  <c r="I30" i="16"/>
  <c r="J30" i="16"/>
  <c r="K30" i="16"/>
  <c r="N30" i="16"/>
  <c r="O30" i="16"/>
  <c r="T30" i="16" s="1"/>
  <c r="P30" i="16"/>
  <c r="U30" i="16" s="1"/>
  <c r="G31" i="16"/>
  <c r="H31" i="16"/>
  <c r="I31" i="16"/>
  <c r="J31" i="16"/>
  <c r="K31" i="16"/>
  <c r="N31" i="16"/>
  <c r="S31" i="16" s="1"/>
  <c r="O31" i="16"/>
  <c r="T31" i="16" s="1"/>
  <c r="P31" i="16"/>
  <c r="U31" i="16" s="1"/>
  <c r="G32" i="16"/>
  <c r="H32" i="16"/>
  <c r="I32" i="16"/>
  <c r="J32" i="16"/>
  <c r="K32" i="16"/>
  <c r="N32" i="16"/>
  <c r="S32" i="16" s="1"/>
  <c r="O32" i="16"/>
  <c r="T32" i="16" s="1"/>
  <c r="P32" i="16"/>
  <c r="U32" i="16" s="1"/>
  <c r="G33" i="16"/>
  <c r="H33" i="16"/>
  <c r="I33" i="16"/>
  <c r="J33" i="16"/>
  <c r="K33" i="16"/>
  <c r="N33" i="16"/>
  <c r="S33" i="16" s="1"/>
  <c r="O33" i="16"/>
  <c r="T33" i="16" s="1"/>
  <c r="P33" i="16"/>
  <c r="U33" i="16" s="1"/>
  <c r="G34" i="16"/>
  <c r="H34" i="16"/>
  <c r="I34" i="16"/>
  <c r="J34" i="16"/>
  <c r="K34" i="16"/>
  <c r="N34" i="16"/>
  <c r="S34" i="16" s="1"/>
  <c r="O34" i="16"/>
  <c r="T34" i="16" s="1"/>
  <c r="P34" i="16"/>
  <c r="U34" i="16" s="1"/>
  <c r="G35" i="16"/>
  <c r="H35" i="16"/>
  <c r="I35" i="16"/>
  <c r="J35" i="16"/>
  <c r="K35" i="16"/>
  <c r="N35" i="16"/>
  <c r="S35" i="16" s="1"/>
  <c r="O35" i="16"/>
  <c r="T35" i="16" s="1"/>
  <c r="P35" i="16"/>
  <c r="U35" i="16" s="1"/>
  <c r="G36" i="16"/>
  <c r="H36" i="16"/>
  <c r="I36" i="16"/>
  <c r="J36" i="16"/>
  <c r="K36" i="16"/>
  <c r="N36" i="16"/>
  <c r="S36" i="16" s="1"/>
  <c r="O36" i="16"/>
  <c r="T36" i="16" s="1"/>
  <c r="P36" i="16"/>
  <c r="U36" i="16" s="1"/>
  <c r="G37" i="16"/>
  <c r="H37" i="16"/>
  <c r="I37" i="16"/>
  <c r="J37" i="16"/>
  <c r="K37" i="16"/>
  <c r="N37" i="16"/>
  <c r="S37" i="16" s="1"/>
  <c r="O37" i="16"/>
  <c r="T37" i="16" s="1"/>
  <c r="P37" i="16"/>
  <c r="U37" i="16" s="1"/>
  <c r="G38" i="16"/>
  <c r="H38" i="16"/>
  <c r="I38" i="16"/>
  <c r="J38" i="16"/>
  <c r="K38" i="16"/>
  <c r="N38" i="16"/>
  <c r="S38" i="16" s="1"/>
  <c r="O38" i="16"/>
  <c r="T38" i="16" s="1"/>
  <c r="P38" i="16"/>
  <c r="U38" i="16" s="1"/>
  <c r="G39" i="16"/>
  <c r="H39" i="16"/>
  <c r="I39" i="16"/>
  <c r="J39" i="16"/>
  <c r="K39" i="16"/>
  <c r="N39" i="16"/>
  <c r="S39" i="16" s="1"/>
  <c r="O39" i="16"/>
  <c r="T39" i="16" s="1"/>
  <c r="P39" i="16"/>
  <c r="U39" i="16" s="1"/>
  <c r="G40" i="16"/>
  <c r="H40" i="16"/>
  <c r="I40" i="16"/>
  <c r="J40" i="16"/>
  <c r="K40" i="16"/>
  <c r="N40" i="16"/>
  <c r="S40" i="16" s="1"/>
  <c r="O40" i="16"/>
  <c r="T40" i="16" s="1"/>
  <c r="P40" i="16"/>
  <c r="U40" i="16" s="1"/>
  <c r="G41" i="16"/>
  <c r="H41" i="16"/>
  <c r="I41" i="16"/>
  <c r="J41" i="16"/>
  <c r="K41" i="16"/>
  <c r="N41" i="16"/>
  <c r="S41" i="16" s="1"/>
  <c r="O41" i="16"/>
  <c r="T41" i="16" s="1"/>
  <c r="P41" i="16"/>
  <c r="U41" i="16" s="1"/>
  <c r="G42" i="16"/>
  <c r="H42" i="16"/>
  <c r="I42" i="16"/>
  <c r="J42" i="16"/>
  <c r="K42" i="16"/>
  <c r="N42" i="16"/>
  <c r="S42" i="16" s="1"/>
  <c r="O42" i="16"/>
  <c r="T42" i="16" s="1"/>
  <c r="P42" i="16"/>
  <c r="U42" i="16" s="1"/>
  <c r="G43" i="16"/>
  <c r="H43" i="16"/>
  <c r="I43" i="16"/>
  <c r="J43" i="16"/>
  <c r="K43" i="16"/>
  <c r="N43" i="16"/>
  <c r="S43" i="16" s="1"/>
  <c r="O43" i="16"/>
  <c r="T43" i="16" s="1"/>
  <c r="P43" i="16"/>
  <c r="U43" i="16" s="1"/>
  <c r="G44" i="16"/>
  <c r="H44" i="16"/>
  <c r="I44" i="16"/>
  <c r="J44" i="16"/>
  <c r="K44" i="16"/>
  <c r="N44" i="16"/>
  <c r="S44" i="16" s="1"/>
  <c r="O44" i="16"/>
  <c r="T44" i="16" s="1"/>
  <c r="P44" i="16"/>
  <c r="U44" i="16" s="1"/>
  <c r="G45" i="16"/>
  <c r="H45" i="16"/>
  <c r="I45" i="16"/>
  <c r="J45" i="16"/>
  <c r="K45" i="16"/>
  <c r="N45" i="16"/>
  <c r="S45" i="16" s="1"/>
  <c r="O45" i="16"/>
  <c r="T45" i="16" s="1"/>
  <c r="P45" i="16"/>
  <c r="U45" i="16" s="1"/>
  <c r="G46" i="16"/>
  <c r="H46" i="16"/>
  <c r="I46" i="16"/>
  <c r="J46" i="16"/>
  <c r="K46" i="16"/>
  <c r="N46" i="16"/>
  <c r="S46" i="16" s="1"/>
  <c r="O46" i="16"/>
  <c r="T46" i="16" s="1"/>
  <c r="P46" i="16"/>
  <c r="U46" i="16" s="1"/>
  <c r="G47" i="16"/>
  <c r="H47" i="16"/>
  <c r="I47" i="16"/>
  <c r="J47" i="16"/>
  <c r="K47" i="16"/>
  <c r="N47" i="16"/>
  <c r="S47" i="16" s="1"/>
  <c r="O47" i="16"/>
  <c r="T47" i="16" s="1"/>
  <c r="P47" i="16"/>
  <c r="U47" i="16" s="1"/>
  <c r="G48" i="16"/>
  <c r="H48" i="16"/>
  <c r="I48" i="16"/>
  <c r="J48" i="16"/>
  <c r="K48" i="16"/>
  <c r="N48" i="16"/>
  <c r="S48" i="16" s="1"/>
  <c r="O48" i="16"/>
  <c r="T48" i="16" s="1"/>
  <c r="P48" i="16"/>
  <c r="U48" i="16" s="1"/>
  <c r="G49" i="16"/>
  <c r="H49" i="16"/>
  <c r="I49" i="16"/>
  <c r="J49" i="16"/>
  <c r="K49" i="16"/>
  <c r="N49" i="16"/>
  <c r="S49" i="16" s="1"/>
  <c r="O49" i="16"/>
  <c r="T49" i="16" s="1"/>
  <c r="P49" i="16"/>
  <c r="U49" i="16" s="1"/>
  <c r="G50" i="16"/>
  <c r="H50" i="16"/>
  <c r="I50" i="16"/>
  <c r="J50" i="16"/>
  <c r="K50" i="16"/>
  <c r="N50" i="16"/>
  <c r="S50" i="16" s="1"/>
  <c r="O50" i="16"/>
  <c r="T50" i="16" s="1"/>
  <c r="P50" i="16"/>
  <c r="U50" i="16" s="1"/>
  <c r="G51" i="16"/>
  <c r="H51" i="16"/>
  <c r="I51" i="16"/>
  <c r="J51" i="16"/>
  <c r="K51" i="16"/>
  <c r="N51" i="16"/>
  <c r="S51" i="16" s="1"/>
  <c r="O51" i="16"/>
  <c r="T51" i="16" s="1"/>
  <c r="P51" i="16"/>
  <c r="U51" i="16" s="1"/>
  <c r="G52" i="16"/>
  <c r="H52" i="16"/>
  <c r="I52" i="16"/>
  <c r="J52" i="16"/>
  <c r="K52" i="16"/>
  <c r="N52" i="16"/>
  <c r="S52" i="16" s="1"/>
  <c r="O52" i="16"/>
  <c r="T52" i="16" s="1"/>
  <c r="P52" i="16"/>
  <c r="U52" i="16" s="1"/>
  <c r="G53" i="16"/>
  <c r="H53" i="16"/>
  <c r="I53" i="16"/>
  <c r="J53" i="16"/>
  <c r="K53" i="16"/>
  <c r="N53" i="16"/>
  <c r="S53" i="16" s="1"/>
  <c r="O53" i="16"/>
  <c r="T53" i="16" s="1"/>
  <c r="P53" i="16"/>
  <c r="U53" i="16" s="1"/>
  <c r="G54" i="16"/>
  <c r="H54" i="16"/>
  <c r="I54" i="16"/>
  <c r="J54" i="16"/>
  <c r="K54" i="16"/>
  <c r="N54" i="16"/>
  <c r="S54" i="16" s="1"/>
  <c r="O54" i="16"/>
  <c r="T54" i="16" s="1"/>
  <c r="P54" i="16"/>
  <c r="U54" i="16" s="1"/>
  <c r="L45" i="16" l="1"/>
  <c r="S30" i="16"/>
  <c r="L9" i="16"/>
  <c r="L44" i="16"/>
  <c r="L35" i="16"/>
  <c r="L49" i="16"/>
  <c r="L38" i="16"/>
  <c r="L28" i="16"/>
  <c r="L39" i="16"/>
  <c r="L18" i="16"/>
  <c r="L17" i="16"/>
  <c r="L47" i="16"/>
  <c r="L37" i="16"/>
  <c r="L15" i="16"/>
  <c r="L40" i="16"/>
  <c r="L27" i="16"/>
  <c r="L26" i="16"/>
  <c r="L54" i="16"/>
  <c r="L53" i="16"/>
  <c r="L46" i="16"/>
  <c r="L19" i="16"/>
  <c r="L36" i="16"/>
  <c r="L48" i="16"/>
  <c r="L13" i="16"/>
  <c r="L43" i="16"/>
  <c r="L42" i="16"/>
  <c r="L41" i="16"/>
  <c r="L34" i="16"/>
  <c r="L33" i="16"/>
  <c r="L32" i="16"/>
  <c r="L25" i="16"/>
  <c r="L24" i="16"/>
  <c r="L23" i="16"/>
  <c r="L16" i="16"/>
  <c r="L14" i="16"/>
  <c r="L10" i="16"/>
  <c r="L52" i="16"/>
  <c r="L51" i="16"/>
  <c r="L50" i="16"/>
  <c r="L31" i="16"/>
  <c r="L30" i="16"/>
  <c r="L29" i="16"/>
  <c r="L22" i="16"/>
  <c r="L21" i="16"/>
  <c r="L20" i="16"/>
  <c r="L12" i="16"/>
  <c r="L11" i="16"/>
  <c r="T20" i="16"/>
  <c r="T17" i="16"/>
  <c r="T11" i="16"/>
  <c r="K8" i="16"/>
  <c r="K55" i="16" s="1"/>
  <c r="H8" i="16"/>
  <c r="H55" i="16" s="1"/>
  <c r="G4" i="2"/>
  <c r="G3" i="4" l="1"/>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1566" i="4"/>
  <c r="G1567" i="4"/>
  <c r="G1568" i="4"/>
  <c r="G1569" i="4"/>
  <c r="G1570" i="4"/>
  <c r="G1571" i="4"/>
  <c r="G1572" i="4"/>
  <c r="G1573" i="4"/>
  <c r="G1574" i="4"/>
  <c r="G1575" i="4"/>
  <c r="G1576" i="4"/>
  <c r="G1577" i="4"/>
  <c r="G1578" i="4"/>
  <c r="G1579" i="4"/>
  <c r="G1580" i="4"/>
  <c r="G1581" i="4"/>
  <c r="G1582" i="4"/>
  <c r="G1583" i="4"/>
  <c r="G1584" i="4"/>
  <c r="G1585" i="4"/>
  <c r="G1586" i="4"/>
  <c r="G1587" i="4"/>
  <c r="G1588" i="4"/>
  <c r="G1589" i="4"/>
  <c r="G1590" i="4"/>
  <c r="G1591" i="4"/>
  <c r="G1592" i="4"/>
  <c r="G1593" i="4"/>
  <c r="G1594" i="4"/>
  <c r="G1595" i="4"/>
  <c r="G1596" i="4"/>
  <c r="G1597" i="4"/>
  <c r="G1598" i="4"/>
  <c r="G1599" i="4"/>
  <c r="G1600" i="4"/>
  <c r="G1601" i="4"/>
  <c r="G1602" i="4"/>
  <c r="G1603" i="4"/>
  <c r="G1604" i="4"/>
  <c r="G1605" i="4"/>
  <c r="G1606" i="4"/>
  <c r="G1607" i="4"/>
  <c r="G1608" i="4"/>
  <c r="G1609" i="4"/>
  <c r="G1610" i="4"/>
  <c r="G1611" i="4"/>
  <c r="G1612" i="4"/>
  <c r="G1613" i="4"/>
  <c r="G1614" i="4"/>
  <c r="G1615" i="4"/>
  <c r="G1616" i="4"/>
  <c r="G1617" i="4"/>
  <c r="G1618" i="4"/>
  <c r="G1619" i="4"/>
  <c r="G1620" i="4"/>
  <c r="G1621" i="4"/>
  <c r="G1622" i="4"/>
  <c r="G1623" i="4"/>
  <c r="G1624" i="4"/>
  <c r="G1625" i="4"/>
  <c r="G1626" i="4"/>
  <c r="G1627" i="4"/>
  <c r="G1628" i="4"/>
  <c r="G1629" i="4"/>
  <c r="G1630" i="4"/>
  <c r="G1631" i="4"/>
  <c r="G1632" i="4"/>
  <c r="G1633" i="4"/>
  <c r="G1634" i="4"/>
  <c r="G1635"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1665" i="4"/>
  <c r="G1666" i="4"/>
  <c r="G1667" i="4"/>
  <c r="G1668" i="4"/>
  <c r="G1669" i="4"/>
  <c r="G1670" i="4"/>
  <c r="G1671" i="4"/>
  <c r="G1672" i="4"/>
  <c r="G1673" i="4"/>
  <c r="G1674" i="4"/>
  <c r="G1675" i="4"/>
  <c r="G1676" i="4"/>
  <c r="G1677" i="4"/>
  <c r="G1678" i="4"/>
  <c r="G1679" i="4"/>
  <c r="G1680" i="4"/>
  <c r="G1681" i="4"/>
  <c r="G1682" i="4"/>
  <c r="G1683" i="4"/>
  <c r="G1684" i="4"/>
  <c r="G1685" i="4"/>
  <c r="G1686" i="4"/>
  <c r="G1687" i="4"/>
  <c r="G1688" i="4"/>
  <c r="G1689" i="4"/>
  <c r="G1690" i="4"/>
  <c r="G1691" i="4"/>
  <c r="G1692" i="4"/>
  <c r="G1693" i="4"/>
  <c r="G1694" i="4"/>
  <c r="G1695" i="4"/>
  <c r="G1696" i="4"/>
  <c r="G1697" i="4"/>
  <c r="G1698" i="4"/>
  <c r="G1699" i="4"/>
  <c r="G1700" i="4"/>
  <c r="G1701" i="4"/>
  <c r="G1702" i="4"/>
  <c r="G1703" i="4"/>
  <c r="G1704" i="4"/>
  <c r="G1705" i="4"/>
  <c r="G1706" i="4"/>
  <c r="G1707" i="4"/>
  <c r="G1708" i="4"/>
  <c r="G1709" i="4"/>
  <c r="G1710" i="4"/>
  <c r="G1711" i="4"/>
  <c r="G1712" i="4"/>
  <c r="G1713" i="4"/>
  <c r="G1714" i="4"/>
  <c r="G1715" i="4"/>
  <c r="G1716" i="4"/>
  <c r="G1717" i="4"/>
  <c r="G1718" i="4"/>
  <c r="G1719" i="4"/>
  <c r="G1720" i="4"/>
  <c r="G1721" i="4"/>
  <c r="G1722" i="4"/>
  <c r="G1723" i="4"/>
  <c r="G1724" i="4"/>
  <c r="G1725" i="4"/>
  <c r="G1726" i="4"/>
  <c r="G1727" i="4"/>
  <c r="G1728" i="4"/>
  <c r="G1729" i="4"/>
  <c r="G1730" i="4"/>
  <c r="G1731" i="4"/>
  <c r="G1732" i="4"/>
  <c r="G1733" i="4"/>
  <c r="G1734" i="4"/>
  <c r="G1735" i="4"/>
  <c r="G1736" i="4"/>
  <c r="G1737" i="4"/>
  <c r="G1738" i="4"/>
  <c r="G1739" i="4"/>
  <c r="G1740" i="4"/>
  <c r="G1741" i="4"/>
  <c r="G1742" i="4"/>
  <c r="G1743" i="4"/>
  <c r="G1744" i="4"/>
  <c r="G1745" i="4"/>
  <c r="G1746" i="4"/>
  <c r="G1747" i="4"/>
  <c r="G1748" i="4"/>
  <c r="G1749" i="4"/>
  <c r="G1750" i="4"/>
  <c r="G1751" i="4"/>
  <c r="G1752" i="4"/>
  <c r="G1753" i="4"/>
  <c r="G1754" i="4"/>
  <c r="G1755" i="4"/>
  <c r="G1756" i="4"/>
  <c r="G1757" i="4"/>
  <c r="G1758" i="4"/>
  <c r="G1759" i="4"/>
  <c r="G1760" i="4"/>
  <c r="G1761" i="4"/>
  <c r="G1762" i="4"/>
  <c r="G1763" i="4"/>
  <c r="G1764" i="4"/>
  <c r="G1765" i="4"/>
  <c r="G1766" i="4"/>
  <c r="G1767" i="4"/>
  <c r="G1768" i="4"/>
  <c r="G1769" i="4"/>
  <c r="G1770" i="4"/>
  <c r="G1771" i="4"/>
  <c r="G1772" i="4"/>
  <c r="G1773" i="4"/>
  <c r="G1774" i="4"/>
  <c r="G1775" i="4"/>
  <c r="G1776" i="4"/>
  <c r="G1777" i="4"/>
  <c r="G1778" i="4"/>
  <c r="G1779" i="4"/>
  <c r="G1780" i="4"/>
  <c r="G1781" i="4"/>
  <c r="G1782" i="4"/>
  <c r="G1783" i="4"/>
  <c r="G1784" i="4"/>
  <c r="G1785" i="4"/>
  <c r="G1786" i="4"/>
  <c r="G1787" i="4"/>
  <c r="G1788" i="4"/>
  <c r="G1789" i="4"/>
  <c r="G1790" i="4"/>
  <c r="G1791" i="4"/>
  <c r="G1792" i="4"/>
  <c r="G1793" i="4"/>
  <c r="G1794" i="4"/>
  <c r="G1795" i="4"/>
  <c r="G1796" i="4"/>
  <c r="G1797" i="4"/>
  <c r="G1798" i="4"/>
  <c r="G1799" i="4"/>
  <c r="G1800" i="4"/>
  <c r="G1801" i="4"/>
  <c r="G1802" i="4"/>
  <c r="G1803" i="4"/>
  <c r="G1804" i="4"/>
  <c r="G1805" i="4"/>
  <c r="G1806" i="4"/>
  <c r="G1807" i="4"/>
  <c r="G1808" i="4"/>
  <c r="G1809" i="4"/>
  <c r="G1810" i="4"/>
  <c r="G1811" i="4"/>
  <c r="G1812" i="4"/>
  <c r="G1813" i="4"/>
  <c r="G1814" i="4"/>
  <c r="G1815" i="4"/>
  <c r="G1816" i="4"/>
  <c r="G1817" i="4"/>
  <c r="G1818" i="4"/>
  <c r="G1819" i="4"/>
  <c r="G1820" i="4"/>
  <c r="G1821" i="4"/>
  <c r="G1822" i="4"/>
  <c r="G1823" i="4"/>
  <c r="G1824" i="4"/>
  <c r="G1825" i="4"/>
  <c r="G1826" i="4"/>
  <c r="G1827" i="4"/>
  <c r="G1828" i="4"/>
  <c r="G1829" i="4"/>
  <c r="G1830" i="4"/>
  <c r="G1831" i="4"/>
  <c r="G1832" i="4"/>
  <c r="G1833" i="4"/>
  <c r="G1834" i="4"/>
  <c r="G1835" i="4"/>
  <c r="G1836" i="4"/>
  <c r="G1837" i="4"/>
  <c r="G1838" i="4"/>
  <c r="G1839" i="4"/>
  <c r="G1840" i="4"/>
  <c r="G1841" i="4"/>
  <c r="G1842" i="4"/>
  <c r="G1843" i="4"/>
  <c r="G1844" i="4"/>
  <c r="G1845" i="4"/>
  <c r="G1846" i="4"/>
  <c r="G1847" i="4"/>
  <c r="G1848" i="4"/>
  <c r="G1849" i="4"/>
  <c r="G1850" i="4"/>
  <c r="G1851" i="4"/>
  <c r="G1852" i="4"/>
  <c r="G1853" i="4"/>
  <c r="G1854" i="4"/>
  <c r="G1855" i="4"/>
  <c r="G1856" i="4"/>
  <c r="G1857" i="4"/>
  <c r="G1858" i="4"/>
  <c r="G1859" i="4"/>
  <c r="G1860" i="4"/>
  <c r="G1861" i="4"/>
  <c r="G1862" i="4"/>
  <c r="G1863" i="4"/>
  <c r="G1864" i="4"/>
  <c r="G1865" i="4"/>
  <c r="G1866" i="4"/>
  <c r="G1867" i="4"/>
  <c r="G1868" i="4"/>
  <c r="G1869" i="4"/>
  <c r="G1870" i="4"/>
  <c r="G1871" i="4"/>
  <c r="G1872" i="4"/>
  <c r="G1873" i="4"/>
  <c r="G1874" i="4"/>
  <c r="G1875" i="4"/>
  <c r="G1876" i="4"/>
  <c r="G1877" i="4"/>
  <c r="G1878" i="4"/>
  <c r="G1879" i="4"/>
  <c r="G1880" i="4"/>
  <c r="G1881" i="4"/>
  <c r="G1882" i="4"/>
  <c r="G1883" i="4"/>
  <c r="G1884" i="4"/>
  <c r="G1885" i="4"/>
  <c r="G1886" i="4"/>
  <c r="G1887" i="4"/>
  <c r="G1888" i="4"/>
  <c r="G1889" i="4"/>
  <c r="G1890" i="4"/>
  <c r="G1891" i="4"/>
  <c r="G1892" i="4"/>
  <c r="G1893" i="4"/>
  <c r="G1894" i="4"/>
  <c r="G1895" i="4"/>
  <c r="G1896" i="4"/>
  <c r="G1897" i="4"/>
  <c r="G1898" i="4"/>
  <c r="G1899" i="4"/>
  <c r="G1900" i="4"/>
  <c r="G1901" i="4"/>
  <c r="G1902" i="4"/>
  <c r="G1903" i="4"/>
  <c r="G1904" i="4"/>
  <c r="G1905" i="4"/>
  <c r="G1906" i="4"/>
  <c r="G1907" i="4"/>
  <c r="G1908" i="4"/>
  <c r="G1909" i="4"/>
  <c r="G1910" i="4"/>
  <c r="G1911" i="4"/>
  <c r="G1912" i="4"/>
  <c r="G1913" i="4"/>
  <c r="G1914" i="4"/>
  <c r="G1915" i="4"/>
  <c r="G1916" i="4"/>
  <c r="G1917" i="4"/>
  <c r="G1918" i="4"/>
  <c r="G1919" i="4"/>
  <c r="G1920" i="4"/>
  <c r="G1921" i="4"/>
  <c r="G1922" i="4"/>
  <c r="G1923" i="4"/>
  <c r="G1924" i="4"/>
  <c r="G1925" i="4"/>
  <c r="G1926" i="4"/>
  <c r="G1927" i="4"/>
  <c r="G1928" i="4"/>
  <c r="G1929" i="4"/>
  <c r="G1930" i="4"/>
  <c r="G1931" i="4"/>
  <c r="G1932" i="4"/>
  <c r="G1933" i="4"/>
  <c r="G1934" i="4"/>
  <c r="G1935" i="4"/>
  <c r="G1936" i="4"/>
  <c r="G1937" i="4"/>
  <c r="G1938" i="4"/>
  <c r="G1939" i="4"/>
  <c r="G1940" i="4"/>
  <c r="G1941" i="4"/>
  <c r="G1942" i="4"/>
  <c r="G1943" i="4"/>
  <c r="G1944" i="4"/>
  <c r="G1945" i="4"/>
  <c r="G1946" i="4"/>
  <c r="G1947" i="4"/>
  <c r="G1948" i="4"/>
  <c r="G1949" i="4"/>
  <c r="G1950" i="4"/>
  <c r="G1951" i="4"/>
  <c r="G1952" i="4"/>
  <c r="G1953" i="4"/>
  <c r="G1954" i="4"/>
  <c r="G1955" i="4"/>
  <c r="G1956" i="4"/>
  <c r="G1957" i="4"/>
  <c r="G1958" i="4"/>
  <c r="G1959" i="4"/>
  <c r="G1960" i="4"/>
  <c r="G1961" i="4"/>
  <c r="G1962" i="4"/>
  <c r="G1963" i="4"/>
  <c r="G1964" i="4"/>
  <c r="G1965" i="4"/>
  <c r="G1966" i="4"/>
  <c r="G1967" i="4"/>
  <c r="G1968" i="4"/>
  <c r="G1969" i="4"/>
  <c r="G1970" i="4"/>
  <c r="G1971" i="4"/>
  <c r="G1972" i="4"/>
  <c r="G1973" i="4"/>
  <c r="G1974" i="4"/>
  <c r="G1975" i="4"/>
  <c r="G1976" i="4"/>
  <c r="G1977" i="4"/>
  <c r="G1978" i="4"/>
  <c r="G1979" i="4"/>
  <c r="G1980" i="4"/>
  <c r="G1981" i="4"/>
  <c r="G1982" i="4"/>
  <c r="G1983" i="4"/>
  <c r="G1984" i="4"/>
  <c r="G1985" i="4"/>
  <c r="G1986" i="4"/>
  <c r="G1987" i="4"/>
  <c r="G1988" i="4"/>
  <c r="G1989" i="4"/>
  <c r="G1990" i="4"/>
  <c r="G1991" i="4"/>
  <c r="G1992" i="4"/>
  <c r="G1993" i="4"/>
  <c r="G1994" i="4"/>
  <c r="G1995" i="4"/>
  <c r="G1996" i="4"/>
  <c r="G1997" i="4"/>
  <c r="G1998" i="4"/>
  <c r="G1999" i="4"/>
  <c r="G2000" i="4"/>
  <c r="G8" i="16"/>
  <c r="I8" i="16" l="1"/>
  <c r="I55" i="16" s="1"/>
  <c r="J8" i="16"/>
  <c r="J55" i="16" s="1"/>
  <c r="G2" i="4" l="1"/>
  <c r="P8" i="16" s="1"/>
  <c r="P55" i="16" s="1"/>
  <c r="G3" i="2"/>
  <c r="G5" i="2"/>
  <c r="G6" i="2"/>
  <c r="G7" i="2"/>
  <c r="G8" i="2"/>
  <c r="G9" i="2"/>
  <c r="G10" i="2"/>
  <c r="G11" i="2"/>
  <c r="G12" i="2"/>
  <c r="G13" i="2"/>
  <c r="G14" i="2"/>
  <c r="G15" i="2"/>
  <c r="N8" i="16" s="1"/>
  <c r="N55" i="16" s="1"/>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M11" i="16" s="1"/>
  <c r="G47" i="2"/>
  <c r="M12" i="16" s="1"/>
  <c r="G48" i="2"/>
  <c r="M14" i="16" s="1"/>
  <c r="G49" i="2"/>
  <c r="M16" i="16" s="1"/>
  <c r="G50" i="2"/>
  <c r="M18" i="16" s="1"/>
  <c r="G51" i="2"/>
  <c r="M19" i="16" s="1"/>
  <c r="G52" i="2"/>
  <c r="M20" i="16" s="1"/>
  <c r="G53" i="2"/>
  <c r="M21" i="16" s="1"/>
  <c r="G54" i="2"/>
  <c r="M22" i="16" s="1"/>
  <c r="G55" i="2"/>
  <c r="M23" i="16" s="1"/>
  <c r="G56" i="2"/>
  <c r="M24" i="16" s="1"/>
  <c r="G57" i="2"/>
  <c r="M25" i="16" s="1"/>
  <c r="G58" i="2"/>
  <c r="M26" i="16" s="1"/>
  <c r="G59" i="2"/>
  <c r="M34" i="16" s="1"/>
  <c r="G60" i="2"/>
  <c r="M35" i="16" s="1"/>
  <c r="G61" i="2"/>
  <c r="M36" i="16" s="1"/>
  <c r="G62" i="2"/>
  <c r="M37" i="16" s="1"/>
  <c r="G63" i="2"/>
  <c r="M38" i="16" s="1"/>
  <c r="G64" i="2"/>
  <c r="M39" i="16" s="1"/>
  <c r="G65" i="2"/>
  <c r="M40" i="16" s="1"/>
  <c r="G66" i="2"/>
  <c r="G67" i="2"/>
  <c r="G68" i="2"/>
  <c r="M54" i="16" s="1"/>
  <c r="G69" i="2"/>
  <c r="M9" i="16" s="1"/>
  <c r="G70" i="2"/>
  <c r="M13" i="16" s="1"/>
  <c r="G71" i="2"/>
  <c r="M17" i="16" s="1"/>
  <c r="G72" i="2"/>
  <c r="M27" i="16" s="1"/>
  <c r="G73" i="2"/>
  <c r="M28" i="16" s="1"/>
  <c r="G74" i="2"/>
  <c r="M29" i="16" s="1"/>
  <c r="G75" i="2"/>
  <c r="M30" i="16" s="1"/>
  <c r="G76" i="2"/>
  <c r="M31" i="16" s="1"/>
  <c r="G77" i="2"/>
  <c r="M32" i="16" s="1"/>
  <c r="G78" i="2"/>
  <c r="M33" i="16" s="1"/>
  <c r="G79" i="2"/>
  <c r="M41" i="16" s="1"/>
  <c r="G80" i="2"/>
  <c r="M42" i="16" s="1"/>
  <c r="G81" i="2"/>
  <c r="M43" i="16" s="1"/>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M53" i="16" l="1"/>
  <c r="Q53" i="16" s="1"/>
  <c r="V53" i="16" s="1"/>
  <c r="M51" i="16"/>
  <c r="Q51" i="16" s="1"/>
  <c r="V51" i="16" s="1"/>
  <c r="M50" i="16"/>
  <c r="Q50" i="16" s="1"/>
  <c r="V50" i="16" s="1"/>
  <c r="M49" i="16"/>
  <c r="Q49" i="16" s="1"/>
  <c r="V49" i="16" s="1"/>
  <c r="M48" i="16"/>
  <c r="Q48" i="16" s="1"/>
  <c r="V48" i="16" s="1"/>
  <c r="M47" i="16"/>
  <c r="Q47" i="16" s="1"/>
  <c r="V47" i="16" s="1"/>
  <c r="M46" i="16"/>
  <c r="R46" i="16" s="1"/>
  <c r="M45" i="16"/>
  <c r="R45" i="16" s="1"/>
  <c r="M44" i="16"/>
  <c r="R44" i="16" s="1"/>
  <c r="M15" i="16"/>
  <c r="R33" i="16"/>
  <c r="Q33" i="16"/>
  <c r="V33" i="16" s="1"/>
  <c r="Q29" i="16"/>
  <c r="V29" i="16" s="1"/>
  <c r="R29" i="16"/>
  <c r="R13" i="16"/>
  <c r="Q13" i="16"/>
  <c r="V13" i="16" s="1"/>
  <c r="R32" i="16"/>
  <c r="Q32" i="16"/>
  <c r="V32" i="16" s="1"/>
  <c r="R28" i="16"/>
  <c r="Q28" i="16"/>
  <c r="V28" i="16" s="1"/>
  <c r="Q31" i="16"/>
  <c r="V31" i="16" s="1"/>
  <c r="R31" i="16"/>
  <c r="R27" i="16"/>
  <c r="Q27" i="16"/>
  <c r="V27" i="16" s="1"/>
  <c r="R30" i="16"/>
  <c r="Q30" i="16"/>
  <c r="V30" i="16" s="1"/>
  <c r="Q43" i="16"/>
  <c r="V43" i="16" s="1"/>
  <c r="R43" i="16"/>
  <c r="R42" i="16"/>
  <c r="Q42" i="16"/>
  <c r="V42" i="16" s="1"/>
  <c r="R41" i="16"/>
  <c r="Q41" i="16"/>
  <c r="V41" i="16" s="1"/>
  <c r="R17" i="16"/>
  <c r="Q17" i="16"/>
  <c r="V17" i="16" s="1"/>
  <c r="Q9" i="16"/>
  <c r="V9" i="16" s="1"/>
  <c r="R9" i="16"/>
  <c r="M10" i="16"/>
  <c r="Q10" i="16" s="1"/>
  <c r="V10" i="16" s="1"/>
  <c r="M52" i="16"/>
  <c r="R37" i="16"/>
  <c r="Q37" i="16"/>
  <c r="V37" i="16" s="1"/>
  <c r="R26" i="16"/>
  <c r="Q26" i="16"/>
  <c r="V26" i="16" s="1"/>
  <c r="Q22" i="16"/>
  <c r="V22" i="16" s="1"/>
  <c r="R22" i="16"/>
  <c r="R18" i="16"/>
  <c r="Q18" i="16"/>
  <c r="V18" i="16" s="1"/>
  <c r="R11" i="16"/>
  <c r="Q11" i="16"/>
  <c r="V11" i="16" s="1"/>
  <c r="Q40" i="16"/>
  <c r="V40" i="16" s="1"/>
  <c r="R40" i="16"/>
  <c r="R36" i="16"/>
  <c r="Q36" i="16"/>
  <c r="V36" i="16" s="1"/>
  <c r="R25" i="16"/>
  <c r="Q25" i="16"/>
  <c r="V25" i="16" s="1"/>
  <c r="R21" i="16"/>
  <c r="Q21" i="16"/>
  <c r="V21" i="16" s="1"/>
  <c r="Q16" i="16"/>
  <c r="V16" i="16" s="1"/>
  <c r="R16" i="16"/>
  <c r="R54" i="16"/>
  <c r="Q54" i="16"/>
  <c r="V54" i="16" s="1"/>
  <c r="R39" i="16"/>
  <c r="Q39" i="16"/>
  <c r="V39" i="16" s="1"/>
  <c r="R35" i="16"/>
  <c r="Q35" i="16"/>
  <c r="V35" i="16" s="1"/>
  <c r="R24" i="16"/>
  <c r="Q24" i="16"/>
  <c r="V24" i="16" s="1"/>
  <c r="R20" i="16"/>
  <c r="Q20" i="16"/>
  <c r="V20" i="16" s="1"/>
  <c r="R14" i="16"/>
  <c r="Q14" i="16"/>
  <c r="V14" i="16" s="1"/>
  <c r="R38" i="16"/>
  <c r="Q38" i="16"/>
  <c r="V38" i="16" s="1"/>
  <c r="R34" i="16"/>
  <c r="Q34" i="16"/>
  <c r="V34" i="16" s="1"/>
  <c r="R23" i="16"/>
  <c r="Q23" i="16"/>
  <c r="V23" i="16" s="1"/>
  <c r="Q19" i="16"/>
  <c r="V19" i="16" s="1"/>
  <c r="R19" i="16"/>
  <c r="R12" i="16"/>
  <c r="Q12" i="16"/>
  <c r="V12" i="16" s="1"/>
  <c r="O8" i="16"/>
  <c r="O55" i="16" s="1"/>
  <c r="S8" i="16"/>
  <c r="S55" i="16" s="1"/>
  <c r="U8" i="16"/>
  <c r="U55" i="16" s="1"/>
  <c r="G2" i="2"/>
  <c r="M8" i="16" s="1"/>
  <c r="B5" i="14"/>
  <c r="R53" i="16" l="1"/>
  <c r="R51" i="16"/>
  <c r="R48" i="16"/>
  <c r="R50" i="16"/>
  <c r="R49" i="16"/>
  <c r="R47" i="16"/>
  <c r="Q46" i="16"/>
  <c r="V46" i="16" s="1"/>
  <c r="Q45" i="16"/>
  <c r="V45" i="16" s="1"/>
  <c r="Q44" i="16"/>
  <c r="V44" i="16" s="1"/>
  <c r="Q15" i="16"/>
  <c r="V15" i="16" s="1"/>
  <c r="R15" i="16"/>
  <c r="M55" i="16"/>
  <c r="R10" i="16"/>
  <c r="Q52" i="16"/>
  <c r="V52" i="16" s="1"/>
  <c r="R52" i="16"/>
  <c r="T8" i="16"/>
  <c r="T55" i="16" s="1"/>
  <c r="R8" i="16"/>
  <c r="L8" i="16"/>
  <c r="L55" i="16" s="1"/>
  <c r="B3" i="16" a="1"/>
  <c r="B3" i="16" s="1"/>
  <c r="Q8" i="16"/>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V529" i="14"/>
  <c r="V530" i="14"/>
  <c r="V531" i="14"/>
  <c r="V532" i="14"/>
  <c r="V533" i="14"/>
  <c r="V534" i="14"/>
  <c r="V535" i="14"/>
  <c r="V536" i="14"/>
  <c r="V537" i="14"/>
  <c r="V538" i="14"/>
  <c r="V539" i="14"/>
  <c r="V540" i="14"/>
  <c r="V541" i="14"/>
  <c r="V542" i="14"/>
  <c r="V543" i="14"/>
  <c r="V544" i="14"/>
  <c r="V545" i="14"/>
  <c r="V546" i="14"/>
  <c r="V547" i="14"/>
  <c r="V548" i="14"/>
  <c r="V549" i="14"/>
  <c r="V550" i="14"/>
  <c r="V551" i="14"/>
  <c r="V552" i="14"/>
  <c r="V553" i="14"/>
  <c r="V554" i="14"/>
  <c r="V555" i="14"/>
  <c r="V556" i="14"/>
  <c r="V557" i="14"/>
  <c r="V558" i="14"/>
  <c r="V559" i="14"/>
  <c r="V560" i="14"/>
  <c r="V561" i="14"/>
  <c r="V562" i="14"/>
  <c r="V563" i="14"/>
  <c r="V564" i="14"/>
  <c r="V565" i="14"/>
  <c r="V566" i="14"/>
  <c r="V567" i="14"/>
  <c r="V568" i="14"/>
  <c r="V569" i="14"/>
  <c r="V570" i="14"/>
  <c r="V571" i="14"/>
  <c r="V572" i="14"/>
  <c r="V573" i="14"/>
  <c r="V574" i="14"/>
  <c r="V575" i="14"/>
  <c r="V576" i="14"/>
  <c r="V577" i="14"/>
  <c r="V578" i="14"/>
  <c r="V579" i="14"/>
  <c r="V580" i="14"/>
  <c r="V581" i="14"/>
  <c r="V582" i="14"/>
  <c r="V583" i="14"/>
  <c r="V584" i="14"/>
  <c r="V585" i="14"/>
  <c r="V586" i="14"/>
  <c r="V587" i="14"/>
  <c r="V588" i="14"/>
  <c r="V589" i="14"/>
  <c r="V590" i="14"/>
  <c r="V591" i="14"/>
  <c r="V592" i="14"/>
  <c r="V593" i="14"/>
  <c r="V594" i="14"/>
  <c r="V595" i="14"/>
  <c r="V596" i="14"/>
  <c r="V597" i="14"/>
  <c r="V598" i="14"/>
  <c r="V599" i="14"/>
  <c r="V600" i="14"/>
  <c r="V601" i="14"/>
  <c r="V602" i="14"/>
  <c r="V603" i="14"/>
  <c r="V604" i="14"/>
  <c r="V605" i="14"/>
  <c r="V606" i="14"/>
  <c r="V607" i="14"/>
  <c r="V608" i="14"/>
  <c r="V609" i="14"/>
  <c r="V610" i="14"/>
  <c r="V611" i="14"/>
  <c r="V612" i="14"/>
  <c r="V613" i="14"/>
  <c r="V614" i="14"/>
  <c r="V615" i="14"/>
  <c r="V616" i="14"/>
  <c r="V617" i="14"/>
  <c r="V618" i="14"/>
  <c r="V619" i="14"/>
  <c r="V620" i="14"/>
  <c r="V621" i="14"/>
  <c r="V622" i="14"/>
  <c r="V623" i="14"/>
  <c r="V624" i="14"/>
  <c r="V625" i="14"/>
  <c r="V626" i="14"/>
  <c r="V627" i="14"/>
  <c r="V628" i="14"/>
  <c r="V629" i="14"/>
  <c r="V630" i="14"/>
  <c r="V631" i="14"/>
  <c r="V632" i="14"/>
  <c r="V633" i="14"/>
  <c r="V634" i="14"/>
  <c r="V635" i="14"/>
  <c r="V636" i="14"/>
  <c r="V637" i="14"/>
  <c r="V638" i="14"/>
  <c r="V639" i="14"/>
  <c r="V640" i="14"/>
  <c r="V641" i="14"/>
  <c r="V642" i="14"/>
  <c r="V643" i="14"/>
  <c r="V644" i="14"/>
  <c r="V645" i="14"/>
  <c r="V646" i="14"/>
  <c r="V647" i="14"/>
  <c r="V648" i="14"/>
  <c r="V649" i="14"/>
  <c r="V650" i="14"/>
  <c r="V651" i="14"/>
  <c r="V652" i="14"/>
  <c r="V653" i="14"/>
  <c r="V654" i="14"/>
  <c r="V655" i="14"/>
  <c r="V656" i="14"/>
  <c r="V657" i="14"/>
  <c r="V658" i="14"/>
  <c r="V659" i="14"/>
  <c r="V660" i="14"/>
  <c r="V661" i="14"/>
  <c r="V662" i="14"/>
  <c r="V663" i="14"/>
  <c r="V664" i="14"/>
  <c r="V665" i="14"/>
  <c r="V666" i="14"/>
  <c r="V667" i="14"/>
  <c r="V668" i="14"/>
  <c r="V669" i="14"/>
  <c r="V670" i="14"/>
  <c r="V671" i="14"/>
  <c r="V672" i="14"/>
  <c r="V673" i="14"/>
  <c r="V674" i="14"/>
  <c r="V675" i="14"/>
  <c r="V676" i="14"/>
  <c r="V677" i="14"/>
  <c r="V678" i="14"/>
  <c r="V679" i="14"/>
  <c r="V680" i="14"/>
  <c r="V681" i="14"/>
  <c r="V682" i="14"/>
  <c r="V683" i="14"/>
  <c r="V684" i="14"/>
  <c r="V685" i="14"/>
  <c r="V686" i="14"/>
  <c r="V687" i="14"/>
  <c r="V688" i="14"/>
  <c r="V689" i="14"/>
  <c r="V690" i="14"/>
  <c r="V691" i="14"/>
  <c r="V692" i="14"/>
  <c r="V693" i="14"/>
  <c r="V694" i="14"/>
  <c r="V695" i="14"/>
  <c r="V696" i="14"/>
  <c r="V697" i="14"/>
  <c r="V698" i="14"/>
  <c r="V699" i="14"/>
  <c r="V700" i="14"/>
  <c r="V701" i="14"/>
  <c r="V702" i="14"/>
  <c r="V703" i="14"/>
  <c r="V704" i="14"/>
  <c r="V705" i="14"/>
  <c r="V706" i="14"/>
  <c r="V707" i="14"/>
  <c r="V708" i="14"/>
  <c r="V709" i="14"/>
  <c r="V710" i="14"/>
  <c r="V711" i="14"/>
  <c r="V712" i="14"/>
  <c r="V713" i="14"/>
  <c r="V714" i="14"/>
  <c r="V715" i="14"/>
  <c r="V716" i="14"/>
  <c r="V717" i="14"/>
  <c r="V718" i="14"/>
  <c r="V719" i="14"/>
  <c r="V720" i="14"/>
  <c r="V721" i="14"/>
  <c r="V722" i="14"/>
  <c r="V723" i="14"/>
  <c r="V724" i="14"/>
  <c r="V725" i="14"/>
  <c r="V726" i="14"/>
  <c r="V727" i="14"/>
  <c r="V728" i="14"/>
  <c r="V729" i="14"/>
  <c r="V730" i="14"/>
  <c r="V731" i="14"/>
  <c r="V732" i="14"/>
  <c r="V733" i="14"/>
  <c r="V734" i="14"/>
  <c r="V735" i="14"/>
  <c r="V736" i="14"/>
  <c r="V737" i="14"/>
  <c r="V738" i="14"/>
  <c r="V739" i="14"/>
  <c r="V740" i="14"/>
  <c r="V741" i="14"/>
  <c r="V742" i="14"/>
  <c r="V743" i="14"/>
  <c r="V744" i="14"/>
  <c r="V745" i="14"/>
  <c r="V746" i="14"/>
  <c r="V747" i="14"/>
  <c r="V748" i="14"/>
  <c r="V749" i="14"/>
  <c r="V750" i="14"/>
  <c r="V751" i="14"/>
  <c r="V752" i="14"/>
  <c r="V753" i="14"/>
  <c r="V754" i="14"/>
  <c r="V755" i="14"/>
  <c r="V756" i="14"/>
  <c r="V757" i="14"/>
  <c r="V758" i="14"/>
  <c r="V759" i="14"/>
  <c r="V760" i="14"/>
  <c r="V761" i="14"/>
  <c r="V762" i="14"/>
  <c r="V763" i="14"/>
  <c r="V764" i="14"/>
  <c r="V765" i="14"/>
  <c r="V766" i="14"/>
  <c r="V767" i="14"/>
  <c r="V768" i="14"/>
  <c r="V769" i="14"/>
  <c r="V770" i="14"/>
  <c r="V771" i="14"/>
  <c r="V772" i="14"/>
  <c r="V773" i="14"/>
  <c r="V774" i="14"/>
  <c r="V775" i="14"/>
  <c r="V776" i="14"/>
  <c r="V777" i="14"/>
  <c r="V778" i="14"/>
  <c r="V779" i="14"/>
  <c r="V780" i="14"/>
  <c r="V781" i="14"/>
  <c r="V782" i="14"/>
  <c r="V783" i="14"/>
  <c r="V784" i="14"/>
  <c r="V785" i="14"/>
  <c r="V786" i="14"/>
  <c r="V787" i="14"/>
  <c r="V788" i="14"/>
  <c r="V789" i="14"/>
  <c r="V790" i="14"/>
  <c r="V791" i="14"/>
  <c r="V792" i="14"/>
  <c r="V793" i="14"/>
  <c r="V794" i="14"/>
  <c r="V795" i="14"/>
  <c r="V796" i="14"/>
  <c r="V797" i="14"/>
  <c r="V798" i="14"/>
  <c r="V799" i="14"/>
  <c r="V800" i="14"/>
  <c r="V801" i="14"/>
  <c r="V802" i="14"/>
  <c r="V803" i="14"/>
  <c r="V804" i="14"/>
  <c r="V805" i="14"/>
  <c r="V806" i="14"/>
  <c r="V807" i="14"/>
  <c r="V808" i="14"/>
  <c r="V809" i="14"/>
  <c r="V810" i="14"/>
  <c r="V811" i="14"/>
  <c r="V812" i="14"/>
  <c r="V813" i="14"/>
  <c r="V814" i="14"/>
  <c r="V815" i="14"/>
  <c r="V816" i="14"/>
  <c r="V817" i="14"/>
  <c r="V818" i="14"/>
  <c r="V819" i="14"/>
  <c r="V820" i="14"/>
  <c r="V821" i="14"/>
  <c r="V822" i="14"/>
  <c r="V823" i="14"/>
  <c r="V824" i="14"/>
  <c r="V825" i="14"/>
  <c r="V826" i="14"/>
  <c r="V827" i="14"/>
  <c r="V828" i="14"/>
  <c r="V829" i="14"/>
  <c r="V830" i="14"/>
  <c r="V831" i="14"/>
  <c r="V832" i="14"/>
  <c r="V833" i="14"/>
  <c r="V834" i="14"/>
  <c r="V835" i="14"/>
  <c r="V836" i="14"/>
  <c r="V837" i="14"/>
  <c r="V838" i="14"/>
  <c r="V839" i="14"/>
  <c r="V840" i="14"/>
  <c r="V841" i="14"/>
  <c r="V842" i="14"/>
  <c r="V843" i="14"/>
  <c r="V844" i="14"/>
  <c r="V845" i="14"/>
  <c r="V846" i="14"/>
  <c r="V847" i="14"/>
  <c r="V848" i="14"/>
  <c r="V849" i="14"/>
  <c r="V850" i="14"/>
  <c r="V851" i="14"/>
  <c r="V852" i="14"/>
  <c r="V853" i="14"/>
  <c r="V854" i="14"/>
  <c r="V855" i="14"/>
  <c r="V856" i="14"/>
  <c r="V857" i="14"/>
  <c r="V858" i="14"/>
  <c r="V859" i="14"/>
  <c r="V860" i="14"/>
  <c r="V861" i="14"/>
  <c r="V862" i="14"/>
  <c r="V863" i="14"/>
  <c r="V864" i="14"/>
  <c r="V865" i="14"/>
  <c r="V866" i="14"/>
  <c r="V867" i="14"/>
  <c r="V868" i="14"/>
  <c r="V869" i="14"/>
  <c r="V870" i="14"/>
  <c r="V871" i="14"/>
  <c r="V872" i="14"/>
  <c r="V873" i="14"/>
  <c r="V874" i="14"/>
  <c r="V875" i="14"/>
  <c r="V876" i="14"/>
  <c r="V877" i="14"/>
  <c r="V878" i="14"/>
  <c r="V879" i="14"/>
  <c r="V880" i="14"/>
  <c r="V881" i="14"/>
  <c r="V882" i="14"/>
  <c r="V883" i="14"/>
  <c r="V884" i="14"/>
  <c r="V885" i="14"/>
  <c r="V886" i="14"/>
  <c r="V887" i="14"/>
  <c r="V888" i="14"/>
  <c r="V889" i="14"/>
  <c r="V890" i="14"/>
  <c r="V891" i="14"/>
  <c r="V892" i="14"/>
  <c r="V893" i="14"/>
  <c r="V894" i="14"/>
  <c r="V895" i="14"/>
  <c r="V896" i="14"/>
  <c r="V897" i="14"/>
  <c r="V898" i="14"/>
  <c r="V899" i="14"/>
  <c r="V900" i="14"/>
  <c r="V901" i="14"/>
  <c r="V902" i="14"/>
  <c r="V903" i="14"/>
  <c r="V904" i="14"/>
  <c r="V905" i="14"/>
  <c r="V906" i="14"/>
  <c r="V907" i="14"/>
  <c r="V908" i="14"/>
  <c r="V909" i="14"/>
  <c r="V910" i="14"/>
  <c r="V911" i="14"/>
  <c r="V912" i="14"/>
  <c r="V913" i="14"/>
  <c r="V914" i="14"/>
  <c r="V915" i="14"/>
  <c r="V916" i="14"/>
  <c r="V917" i="14"/>
  <c r="V918" i="14"/>
  <c r="V919" i="14"/>
  <c r="V920" i="14"/>
  <c r="V921" i="14"/>
  <c r="V922" i="14"/>
  <c r="V923" i="14"/>
  <c r="V924" i="14"/>
  <c r="V925" i="14"/>
  <c r="V926" i="14"/>
  <c r="V927" i="14"/>
  <c r="V928" i="14"/>
  <c r="V929" i="14"/>
  <c r="V930" i="14"/>
  <c r="V931" i="14"/>
  <c r="V932" i="14"/>
  <c r="V933" i="14"/>
  <c r="V934" i="14"/>
  <c r="V935" i="14"/>
  <c r="V936" i="14"/>
  <c r="V937" i="14"/>
  <c r="V938" i="14"/>
  <c r="V939" i="14"/>
  <c r="V940" i="14"/>
  <c r="V941" i="14"/>
  <c r="V942" i="14"/>
  <c r="V943" i="14"/>
  <c r="V944" i="14"/>
  <c r="V945" i="14"/>
  <c r="V946" i="14"/>
  <c r="V947" i="14"/>
  <c r="V948" i="14"/>
  <c r="V949" i="14"/>
  <c r="V950" i="14"/>
  <c r="V951" i="14"/>
  <c r="V952" i="14"/>
  <c r="V953" i="14"/>
  <c r="V954" i="14"/>
  <c r="V955" i="14"/>
  <c r="V956" i="14"/>
  <c r="V957" i="14"/>
  <c r="V958" i="14"/>
  <c r="V959" i="14"/>
  <c r="V960" i="14"/>
  <c r="V961" i="14"/>
  <c r="V962" i="14"/>
  <c r="V963" i="14"/>
  <c r="V964" i="14"/>
  <c r="V965" i="14"/>
  <c r="V966" i="14"/>
  <c r="V967" i="14"/>
  <c r="V968" i="14"/>
  <c r="V969" i="14"/>
  <c r="V970" i="14"/>
  <c r="V971" i="14"/>
  <c r="V972" i="14"/>
  <c r="V973" i="14"/>
  <c r="V974" i="14"/>
  <c r="V975" i="14"/>
  <c r="V976" i="14"/>
  <c r="V977" i="14"/>
  <c r="V978" i="14"/>
  <c r="V979" i="14"/>
  <c r="V980" i="14"/>
  <c r="V981" i="14"/>
  <c r="V982" i="14"/>
  <c r="V983" i="14"/>
  <c r="V984" i="14"/>
  <c r="V985" i="14"/>
  <c r="V986" i="14"/>
  <c r="V987" i="14"/>
  <c r="V988" i="14"/>
  <c r="V989" i="14"/>
  <c r="V990" i="14"/>
  <c r="V991" i="14"/>
  <c r="V992" i="14"/>
  <c r="V993" i="14"/>
  <c r="V994" i="14"/>
  <c r="V995" i="14"/>
  <c r="V996" i="14"/>
  <c r="V997" i="14"/>
  <c r="V998" i="14"/>
  <c r="V999" i="14"/>
  <c r="V1000" i="14"/>
  <c r="V1001" i="14"/>
  <c r="V1002" i="14"/>
  <c r="V1003" i="14"/>
  <c r="V1004" i="14"/>
  <c r="V1005" i="14"/>
  <c r="V1006" i="14"/>
  <c r="V1007" i="14"/>
  <c r="V1008" i="14"/>
  <c r="V1009" i="14"/>
  <c r="V1010" i="14"/>
  <c r="V1011" i="14"/>
  <c r="V1012" i="14"/>
  <c r="V1013" i="14"/>
  <c r="V1014" i="14"/>
  <c r="V1015" i="14"/>
  <c r="V1016" i="14"/>
  <c r="V1017" i="14"/>
  <c r="V1018" i="14"/>
  <c r="V1019" i="14"/>
  <c r="V1020" i="14"/>
  <c r="V1021" i="14"/>
  <c r="V1022" i="14"/>
  <c r="V1023" i="14"/>
  <c r="V1024" i="14"/>
  <c r="V1025" i="14"/>
  <c r="V1026" i="14"/>
  <c r="V1027" i="14"/>
  <c r="V1028" i="14"/>
  <c r="V1029" i="14"/>
  <c r="V1030" i="14"/>
  <c r="V1031" i="14"/>
  <c r="V1032" i="14"/>
  <c r="V1033" i="14"/>
  <c r="V1034" i="14"/>
  <c r="V1035" i="14"/>
  <c r="V1036" i="14"/>
  <c r="V1037" i="14"/>
  <c r="V1038" i="14"/>
  <c r="V1039" i="14"/>
  <c r="V1040" i="14"/>
  <c r="V1041" i="14"/>
  <c r="V1042" i="14"/>
  <c r="V1043" i="14"/>
  <c r="V1044" i="14"/>
  <c r="V1045" i="14"/>
  <c r="V1046" i="14"/>
  <c r="V1047" i="14"/>
  <c r="V1048" i="14"/>
  <c r="V1049" i="14"/>
  <c r="V1050" i="14"/>
  <c r="V1051" i="14"/>
  <c r="V1052" i="14"/>
  <c r="V1053" i="14"/>
  <c r="V1054" i="14"/>
  <c r="V1055" i="14"/>
  <c r="V1056" i="14"/>
  <c r="V1057" i="14"/>
  <c r="V1058" i="14"/>
  <c r="V1059" i="14"/>
  <c r="V1060" i="14"/>
  <c r="V1061" i="14"/>
  <c r="V1062" i="14"/>
  <c r="V1063" i="14"/>
  <c r="V1064" i="14"/>
  <c r="V1065" i="14"/>
  <c r="V1066" i="14"/>
  <c r="V1067" i="14"/>
  <c r="V1068" i="14"/>
  <c r="V1069" i="14"/>
  <c r="V1070" i="14"/>
  <c r="V1071" i="14"/>
  <c r="V1072" i="14"/>
  <c r="V1073" i="14"/>
  <c r="V1074" i="14"/>
  <c r="V1075" i="14"/>
  <c r="V1076" i="14"/>
  <c r="V1077" i="14"/>
  <c r="V1078" i="14"/>
  <c r="V1079" i="14"/>
  <c r="V1080" i="14"/>
  <c r="V1081" i="14"/>
  <c r="V1082" i="14"/>
  <c r="V1083" i="14"/>
  <c r="V1084" i="14"/>
  <c r="V1085" i="14"/>
  <c r="V1086" i="14"/>
  <c r="V1087" i="14"/>
  <c r="V1088" i="14"/>
  <c r="V1089" i="14"/>
  <c r="V1090" i="14"/>
  <c r="V1091" i="14"/>
  <c r="V1092" i="14"/>
  <c r="V1093" i="14"/>
  <c r="V1094" i="14"/>
  <c r="V1095" i="14"/>
  <c r="V1096" i="14"/>
  <c r="V1097" i="14"/>
  <c r="V1098" i="14"/>
  <c r="V1099" i="14"/>
  <c r="V1100" i="14"/>
  <c r="V1101" i="14"/>
  <c r="V1102" i="14"/>
  <c r="V1103" i="14"/>
  <c r="V1104" i="14"/>
  <c r="V1105" i="14"/>
  <c r="V1106" i="14"/>
  <c r="V1107" i="14"/>
  <c r="V1108" i="14"/>
  <c r="V1109" i="14"/>
  <c r="V1110" i="14"/>
  <c r="V1111" i="14"/>
  <c r="V1112" i="14"/>
  <c r="V1113" i="14"/>
  <c r="V1114" i="14"/>
  <c r="V1115" i="14"/>
  <c r="V1116" i="14"/>
  <c r="V1117" i="14"/>
  <c r="V1118" i="14"/>
  <c r="V1119" i="14"/>
  <c r="V1120" i="14"/>
  <c r="V1121" i="14"/>
  <c r="V1122" i="14"/>
  <c r="V1123" i="14"/>
  <c r="V1124" i="14"/>
  <c r="V1125" i="14"/>
  <c r="V1126" i="14"/>
  <c r="V1127" i="14"/>
  <c r="V1128" i="14"/>
  <c r="V1129" i="14"/>
  <c r="V1130" i="14"/>
  <c r="V1131" i="14"/>
  <c r="V1132" i="14"/>
  <c r="V1133" i="14"/>
  <c r="V1134" i="14"/>
  <c r="V1135" i="14"/>
  <c r="V1136" i="14"/>
  <c r="V1137" i="14"/>
  <c r="V1138" i="14"/>
  <c r="V1139" i="14"/>
  <c r="V1140" i="14"/>
  <c r="V1141" i="14"/>
  <c r="V1142" i="14"/>
  <c r="V1143" i="14"/>
  <c r="V1144" i="14"/>
  <c r="V1145" i="14"/>
  <c r="V1146" i="14"/>
  <c r="V1147" i="14"/>
  <c r="V1148" i="14"/>
  <c r="V1149" i="14"/>
  <c r="V1150" i="14"/>
  <c r="V1151" i="14"/>
  <c r="V1152" i="14"/>
  <c r="V1153" i="14"/>
  <c r="V1154" i="14"/>
  <c r="V1155" i="14"/>
  <c r="V1156" i="14"/>
  <c r="V1157" i="14"/>
  <c r="V1158" i="14"/>
  <c r="V1159" i="14"/>
  <c r="V1160" i="14"/>
  <c r="V1161" i="14"/>
  <c r="V1162" i="14"/>
  <c r="V1163" i="14"/>
  <c r="V1164" i="14"/>
  <c r="V1165" i="14"/>
  <c r="V1166" i="14"/>
  <c r="V1167" i="14"/>
  <c r="V1168" i="14"/>
  <c r="V1169" i="14"/>
  <c r="V1170" i="14"/>
  <c r="V1171" i="14"/>
  <c r="V1172" i="14"/>
  <c r="V1173" i="14"/>
  <c r="V1174" i="14"/>
  <c r="V1175" i="14"/>
  <c r="V1176" i="14"/>
  <c r="V1177" i="14"/>
  <c r="V1178" i="14"/>
  <c r="V1179" i="14"/>
  <c r="V1180" i="14"/>
  <c r="V1181" i="14"/>
  <c r="V1182" i="14"/>
  <c r="V1183" i="14"/>
  <c r="V1184" i="14"/>
  <c r="V1185" i="14"/>
  <c r="V1186" i="14"/>
  <c r="V1187" i="14"/>
  <c r="V1188" i="14"/>
  <c r="V1189" i="14"/>
  <c r="V1190" i="14"/>
  <c r="V1191" i="14"/>
  <c r="V1192" i="14"/>
  <c r="V1193" i="14"/>
  <c r="V1194" i="14"/>
  <c r="V1195" i="14"/>
  <c r="V1196" i="14"/>
  <c r="V1197" i="14"/>
  <c r="V1198" i="14"/>
  <c r="V1199" i="14"/>
  <c r="V1200" i="14"/>
  <c r="V1201" i="14"/>
  <c r="V1202" i="14"/>
  <c r="V1203" i="14"/>
  <c r="V1204" i="14"/>
  <c r="V1205" i="14"/>
  <c r="V1206" i="14"/>
  <c r="V1207" i="14"/>
  <c r="V1208" i="14"/>
  <c r="V1209" i="14"/>
  <c r="V1210" i="14"/>
  <c r="V1211" i="14"/>
  <c r="V1212" i="14"/>
  <c r="V1213" i="14"/>
  <c r="V1214" i="14"/>
  <c r="V1215" i="14"/>
  <c r="V1216" i="14"/>
  <c r="V1217" i="14"/>
  <c r="V1218" i="14"/>
  <c r="V1219" i="14"/>
  <c r="V1220" i="14"/>
  <c r="V1221" i="14"/>
  <c r="V1222" i="14"/>
  <c r="V1223" i="14"/>
  <c r="V1224" i="14"/>
  <c r="V1225" i="14"/>
  <c r="V1226" i="14"/>
  <c r="V1227" i="14"/>
  <c r="V1228" i="14"/>
  <c r="V1229" i="14"/>
  <c r="V1230" i="14"/>
  <c r="V1231" i="14"/>
  <c r="V1232" i="14"/>
  <c r="V1233" i="14"/>
  <c r="V1234" i="14"/>
  <c r="V1235" i="14"/>
  <c r="V1236" i="14"/>
  <c r="V1237" i="14"/>
  <c r="V1238" i="14"/>
  <c r="V1239" i="14"/>
  <c r="V1240" i="14"/>
  <c r="V1241" i="14"/>
  <c r="V1242" i="14"/>
  <c r="V1243" i="14"/>
  <c r="V1244" i="14"/>
  <c r="V1245" i="14"/>
  <c r="V1246" i="14"/>
  <c r="V1247" i="14"/>
  <c r="V1248" i="14"/>
  <c r="V1249" i="14"/>
  <c r="V1250" i="14"/>
  <c r="V1251" i="14"/>
  <c r="V1252" i="14"/>
  <c r="V1253" i="14"/>
  <c r="V1254" i="14"/>
  <c r="V1255" i="14"/>
  <c r="V1256" i="14"/>
  <c r="V1257" i="14"/>
  <c r="V1258" i="14"/>
  <c r="V1259" i="14"/>
  <c r="V1260" i="14"/>
  <c r="V1261" i="14"/>
  <c r="V1262" i="14"/>
  <c r="V1263" i="14"/>
  <c r="V1264" i="14"/>
  <c r="V1265" i="14"/>
  <c r="V1266" i="14"/>
  <c r="V1267" i="14"/>
  <c r="V1268" i="14"/>
  <c r="V1269" i="14"/>
  <c r="V1270" i="14"/>
  <c r="V1271" i="14"/>
  <c r="V1272" i="14"/>
  <c r="V1273" i="14"/>
  <c r="V1274" i="14"/>
  <c r="V1275" i="14"/>
  <c r="V1276" i="14"/>
  <c r="V1277" i="14"/>
  <c r="V1278" i="14"/>
  <c r="V1279" i="14"/>
  <c r="V1280" i="14"/>
  <c r="V1281" i="14"/>
  <c r="V1282" i="14"/>
  <c r="V1283" i="14"/>
  <c r="V1284" i="14"/>
  <c r="V1285" i="14"/>
  <c r="V1286" i="14"/>
  <c r="V1287" i="14"/>
  <c r="V1288" i="14"/>
  <c r="V1289" i="14"/>
  <c r="V1290" i="14"/>
  <c r="V1291" i="14"/>
  <c r="V1292" i="14"/>
  <c r="V1293" i="14"/>
  <c r="V1294" i="14"/>
  <c r="V1295" i="14"/>
  <c r="V1296" i="14"/>
  <c r="V1297" i="14"/>
  <c r="V1298" i="14"/>
  <c r="V1299" i="14"/>
  <c r="V1300" i="14"/>
  <c r="V1301" i="14"/>
  <c r="V1302" i="14"/>
  <c r="V1303" i="14"/>
  <c r="V1304" i="14"/>
  <c r="V1305" i="14"/>
  <c r="V1306" i="14"/>
  <c r="V1307" i="14"/>
  <c r="V1308" i="14"/>
  <c r="V1309" i="14"/>
  <c r="V1310" i="14"/>
  <c r="V1311" i="14"/>
  <c r="V1312" i="14"/>
  <c r="V1313" i="14"/>
  <c r="V1314" i="14"/>
  <c r="V1315" i="14"/>
  <c r="V1316" i="14"/>
  <c r="V1317" i="14"/>
  <c r="V1318" i="14"/>
  <c r="V1319" i="14"/>
  <c r="V1320" i="14"/>
  <c r="V1321" i="14"/>
  <c r="V1322" i="14"/>
  <c r="V1323" i="14"/>
  <c r="V1324" i="14"/>
  <c r="V1325" i="14"/>
  <c r="V1326" i="14"/>
  <c r="V1327" i="14"/>
  <c r="V1328" i="14"/>
  <c r="V1329" i="14"/>
  <c r="V1330" i="14"/>
  <c r="V1331" i="14"/>
  <c r="V1332" i="14"/>
  <c r="V1333" i="14"/>
  <c r="V1334" i="14"/>
  <c r="V1335" i="14"/>
  <c r="V1336" i="14"/>
  <c r="V1337" i="14"/>
  <c r="V1338" i="14"/>
  <c r="V1339" i="14"/>
  <c r="V1340" i="14"/>
  <c r="V1341" i="14"/>
  <c r="V1342" i="14"/>
  <c r="V1343" i="14"/>
  <c r="V1344" i="14"/>
  <c r="V1345" i="14"/>
  <c r="V1346" i="14"/>
  <c r="V1347" i="14"/>
  <c r="V1348" i="14"/>
  <c r="V1349" i="14"/>
  <c r="V1350" i="14"/>
  <c r="V1351" i="14"/>
  <c r="V1352" i="14"/>
  <c r="V1353" i="14"/>
  <c r="V1354" i="14"/>
  <c r="V1355" i="14"/>
  <c r="V1356" i="14"/>
  <c r="V1357" i="14"/>
  <c r="V1358" i="14"/>
  <c r="V1359" i="14"/>
  <c r="V1360" i="14"/>
  <c r="V1361" i="14"/>
  <c r="V1362" i="14"/>
  <c r="V1363" i="14"/>
  <c r="V1364" i="14"/>
  <c r="V1365" i="14"/>
  <c r="V1366" i="14"/>
  <c r="V1367" i="14"/>
  <c r="V1368" i="14"/>
  <c r="V1369" i="14"/>
  <c r="V1370" i="14"/>
  <c r="V1371" i="14"/>
  <c r="V1372" i="14"/>
  <c r="V1373" i="14"/>
  <c r="V1374" i="14"/>
  <c r="V1375" i="14"/>
  <c r="V1376" i="14"/>
  <c r="V1377" i="14"/>
  <c r="V1378" i="14"/>
  <c r="V1379" i="14"/>
  <c r="V1380" i="14"/>
  <c r="V1381" i="14"/>
  <c r="V1382" i="14"/>
  <c r="V1383" i="14"/>
  <c r="V1384" i="14"/>
  <c r="V1385" i="14"/>
  <c r="V1386" i="14"/>
  <c r="V1387" i="14"/>
  <c r="V1388" i="14"/>
  <c r="V1389" i="14"/>
  <c r="V1390" i="14"/>
  <c r="V1391" i="14"/>
  <c r="V1392" i="14"/>
  <c r="V1393" i="14"/>
  <c r="V1394" i="14"/>
  <c r="V1395" i="14"/>
  <c r="V1396" i="14"/>
  <c r="V1397" i="14"/>
  <c r="V1398" i="14"/>
  <c r="V1399" i="14"/>
  <c r="V1400" i="14"/>
  <c r="V1401" i="14"/>
  <c r="V1402" i="14"/>
  <c r="V1403" i="14"/>
  <c r="V1404" i="14"/>
  <c r="V1405" i="14"/>
  <c r="V1406" i="14"/>
  <c r="V1407" i="14"/>
  <c r="V1408" i="14"/>
  <c r="V1409" i="14"/>
  <c r="V1410" i="14"/>
  <c r="V1411" i="14"/>
  <c r="V1412" i="14"/>
  <c r="V1413" i="14"/>
  <c r="V1414" i="14"/>
  <c r="V1415" i="14"/>
  <c r="V1416" i="14"/>
  <c r="V1417" i="14"/>
  <c r="V1418" i="14"/>
  <c r="V1419" i="14"/>
  <c r="V1420" i="14"/>
  <c r="V1421" i="14"/>
  <c r="V1422" i="14"/>
  <c r="V1423" i="14"/>
  <c r="V1424" i="14"/>
  <c r="V1425" i="14"/>
  <c r="V1426" i="14"/>
  <c r="V1427" i="14"/>
  <c r="V1428" i="14"/>
  <c r="V1429" i="14"/>
  <c r="V1430" i="14"/>
  <c r="V1431" i="14"/>
  <c r="V1432" i="14"/>
  <c r="V1433" i="14"/>
  <c r="V1434" i="14"/>
  <c r="V1435" i="14"/>
  <c r="V1436" i="14"/>
  <c r="V1437" i="14"/>
  <c r="V1438" i="14"/>
  <c r="V1439" i="14"/>
  <c r="V1440" i="14"/>
  <c r="V1441" i="14"/>
  <c r="V1442" i="14"/>
  <c r="V1443" i="14"/>
  <c r="V1444" i="14"/>
  <c r="V1445" i="14"/>
  <c r="V1446" i="14"/>
  <c r="V1447" i="14"/>
  <c r="V1448" i="14"/>
  <c r="V1449" i="14"/>
  <c r="V1450" i="14"/>
  <c r="V1451" i="14"/>
  <c r="V1452" i="14"/>
  <c r="V1453" i="14"/>
  <c r="V1454" i="14"/>
  <c r="V1455" i="14"/>
  <c r="V1456" i="14"/>
  <c r="V1457" i="14"/>
  <c r="V1458" i="14"/>
  <c r="V1459" i="14"/>
  <c r="V1460" i="14"/>
  <c r="V1461" i="14"/>
  <c r="V1462" i="14"/>
  <c r="V1463" i="14"/>
  <c r="V1464" i="14"/>
  <c r="V1465" i="14"/>
  <c r="V1466" i="14"/>
  <c r="V1467" i="14"/>
  <c r="V1468" i="14"/>
  <c r="V1469" i="14"/>
  <c r="V1470" i="14"/>
  <c r="V1471" i="14"/>
  <c r="V1472" i="14"/>
  <c r="V1473" i="14"/>
  <c r="V1474" i="14"/>
  <c r="V1475" i="14"/>
  <c r="V1476" i="14"/>
  <c r="V1477" i="14"/>
  <c r="V1478" i="14"/>
  <c r="V1479" i="14"/>
  <c r="V1480" i="14"/>
  <c r="V1481" i="14"/>
  <c r="V1482" i="14"/>
  <c r="V1483" i="14"/>
  <c r="V1484" i="14"/>
  <c r="V1485" i="14"/>
  <c r="V1486" i="14"/>
  <c r="V1487" i="14"/>
  <c r="V1488" i="14"/>
  <c r="V1489" i="14"/>
  <c r="V1490" i="14"/>
  <c r="V1491" i="14"/>
  <c r="V1492" i="14"/>
  <c r="V1493" i="14"/>
  <c r="V1494" i="14"/>
  <c r="V1495" i="14"/>
  <c r="V1496" i="14"/>
  <c r="V1497" i="14"/>
  <c r="V1498" i="14"/>
  <c r="V1499" i="14"/>
  <c r="V1500" i="14"/>
  <c r="V1501" i="14"/>
  <c r="V1502"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820" i="14"/>
  <c r="B821" i="14"/>
  <c r="B822" i="14"/>
  <c r="B823" i="14"/>
  <c r="B824" i="14"/>
  <c r="B825" i="14"/>
  <c r="B826" i="14"/>
  <c r="B827" i="14"/>
  <c r="B828" i="14"/>
  <c r="B829" i="14"/>
  <c r="B830" i="14"/>
  <c r="B831" i="14"/>
  <c r="B832" i="14"/>
  <c r="B833" i="14"/>
  <c r="B834" i="14"/>
  <c r="B835" i="14"/>
  <c r="B836" i="14"/>
  <c r="B837" i="14"/>
  <c r="B838" i="14"/>
  <c r="B839" i="14"/>
  <c r="B840" i="14"/>
  <c r="B841" i="14"/>
  <c r="B842" i="14"/>
  <c r="B843" i="14"/>
  <c r="B844" i="14"/>
  <c r="B845" i="14"/>
  <c r="B846" i="14"/>
  <c r="B847" i="14"/>
  <c r="B848" i="14"/>
  <c r="B849" i="14"/>
  <c r="B850" i="14"/>
  <c r="B851" i="14"/>
  <c r="B852" i="14"/>
  <c r="B853" i="14"/>
  <c r="B854" i="14"/>
  <c r="B855" i="14"/>
  <c r="B856" i="14"/>
  <c r="B857" i="14"/>
  <c r="B858" i="14"/>
  <c r="B859" i="14"/>
  <c r="B860" i="14"/>
  <c r="B861" i="14"/>
  <c r="B862" i="14"/>
  <c r="B863" i="14"/>
  <c r="B864" i="14"/>
  <c r="B865" i="14"/>
  <c r="B866" i="14"/>
  <c r="B867" i="14"/>
  <c r="B868" i="14"/>
  <c r="B869" i="14"/>
  <c r="B870" i="14"/>
  <c r="B871" i="14"/>
  <c r="B872" i="14"/>
  <c r="B873" i="14"/>
  <c r="B874" i="14"/>
  <c r="B875" i="14"/>
  <c r="B876" i="14"/>
  <c r="B877" i="14"/>
  <c r="B878" i="14"/>
  <c r="B879" i="14"/>
  <c r="B880" i="14"/>
  <c r="B881" i="14"/>
  <c r="B882" i="14"/>
  <c r="B883" i="14"/>
  <c r="B884" i="14"/>
  <c r="B885" i="14"/>
  <c r="B886" i="14"/>
  <c r="B887" i="14"/>
  <c r="B888" i="14"/>
  <c r="B889" i="14"/>
  <c r="B890" i="14"/>
  <c r="B891" i="14"/>
  <c r="B892" i="14"/>
  <c r="B893" i="14"/>
  <c r="B894" i="14"/>
  <c r="B895" i="14"/>
  <c r="B896" i="14"/>
  <c r="B897" i="14"/>
  <c r="B898" i="14"/>
  <c r="B899" i="14"/>
  <c r="B900" i="14"/>
  <c r="B901" i="14"/>
  <c r="B902" i="14"/>
  <c r="B903" i="14"/>
  <c r="B904" i="14"/>
  <c r="B905" i="14"/>
  <c r="B906" i="14"/>
  <c r="B907" i="14"/>
  <c r="B908" i="14"/>
  <c r="B909" i="14"/>
  <c r="B910" i="14"/>
  <c r="B911" i="14"/>
  <c r="B912" i="14"/>
  <c r="B913" i="14"/>
  <c r="B914" i="14"/>
  <c r="B915" i="14"/>
  <c r="B916" i="14"/>
  <c r="B917" i="14"/>
  <c r="B918" i="14"/>
  <c r="B919" i="14"/>
  <c r="B920" i="14"/>
  <c r="B921" i="14"/>
  <c r="B922" i="14"/>
  <c r="B923" i="14"/>
  <c r="B924" i="14"/>
  <c r="B925" i="14"/>
  <c r="B926" i="14"/>
  <c r="B927" i="14"/>
  <c r="B928" i="14"/>
  <c r="B929" i="14"/>
  <c r="B930" i="14"/>
  <c r="B931" i="14"/>
  <c r="B932" i="14"/>
  <c r="B933" i="14"/>
  <c r="B934" i="14"/>
  <c r="B935" i="14"/>
  <c r="B936" i="14"/>
  <c r="B937" i="14"/>
  <c r="B938" i="14"/>
  <c r="B939" i="14"/>
  <c r="B940" i="14"/>
  <c r="B941" i="14"/>
  <c r="B942" i="14"/>
  <c r="B943" i="14"/>
  <c r="B944" i="14"/>
  <c r="B945" i="14"/>
  <c r="B946" i="14"/>
  <c r="B947" i="14"/>
  <c r="B948" i="14"/>
  <c r="B949" i="14"/>
  <c r="B950" i="14"/>
  <c r="B951" i="14"/>
  <c r="B952" i="14"/>
  <c r="B953" i="14"/>
  <c r="B954" i="14"/>
  <c r="B955" i="14"/>
  <c r="B956" i="14"/>
  <c r="B957" i="14"/>
  <c r="B958" i="14"/>
  <c r="B959" i="14"/>
  <c r="B960" i="14"/>
  <c r="B961" i="14"/>
  <c r="B962" i="14"/>
  <c r="B963" i="14"/>
  <c r="B964" i="14"/>
  <c r="B965" i="14"/>
  <c r="B966" i="14"/>
  <c r="B967" i="14"/>
  <c r="B968" i="14"/>
  <c r="B969" i="14"/>
  <c r="B970" i="14"/>
  <c r="B971" i="14"/>
  <c r="B972" i="14"/>
  <c r="B973" i="14"/>
  <c r="B974" i="14"/>
  <c r="B975" i="14"/>
  <c r="B976" i="14"/>
  <c r="B977" i="14"/>
  <c r="B978" i="14"/>
  <c r="B979" i="14"/>
  <c r="B980" i="14"/>
  <c r="B981" i="14"/>
  <c r="B982" i="14"/>
  <c r="B983" i="14"/>
  <c r="B984" i="14"/>
  <c r="B985" i="14"/>
  <c r="B986" i="14"/>
  <c r="B987" i="14"/>
  <c r="B988" i="14"/>
  <c r="B989" i="14"/>
  <c r="B990" i="14"/>
  <c r="B991" i="14"/>
  <c r="B992" i="14"/>
  <c r="B993" i="14"/>
  <c r="B994" i="14"/>
  <c r="B995" i="14"/>
  <c r="B996" i="14"/>
  <c r="B997" i="14"/>
  <c r="B998" i="14"/>
  <c r="B999" i="14"/>
  <c r="B1000" i="14"/>
  <c r="B1001" i="14"/>
  <c r="B1002" i="14"/>
  <c r="B1003" i="14"/>
  <c r="B1004" i="14"/>
  <c r="B1005" i="14"/>
  <c r="B1006" i="14"/>
  <c r="B1007" i="14"/>
  <c r="B1008" i="14"/>
  <c r="B1009" i="14"/>
  <c r="B1010" i="14"/>
  <c r="B1011" i="14"/>
  <c r="B1012" i="14"/>
  <c r="B1013" i="14"/>
  <c r="B1014" i="14"/>
  <c r="B1015" i="14"/>
  <c r="B1016" i="14"/>
  <c r="B1017" i="14"/>
  <c r="B1018" i="14"/>
  <c r="B1019" i="14"/>
  <c r="B1020" i="14"/>
  <c r="B1021" i="14"/>
  <c r="B1022" i="14"/>
  <c r="B1023" i="14"/>
  <c r="B1024" i="14"/>
  <c r="B1025" i="14"/>
  <c r="B1026" i="14"/>
  <c r="B1027" i="14"/>
  <c r="B1028" i="14"/>
  <c r="B1029" i="14"/>
  <c r="B1030" i="14"/>
  <c r="B1031" i="14"/>
  <c r="B1032" i="14"/>
  <c r="B1033" i="14"/>
  <c r="B1034" i="14"/>
  <c r="B1035" i="14"/>
  <c r="B1036" i="14"/>
  <c r="B1037" i="14"/>
  <c r="B1038" i="14"/>
  <c r="B1039" i="14"/>
  <c r="B1040" i="14"/>
  <c r="B1041" i="14"/>
  <c r="B1042" i="14"/>
  <c r="B1043" i="14"/>
  <c r="B1044" i="14"/>
  <c r="B1045" i="14"/>
  <c r="B1046" i="14"/>
  <c r="B1047" i="14"/>
  <c r="B1048" i="14"/>
  <c r="B1049" i="14"/>
  <c r="B1050" i="14"/>
  <c r="B1051" i="14"/>
  <c r="B1052" i="14"/>
  <c r="B1053" i="14"/>
  <c r="B1054" i="14"/>
  <c r="B1055" i="14"/>
  <c r="B1056" i="14"/>
  <c r="B1057" i="14"/>
  <c r="B1058" i="14"/>
  <c r="B1059" i="14"/>
  <c r="B1060" i="14"/>
  <c r="B1061" i="14"/>
  <c r="B1062" i="14"/>
  <c r="B1063" i="14"/>
  <c r="B1064" i="14"/>
  <c r="B1065" i="14"/>
  <c r="B1066" i="14"/>
  <c r="B1067" i="14"/>
  <c r="B1068" i="14"/>
  <c r="B1069" i="14"/>
  <c r="B1070" i="14"/>
  <c r="B1071" i="14"/>
  <c r="B1072" i="14"/>
  <c r="B1073" i="14"/>
  <c r="B1074" i="14"/>
  <c r="B1075" i="14"/>
  <c r="B1076" i="14"/>
  <c r="B1077" i="14"/>
  <c r="B1078" i="14"/>
  <c r="B1079" i="14"/>
  <c r="B1080" i="14"/>
  <c r="B1081" i="14"/>
  <c r="B1082" i="14"/>
  <c r="B1083" i="14"/>
  <c r="B1084" i="14"/>
  <c r="B1085" i="14"/>
  <c r="B1086" i="14"/>
  <c r="B1087" i="14"/>
  <c r="B1088" i="14"/>
  <c r="B1089" i="14"/>
  <c r="B1090" i="14"/>
  <c r="B1091" i="14"/>
  <c r="B1092" i="14"/>
  <c r="B1093" i="14"/>
  <c r="B1094" i="14"/>
  <c r="B1095" i="14"/>
  <c r="B1096" i="14"/>
  <c r="B1097" i="14"/>
  <c r="B1098" i="14"/>
  <c r="B1099" i="14"/>
  <c r="B1100" i="14"/>
  <c r="B1101" i="14"/>
  <c r="B1102" i="14"/>
  <c r="B1103" i="14"/>
  <c r="B1104" i="14"/>
  <c r="B1105" i="14"/>
  <c r="B1106" i="14"/>
  <c r="B1107" i="14"/>
  <c r="B1108" i="14"/>
  <c r="B1109" i="14"/>
  <c r="B1110" i="14"/>
  <c r="B1111" i="14"/>
  <c r="B1112" i="14"/>
  <c r="B1113" i="14"/>
  <c r="B1114" i="14"/>
  <c r="B1115" i="14"/>
  <c r="B1116" i="14"/>
  <c r="B1117" i="14"/>
  <c r="B1118" i="14"/>
  <c r="B1119" i="14"/>
  <c r="B1120" i="14"/>
  <c r="B1121" i="14"/>
  <c r="B1122" i="14"/>
  <c r="B1123" i="14"/>
  <c r="B1124" i="14"/>
  <c r="B1125" i="14"/>
  <c r="B1126" i="14"/>
  <c r="B1127" i="14"/>
  <c r="B1128" i="14"/>
  <c r="B1129" i="14"/>
  <c r="B1130" i="14"/>
  <c r="B1131" i="14"/>
  <c r="B1132" i="14"/>
  <c r="B1133" i="14"/>
  <c r="B1134" i="14"/>
  <c r="B1135" i="14"/>
  <c r="B1136" i="14"/>
  <c r="B1137" i="14"/>
  <c r="B1138" i="14"/>
  <c r="B1139" i="14"/>
  <c r="B1140" i="14"/>
  <c r="B1141" i="14"/>
  <c r="B1142" i="14"/>
  <c r="B1143" i="14"/>
  <c r="B1144" i="14"/>
  <c r="B1145" i="14"/>
  <c r="B1146" i="14"/>
  <c r="B1147" i="14"/>
  <c r="B1148" i="14"/>
  <c r="B1149" i="14"/>
  <c r="B1150" i="14"/>
  <c r="B1151" i="14"/>
  <c r="B1152" i="14"/>
  <c r="B1153" i="14"/>
  <c r="B1154" i="14"/>
  <c r="B1155" i="14"/>
  <c r="B1156" i="14"/>
  <c r="B1157" i="14"/>
  <c r="B1158" i="14"/>
  <c r="B1159" i="14"/>
  <c r="B1160" i="14"/>
  <c r="B1161" i="14"/>
  <c r="B1162" i="14"/>
  <c r="B1163" i="14"/>
  <c r="B1164" i="14"/>
  <c r="B1165" i="14"/>
  <c r="B1166" i="14"/>
  <c r="B1167" i="14"/>
  <c r="B1168" i="14"/>
  <c r="B1169" i="14"/>
  <c r="B1170" i="14"/>
  <c r="B1171" i="14"/>
  <c r="B1172" i="14"/>
  <c r="B1173" i="14"/>
  <c r="B1174" i="14"/>
  <c r="B1175" i="14"/>
  <c r="B1176" i="14"/>
  <c r="B1177" i="14"/>
  <c r="B1178" i="14"/>
  <c r="B1179" i="14"/>
  <c r="B1180" i="14"/>
  <c r="B1181" i="14"/>
  <c r="B1182" i="14"/>
  <c r="B1183" i="14"/>
  <c r="B1184" i="14"/>
  <c r="B1185" i="14"/>
  <c r="B1186" i="14"/>
  <c r="B1187" i="14"/>
  <c r="B1188" i="14"/>
  <c r="B1189" i="14"/>
  <c r="B1190" i="14"/>
  <c r="B1191" i="14"/>
  <c r="B1192" i="14"/>
  <c r="B1193" i="14"/>
  <c r="B1194" i="14"/>
  <c r="B1195" i="14"/>
  <c r="B1196" i="14"/>
  <c r="B1197" i="14"/>
  <c r="B1198" i="14"/>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254" i="14"/>
  <c r="B1255" i="14"/>
  <c r="B1256" i="14"/>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91" i="14"/>
  <c r="B1292" i="14"/>
  <c r="B1293" i="14"/>
  <c r="B1294" i="14"/>
  <c r="B1295" i="14"/>
  <c r="B1296" i="14"/>
  <c r="B1297" i="14"/>
  <c r="B1298" i="14"/>
  <c r="B1299" i="14"/>
  <c r="B1300" i="14"/>
  <c r="B1301" i="14"/>
  <c r="B1302" i="14"/>
  <c r="B1303" i="14"/>
  <c r="B1304" i="14"/>
  <c r="B1305" i="14"/>
  <c r="B1306" i="14"/>
  <c r="B1307" i="14"/>
  <c r="B1308" i="14"/>
  <c r="B1309" i="14"/>
  <c r="B1310" i="14"/>
  <c r="B1311" i="14"/>
  <c r="B1312" i="14"/>
  <c r="B1313" i="14"/>
  <c r="B1314" i="14"/>
  <c r="B1315" i="14"/>
  <c r="B1316" i="14"/>
  <c r="B1317" i="14"/>
  <c r="B1318" i="14"/>
  <c r="B1319" i="14"/>
  <c r="B1320" i="14"/>
  <c r="B1321" i="14"/>
  <c r="B1322" i="14"/>
  <c r="B1323" i="14"/>
  <c r="B1324" i="14"/>
  <c r="B1325" i="14"/>
  <c r="B1326" i="14"/>
  <c r="B1327" i="14"/>
  <c r="B1328" i="14"/>
  <c r="B1329" i="14"/>
  <c r="B1330" i="14"/>
  <c r="B1331" i="14"/>
  <c r="B1332" i="14"/>
  <c r="B1333" i="14"/>
  <c r="B1334" i="14"/>
  <c r="B1335" i="14"/>
  <c r="B1336" i="14"/>
  <c r="B1337" i="14"/>
  <c r="B1338" i="14"/>
  <c r="B1339" i="14"/>
  <c r="B1340" i="14"/>
  <c r="B1341" i="14"/>
  <c r="B1342" i="14"/>
  <c r="B1343" i="14"/>
  <c r="B1344" i="14"/>
  <c r="B1345" i="14"/>
  <c r="B1346" i="14"/>
  <c r="B1347" i="14"/>
  <c r="B1348" i="14"/>
  <c r="B1349" i="14"/>
  <c r="B1350" i="14"/>
  <c r="B1351" i="14"/>
  <c r="B1352" i="14"/>
  <c r="B1353" i="14"/>
  <c r="B1354" i="14"/>
  <c r="B1355" i="14"/>
  <c r="B1356" i="14"/>
  <c r="B1357" i="14"/>
  <c r="B1358" i="14"/>
  <c r="B1359" i="14"/>
  <c r="B1360" i="14"/>
  <c r="B1361" i="14"/>
  <c r="B1362" i="14"/>
  <c r="B1363" i="14"/>
  <c r="B1364" i="14"/>
  <c r="B1365" i="14"/>
  <c r="B1366" i="14"/>
  <c r="B1367" i="14"/>
  <c r="B1368" i="14"/>
  <c r="B1369" i="14"/>
  <c r="B1370" i="14"/>
  <c r="B1371" i="14"/>
  <c r="B1372" i="14"/>
  <c r="B1373" i="14"/>
  <c r="B1374" i="14"/>
  <c r="B1375" i="14"/>
  <c r="B1376" i="14"/>
  <c r="B1377" i="14"/>
  <c r="B1378" i="14"/>
  <c r="B1379" i="14"/>
  <c r="B1380" i="14"/>
  <c r="B1381" i="14"/>
  <c r="B1382" i="14"/>
  <c r="B1383" i="14"/>
  <c r="B1384" i="14"/>
  <c r="B1385" i="14"/>
  <c r="B1386" i="14"/>
  <c r="B1387" i="14"/>
  <c r="B1388" i="14"/>
  <c r="B1389" i="14"/>
  <c r="B1390" i="14"/>
  <c r="B1391" i="14"/>
  <c r="B1392" i="14"/>
  <c r="B1393" i="14"/>
  <c r="B1394" i="14"/>
  <c r="B1395" i="14"/>
  <c r="B1396" i="14"/>
  <c r="B1397" i="14"/>
  <c r="B1398" i="14"/>
  <c r="B1399" i="14"/>
  <c r="B1400" i="14"/>
  <c r="B1401" i="14"/>
  <c r="B1402" i="14"/>
  <c r="B1403" i="14"/>
  <c r="B1404" i="14"/>
  <c r="B1405" i="14"/>
  <c r="B1406" i="14"/>
  <c r="B1407" i="14"/>
  <c r="B1408" i="14"/>
  <c r="B1409" i="14"/>
  <c r="B1410" i="14"/>
  <c r="B1411" i="14"/>
  <c r="B1412" i="14"/>
  <c r="B1413" i="14"/>
  <c r="B1414" i="14"/>
  <c r="B1415" i="14"/>
  <c r="B1416" i="14"/>
  <c r="B1417" i="14"/>
  <c r="B1418" i="14"/>
  <c r="B1419" i="14"/>
  <c r="B1420" i="14"/>
  <c r="B1421" i="14"/>
  <c r="B1422" i="14"/>
  <c r="B1423" i="14"/>
  <c r="B1424" i="14"/>
  <c r="B1425" i="14"/>
  <c r="B1426" i="14"/>
  <c r="B1427" i="14"/>
  <c r="B1428" i="14"/>
  <c r="B1429" i="14"/>
  <c r="B1430" i="14"/>
  <c r="B1431" i="14"/>
  <c r="B1432" i="14"/>
  <c r="B1433" i="14"/>
  <c r="B1434" i="14"/>
  <c r="B1435" i="14"/>
  <c r="B1436" i="14"/>
  <c r="B1437" i="14"/>
  <c r="B1438" i="14"/>
  <c r="B1439" i="14"/>
  <c r="B1440" i="14"/>
  <c r="B1441" i="14"/>
  <c r="B1442" i="14"/>
  <c r="B1443" i="14"/>
  <c r="B1444" i="14"/>
  <c r="B1445" i="14"/>
  <c r="B1446" i="14"/>
  <c r="B1447" i="14"/>
  <c r="B1448" i="14"/>
  <c r="B1449" i="14"/>
  <c r="B1450" i="14"/>
  <c r="B1451" i="14"/>
  <c r="B1452" i="14"/>
  <c r="B1453" i="14"/>
  <c r="B1454" i="14"/>
  <c r="B1455" i="14"/>
  <c r="B1456" i="14"/>
  <c r="B1457" i="14"/>
  <c r="B1458" i="14"/>
  <c r="B1459" i="14"/>
  <c r="B1460" i="14"/>
  <c r="B1461" i="14"/>
  <c r="B1462" i="14"/>
  <c r="B1463" i="14"/>
  <c r="B1464" i="14"/>
  <c r="B1465" i="14"/>
  <c r="B1466" i="14"/>
  <c r="B1467" i="14"/>
  <c r="B1468" i="14"/>
  <c r="B1469" i="14"/>
  <c r="B1470" i="14"/>
  <c r="B1471" i="14"/>
  <c r="B1472" i="14"/>
  <c r="B1473" i="14"/>
  <c r="B1474" i="14"/>
  <c r="B1475" i="14"/>
  <c r="B1476" i="14"/>
  <c r="B1477" i="14"/>
  <c r="B1478" i="14"/>
  <c r="B1479" i="14"/>
  <c r="B1480" i="14"/>
  <c r="B1481" i="14"/>
  <c r="B1482" i="14"/>
  <c r="B1483" i="14"/>
  <c r="B1484" i="14"/>
  <c r="B1485" i="14"/>
  <c r="B1486" i="14"/>
  <c r="B1487" i="14"/>
  <c r="B1488" i="14"/>
  <c r="B1489" i="14"/>
  <c r="B1490" i="14"/>
  <c r="B1491" i="14"/>
  <c r="B1492" i="14"/>
  <c r="B1493" i="14"/>
  <c r="B1494" i="14"/>
  <c r="B1495" i="14"/>
  <c r="B1496" i="14"/>
  <c r="B1497" i="14"/>
  <c r="B1498" i="14"/>
  <c r="B1499" i="14"/>
  <c r="B1500" i="14"/>
  <c r="B1501" i="14"/>
  <c r="B1502" i="14"/>
  <c r="Q55" i="16" l="1"/>
  <c r="R55" i="16"/>
  <c r="V8" i="16"/>
  <c r="V55" i="16" s="1"/>
  <c r="W1120" i="14"/>
  <c r="X1120" i="14" s="1"/>
  <c r="W1438" i="14"/>
  <c r="X1438" i="14" s="1"/>
  <c r="W1408" i="14"/>
  <c r="X1408" i="14" s="1"/>
  <c r="W1348" i="14"/>
  <c r="X1348" i="14" s="1"/>
  <c r="W1288" i="14"/>
  <c r="X1288" i="14" s="1"/>
  <c r="W1228" i="14"/>
  <c r="X1228" i="14" s="1"/>
  <c r="W1204" i="14"/>
  <c r="X1204" i="14" s="1"/>
  <c r="W1132" i="14"/>
  <c r="X1132" i="14" s="1"/>
  <c r="W1126" i="14"/>
  <c r="X1126" i="14" s="1"/>
  <c r="W1497" i="14"/>
  <c r="X1497" i="14" s="1"/>
  <c r="W1491" i="14"/>
  <c r="X1491" i="14" s="1"/>
  <c r="W1485" i="14"/>
  <c r="X1485" i="14" s="1"/>
  <c r="W1479" i="14"/>
  <c r="X1479" i="14" s="1"/>
  <c r="W1473" i="14"/>
  <c r="X1473" i="14" s="1"/>
  <c r="W1461" i="14"/>
  <c r="X1461" i="14" s="1"/>
  <c r="W1449" i="14"/>
  <c r="X1449" i="14" s="1"/>
  <c r="W1437" i="14"/>
  <c r="X1437" i="14" s="1"/>
  <c r="W1425" i="14"/>
  <c r="X1425" i="14" s="1"/>
  <c r="W1413" i="14"/>
  <c r="X1413" i="14" s="1"/>
  <c r="W1401" i="14"/>
  <c r="X1401" i="14" s="1"/>
  <c r="W1389" i="14"/>
  <c r="X1389" i="14" s="1"/>
  <c r="W1377" i="14"/>
  <c r="X1377" i="14" s="1"/>
  <c r="W1365" i="14"/>
  <c r="X1365" i="14" s="1"/>
  <c r="W1353" i="14"/>
  <c r="X1353" i="14" s="1"/>
  <c r="W1341" i="14"/>
  <c r="X1341" i="14" s="1"/>
  <c r="W1329" i="14"/>
  <c r="X1329" i="14" s="1"/>
  <c r="W1317" i="14"/>
  <c r="X1317" i="14" s="1"/>
  <c r="W1305" i="14"/>
  <c r="X1305" i="14" s="1"/>
  <c r="W1293" i="14"/>
  <c r="X1293" i="14" s="1"/>
  <c r="W1281" i="14"/>
  <c r="X1281" i="14" s="1"/>
  <c r="W1269" i="14"/>
  <c r="X1269" i="14" s="1"/>
  <c r="W1257" i="14"/>
  <c r="X1257" i="14" s="1"/>
  <c r="W1245" i="14"/>
  <c r="X1245" i="14" s="1"/>
  <c r="W1233" i="14"/>
  <c r="X1233" i="14" s="1"/>
  <c r="W1221" i="14"/>
  <c r="X1221" i="14" s="1"/>
  <c r="W1209" i="14"/>
  <c r="X1209" i="14" s="1"/>
  <c r="W1414" i="14"/>
  <c r="X1414" i="14" s="1"/>
  <c r="W1384" i="14"/>
  <c r="X1384" i="14" s="1"/>
  <c r="W1324" i="14"/>
  <c r="X1324" i="14" s="1"/>
  <c r="W1264" i="14"/>
  <c r="X1264" i="14" s="1"/>
  <c r="W1240" i="14"/>
  <c r="X1240" i="14" s="1"/>
  <c r="W1376" i="14"/>
  <c r="X1376" i="14" s="1"/>
  <c r="W1364" i="14"/>
  <c r="X1364" i="14" s="1"/>
  <c r="W1352" i="14"/>
  <c r="X1352" i="14" s="1"/>
  <c r="W1340" i="14"/>
  <c r="X1340" i="14" s="1"/>
  <c r="W1328" i="14"/>
  <c r="X1328" i="14" s="1"/>
  <c r="W1316" i="14"/>
  <c r="X1316" i="14" s="1"/>
  <c r="W1304" i="14"/>
  <c r="X1304" i="14" s="1"/>
  <c r="W1292" i="14"/>
  <c r="X1292" i="14" s="1"/>
  <c r="W1280" i="14"/>
  <c r="X1280" i="14" s="1"/>
  <c r="W1268" i="14"/>
  <c r="X1268" i="14" s="1"/>
  <c r="W1256" i="14"/>
  <c r="X1256" i="14" s="1"/>
  <c r="W1244" i="14"/>
  <c r="X1244" i="14" s="1"/>
  <c r="W1232" i="14"/>
  <c r="X1232" i="14" s="1"/>
  <c r="W1220" i="14"/>
  <c r="X1220" i="14" s="1"/>
  <c r="W1208" i="14"/>
  <c r="X1208" i="14" s="1"/>
  <c r="W1136" i="14"/>
  <c r="X1136" i="14" s="1"/>
  <c r="W1130" i="14"/>
  <c r="X1130" i="14" s="1"/>
  <c r="W1124" i="14"/>
  <c r="X1124" i="14" s="1"/>
  <c r="W1118" i="14"/>
  <c r="X1118" i="14" s="1"/>
  <c r="W1112" i="14"/>
  <c r="X1112" i="14" s="1"/>
  <c r="W1106" i="14"/>
  <c r="X1106" i="14" s="1"/>
  <c r="W1100" i="14"/>
  <c r="X1100" i="14" s="1"/>
  <c r="W1094" i="14"/>
  <c r="X1094" i="14" s="1"/>
  <c r="W1088" i="14"/>
  <c r="X1088" i="14" s="1"/>
  <c r="W1390" i="14"/>
  <c r="X1390" i="14" s="1"/>
  <c r="W1360" i="14"/>
  <c r="X1360" i="14" s="1"/>
  <c r="W1336" i="14"/>
  <c r="X1336" i="14" s="1"/>
  <c r="W1300" i="14"/>
  <c r="X1300" i="14" s="1"/>
  <c r="W1396" i="14"/>
  <c r="X1396" i="14" s="1"/>
  <c r="W1312" i="14"/>
  <c r="X1312" i="14" s="1"/>
  <c r="W1252" i="14"/>
  <c r="X1252" i="14" s="1"/>
  <c r="W1492" i="14"/>
  <c r="X1492" i="14" s="1"/>
  <c r="W1462" i="14"/>
  <c r="X1462" i="14" s="1"/>
  <c r="W1402" i="14"/>
  <c r="X1402" i="14" s="1"/>
  <c r="W1372" i="14"/>
  <c r="X1372" i="14" s="1"/>
  <c r="W1276" i="14"/>
  <c r="X1276" i="14" s="1"/>
  <c r="W1216" i="14"/>
  <c r="X1216" i="14" s="1"/>
  <c r="W1496" i="14"/>
  <c r="X1496" i="14" s="1"/>
  <c r="W1114" i="14"/>
  <c r="X1114" i="14" s="1"/>
  <c r="W1108" i="14"/>
  <c r="X1108" i="14" s="1"/>
  <c r="W1102" i="14"/>
  <c r="X1102" i="14" s="1"/>
  <c r="W1096" i="14"/>
  <c r="X1096" i="14" s="1"/>
  <c r="W1090" i="14"/>
  <c r="X1090" i="14" s="1"/>
  <c r="W442" i="14"/>
  <c r="X442" i="14" s="1"/>
  <c r="W436" i="14"/>
  <c r="X436" i="14" s="1"/>
  <c r="W430" i="14"/>
  <c r="X430" i="14" s="1"/>
  <c r="W424" i="14"/>
  <c r="X424" i="14" s="1"/>
  <c r="W418" i="14"/>
  <c r="X418" i="14" s="1"/>
  <c r="W412" i="14"/>
  <c r="X412" i="14" s="1"/>
  <c r="W406" i="14"/>
  <c r="X406" i="14" s="1"/>
  <c r="W400" i="14"/>
  <c r="X400" i="14" s="1"/>
  <c r="W394" i="14"/>
  <c r="X394" i="14" s="1"/>
  <c r="W1470" i="14"/>
  <c r="X1470" i="14" s="1"/>
  <c r="W1446" i="14"/>
  <c r="X1446" i="14" s="1"/>
  <c r="W1422" i="14"/>
  <c r="X1422" i="14" s="1"/>
  <c r="W1320" i="14"/>
  <c r="X1320" i="14" s="1"/>
  <c r="W1296" i="14"/>
  <c r="X1296" i="14" s="1"/>
  <c r="W1248" i="14"/>
  <c r="X1248" i="14" s="1"/>
  <c r="W1224" i="14"/>
  <c r="X1224" i="14" s="1"/>
  <c r="W1200" i="14"/>
  <c r="X1200" i="14" s="1"/>
  <c r="W1134" i="14"/>
  <c r="X1134" i="14" s="1"/>
  <c r="W1499" i="14"/>
  <c r="X1499" i="14" s="1"/>
  <c r="W1487" i="14"/>
  <c r="X1487" i="14" s="1"/>
  <c r="W1475" i="14"/>
  <c r="X1475" i="14" s="1"/>
  <c r="W1469" i="14"/>
  <c r="X1469" i="14" s="1"/>
  <c r="W1464" i="14"/>
  <c r="X1464" i="14" s="1"/>
  <c r="W1440" i="14"/>
  <c r="X1440" i="14" s="1"/>
  <c r="W1416" i="14"/>
  <c r="X1416" i="14" s="1"/>
  <c r="W1392" i="14"/>
  <c r="X1392" i="14" s="1"/>
  <c r="W1368" i="14"/>
  <c r="X1368" i="14" s="1"/>
  <c r="W1344" i="14"/>
  <c r="X1344" i="14" s="1"/>
  <c r="W1272" i="14"/>
  <c r="X1272" i="14" s="1"/>
  <c r="W1116" i="14"/>
  <c r="X1116" i="14" s="1"/>
  <c r="W1458" i="14"/>
  <c r="X1458" i="14" s="1"/>
  <c r="W1434" i="14"/>
  <c r="X1434" i="14" s="1"/>
  <c r="W1356" i="14"/>
  <c r="X1356" i="14" s="1"/>
  <c r="W1308" i="14"/>
  <c r="X1308" i="14" s="1"/>
  <c r="W1260" i="14"/>
  <c r="X1260" i="14" s="1"/>
  <c r="W1236" i="14"/>
  <c r="X1236" i="14" s="1"/>
  <c r="W1122" i="14"/>
  <c r="X1122" i="14" s="1"/>
  <c r="W1452" i="14"/>
  <c r="X1452" i="14" s="1"/>
  <c r="W1428" i="14"/>
  <c r="X1428" i="14" s="1"/>
  <c r="W1404" i="14"/>
  <c r="X1404" i="14" s="1"/>
  <c r="W1380" i="14"/>
  <c r="X1380" i="14" s="1"/>
  <c r="W1332" i="14"/>
  <c r="X1332" i="14" s="1"/>
  <c r="W1284" i="14"/>
  <c r="X1284" i="14" s="1"/>
  <c r="W1212" i="14"/>
  <c r="X1212" i="14" s="1"/>
  <c r="W1128" i="14"/>
  <c r="X1128" i="14" s="1"/>
  <c r="W1110" i="14"/>
  <c r="X1110" i="14" s="1"/>
  <c r="W1104" i="14"/>
  <c r="X1104" i="14" s="1"/>
  <c r="W1098" i="14"/>
  <c r="X1098" i="14" s="1"/>
  <c r="W1092" i="14"/>
  <c r="X1092" i="14" s="1"/>
  <c r="W174" i="14"/>
  <c r="X174" i="14" s="1"/>
  <c r="W138" i="14"/>
  <c r="X138" i="14" s="1"/>
  <c r="W126" i="14"/>
  <c r="X126" i="14" s="1"/>
  <c r="W78" i="14"/>
  <c r="X78" i="14" s="1"/>
  <c r="W449" i="14"/>
  <c r="X449" i="14" s="1"/>
  <c r="W443" i="14"/>
  <c r="X443" i="14" s="1"/>
  <c r="W437" i="14"/>
  <c r="X437" i="14" s="1"/>
  <c r="W431" i="14"/>
  <c r="X431" i="14" s="1"/>
  <c r="W425" i="14"/>
  <c r="X425" i="14" s="1"/>
  <c r="W419" i="14"/>
  <c r="X419" i="14" s="1"/>
  <c r="W413" i="14"/>
  <c r="X413" i="14" s="1"/>
  <c r="W407" i="14"/>
  <c r="X407" i="14" s="1"/>
  <c r="W401" i="14"/>
  <c r="X401" i="14" s="1"/>
  <c r="W395" i="14"/>
  <c r="X395" i="14" s="1"/>
  <c r="W1465" i="14"/>
  <c r="X1465" i="14" s="1"/>
  <c r="W1405" i="14"/>
  <c r="X1405" i="14" s="1"/>
  <c r="W1393" i="14"/>
  <c r="X1393" i="14" s="1"/>
  <c r="W1381" i="14"/>
  <c r="X1381" i="14" s="1"/>
  <c r="W1369" i="14"/>
  <c r="X1369" i="14" s="1"/>
  <c r="W1357" i="14"/>
  <c r="X1357" i="14" s="1"/>
  <c r="W1345" i="14"/>
  <c r="X1345" i="14" s="1"/>
  <c r="W1333" i="14"/>
  <c r="X1333" i="14" s="1"/>
  <c r="W1321" i="14"/>
  <c r="X1321" i="14" s="1"/>
  <c r="W1309" i="14"/>
  <c r="X1309" i="14" s="1"/>
  <c r="W1297" i="14"/>
  <c r="X1297" i="14" s="1"/>
  <c r="W1285" i="14"/>
  <c r="X1285" i="14" s="1"/>
  <c r="W1273" i="14"/>
  <c r="X1273" i="14" s="1"/>
  <c r="W1261" i="14"/>
  <c r="X1261" i="14" s="1"/>
  <c r="W1249" i="14"/>
  <c r="X1249" i="14" s="1"/>
  <c r="W1237" i="14"/>
  <c r="X1237" i="14" s="1"/>
  <c r="W1225" i="14"/>
  <c r="X1225" i="14" s="1"/>
  <c r="W1213" i="14"/>
  <c r="X1213" i="14" s="1"/>
  <c r="W1201" i="14"/>
  <c r="X1201" i="14" s="1"/>
  <c r="W1081" i="14"/>
  <c r="X1081" i="14" s="1"/>
  <c r="W1069" i="14"/>
  <c r="X1069" i="14" s="1"/>
  <c r="W1057" i="14"/>
  <c r="X1057" i="14" s="1"/>
  <c r="W1045" i="14"/>
  <c r="X1045" i="14" s="1"/>
  <c r="W1033" i="14"/>
  <c r="X1033" i="14" s="1"/>
  <c r="W1021" i="14"/>
  <c r="X1021" i="14" s="1"/>
  <c r="W1009" i="14"/>
  <c r="X1009" i="14" s="1"/>
  <c r="W997" i="14"/>
  <c r="X997" i="14" s="1"/>
  <c r="W985" i="14"/>
  <c r="X985" i="14" s="1"/>
  <c r="W973" i="14"/>
  <c r="X973" i="14" s="1"/>
  <c r="W961" i="14"/>
  <c r="X961" i="14" s="1"/>
  <c r="W949" i="14"/>
  <c r="X949" i="14" s="1"/>
  <c r="W937" i="14"/>
  <c r="X937" i="14" s="1"/>
  <c r="W925" i="14"/>
  <c r="X925" i="14" s="1"/>
  <c r="W481" i="14"/>
  <c r="X481" i="14" s="1"/>
  <c r="W475" i="14"/>
  <c r="X475" i="14" s="1"/>
  <c r="W469" i="14"/>
  <c r="X469" i="14" s="1"/>
  <c r="W463" i="14"/>
  <c r="X463" i="14" s="1"/>
  <c r="W457" i="14"/>
  <c r="X457" i="14" s="1"/>
  <c r="W451" i="14"/>
  <c r="X451" i="14" s="1"/>
  <c r="W445" i="14"/>
  <c r="X445" i="14" s="1"/>
  <c r="W439" i="14"/>
  <c r="X439" i="14" s="1"/>
  <c r="W433" i="14"/>
  <c r="X433" i="14" s="1"/>
  <c r="W427" i="14"/>
  <c r="X427" i="14" s="1"/>
  <c r="W421" i="14"/>
  <c r="X421" i="14" s="1"/>
  <c r="W415" i="14"/>
  <c r="X415" i="14" s="1"/>
  <c r="W409" i="14"/>
  <c r="X409" i="14" s="1"/>
  <c r="W403" i="14"/>
  <c r="X403" i="14" s="1"/>
  <c r="W397" i="14"/>
  <c r="X397" i="14" s="1"/>
  <c r="W391" i="14"/>
  <c r="X391" i="14" s="1"/>
  <c r="W385" i="14"/>
  <c r="X385" i="14" s="1"/>
  <c r="W379" i="14"/>
  <c r="X379" i="14" s="1"/>
  <c r="W373" i="14"/>
  <c r="X373" i="14" s="1"/>
  <c r="W367" i="14"/>
  <c r="X367" i="14" s="1"/>
  <c r="W361" i="14"/>
  <c r="X361" i="14" s="1"/>
  <c r="W355" i="14"/>
  <c r="X355" i="14" s="1"/>
  <c r="W349" i="14"/>
  <c r="X349" i="14" s="1"/>
  <c r="W343" i="14"/>
  <c r="X343" i="14" s="1"/>
  <c r="W337" i="14"/>
  <c r="X337" i="14" s="1"/>
  <c r="W331" i="14"/>
  <c r="X331" i="14" s="1"/>
  <c r="W325" i="14"/>
  <c r="X325" i="14" s="1"/>
  <c r="W319" i="14"/>
  <c r="X319" i="14" s="1"/>
  <c r="W313" i="14"/>
  <c r="X313" i="14" s="1"/>
  <c r="W307" i="14"/>
  <c r="X307" i="14" s="1"/>
  <c r="W301" i="14"/>
  <c r="X301" i="14" s="1"/>
  <c r="W295" i="14"/>
  <c r="X295" i="14" s="1"/>
  <c r="W289" i="14"/>
  <c r="X289" i="14" s="1"/>
  <c r="W283" i="14"/>
  <c r="X283" i="14" s="1"/>
  <c r="W277" i="14"/>
  <c r="X277" i="14" s="1"/>
  <c r="W271" i="14"/>
  <c r="X271" i="14" s="1"/>
  <c r="W265" i="14"/>
  <c r="X265" i="14" s="1"/>
  <c r="W259" i="14"/>
  <c r="X259" i="14" s="1"/>
  <c r="W253" i="14"/>
  <c r="X253" i="14" s="1"/>
  <c r="W247" i="14"/>
  <c r="X247" i="14" s="1"/>
  <c r="W241" i="14"/>
  <c r="X241" i="14" s="1"/>
  <c r="W235" i="14"/>
  <c r="X235" i="14" s="1"/>
  <c r="W229" i="14"/>
  <c r="X229" i="14" s="1"/>
  <c r="W1480" i="14"/>
  <c r="X1480" i="14" s="1"/>
  <c r="W190" i="14"/>
  <c r="X190" i="14" s="1"/>
  <c r="W178" i="14"/>
  <c r="X178" i="14" s="1"/>
  <c r="W166" i="14"/>
  <c r="X166" i="14" s="1"/>
  <c r="W154" i="14"/>
  <c r="X154" i="14" s="1"/>
  <c r="W142" i="14"/>
  <c r="X142" i="14" s="1"/>
  <c r="W130" i="14"/>
  <c r="X130" i="14" s="1"/>
  <c r="W118" i="14"/>
  <c r="X118" i="14" s="1"/>
  <c r="W106" i="14"/>
  <c r="X106" i="14" s="1"/>
  <c r="W94" i="14"/>
  <c r="X94" i="14" s="1"/>
  <c r="W82" i="14"/>
  <c r="X82" i="14" s="1"/>
  <c r="W70" i="14"/>
  <c r="X70" i="14" s="1"/>
  <c r="W58" i="14"/>
  <c r="X58" i="14" s="1"/>
  <c r="W1419" i="14"/>
  <c r="X1419" i="14" s="1"/>
  <c r="W1077" i="14"/>
  <c r="X1077" i="14" s="1"/>
  <c r="W1065" i="14"/>
  <c r="X1065" i="14" s="1"/>
  <c r="W1053" i="14"/>
  <c r="X1053" i="14" s="1"/>
  <c r="W1041" i="14"/>
  <c r="X1041" i="14" s="1"/>
  <c r="W1029" i="14"/>
  <c r="X1029" i="14" s="1"/>
  <c r="W1017" i="14"/>
  <c r="X1017" i="14" s="1"/>
  <c r="W1005" i="14"/>
  <c r="X1005" i="14" s="1"/>
  <c r="W993" i="14"/>
  <c r="X993" i="14" s="1"/>
  <c r="W981" i="14"/>
  <c r="X981" i="14" s="1"/>
  <c r="W969" i="14"/>
  <c r="X969" i="14" s="1"/>
  <c r="W957" i="14"/>
  <c r="X957" i="14" s="1"/>
  <c r="W945" i="14"/>
  <c r="X945" i="14" s="1"/>
  <c r="W933" i="14"/>
  <c r="X933" i="14" s="1"/>
  <c r="W921" i="14"/>
  <c r="X921" i="14" s="1"/>
  <c r="W687" i="14"/>
  <c r="X687" i="14" s="1"/>
  <c r="W681" i="14"/>
  <c r="X681" i="14" s="1"/>
  <c r="W675" i="14"/>
  <c r="X675" i="14" s="1"/>
  <c r="W669" i="14"/>
  <c r="X669" i="14" s="1"/>
  <c r="W663" i="14"/>
  <c r="X663" i="14" s="1"/>
  <c r="W657" i="14"/>
  <c r="X657" i="14" s="1"/>
  <c r="W651" i="14"/>
  <c r="X651" i="14" s="1"/>
  <c r="W645" i="14"/>
  <c r="X645" i="14" s="1"/>
  <c r="W639" i="14"/>
  <c r="X639" i="14" s="1"/>
  <c r="W633" i="14"/>
  <c r="X633" i="14" s="1"/>
  <c r="W627" i="14"/>
  <c r="X627" i="14" s="1"/>
  <c r="W621" i="14"/>
  <c r="X621" i="14" s="1"/>
  <c r="W615" i="14"/>
  <c r="X615" i="14" s="1"/>
  <c r="W609" i="14"/>
  <c r="X609" i="14" s="1"/>
  <c r="W603" i="14"/>
  <c r="X603" i="14" s="1"/>
  <c r="W597" i="14"/>
  <c r="X597" i="14" s="1"/>
  <c r="W591" i="14"/>
  <c r="X591" i="14" s="1"/>
  <c r="W585" i="14"/>
  <c r="X585" i="14" s="1"/>
  <c r="W579" i="14"/>
  <c r="X579" i="14" s="1"/>
  <c r="W573" i="14"/>
  <c r="X573" i="14" s="1"/>
  <c r="W567" i="14"/>
  <c r="X567" i="14" s="1"/>
  <c r="W561" i="14"/>
  <c r="X561" i="14" s="1"/>
  <c r="W555" i="14"/>
  <c r="X555" i="14" s="1"/>
  <c r="W549" i="14"/>
  <c r="X549" i="14" s="1"/>
  <c r="W543" i="14"/>
  <c r="X543" i="14" s="1"/>
  <c r="W537" i="14"/>
  <c r="X537" i="14" s="1"/>
  <c r="W531" i="14"/>
  <c r="X531" i="14" s="1"/>
  <c r="W525" i="14"/>
  <c r="X525" i="14" s="1"/>
  <c r="W519" i="14"/>
  <c r="X519" i="14" s="1"/>
  <c r="W513" i="14"/>
  <c r="X513" i="14" s="1"/>
  <c r="W507" i="14"/>
  <c r="X507" i="14" s="1"/>
  <c r="W1502" i="14"/>
  <c r="X1502" i="14" s="1"/>
  <c r="W1484" i="14"/>
  <c r="X1484" i="14" s="1"/>
  <c r="W1478" i="14"/>
  <c r="X1478" i="14" s="1"/>
  <c r="W224" i="14"/>
  <c r="X224" i="14" s="1"/>
  <c r="W218" i="14"/>
  <c r="X218" i="14" s="1"/>
  <c r="W212" i="14"/>
  <c r="X212" i="14" s="1"/>
  <c r="W206" i="14"/>
  <c r="X206" i="14" s="1"/>
  <c r="W200" i="14"/>
  <c r="X200" i="14" s="1"/>
  <c r="W194" i="14"/>
  <c r="X194" i="14" s="1"/>
  <c r="W182" i="14"/>
  <c r="X182" i="14" s="1"/>
  <c r="W176" i="14"/>
  <c r="X176" i="14" s="1"/>
  <c r="W170" i="14"/>
  <c r="X170" i="14" s="1"/>
  <c r="W158" i="14"/>
  <c r="X158" i="14" s="1"/>
  <c r="W146" i="14"/>
  <c r="X146" i="14" s="1"/>
  <c r="W140" i="14"/>
  <c r="X140" i="14" s="1"/>
  <c r="W134" i="14"/>
  <c r="X134" i="14" s="1"/>
  <c r="W128" i="14"/>
  <c r="X128" i="14" s="1"/>
  <c r="W122" i="14"/>
  <c r="X122" i="14" s="1"/>
  <c r="W116" i="14"/>
  <c r="X116" i="14" s="1"/>
  <c r="W110" i="14"/>
  <c r="X110" i="14" s="1"/>
  <c r="W104" i="14"/>
  <c r="X104" i="14" s="1"/>
  <c r="W98" i="14"/>
  <c r="X98" i="14" s="1"/>
  <c r="W92" i="14"/>
  <c r="X92" i="14" s="1"/>
  <c r="W86" i="14"/>
  <c r="X86" i="14" s="1"/>
  <c r="W80" i="14"/>
  <c r="X80" i="14" s="1"/>
  <c r="W74" i="14"/>
  <c r="X74" i="14" s="1"/>
  <c r="W68" i="14"/>
  <c r="X68" i="14" s="1"/>
  <c r="W1453" i="14"/>
  <c r="X1453" i="14" s="1"/>
  <c r="W1441" i="14"/>
  <c r="X1441" i="14" s="1"/>
  <c r="W1429" i="14"/>
  <c r="X1429" i="14" s="1"/>
  <c r="W1417" i="14"/>
  <c r="X1417" i="14" s="1"/>
  <c r="W1427" i="14"/>
  <c r="X1427" i="14" s="1"/>
  <c r="W480" i="14"/>
  <c r="X480" i="14" s="1"/>
  <c r="W474" i="14"/>
  <c r="X474" i="14" s="1"/>
  <c r="W468" i="14"/>
  <c r="X468" i="14" s="1"/>
  <c r="W462" i="14"/>
  <c r="X462" i="14" s="1"/>
  <c r="W456" i="14"/>
  <c r="X456" i="14" s="1"/>
  <c r="W450" i="14"/>
  <c r="X450" i="14" s="1"/>
  <c r="W444" i="14"/>
  <c r="X444" i="14" s="1"/>
  <c r="W438" i="14"/>
  <c r="X438" i="14" s="1"/>
  <c r="W432" i="14"/>
  <c r="X432" i="14" s="1"/>
  <c r="W426" i="14"/>
  <c r="X426" i="14" s="1"/>
  <c r="W420" i="14"/>
  <c r="X420" i="14" s="1"/>
  <c r="W414" i="14"/>
  <c r="X414" i="14" s="1"/>
  <c r="W408" i="14"/>
  <c r="X408" i="14" s="1"/>
  <c r="W402" i="14"/>
  <c r="X402" i="14" s="1"/>
  <c r="W396" i="14"/>
  <c r="X396" i="14" s="1"/>
  <c r="W390" i="14"/>
  <c r="X390" i="14" s="1"/>
  <c r="W384" i="14"/>
  <c r="X384" i="14" s="1"/>
  <c r="W378" i="14"/>
  <c r="X378" i="14" s="1"/>
  <c r="W372" i="14"/>
  <c r="X372" i="14" s="1"/>
  <c r="W366" i="14"/>
  <c r="X366" i="14" s="1"/>
  <c r="W360" i="14"/>
  <c r="X360" i="14" s="1"/>
  <c r="W354" i="14"/>
  <c r="X354" i="14" s="1"/>
  <c r="W348" i="14"/>
  <c r="X348" i="14" s="1"/>
  <c r="W342" i="14"/>
  <c r="X342" i="14" s="1"/>
  <c r="W336" i="14"/>
  <c r="X336" i="14" s="1"/>
  <c r="W330" i="14"/>
  <c r="X330" i="14" s="1"/>
  <c r="W324" i="14"/>
  <c r="X324" i="14" s="1"/>
  <c r="W318" i="14"/>
  <c r="X318" i="14" s="1"/>
  <c r="W312" i="14"/>
  <c r="X312" i="14" s="1"/>
  <c r="W306" i="14"/>
  <c r="X306" i="14" s="1"/>
  <c r="W300" i="14"/>
  <c r="X300" i="14" s="1"/>
  <c r="W294" i="14"/>
  <c r="X294" i="14" s="1"/>
  <c r="W288" i="14"/>
  <c r="X288" i="14" s="1"/>
  <c r="W282" i="14"/>
  <c r="X282" i="14" s="1"/>
  <c r="W276" i="14"/>
  <c r="X276" i="14" s="1"/>
  <c r="W270" i="14"/>
  <c r="X270" i="14" s="1"/>
  <c r="W264" i="14"/>
  <c r="X264" i="14" s="1"/>
  <c r="W258" i="14"/>
  <c r="X258" i="14" s="1"/>
  <c r="W252" i="14"/>
  <c r="X252" i="14" s="1"/>
  <c r="W246" i="14"/>
  <c r="X246" i="14" s="1"/>
  <c r="W240" i="14"/>
  <c r="X240" i="14" s="1"/>
  <c r="W234" i="14"/>
  <c r="X234" i="14" s="1"/>
  <c r="W228" i="14"/>
  <c r="X228" i="14" s="1"/>
  <c r="W216" i="14"/>
  <c r="X216" i="14" s="1"/>
  <c r="W204" i="14"/>
  <c r="X204" i="14" s="1"/>
  <c r="W1490" i="14"/>
  <c r="X1490" i="14" s="1"/>
  <c r="W1371" i="14"/>
  <c r="X1371" i="14" s="1"/>
  <c r="W1457" i="14"/>
  <c r="X1457" i="14" s="1"/>
  <c r="W1445" i="14"/>
  <c r="X1445" i="14" s="1"/>
  <c r="W1433" i="14"/>
  <c r="X1433" i="14" s="1"/>
  <c r="W1421" i="14"/>
  <c r="X1421" i="14" s="1"/>
  <c r="W1409" i="14"/>
  <c r="X1409" i="14" s="1"/>
  <c r="W1397" i="14"/>
  <c r="X1397" i="14" s="1"/>
  <c r="W1385" i="14"/>
  <c r="X1385" i="14" s="1"/>
  <c r="W1373" i="14"/>
  <c r="X1373" i="14" s="1"/>
  <c r="W1361" i="14"/>
  <c r="X1361" i="14" s="1"/>
  <c r="W1349" i="14"/>
  <c r="X1349" i="14" s="1"/>
  <c r="W1337" i="14"/>
  <c r="X1337" i="14" s="1"/>
  <c r="W1325" i="14"/>
  <c r="X1325" i="14" s="1"/>
  <c r="W1313" i="14"/>
  <c r="X1313" i="14" s="1"/>
  <c r="W1301" i="14"/>
  <c r="X1301" i="14" s="1"/>
  <c r="W1289" i="14"/>
  <c r="X1289" i="14" s="1"/>
  <c r="W1277" i="14"/>
  <c r="X1277" i="14" s="1"/>
  <c r="W1265" i="14"/>
  <c r="X1265" i="14" s="1"/>
  <c r="W1253" i="14"/>
  <c r="X1253" i="14" s="1"/>
  <c r="W1241" i="14"/>
  <c r="X1241" i="14" s="1"/>
  <c r="W1229" i="14"/>
  <c r="X1229" i="14" s="1"/>
  <c r="W1217" i="14"/>
  <c r="X1217" i="14" s="1"/>
  <c r="W1205" i="14"/>
  <c r="X1205" i="14" s="1"/>
  <c r="W1085" i="14"/>
  <c r="X1085" i="14" s="1"/>
  <c r="W1073" i="14"/>
  <c r="X1073" i="14" s="1"/>
  <c r="W1061" i="14"/>
  <c r="X1061" i="14" s="1"/>
  <c r="W1049" i="14"/>
  <c r="X1049" i="14" s="1"/>
  <c r="W1037" i="14"/>
  <c r="X1037" i="14" s="1"/>
  <c r="W1025" i="14"/>
  <c r="X1025" i="14" s="1"/>
  <c r="W1013" i="14"/>
  <c r="X1013" i="14" s="1"/>
  <c r="W1001" i="14"/>
  <c r="X1001" i="14" s="1"/>
  <c r="W989" i="14"/>
  <c r="X989" i="14" s="1"/>
  <c r="W977" i="14"/>
  <c r="X977" i="14" s="1"/>
  <c r="W965" i="14"/>
  <c r="X965" i="14" s="1"/>
  <c r="W953" i="14"/>
  <c r="X953" i="14" s="1"/>
  <c r="W941" i="14"/>
  <c r="X941" i="14" s="1"/>
  <c r="W929" i="14"/>
  <c r="X929" i="14" s="1"/>
  <c r="W1459" i="14"/>
  <c r="X1459" i="14" s="1"/>
  <c r="W1339" i="14"/>
  <c r="X1339" i="14" s="1"/>
  <c r="W1279" i="14"/>
  <c r="X1279" i="14" s="1"/>
  <c r="W1255" i="14"/>
  <c r="X1255" i="14" s="1"/>
  <c r="W1231" i="14"/>
  <c r="X1231" i="14" s="1"/>
  <c r="W1207" i="14"/>
  <c r="X1207" i="14" s="1"/>
  <c r="W1056" i="14"/>
  <c r="X1056" i="14" s="1"/>
  <c r="W1014" i="14"/>
  <c r="X1014" i="14" s="1"/>
  <c r="W1011" i="14"/>
  <c r="X1011" i="14" s="1"/>
  <c r="W1007" i="14"/>
  <c r="X1007" i="14" s="1"/>
  <c r="W994" i="14"/>
  <c r="X994" i="14" s="1"/>
  <c r="W990" i="14"/>
  <c r="X990" i="14" s="1"/>
  <c r="W987" i="14"/>
  <c r="X987" i="14" s="1"/>
  <c r="W934" i="14"/>
  <c r="X934" i="14" s="1"/>
  <c r="W916" i="14"/>
  <c r="X916" i="14" s="1"/>
  <c r="W886" i="14"/>
  <c r="X886" i="14" s="1"/>
  <c r="W882" i="14"/>
  <c r="X882" i="14" s="1"/>
  <c r="W867" i="14"/>
  <c r="X867" i="14" s="1"/>
  <c r="W857" i="14"/>
  <c r="X857" i="14" s="1"/>
  <c r="W832" i="14"/>
  <c r="X832" i="14" s="1"/>
  <c r="W827" i="14"/>
  <c r="X827" i="14" s="1"/>
  <c r="W822" i="14"/>
  <c r="X822" i="14" s="1"/>
  <c r="W810" i="14"/>
  <c r="X810" i="14" s="1"/>
  <c r="W799" i="14"/>
  <c r="X799" i="14" s="1"/>
  <c r="W694" i="14"/>
  <c r="X694" i="14" s="1"/>
  <c r="W653" i="14"/>
  <c r="X653" i="14" s="1"/>
  <c r="W213" i="14"/>
  <c r="X213" i="14" s="1"/>
  <c r="W1486" i="14"/>
  <c r="X1486" i="14" s="1"/>
  <c r="W1476" i="14"/>
  <c r="X1476" i="14" s="1"/>
  <c r="W1455" i="14"/>
  <c r="X1455" i="14" s="1"/>
  <c r="W1447" i="14"/>
  <c r="X1447" i="14" s="1"/>
  <c r="W1415" i="14"/>
  <c r="X1415" i="14" s="1"/>
  <c r="W1395" i="14"/>
  <c r="X1395" i="14" s="1"/>
  <c r="W1391" i="14"/>
  <c r="X1391" i="14" s="1"/>
  <c r="W1367" i="14"/>
  <c r="X1367" i="14" s="1"/>
  <c r="W1363" i="14"/>
  <c r="X1363" i="14" s="1"/>
  <c r="W1335" i="14"/>
  <c r="X1335" i="14" s="1"/>
  <c r="W1307" i="14"/>
  <c r="X1307" i="14" s="1"/>
  <c r="W1303" i="14"/>
  <c r="X1303" i="14" s="1"/>
  <c r="W1131" i="14"/>
  <c r="X1131" i="14" s="1"/>
  <c r="W1127" i="14"/>
  <c r="X1127" i="14" s="1"/>
  <c r="W1103" i="14"/>
  <c r="X1103" i="14" s="1"/>
  <c r="W1080" i="14"/>
  <c r="X1080" i="14" s="1"/>
  <c r="W1060" i="14"/>
  <c r="X1060" i="14" s="1"/>
  <c r="W1006" i="14"/>
  <c r="X1006" i="14" s="1"/>
  <c r="W948" i="14"/>
  <c r="X948" i="14" s="1"/>
  <c r="W944" i="14"/>
  <c r="X944" i="14" s="1"/>
  <c r="W895" i="14"/>
  <c r="X895" i="14" s="1"/>
  <c r="W891" i="14"/>
  <c r="X891" i="14" s="1"/>
  <c r="W876" i="14"/>
  <c r="X876" i="14" s="1"/>
  <c r="W871" i="14"/>
  <c r="X871" i="14" s="1"/>
  <c r="W826" i="14"/>
  <c r="X826" i="14" s="1"/>
  <c r="W699" i="14"/>
  <c r="X699" i="14" s="1"/>
  <c r="W693" i="14"/>
  <c r="X693" i="14" s="1"/>
  <c r="W658" i="14"/>
  <c r="X658" i="14" s="1"/>
  <c r="W62" i="14"/>
  <c r="X62" i="14" s="1"/>
  <c r="W1482" i="14"/>
  <c r="X1482" i="14" s="1"/>
  <c r="W1451" i="14"/>
  <c r="X1451" i="14" s="1"/>
  <c r="W1443" i="14"/>
  <c r="X1443" i="14" s="1"/>
  <c r="W1411" i="14"/>
  <c r="X1411" i="14" s="1"/>
  <c r="W1387" i="14"/>
  <c r="X1387" i="14" s="1"/>
  <c r="W1331" i="14"/>
  <c r="X1331" i="14" s="1"/>
  <c r="W1327" i="14"/>
  <c r="X1327" i="14" s="1"/>
  <c r="W1271" i="14"/>
  <c r="X1271" i="14" s="1"/>
  <c r="W1247" i="14"/>
  <c r="X1247" i="14" s="1"/>
  <c r="W1223" i="14"/>
  <c r="X1223" i="14" s="1"/>
  <c r="W1199" i="14"/>
  <c r="X1199" i="14" s="1"/>
  <c r="W1193" i="14"/>
  <c r="X1193" i="14" s="1"/>
  <c r="W1187" i="14"/>
  <c r="X1187" i="14" s="1"/>
  <c r="W1181" i="14"/>
  <c r="X1181" i="14" s="1"/>
  <c r="W1175" i="14"/>
  <c r="X1175" i="14" s="1"/>
  <c r="W1169" i="14"/>
  <c r="X1169" i="14" s="1"/>
  <c r="W1163" i="14"/>
  <c r="X1163" i="14" s="1"/>
  <c r="W1157" i="14"/>
  <c r="X1157" i="14" s="1"/>
  <c r="W1151" i="14"/>
  <c r="X1151" i="14" s="1"/>
  <c r="W1145" i="14"/>
  <c r="X1145" i="14" s="1"/>
  <c r="W1139" i="14"/>
  <c r="X1139" i="14" s="1"/>
  <c r="W1107" i="14"/>
  <c r="X1107" i="14" s="1"/>
  <c r="W1084" i="14"/>
  <c r="X1084" i="14" s="1"/>
  <c r="W1076" i="14"/>
  <c r="X1076" i="14" s="1"/>
  <c r="W1068" i="14"/>
  <c r="X1068" i="14" s="1"/>
  <c r="W1064" i="14"/>
  <c r="X1064" i="14" s="1"/>
  <c r="W1044" i="14"/>
  <c r="X1044" i="14" s="1"/>
  <c r="W1040" i="14"/>
  <c r="X1040" i="14" s="1"/>
  <c r="W1036" i="14"/>
  <c r="X1036" i="14" s="1"/>
  <c r="W1028" i="14"/>
  <c r="X1028" i="14" s="1"/>
  <c r="W1024" i="14"/>
  <c r="X1024" i="14" s="1"/>
  <c r="W1020" i="14"/>
  <c r="X1020" i="14" s="1"/>
  <c r="W970" i="14"/>
  <c r="X970" i="14" s="1"/>
  <c r="W904" i="14"/>
  <c r="X904" i="14" s="1"/>
  <c r="W900" i="14"/>
  <c r="X900" i="14" s="1"/>
  <c r="W885" i="14"/>
  <c r="X885" i="14" s="1"/>
  <c r="W880" i="14"/>
  <c r="X880" i="14" s="1"/>
  <c r="W850" i="14"/>
  <c r="X850" i="14" s="1"/>
  <c r="W846" i="14"/>
  <c r="X846" i="14" s="1"/>
  <c r="W698" i="14"/>
  <c r="X698" i="14" s="1"/>
  <c r="W562" i="14"/>
  <c r="X562" i="14" s="1"/>
  <c r="W556" i="14"/>
  <c r="X556" i="14" s="1"/>
  <c r="W1498" i="14"/>
  <c r="X1498" i="14" s="1"/>
  <c r="W1488" i="14"/>
  <c r="X1488" i="14" s="1"/>
  <c r="W1471" i="14"/>
  <c r="X1471" i="14" s="1"/>
  <c r="W1439" i="14"/>
  <c r="X1439" i="14" s="1"/>
  <c r="W1359" i="14"/>
  <c r="X1359" i="14" s="1"/>
  <c r="W1295" i="14"/>
  <c r="X1295" i="14" s="1"/>
  <c r="W1291" i="14"/>
  <c r="X1291" i="14" s="1"/>
  <c r="W1267" i="14"/>
  <c r="X1267" i="14" s="1"/>
  <c r="W1243" i="14"/>
  <c r="X1243" i="14" s="1"/>
  <c r="W1219" i="14"/>
  <c r="X1219" i="14" s="1"/>
  <c r="W1121" i="14"/>
  <c r="X1121" i="14" s="1"/>
  <c r="W1083" i="14"/>
  <c r="X1083" i="14" s="1"/>
  <c r="W1079" i="14"/>
  <c r="X1079" i="14" s="1"/>
  <c r="W1067" i="14"/>
  <c r="X1067" i="14" s="1"/>
  <c r="W1063" i="14"/>
  <c r="X1063" i="14" s="1"/>
  <c r="W1031" i="14"/>
  <c r="X1031" i="14" s="1"/>
  <c r="W947" i="14"/>
  <c r="X947" i="14" s="1"/>
  <c r="W913" i="14"/>
  <c r="X913" i="14" s="1"/>
  <c r="W909" i="14"/>
  <c r="X909" i="14" s="1"/>
  <c r="W894" i="14"/>
  <c r="X894" i="14" s="1"/>
  <c r="W889" i="14"/>
  <c r="X889" i="14" s="1"/>
  <c r="W845" i="14"/>
  <c r="X845" i="14" s="1"/>
  <c r="W774" i="14"/>
  <c r="X774" i="14" s="1"/>
  <c r="W763" i="14"/>
  <c r="X763" i="14" s="1"/>
  <c r="W1494" i="14"/>
  <c r="X1494" i="14" s="1"/>
  <c r="W1467" i="14"/>
  <c r="X1467" i="14" s="1"/>
  <c r="W1435" i="14"/>
  <c r="X1435" i="14" s="1"/>
  <c r="W1407" i="14"/>
  <c r="X1407" i="14" s="1"/>
  <c r="W1403" i="14"/>
  <c r="X1403" i="14" s="1"/>
  <c r="W1383" i="14"/>
  <c r="X1383" i="14" s="1"/>
  <c r="W1379" i="14"/>
  <c r="X1379" i="14" s="1"/>
  <c r="W1355" i="14"/>
  <c r="X1355" i="14" s="1"/>
  <c r="W1351" i="14"/>
  <c r="X1351" i="14" s="1"/>
  <c r="W1323" i="14"/>
  <c r="X1323" i="14" s="1"/>
  <c r="W1197" i="14"/>
  <c r="X1197" i="14" s="1"/>
  <c r="W1191" i="14"/>
  <c r="X1191" i="14" s="1"/>
  <c r="W1185" i="14"/>
  <c r="X1185" i="14" s="1"/>
  <c r="W1179" i="14"/>
  <c r="X1179" i="14" s="1"/>
  <c r="W1173" i="14"/>
  <c r="X1173" i="14" s="1"/>
  <c r="W1167" i="14"/>
  <c r="X1167" i="14" s="1"/>
  <c r="W1161" i="14"/>
  <c r="X1161" i="14" s="1"/>
  <c r="W1155" i="14"/>
  <c r="X1155" i="14" s="1"/>
  <c r="W1149" i="14"/>
  <c r="X1149" i="14" s="1"/>
  <c r="W1143" i="14"/>
  <c r="X1143" i="14" s="1"/>
  <c r="W1137" i="14"/>
  <c r="X1137" i="14" s="1"/>
  <c r="W1133" i="14"/>
  <c r="X1133" i="14" s="1"/>
  <c r="W1125" i="14"/>
  <c r="X1125" i="14" s="1"/>
  <c r="W1115" i="14"/>
  <c r="X1115" i="14" s="1"/>
  <c r="W1091" i="14"/>
  <c r="X1091" i="14" s="1"/>
  <c r="W1071" i="14"/>
  <c r="X1071" i="14" s="1"/>
  <c r="W1047" i="14"/>
  <c r="X1047" i="14" s="1"/>
  <c r="W1043" i="14"/>
  <c r="X1043" i="14" s="1"/>
  <c r="W1030" i="14"/>
  <c r="X1030" i="14" s="1"/>
  <c r="W1023" i="14"/>
  <c r="X1023" i="14" s="1"/>
  <c r="W1008" i="14"/>
  <c r="X1008" i="14" s="1"/>
  <c r="W1004" i="14"/>
  <c r="X1004" i="14" s="1"/>
  <c r="W1000" i="14"/>
  <c r="X1000" i="14" s="1"/>
  <c r="W964" i="14"/>
  <c r="X964" i="14" s="1"/>
  <c r="W960" i="14"/>
  <c r="X960" i="14" s="1"/>
  <c r="W918" i="14"/>
  <c r="X918" i="14" s="1"/>
  <c r="W903" i="14"/>
  <c r="X903" i="14" s="1"/>
  <c r="W898" i="14"/>
  <c r="X898" i="14" s="1"/>
  <c r="W868" i="14"/>
  <c r="X868" i="14" s="1"/>
  <c r="W864" i="14"/>
  <c r="X864" i="14" s="1"/>
  <c r="W801" i="14"/>
  <c r="X801" i="14" s="1"/>
  <c r="W790" i="14"/>
  <c r="X790" i="14" s="1"/>
  <c r="W778" i="14"/>
  <c r="X778" i="14" s="1"/>
  <c r="W773" i="14"/>
  <c r="X773" i="14" s="1"/>
  <c r="W768" i="14"/>
  <c r="X768" i="14" s="1"/>
  <c r="W625" i="14"/>
  <c r="X625" i="14" s="1"/>
  <c r="W1500" i="14"/>
  <c r="X1500" i="14" s="1"/>
  <c r="W1474" i="14"/>
  <c r="X1474" i="14" s="1"/>
  <c r="W1463" i="14"/>
  <c r="X1463" i="14" s="1"/>
  <c r="W1431" i="14"/>
  <c r="X1431" i="14" s="1"/>
  <c r="W1423" i="14"/>
  <c r="X1423" i="14" s="1"/>
  <c r="W1399" i="14"/>
  <c r="X1399" i="14" s="1"/>
  <c r="W1375" i="14"/>
  <c r="X1375" i="14" s="1"/>
  <c r="W1347" i="14"/>
  <c r="X1347" i="14" s="1"/>
  <c r="W1343" i="14"/>
  <c r="X1343" i="14" s="1"/>
  <c r="W1319" i="14"/>
  <c r="X1319" i="14" s="1"/>
  <c r="W1315" i="14"/>
  <c r="X1315" i="14" s="1"/>
  <c r="W1283" i="14"/>
  <c r="X1283" i="14" s="1"/>
  <c r="W1259" i="14"/>
  <c r="X1259" i="14" s="1"/>
  <c r="W1235" i="14"/>
  <c r="X1235" i="14" s="1"/>
  <c r="W1211" i="14"/>
  <c r="X1211" i="14" s="1"/>
  <c r="W1119" i="14"/>
  <c r="X1119" i="14" s="1"/>
  <c r="W1095" i="14"/>
  <c r="X1095" i="14" s="1"/>
  <c r="W1042" i="14"/>
  <c r="X1042" i="14" s="1"/>
  <c r="W995" i="14"/>
  <c r="X995" i="14" s="1"/>
  <c r="W983" i="14"/>
  <c r="X983" i="14" s="1"/>
  <c r="W968" i="14"/>
  <c r="X968" i="14" s="1"/>
  <c r="W935" i="14"/>
  <c r="X935" i="14" s="1"/>
  <c r="W930" i="14"/>
  <c r="X930" i="14" s="1"/>
  <c r="W912" i="14"/>
  <c r="X912" i="14" s="1"/>
  <c r="W907" i="14"/>
  <c r="X907" i="14" s="1"/>
  <c r="W877" i="14"/>
  <c r="X877" i="14" s="1"/>
  <c r="W873" i="14"/>
  <c r="X873" i="14" s="1"/>
  <c r="W863" i="14"/>
  <c r="X863" i="14" s="1"/>
  <c r="W828" i="14"/>
  <c r="X828" i="14" s="1"/>
  <c r="W817" i="14"/>
  <c r="X817" i="14" s="1"/>
  <c r="W805" i="14"/>
  <c r="X805" i="14" s="1"/>
  <c r="W800" i="14"/>
  <c r="X800" i="14" s="1"/>
  <c r="W795" i="14"/>
  <c r="X795" i="14" s="1"/>
  <c r="W783" i="14"/>
  <c r="X783" i="14" s="1"/>
  <c r="W772" i="14"/>
  <c r="X772" i="14" s="1"/>
  <c r="W853" i="14"/>
  <c r="X853" i="14" s="1"/>
  <c r="W849" i="14"/>
  <c r="X849" i="14" s="1"/>
  <c r="W839" i="14"/>
  <c r="X839" i="14" s="1"/>
  <c r="W835" i="14"/>
  <c r="X835" i="14" s="1"/>
  <c r="W831" i="14"/>
  <c r="X831" i="14" s="1"/>
  <c r="W814" i="14"/>
  <c r="X814" i="14" s="1"/>
  <c r="W809" i="14"/>
  <c r="X809" i="14" s="1"/>
  <c r="W804" i="14"/>
  <c r="X804" i="14" s="1"/>
  <c r="W787" i="14"/>
  <c r="X787" i="14" s="1"/>
  <c r="W782" i="14"/>
  <c r="X782" i="14" s="1"/>
  <c r="W777" i="14"/>
  <c r="X777" i="14" s="1"/>
  <c r="W760" i="14"/>
  <c r="X760" i="14" s="1"/>
  <c r="W755" i="14"/>
  <c r="X755" i="14" s="1"/>
  <c r="W749" i="14"/>
  <c r="X749" i="14" s="1"/>
  <c r="W743" i="14"/>
  <c r="X743" i="14" s="1"/>
  <c r="W737" i="14"/>
  <c r="X737" i="14" s="1"/>
  <c r="W731" i="14"/>
  <c r="X731" i="14" s="1"/>
  <c r="W725" i="14"/>
  <c r="X725" i="14" s="1"/>
  <c r="W719" i="14"/>
  <c r="X719" i="14" s="1"/>
  <c r="W713" i="14"/>
  <c r="X713" i="14" s="1"/>
  <c r="W668" i="14"/>
  <c r="X668" i="14" s="1"/>
  <c r="W635" i="14"/>
  <c r="X635" i="14" s="1"/>
  <c r="W1113" i="14"/>
  <c r="X1113" i="14" s="1"/>
  <c r="W1109" i="14"/>
  <c r="X1109" i="14" s="1"/>
  <c r="W1101" i="14"/>
  <c r="X1101" i="14" s="1"/>
  <c r="W1097" i="14"/>
  <c r="X1097" i="14" s="1"/>
  <c r="W1089" i="14"/>
  <c r="X1089" i="14" s="1"/>
  <c r="W1055" i="14"/>
  <c r="X1055" i="14" s="1"/>
  <c r="W1052" i="14"/>
  <c r="X1052" i="14" s="1"/>
  <c r="W1032" i="14"/>
  <c r="X1032" i="14" s="1"/>
  <c r="W1019" i="14"/>
  <c r="X1019" i="14" s="1"/>
  <c r="W1016" i="14"/>
  <c r="X1016" i="14" s="1"/>
  <c r="W1002" i="14"/>
  <c r="X1002" i="14" s="1"/>
  <c r="W996" i="14"/>
  <c r="X996" i="14" s="1"/>
  <c r="W954" i="14"/>
  <c r="X954" i="14" s="1"/>
  <c r="W951" i="14"/>
  <c r="X951" i="14" s="1"/>
  <c r="W928" i="14"/>
  <c r="X928" i="14" s="1"/>
  <c r="W924" i="14"/>
  <c r="X924" i="14" s="1"/>
  <c r="W861" i="14"/>
  <c r="X861" i="14" s="1"/>
  <c r="W843" i="14"/>
  <c r="X843" i="14" s="1"/>
  <c r="W819" i="14"/>
  <c r="X819" i="14" s="1"/>
  <c r="W808" i="14"/>
  <c r="X808" i="14" s="1"/>
  <c r="W792" i="14"/>
  <c r="X792" i="14" s="1"/>
  <c r="W781" i="14"/>
  <c r="X781" i="14" s="1"/>
  <c r="W765" i="14"/>
  <c r="X765" i="14" s="1"/>
  <c r="W754" i="14"/>
  <c r="X754" i="14" s="1"/>
  <c r="W748" i="14"/>
  <c r="X748" i="14" s="1"/>
  <c r="W742" i="14"/>
  <c r="X742" i="14" s="1"/>
  <c r="W736" i="14"/>
  <c r="X736" i="14" s="1"/>
  <c r="W730" i="14"/>
  <c r="X730" i="14" s="1"/>
  <c r="W724" i="14"/>
  <c r="X724" i="14" s="1"/>
  <c r="W718" i="14"/>
  <c r="X718" i="14" s="1"/>
  <c r="W712" i="14"/>
  <c r="X712" i="14" s="1"/>
  <c r="W640" i="14"/>
  <c r="X640" i="14" s="1"/>
  <c r="W599" i="14"/>
  <c r="X599" i="14" s="1"/>
  <c r="W587" i="14"/>
  <c r="X587" i="14" s="1"/>
  <c r="W569" i="14"/>
  <c r="X569" i="14" s="1"/>
  <c r="W558" i="14"/>
  <c r="X558" i="14" s="1"/>
  <c r="W540" i="14"/>
  <c r="X540" i="14" s="1"/>
  <c r="W504" i="14"/>
  <c r="X504" i="14" s="1"/>
  <c r="W1075" i="14"/>
  <c r="X1075" i="14" s="1"/>
  <c r="W1072" i="14"/>
  <c r="X1072" i="14" s="1"/>
  <c r="W1054" i="14"/>
  <c r="X1054" i="14" s="1"/>
  <c r="W1048" i="14"/>
  <c r="X1048" i="14" s="1"/>
  <c r="W1035" i="14"/>
  <c r="X1035" i="14" s="1"/>
  <c r="W1018" i="14"/>
  <c r="X1018" i="14" s="1"/>
  <c r="W1012" i="14"/>
  <c r="X1012" i="14" s="1"/>
  <c r="W999" i="14"/>
  <c r="X999" i="14" s="1"/>
  <c r="W992" i="14"/>
  <c r="X992" i="14" s="1"/>
  <c r="W984" i="14"/>
  <c r="X984" i="14" s="1"/>
  <c r="W980" i="14"/>
  <c r="X980" i="14" s="1"/>
  <c r="W971" i="14"/>
  <c r="X971" i="14" s="1"/>
  <c r="W966" i="14"/>
  <c r="X966" i="14" s="1"/>
  <c r="W932" i="14"/>
  <c r="X932" i="14" s="1"/>
  <c r="W919" i="14"/>
  <c r="X919" i="14" s="1"/>
  <c r="W915" i="14"/>
  <c r="X915" i="14" s="1"/>
  <c r="W910" i="14"/>
  <c r="X910" i="14" s="1"/>
  <c r="W906" i="14"/>
  <c r="X906" i="14" s="1"/>
  <c r="W901" i="14"/>
  <c r="X901" i="14" s="1"/>
  <c r="W897" i="14"/>
  <c r="X897" i="14" s="1"/>
  <c r="W892" i="14"/>
  <c r="X892" i="14" s="1"/>
  <c r="W888" i="14"/>
  <c r="X888" i="14" s="1"/>
  <c r="W883" i="14"/>
  <c r="X883" i="14" s="1"/>
  <c r="W879" i="14"/>
  <c r="X879" i="14" s="1"/>
  <c r="W874" i="14"/>
  <c r="X874" i="14" s="1"/>
  <c r="W870" i="14"/>
  <c r="X870" i="14" s="1"/>
  <c r="W860" i="14"/>
  <c r="X860" i="14" s="1"/>
  <c r="W856" i="14"/>
  <c r="X856" i="14" s="1"/>
  <c r="W842" i="14"/>
  <c r="X842" i="14" s="1"/>
  <c r="W838" i="14"/>
  <c r="X838" i="14" s="1"/>
  <c r="W823" i="14"/>
  <c r="X823" i="14" s="1"/>
  <c r="W818" i="14"/>
  <c r="X818" i="14" s="1"/>
  <c r="W813" i="14"/>
  <c r="X813" i="14" s="1"/>
  <c r="W796" i="14"/>
  <c r="X796" i="14" s="1"/>
  <c r="W791" i="14"/>
  <c r="X791" i="14" s="1"/>
  <c r="W786" i="14"/>
  <c r="X786" i="14" s="1"/>
  <c r="W769" i="14"/>
  <c r="X769" i="14" s="1"/>
  <c r="W764" i="14"/>
  <c r="X764" i="14" s="1"/>
  <c r="W759" i="14"/>
  <c r="X759" i="14" s="1"/>
  <c r="W753" i="14"/>
  <c r="X753" i="14" s="1"/>
  <c r="W747" i="14"/>
  <c r="X747" i="14" s="1"/>
  <c r="W741" i="14"/>
  <c r="X741" i="14" s="1"/>
  <c r="W735" i="14"/>
  <c r="X735" i="14" s="1"/>
  <c r="W729" i="14"/>
  <c r="X729" i="14" s="1"/>
  <c r="W723" i="14"/>
  <c r="X723" i="14" s="1"/>
  <c r="W717" i="14"/>
  <c r="X717" i="14" s="1"/>
  <c r="W711" i="14"/>
  <c r="X711" i="14" s="1"/>
  <c r="W684" i="14"/>
  <c r="X684" i="14" s="1"/>
  <c r="W592" i="14"/>
  <c r="X592" i="14" s="1"/>
  <c r="W580" i="14"/>
  <c r="X580" i="14" s="1"/>
  <c r="W574" i="14"/>
  <c r="X574" i="14" s="1"/>
  <c r="W551" i="14"/>
  <c r="X551" i="14" s="1"/>
  <c r="W515" i="14"/>
  <c r="X515" i="14" s="1"/>
  <c r="W982" i="14"/>
  <c r="X982" i="14" s="1"/>
  <c r="W976" i="14"/>
  <c r="X976" i="14" s="1"/>
  <c r="W963" i="14"/>
  <c r="X963" i="14" s="1"/>
  <c r="W946" i="14"/>
  <c r="X946" i="14" s="1"/>
  <c r="W940" i="14"/>
  <c r="X940" i="14" s="1"/>
  <c r="W927" i="14"/>
  <c r="X927" i="14" s="1"/>
  <c r="W866" i="14"/>
  <c r="X866" i="14" s="1"/>
  <c r="W859" i="14"/>
  <c r="X859" i="14" s="1"/>
  <c r="W852" i="14"/>
  <c r="X852" i="14" s="1"/>
  <c r="W848" i="14"/>
  <c r="X848" i="14" s="1"/>
  <c r="W841" i="14"/>
  <c r="X841" i="14" s="1"/>
  <c r="W834" i="14"/>
  <c r="X834" i="14" s="1"/>
  <c r="W830" i="14"/>
  <c r="X830" i="14" s="1"/>
  <c r="W821" i="14"/>
  <c r="X821" i="14" s="1"/>
  <c r="W812" i="14"/>
  <c r="X812" i="14" s="1"/>
  <c r="W803" i="14"/>
  <c r="X803" i="14" s="1"/>
  <c r="W794" i="14"/>
  <c r="X794" i="14" s="1"/>
  <c r="W785" i="14"/>
  <c r="X785" i="14" s="1"/>
  <c r="W776" i="14"/>
  <c r="X776" i="14" s="1"/>
  <c r="W767" i="14"/>
  <c r="X767" i="14" s="1"/>
  <c r="W758" i="14"/>
  <c r="X758" i="14" s="1"/>
  <c r="W752" i="14"/>
  <c r="X752" i="14" s="1"/>
  <c r="W746" i="14"/>
  <c r="X746" i="14" s="1"/>
  <c r="W740" i="14"/>
  <c r="X740" i="14" s="1"/>
  <c r="W734" i="14"/>
  <c r="X734" i="14" s="1"/>
  <c r="W728" i="14"/>
  <c r="X728" i="14" s="1"/>
  <c r="W722" i="14"/>
  <c r="X722" i="14" s="1"/>
  <c r="W716" i="14"/>
  <c r="X716" i="14" s="1"/>
  <c r="W710" i="14"/>
  <c r="X710" i="14" s="1"/>
  <c r="W706" i="14"/>
  <c r="X706" i="14" s="1"/>
  <c r="W692" i="14"/>
  <c r="X692" i="14" s="1"/>
  <c r="W688" i="14"/>
  <c r="X688" i="14" s="1"/>
  <c r="W683" i="14"/>
  <c r="X683" i="14" s="1"/>
  <c r="W677" i="14"/>
  <c r="X677" i="14" s="1"/>
  <c r="W672" i="14"/>
  <c r="X672" i="14" s="1"/>
  <c r="W666" i="14"/>
  <c r="X666" i="14" s="1"/>
  <c r="W612" i="14"/>
  <c r="X612" i="14" s="1"/>
  <c r="W526" i="14"/>
  <c r="X526" i="14" s="1"/>
  <c r="W520" i="14"/>
  <c r="X520" i="14" s="1"/>
  <c r="W978" i="14"/>
  <c r="X978" i="14" s="1"/>
  <c r="W972" i="14"/>
  <c r="X972" i="14" s="1"/>
  <c r="W959" i="14"/>
  <c r="X959" i="14" s="1"/>
  <c r="W956" i="14"/>
  <c r="X956" i="14" s="1"/>
  <c r="W942" i="14"/>
  <c r="X942" i="14" s="1"/>
  <c r="W936" i="14"/>
  <c r="X936" i="14" s="1"/>
  <c r="W923" i="14"/>
  <c r="X923" i="14" s="1"/>
  <c r="W920" i="14"/>
  <c r="X920" i="14" s="1"/>
  <c r="W917" i="14"/>
  <c r="X917" i="14" s="1"/>
  <c r="W914" i="14"/>
  <c r="X914" i="14" s="1"/>
  <c r="W911" i="14"/>
  <c r="X911" i="14" s="1"/>
  <c r="W908" i="14"/>
  <c r="X908" i="14" s="1"/>
  <c r="W905" i="14"/>
  <c r="X905" i="14" s="1"/>
  <c r="W902" i="14"/>
  <c r="X902" i="14" s="1"/>
  <c r="W899" i="14"/>
  <c r="X899" i="14" s="1"/>
  <c r="W896" i="14"/>
  <c r="X896" i="14" s="1"/>
  <c r="W893" i="14"/>
  <c r="X893" i="14" s="1"/>
  <c r="W890" i="14"/>
  <c r="X890" i="14" s="1"/>
  <c r="W887" i="14"/>
  <c r="X887" i="14" s="1"/>
  <c r="W884" i="14"/>
  <c r="X884" i="14" s="1"/>
  <c r="W881" i="14"/>
  <c r="X881" i="14" s="1"/>
  <c r="W878" i="14"/>
  <c r="X878" i="14" s="1"/>
  <c r="W875" i="14"/>
  <c r="X875" i="14" s="1"/>
  <c r="W872" i="14"/>
  <c r="X872" i="14" s="1"/>
  <c r="W869" i="14"/>
  <c r="X869" i="14" s="1"/>
  <c r="W862" i="14"/>
  <c r="X862" i="14" s="1"/>
  <c r="W855" i="14"/>
  <c r="X855" i="14" s="1"/>
  <c r="W851" i="14"/>
  <c r="X851" i="14" s="1"/>
  <c r="W844" i="14"/>
  <c r="X844" i="14" s="1"/>
  <c r="W837" i="14"/>
  <c r="X837" i="14" s="1"/>
  <c r="W833" i="14"/>
  <c r="X833" i="14" s="1"/>
  <c r="W829" i="14"/>
  <c r="X829" i="14" s="1"/>
  <c r="W825" i="14"/>
  <c r="X825" i="14" s="1"/>
  <c r="W820" i="14"/>
  <c r="X820" i="14" s="1"/>
  <c r="W816" i="14"/>
  <c r="X816" i="14" s="1"/>
  <c r="W811" i="14"/>
  <c r="X811" i="14" s="1"/>
  <c r="W807" i="14"/>
  <c r="X807" i="14" s="1"/>
  <c r="W802" i="14"/>
  <c r="X802" i="14" s="1"/>
  <c r="W798" i="14"/>
  <c r="X798" i="14" s="1"/>
  <c r="W793" i="14"/>
  <c r="X793" i="14" s="1"/>
  <c r="W789" i="14"/>
  <c r="X789" i="14" s="1"/>
  <c r="W784" i="14"/>
  <c r="X784" i="14" s="1"/>
  <c r="W780" i="14"/>
  <c r="X780" i="14" s="1"/>
  <c r="W775" i="14"/>
  <c r="X775" i="14" s="1"/>
  <c r="W771" i="14"/>
  <c r="X771" i="14" s="1"/>
  <c r="W766" i="14"/>
  <c r="X766" i="14" s="1"/>
  <c r="W762" i="14"/>
  <c r="X762" i="14" s="1"/>
  <c r="W757" i="14"/>
  <c r="X757" i="14" s="1"/>
  <c r="W751" i="14"/>
  <c r="X751" i="14" s="1"/>
  <c r="W745" i="14"/>
  <c r="X745" i="14" s="1"/>
  <c r="W739" i="14"/>
  <c r="X739" i="14" s="1"/>
  <c r="W733" i="14"/>
  <c r="X733" i="14" s="1"/>
  <c r="W727" i="14"/>
  <c r="X727" i="14" s="1"/>
  <c r="W721" i="14"/>
  <c r="X721" i="14" s="1"/>
  <c r="W715" i="14"/>
  <c r="X715" i="14" s="1"/>
  <c r="W705" i="14"/>
  <c r="X705" i="14" s="1"/>
  <c r="W682" i="14"/>
  <c r="X682" i="14" s="1"/>
  <c r="W676" i="14"/>
  <c r="X676" i="14" s="1"/>
  <c r="W671" i="14"/>
  <c r="X671" i="14" s="1"/>
  <c r="W644" i="14"/>
  <c r="X644" i="14" s="1"/>
  <c r="W606" i="14"/>
  <c r="X606" i="14" s="1"/>
  <c r="W589" i="14"/>
  <c r="X589" i="14" s="1"/>
  <c r="W548" i="14"/>
  <c r="X548" i="14" s="1"/>
  <c r="W508" i="14"/>
  <c r="X508" i="14" s="1"/>
  <c r="W502" i="14"/>
  <c r="X502" i="14" s="1"/>
  <c r="W496" i="14"/>
  <c r="X496" i="14" s="1"/>
  <c r="W484" i="14"/>
  <c r="X484" i="14" s="1"/>
  <c r="W988" i="14"/>
  <c r="X988" i="14" s="1"/>
  <c r="W975" i="14"/>
  <c r="X975" i="14" s="1"/>
  <c r="W958" i="14"/>
  <c r="X958" i="14" s="1"/>
  <c r="W952" i="14"/>
  <c r="X952" i="14" s="1"/>
  <c r="W939" i="14"/>
  <c r="X939" i="14" s="1"/>
  <c r="W922" i="14"/>
  <c r="X922" i="14" s="1"/>
  <c r="W865" i="14"/>
  <c r="X865" i="14" s="1"/>
  <c r="W858" i="14"/>
  <c r="X858" i="14" s="1"/>
  <c r="W854" i="14"/>
  <c r="X854" i="14" s="1"/>
  <c r="W847" i="14"/>
  <c r="X847" i="14" s="1"/>
  <c r="W840" i="14"/>
  <c r="X840" i="14" s="1"/>
  <c r="W836" i="14"/>
  <c r="X836" i="14" s="1"/>
  <c r="W824" i="14"/>
  <c r="X824" i="14" s="1"/>
  <c r="W815" i="14"/>
  <c r="X815" i="14" s="1"/>
  <c r="W806" i="14"/>
  <c r="X806" i="14" s="1"/>
  <c r="W797" i="14"/>
  <c r="X797" i="14" s="1"/>
  <c r="W788" i="14"/>
  <c r="X788" i="14" s="1"/>
  <c r="W779" i="14"/>
  <c r="X779" i="14" s="1"/>
  <c r="W770" i="14"/>
  <c r="X770" i="14" s="1"/>
  <c r="W761" i="14"/>
  <c r="X761" i="14" s="1"/>
  <c r="W756" i="14"/>
  <c r="X756" i="14" s="1"/>
  <c r="W750" i="14"/>
  <c r="X750" i="14" s="1"/>
  <c r="W744" i="14"/>
  <c r="X744" i="14" s="1"/>
  <c r="W738" i="14"/>
  <c r="X738" i="14" s="1"/>
  <c r="W732" i="14"/>
  <c r="X732" i="14" s="1"/>
  <c r="W726" i="14"/>
  <c r="X726" i="14" s="1"/>
  <c r="W720" i="14"/>
  <c r="X720" i="14" s="1"/>
  <c r="W714" i="14"/>
  <c r="X714" i="14" s="1"/>
  <c r="W704" i="14"/>
  <c r="X704" i="14" s="1"/>
  <c r="W700" i="14"/>
  <c r="X700" i="14" s="1"/>
  <c r="W654" i="14"/>
  <c r="X654" i="14" s="1"/>
  <c r="W648" i="14"/>
  <c r="X648" i="14" s="1"/>
  <c r="W616" i="14"/>
  <c r="X616" i="14" s="1"/>
  <c r="W524" i="14"/>
  <c r="X524" i="14" s="1"/>
  <c r="W708" i="14"/>
  <c r="X708" i="14" s="1"/>
  <c r="W701" i="14"/>
  <c r="X701" i="14" s="1"/>
  <c r="W697" i="14"/>
  <c r="X697" i="14" s="1"/>
  <c r="W690" i="14"/>
  <c r="X690" i="14" s="1"/>
  <c r="W678" i="14"/>
  <c r="X678" i="14" s="1"/>
  <c r="W670" i="14"/>
  <c r="X670" i="14" s="1"/>
  <c r="W665" i="14"/>
  <c r="X665" i="14" s="1"/>
  <c r="W661" i="14"/>
  <c r="X661" i="14" s="1"/>
  <c r="W652" i="14"/>
  <c r="X652" i="14" s="1"/>
  <c r="W647" i="14"/>
  <c r="X647" i="14" s="1"/>
  <c r="W634" i="14"/>
  <c r="X634" i="14" s="1"/>
  <c r="W624" i="14"/>
  <c r="X624" i="14" s="1"/>
  <c r="W620" i="14"/>
  <c r="X620" i="14" s="1"/>
  <c r="W610" i="14"/>
  <c r="X610" i="14" s="1"/>
  <c r="W605" i="14"/>
  <c r="X605" i="14" s="1"/>
  <c r="W596" i="14"/>
  <c r="X596" i="14" s="1"/>
  <c r="W545" i="14"/>
  <c r="X545" i="14" s="1"/>
  <c r="W534" i="14"/>
  <c r="X534" i="14" s="1"/>
  <c r="W428" i="14"/>
  <c r="X428" i="14" s="1"/>
  <c r="W660" i="14"/>
  <c r="X660" i="14" s="1"/>
  <c r="W656" i="14"/>
  <c r="X656" i="14" s="1"/>
  <c r="W642" i="14"/>
  <c r="X642" i="14" s="1"/>
  <c r="W628" i="14"/>
  <c r="X628" i="14" s="1"/>
  <c r="W623" i="14"/>
  <c r="X623" i="14" s="1"/>
  <c r="W576" i="14"/>
  <c r="X576" i="14" s="1"/>
  <c r="W560" i="14"/>
  <c r="X560" i="14" s="1"/>
  <c r="W544" i="14"/>
  <c r="X544" i="14" s="1"/>
  <c r="W538" i="14"/>
  <c r="X538" i="14" s="1"/>
  <c r="W533" i="14"/>
  <c r="X533" i="14" s="1"/>
  <c r="W522" i="14"/>
  <c r="X522" i="14" s="1"/>
  <c r="W512" i="14"/>
  <c r="X512" i="14" s="1"/>
  <c r="W500" i="14"/>
  <c r="X500" i="14" s="1"/>
  <c r="W488" i="14"/>
  <c r="X488" i="14" s="1"/>
  <c r="W482" i="14"/>
  <c r="X482" i="14" s="1"/>
  <c r="W458" i="14"/>
  <c r="X458" i="14" s="1"/>
  <c r="W217" i="14"/>
  <c r="X217" i="14" s="1"/>
  <c r="W707" i="14"/>
  <c r="X707" i="14" s="1"/>
  <c r="W703" i="14"/>
  <c r="X703" i="14" s="1"/>
  <c r="W696" i="14"/>
  <c r="X696" i="14" s="1"/>
  <c r="W689" i="14"/>
  <c r="X689" i="14" s="1"/>
  <c r="W673" i="14"/>
  <c r="X673" i="14" s="1"/>
  <c r="W664" i="14"/>
  <c r="X664" i="14" s="1"/>
  <c r="W659" i="14"/>
  <c r="X659" i="14" s="1"/>
  <c r="W646" i="14"/>
  <c r="X646" i="14" s="1"/>
  <c r="W641" i="14"/>
  <c r="X641" i="14" s="1"/>
  <c r="W632" i="14"/>
  <c r="X632" i="14" s="1"/>
  <c r="W594" i="14"/>
  <c r="X594" i="14" s="1"/>
  <c r="W581" i="14"/>
  <c r="X581" i="14" s="1"/>
  <c r="W570" i="14"/>
  <c r="X570" i="14" s="1"/>
  <c r="W527" i="14"/>
  <c r="X527" i="14" s="1"/>
  <c r="W516" i="14"/>
  <c r="X516" i="14" s="1"/>
  <c r="W493" i="14"/>
  <c r="X493" i="14" s="1"/>
  <c r="W487" i="14"/>
  <c r="X487" i="14" s="1"/>
  <c r="W320" i="14"/>
  <c r="X320" i="14" s="1"/>
  <c r="W272" i="14"/>
  <c r="X272" i="14" s="1"/>
  <c r="W221" i="14"/>
  <c r="X221" i="14" s="1"/>
  <c r="W709" i="14"/>
  <c r="X709" i="14" s="1"/>
  <c r="W702" i="14"/>
  <c r="X702" i="14" s="1"/>
  <c r="W695" i="14"/>
  <c r="X695" i="14" s="1"/>
  <c r="W691" i="14"/>
  <c r="X691" i="14" s="1"/>
  <c r="W680" i="14"/>
  <c r="X680" i="14" s="1"/>
  <c r="W630" i="14"/>
  <c r="X630" i="14" s="1"/>
  <c r="W617" i="14"/>
  <c r="X617" i="14" s="1"/>
  <c r="W598" i="14"/>
  <c r="X598" i="14" s="1"/>
  <c r="W588" i="14"/>
  <c r="X588" i="14" s="1"/>
  <c r="W584" i="14"/>
  <c r="X584" i="14" s="1"/>
  <c r="W563" i="14"/>
  <c r="X563" i="14" s="1"/>
  <c r="W552" i="14"/>
  <c r="X552" i="14" s="1"/>
  <c r="W509" i="14"/>
  <c r="X509" i="14" s="1"/>
  <c r="W497" i="14"/>
  <c r="X497" i="14" s="1"/>
  <c r="W491" i="14"/>
  <c r="X491" i="14" s="1"/>
  <c r="W470" i="14"/>
  <c r="X470" i="14" s="1"/>
  <c r="W380" i="14"/>
  <c r="X380" i="14" s="1"/>
  <c r="W172" i="14"/>
  <c r="X172" i="14" s="1"/>
  <c r="W685" i="14"/>
  <c r="X685" i="14" s="1"/>
  <c r="W649" i="14"/>
  <c r="X649" i="14" s="1"/>
  <c r="W613" i="14"/>
  <c r="X613" i="14" s="1"/>
  <c r="W577" i="14"/>
  <c r="X577" i="14" s="1"/>
  <c r="W541" i="14"/>
  <c r="X541" i="14" s="1"/>
  <c r="W505" i="14"/>
  <c r="X505" i="14" s="1"/>
  <c r="W434" i="14"/>
  <c r="X434" i="14" s="1"/>
  <c r="W398" i="14"/>
  <c r="X398" i="14" s="1"/>
  <c r="W338" i="14"/>
  <c r="X338" i="14" s="1"/>
  <c r="W328" i="14"/>
  <c r="X328" i="14" s="1"/>
  <c r="W290" i="14"/>
  <c r="X290" i="14" s="1"/>
  <c r="W230" i="14"/>
  <c r="X230" i="14" s="1"/>
  <c r="W207" i="14"/>
  <c r="X207" i="14" s="1"/>
  <c r="W193" i="14"/>
  <c r="X193" i="14" s="1"/>
  <c r="W440" i="14"/>
  <c r="X440" i="14" s="1"/>
  <c r="W410" i="14"/>
  <c r="X410" i="14" s="1"/>
  <c r="W356" i="14"/>
  <c r="X356" i="14" s="1"/>
  <c r="W308" i="14"/>
  <c r="X308" i="14" s="1"/>
  <c r="W248" i="14"/>
  <c r="X248" i="14" s="1"/>
  <c r="W211" i="14"/>
  <c r="X211" i="14" s="1"/>
  <c r="W124" i="14"/>
  <c r="X124" i="14" s="1"/>
  <c r="W107" i="14"/>
  <c r="X107" i="14" s="1"/>
  <c r="W61" i="14"/>
  <c r="X61" i="14" s="1"/>
  <c r="W637" i="14"/>
  <c r="X637" i="14" s="1"/>
  <c r="W601" i="14"/>
  <c r="X601" i="14" s="1"/>
  <c r="W565" i="14"/>
  <c r="X565" i="14" s="1"/>
  <c r="W529" i="14"/>
  <c r="X529" i="14" s="1"/>
  <c r="W446" i="14"/>
  <c r="X446" i="14" s="1"/>
  <c r="W374" i="14"/>
  <c r="X374" i="14" s="1"/>
  <c r="W364" i="14"/>
  <c r="X364" i="14" s="1"/>
  <c r="W326" i="14"/>
  <c r="X326" i="14" s="1"/>
  <c r="W266" i="14"/>
  <c r="X266" i="14" s="1"/>
  <c r="W256" i="14"/>
  <c r="X256" i="14" s="1"/>
  <c r="W169" i="14"/>
  <c r="X169" i="14" s="1"/>
  <c r="W101" i="14"/>
  <c r="X101" i="14" s="1"/>
  <c r="W636" i="14"/>
  <c r="X636" i="14" s="1"/>
  <c r="W629" i="14"/>
  <c r="X629" i="14" s="1"/>
  <c r="W622" i="14"/>
  <c r="X622" i="14" s="1"/>
  <c r="W618" i="14"/>
  <c r="X618" i="14" s="1"/>
  <c r="W611" i="14"/>
  <c r="X611" i="14" s="1"/>
  <c r="W608" i="14"/>
  <c r="X608" i="14" s="1"/>
  <c r="W604" i="14"/>
  <c r="X604" i="14" s="1"/>
  <c r="W600" i="14"/>
  <c r="X600" i="14" s="1"/>
  <c r="W593" i="14"/>
  <c r="X593" i="14" s="1"/>
  <c r="W586" i="14"/>
  <c r="X586" i="14" s="1"/>
  <c r="W582" i="14"/>
  <c r="X582" i="14" s="1"/>
  <c r="W575" i="14"/>
  <c r="X575" i="14" s="1"/>
  <c r="W572" i="14"/>
  <c r="X572" i="14" s="1"/>
  <c r="W568" i="14"/>
  <c r="X568" i="14" s="1"/>
  <c r="W564" i="14"/>
  <c r="X564" i="14" s="1"/>
  <c r="W557" i="14"/>
  <c r="X557" i="14" s="1"/>
  <c r="W550" i="14"/>
  <c r="X550" i="14" s="1"/>
  <c r="W546" i="14"/>
  <c r="X546" i="14" s="1"/>
  <c r="W539" i="14"/>
  <c r="X539" i="14" s="1"/>
  <c r="W536" i="14"/>
  <c r="X536" i="14" s="1"/>
  <c r="W532" i="14"/>
  <c r="X532" i="14" s="1"/>
  <c r="W528" i="14"/>
  <c r="X528" i="14" s="1"/>
  <c r="W521" i="14"/>
  <c r="X521" i="14" s="1"/>
  <c r="W514" i="14"/>
  <c r="X514" i="14" s="1"/>
  <c r="W510" i="14"/>
  <c r="X510" i="14" s="1"/>
  <c r="W503" i="14"/>
  <c r="X503" i="14" s="1"/>
  <c r="W499" i="14"/>
  <c r="X499" i="14" s="1"/>
  <c r="W494" i="14"/>
  <c r="X494" i="14" s="1"/>
  <c r="W490" i="14"/>
  <c r="X490" i="14" s="1"/>
  <c r="W485" i="14"/>
  <c r="X485" i="14" s="1"/>
  <c r="W392" i="14"/>
  <c r="X392" i="14" s="1"/>
  <c r="W344" i="14"/>
  <c r="X344" i="14" s="1"/>
  <c r="W284" i="14"/>
  <c r="X284" i="14" s="1"/>
  <c r="W236" i="14"/>
  <c r="X236" i="14" s="1"/>
  <c r="W185" i="14"/>
  <c r="X185" i="14" s="1"/>
  <c r="W111" i="14"/>
  <c r="X111" i="14" s="1"/>
  <c r="W553" i="14"/>
  <c r="X553" i="14" s="1"/>
  <c r="W517" i="14"/>
  <c r="X517" i="14" s="1"/>
  <c r="W476" i="14"/>
  <c r="X476" i="14" s="1"/>
  <c r="W464" i="14"/>
  <c r="X464" i="14" s="1"/>
  <c r="W452" i="14"/>
  <c r="X452" i="14" s="1"/>
  <c r="W422" i="14"/>
  <c r="X422" i="14" s="1"/>
  <c r="W404" i="14"/>
  <c r="X404" i="14" s="1"/>
  <c r="W362" i="14"/>
  <c r="X362" i="14" s="1"/>
  <c r="W302" i="14"/>
  <c r="X302" i="14" s="1"/>
  <c r="W292" i="14"/>
  <c r="X292" i="14" s="1"/>
  <c r="W254" i="14"/>
  <c r="X254" i="14" s="1"/>
  <c r="W226" i="14"/>
  <c r="X226" i="14" s="1"/>
  <c r="W214" i="14"/>
  <c r="X214" i="14" s="1"/>
  <c r="W64" i="14"/>
  <c r="X64" i="14" s="1"/>
  <c r="W416" i="14"/>
  <c r="X416" i="14" s="1"/>
  <c r="W340" i="14"/>
  <c r="X340" i="14" s="1"/>
  <c r="W304" i="14"/>
  <c r="X304" i="14" s="1"/>
  <c r="W268" i="14"/>
  <c r="X268" i="14" s="1"/>
  <c r="W232" i="14"/>
  <c r="X232" i="14" s="1"/>
  <c r="W209" i="14"/>
  <c r="X209" i="14" s="1"/>
  <c r="W195" i="14"/>
  <c r="X195" i="14" s="1"/>
  <c r="W192" i="14"/>
  <c r="X192" i="14" s="1"/>
  <c r="W189" i="14"/>
  <c r="X189" i="14" s="1"/>
  <c r="W181" i="14"/>
  <c r="X181" i="14" s="1"/>
  <c r="W168" i="14"/>
  <c r="X168" i="14" s="1"/>
  <c r="W165" i="14"/>
  <c r="X165" i="14" s="1"/>
  <c r="W161" i="14"/>
  <c r="X161" i="14" s="1"/>
  <c r="W137" i="14"/>
  <c r="X137" i="14" s="1"/>
  <c r="W117" i="14"/>
  <c r="X117" i="14" s="1"/>
  <c r="W88" i="14"/>
  <c r="X88" i="14" s="1"/>
  <c r="W76" i="14"/>
  <c r="X76" i="14" s="1"/>
  <c r="W386" i="14"/>
  <c r="X386" i="14" s="1"/>
  <c r="W368" i="14"/>
  <c r="X368" i="14" s="1"/>
  <c r="W350" i="14"/>
  <c r="X350" i="14" s="1"/>
  <c r="W332" i="14"/>
  <c r="X332" i="14" s="1"/>
  <c r="W314" i="14"/>
  <c r="X314" i="14" s="1"/>
  <c r="W296" i="14"/>
  <c r="X296" i="14" s="1"/>
  <c r="W278" i="14"/>
  <c r="X278" i="14" s="1"/>
  <c r="W260" i="14"/>
  <c r="X260" i="14" s="1"/>
  <c r="W242" i="14"/>
  <c r="X242" i="14" s="1"/>
  <c r="W225" i="14"/>
  <c r="X225" i="14" s="1"/>
  <c r="W208" i="14"/>
  <c r="X208" i="14" s="1"/>
  <c r="W205" i="14"/>
  <c r="X205" i="14" s="1"/>
  <c r="W202" i="14"/>
  <c r="X202" i="14" s="1"/>
  <c r="W184" i="14"/>
  <c r="X184" i="14" s="1"/>
  <c r="W171" i="14"/>
  <c r="X171" i="14" s="1"/>
  <c r="W160" i="14"/>
  <c r="X160" i="14" s="1"/>
  <c r="W157" i="14"/>
  <c r="X157" i="14" s="1"/>
  <c r="W149" i="14"/>
  <c r="X149" i="14" s="1"/>
  <c r="W136" i="14"/>
  <c r="X136" i="14" s="1"/>
  <c r="W123" i="14"/>
  <c r="X123" i="14" s="1"/>
  <c r="W113" i="14"/>
  <c r="X113" i="14" s="1"/>
  <c r="W100" i="14"/>
  <c r="X100" i="14" s="1"/>
  <c r="W85" i="14"/>
  <c r="X85" i="14" s="1"/>
  <c r="W73" i="14"/>
  <c r="X73" i="14" s="1"/>
  <c r="W66" i="14"/>
  <c r="X66" i="14" s="1"/>
  <c r="W63" i="14"/>
  <c r="X63" i="14" s="1"/>
  <c r="W59" i="14"/>
  <c r="X59" i="14" s="1"/>
  <c r="W183" i="14"/>
  <c r="X183" i="14" s="1"/>
  <c r="W180" i="14"/>
  <c r="X180" i="14" s="1"/>
  <c r="W177" i="14"/>
  <c r="X177" i="14" s="1"/>
  <c r="W164" i="14"/>
  <c r="X164" i="14" s="1"/>
  <c r="W159" i="14"/>
  <c r="X159" i="14" s="1"/>
  <c r="W153" i="14"/>
  <c r="X153" i="14" s="1"/>
  <c r="W145" i="14"/>
  <c r="X145" i="14" s="1"/>
  <c r="W129" i="14"/>
  <c r="X129" i="14" s="1"/>
  <c r="W97" i="14"/>
  <c r="X97" i="14" s="1"/>
  <c r="W90" i="14"/>
  <c r="X90" i="14" s="1"/>
  <c r="W87" i="14"/>
  <c r="X87" i="14" s="1"/>
  <c r="W81" i="14"/>
  <c r="X81" i="14" s="1"/>
  <c r="W75" i="14"/>
  <c r="X75" i="14" s="1"/>
  <c r="W69" i="14"/>
  <c r="X69" i="14" s="1"/>
  <c r="W201" i="14"/>
  <c r="X201" i="14" s="1"/>
  <c r="W152" i="14"/>
  <c r="X152" i="14" s="1"/>
  <c r="W148" i="14"/>
  <c r="X148" i="14" s="1"/>
  <c r="W135" i="14"/>
  <c r="X135" i="14" s="1"/>
  <c r="W112" i="14"/>
  <c r="X112" i="14" s="1"/>
  <c r="W109" i="14"/>
  <c r="X109" i="14" s="1"/>
  <c r="W102" i="14"/>
  <c r="X102" i="14" s="1"/>
  <c r="W99" i="14"/>
  <c r="X99" i="14" s="1"/>
  <c r="W93" i="14"/>
  <c r="X93" i="14" s="1"/>
  <c r="W83" i="14"/>
  <c r="X83" i="14" s="1"/>
  <c r="W71" i="14"/>
  <c r="X71" i="14" s="1"/>
  <c r="W65" i="14"/>
  <c r="X65" i="14" s="1"/>
  <c r="W352" i="14"/>
  <c r="X352" i="14" s="1"/>
  <c r="W316" i="14"/>
  <c r="X316" i="14" s="1"/>
  <c r="W280" i="14"/>
  <c r="X280" i="14" s="1"/>
  <c r="W244" i="14"/>
  <c r="X244" i="14" s="1"/>
  <c r="W219" i="14"/>
  <c r="X219" i="14" s="1"/>
  <c r="W197" i="14"/>
  <c r="X197" i="14" s="1"/>
  <c r="W173" i="14"/>
  <c r="X173" i="14" s="1"/>
  <c r="W144" i="14"/>
  <c r="X144" i="14" s="1"/>
  <c r="W141" i="14"/>
  <c r="X141" i="14" s="1"/>
  <c r="W125" i="14"/>
  <c r="X125" i="14" s="1"/>
  <c r="W105" i="14"/>
  <c r="X105" i="14" s="1"/>
  <c r="W95" i="14"/>
  <c r="X95" i="14" s="1"/>
  <c r="W89" i="14"/>
  <c r="X89" i="14" s="1"/>
  <c r="W77" i="14"/>
  <c r="X77" i="14" s="1"/>
  <c r="W1354" i="14"/>
  <c r="X1354" i="14" s="1"/>
  <c r="W1318" i="14"/>
  <c r="X1318" i="14" s="1"/>
  <c r="W1294" i="14"/>
  <c r="X1294" i="14" s="1"/>
  <c r="W1192" i="14"/>
  <c r="X1192" i="14" s="1"/>
  <c r="W1168" i="14"/>
  <c r="X1168" i="14" s="1"/>
  <c r="W1150" i="14"/>
  <c r="X1150" i="14" s="1"/>
  <c r="W1138" i="14"/>
  <c r="X1138" i="14" s="1"/>
  <c r="W1039" i="14"/>
  <c r="X1039" i="14" s="1"/>
  <c r="W655" i="14"/>
  <c r="X655" i="14" s="1"/>
  <c r="W619" i="14"/>
  <c r="X619" i="14" s="1"/>
  <c r="W583" i="14"/>
  <c r="X583" i="14" s="1"/>
  <c r="W547" i="14"/>
  <c r="X547" i="14" s="1"/>
  <c r="W511" i="14"/>
  <c r="X511" i="14" s="1"/>
  <c r="W495" i="14"/>
  <c r="X495" i="14" s="1"/>
  <c r="W486" i="14"/>
  <c r="X486" i="14" s="1"/>
  <c r="W417" i="14"/>
  <c r="X417" i="14" s="1"/>
  <c r="W377" i="14"/>
  <c r="X377" i="14" s="1"/>
  <c r="W341" i="14"/>
  <c r="X341" i="14" s="1"/>
  <c r="W305" i="14"/>
  <c r="X305" i="14" s="1"/>
  <c r="W269" i="14"/>
  <c r="X269" i="14" s="1"/>
  <c r="W233" i="14"/>
  <c r="X233" i="14" s="1"/>
  <c r="W223" i="14"/>
  <c r="X223" i="14" s="1"/>
  <c r="W196" i="14"/>
  <c r="X196" i="14" s="1"/>
  <c r="W150" i="14"/>
  <c r="X150" i="14" s="1"/>
  <c r="W121" i="14"/>
  <c r="X121" i="14" s="1"/>
  <c r="W114" i="14"/>
  <c r="X114" i="14" s="1"/>
  <c r="W1493" i="14"/>
  <c r="X1493" i="14" s="1"/>
  <c r="W1481" i="14"/>
  <c r="X1481" i="14" s="1"/>
  <c r="W1466" i="14"/>
  <c r="X1466" i="14" s="1"/>
  <c r="W1450" i="14"/>
  <c r="X1450" i="14" s="1"/>
  <c r="W1442" i="14"/>
  <c r="X1442" i="14" s="1"/>
  <c r="W1426" i="14"/>
  <c r="X1426" i="14" s="1"/>
  <c r="W1418" i="14"/>
  <c r="X1418" i="14" s="1"/>
  <c r="W1370" i="14"/>
  <c r="X1370" i="14" s="1"/>
  <c r="W1350" i="14"/>
  <c r="X1350" i="14" s="1"/>
  <c r="W1334" i="14"/>
  <c r="X1334" i="14" s="1"/>
  <c r="W1311" i="14"/>
  <c r="X1311" i="14" s="1"/>
  <c r="W1287" i="14"/>
  <c r="X1287" i="14" s="1"/>
  <c r="W1263" i="14"/>
  <c r="X1263" i="14" s="1"/>
  <c r="W1239" i="14"/>
  <c r="X1239" i="14" s="1"/>
  <c r="W1215" i="14"/>
  <c r="X1215" i="14" s="1"/>
  <c r="W1129" i="14"/>
  <c r="X1129" i="14" s="1"/>
  <c r="W1117" i="14"/>
  <c r="X1117" i="14" s="1"/>
  <c r="W1105" i="14"/>
  <c r="X1105" i="14" s="1"/>
  <c r="W1093" i="14"/>
  <c r="X1093" i="14" s="1"/>
  <c r="W1410" i="14"/>
  <c r="X1410" i="14" s="1"/>
  <c r="W1186" i="14"/>
  <c r="X1186" i="14" s="1"/>
  <c r="W1156" i="14"/>
  <c r="X1156" i="14" s="1"/>
  <c r="W1059" i="14"/>
  <c r="X1059" i="14" s="1"/>
  <c r="W1003" i="14"/>
  <c r="X1003" i="14" s="1"/>
  <c r="W1495" i="14"/>
  <c r="X1495" i="14" s="1"/>
  <c r="W1483" i="14"/>
  <c r="X1483" i="14" s="1"/>
  <c r="W1468" i="14"/>
  <c r="X1468" i="14" s="1"/>
  <c r="W1460" i="14"/>
  <c r="X1460" i="14" s="1"/>
  <c r="W1444" i="14"/>
  <c r="X1444" i="14" s="1"/>
  <c r="W1436" i="14"/>
  <c r="X1436" i="14" s="1"/>
  <c r="W1420" i="14"/>
  <c r="X1420" i="14" s="1"/>
  <c r="W1412" i="14"/>
  <c r="X1412" i="14" s="1"/>
  <c r="W1400" i="14"/>
  <c r="X1400" i="14" s="1"/>
  <c r="W1388" i="14"/>
  <c r="X1388" i="14" s="1"/>
  <c r="W1366" i="14"/>
  <c r="X1366" i="14" s="1"/>
  <c r="W1330" i="14"/>
  <c r="X1330" i="14" s="1"/>
  <c r="W1310" i="14"/>
  <c r="X1310" i="14" s="1"/>
  <c r="W1286" i="14"/>
  <c r="X1286" i="14" s="1"/>
  <c r="W1198" i="14"/>
  <c r="X1198" i="14" s="1"/>
  <c r="W1162" i="14"/>
  <c r="X1162" i="14" s="1"/>
  <c r="W1406" i="14"/>
  <c r="X1406" i="14" s="1"/>
  <c r="W1394" i="14"/>
  <c r="X1394" i="14" s="1"/>
  <c r="W1382" i="14"/>
  <c r="X1382" i="14" s="1"/>
  <c r="W1362" i="14"/>
  <c r="X1362" i="14" s="1"/>
  <c r="W1346" i="14"/>
  <c r="X1346" i="14" s="1"/>
  <c r="W1326" i="14"/>
  <c r="X1326" i="14" s="1"/>
  <c r="W1306" i="14"/>
  <c r="X1306" i="14" s="1"/>
  <c r="W1282" i="14"/>
  <c r="X1282" i="14" s="1"/>
  <c r="W1258" i="14"/>
  <c r="X1258" i="14" s="1"/>
  <c r="W1234" i="14"/>
  <c r="X1234" i="14" s="1"/>
  <c r="W1210" i="14"/>
  <c r="X1210" i="14" s="1"/>
  <c r="W1195" i="14"/>
  <c r="X1195" i="14" s="1"/>
  <c r="W1189" i="14"/>
  <c r="X1189" i="14" s="1"/>
  <c r="W1183" i="14"/>
  <c r="X1183" i="14" s="1"/>
  <c r="W1177" i="14"/>
  <c r="X1177" i="14" s="1"/>
  <c r="W1171" i="14"/>
  <c r="X1171" i="14" s="1"/>
  <c r="W1165" i="14"/>
  <c r="X1165" i="14" s="1"/>
  <c r="W1159" i="14"/>
  <c r="X1159" i="14" s="1"/>
  <c r="W1153" i="14"/>
  <c r="X1153" i="14" s="1"/>
  <c r="W1147" i="14"/>
  <c r="X1147" i="14" s="1"/>
  <c r="W1141" i="14"/>
  <c r="X1141" i="14" s="1"/>
  <c r="W1074" i="14"/>
  <c r="X1074" i="14" s="1"/>
  <c r="W1398" i="14"/>
  <c r="X1398" i="14" s="1"/>
  <c r="W1386" i="14"/>
  <c r="X1386" i="14" s="1"/>
  <c r="W1270" i="14"/>
  <c r="X1270" i="14" s="1"/>
  <c r="W1246" i="14"/>
  <c r="X1246" i="14" s="1"/>
  <c r="W1222" i="14"/>
  <c r="X1222" i="14" s="1"/>
  <c r="W1174" i="14"/>
  <c r="X1174" i="14" s="1"/>
  <c r="W931" i="14"/>
  <c r="X931" i="14" s="1"/>
  <c r="W1454" i="14"/>
  <c r="X1454" i="14" s="1"/>
  <c r="W1430" i="14"/>
  <c r="X1430" i="14" s="1"/>
  <c r="W1378" i="14"/>
  <c r="X1378" i="14" s="1"/>
  <c r="W1342" i="14"/>
  <c r="X1342" i="14" s="1"/>
  <c r="W1299" i="14"/>
  <c r="X1299" i="14" s="1"/>
  <c r="W1275" i="14"/>
  <c r="X1275" i="14" s="1"/>
  <c r="W1251" i="14"/>
  <c r="X1251" i="14" s="1"/>
  <c r="W1227" i="14"/>
  <c r="X1227" i="14" s="1"/>
  <c r="W1203" i="14"/>
  <c r="X1203" i="14" s="1"/>
  <c r="W1135" i="14"/>
  <c r="X1135" i="14" s="1"/>
  <c r="W1123" i="14"/>
  <c r="X1123" i="14" s="1"/>
  <c r="W1111" i="14"/>
  <c r="X1111" i="14" s="1"/>
  <c r="W1099" i="14"/>
  <c r="X1099" i="14" s="1"/>
  <c r="W1087" i="14"/>
  <c r="X1087" i="14" s="1"/>
  <c r="W1180" i="14"/>
  <c r="X1180" i="14" s="1"/>
  <c r="W1144" i="14"/>
  <c r="X1144" i="14" s="1"/>
  <c r="W967" i="14"/>
  <c r="X967" i="14" s="1"/>
  <c r="W1501" i="14"/>
  <c r="X1501" i="14" s="1"/>
  <c r="W1489" i="14"/>
  <c r="X1489" i="14" s="1"/>
  <c r="W1477" i="14"/>
  <c r="X1477" i="14" s="1"/>
  <c r="W1472" i="14"/>
  <c r="X1472" i="14" s="1"/>
  <c r="W1456" i="14"/>
  <c r="X1456" i="14" s="1"/>
  <c r="W1448" i="14"/>
  <c r="X1448" i="14" s="1"/>
  <c r="W1432" i="14"/>
  <c r="X1432" i="14" s="1"/>
  <c r="W1424" i="14"/>
  <c r="X1424" i="14" s="1"/>
  <c r="W1374" i="14"/>
  <c r="X1374" i="14" s="1"/>
  <c r="W1358" i="14"/>
  <c r="X1358" i="14" s="1"/>
  <c r="W1338" i="14"/>
  <c r="X1338" i="14" s="1"/>
  <c r="W1322" i="14"/>
  <c r="X1322" i="14" s="1"/>
  <c r="W1298" i="14"/>
  <c r="X1298" i="14" s="1"/>
  <c r="W1274" i="14"/>
  <c r="X1274" i="14" s="1"/>
  <c r="W1262" i="14"/>
  <c r="X1262" i="14" s="1"/>
  <c r="W1250" i="14"/>
  <c r="X1250" i="14" s="1"/>
  <c r="W1238" i="14"/>
  <c r="X1238" i="14" s="1"/>
  <c r="W1226" i="14"/>
  <c r="X1226" i="14" s="1"/>
  <c r="W1214" i="14"/>
  <c r="X1214" i="14" s="1"/>
  <c r="W1202" i="14"/>
  <c r="X1202" i="14" s="1"/>
  <c r="W1194" i="14"/>
  <c r="X1194" i="14" s="1"/>
  <c r="W1188" i="14"/>
  <c r="X1188" i="14" s="1"/>
  <c r="W1182" i="14"/>
  <c r="X1182" i="14" s="1"/>
  <c r="W1176" i="14"/>
  <c r="X1176" i="14" s="1"/>
  <c r="W1170" i="14"/>
  <c r="X1170" i="14" s="1"/>
  <c r="W1164" i="14"/>
  <c r="X1164" i="14" s="1"/>
  <c r="W1158" i="14"/>
  <c r="X1158" i="14" s="1"/>
  <c r="W1152" i="14"/>
  <c r="X1152" i="14" s="1"/>
  <c r="W1146" i="14"/>
  <c r="X1146" i="14" s="1"/>
  <c r="W1140" i="14"/>
  <c r="X1140" i="14" s="1"/>
  <c r="W1086" i="14"/>
  <c r="X1086" i="14" s="1"/>
  <c r="W1058" i="14"/>
  <c r="X1058" i="14" s="1"/>
  <c r="W1038" i="14"/>
  <c r="X1038" i="14" s="1"/>
  <c r="W1022" i="14"/>
  <c r="X1022" i="14" s="1"/>
  <c r="W986" i="14"/>
  <c r="X986" i="14" s="1"/>
  <c r="W950" i="14"/>
  <c r="X950" i="14" s="1"/>
  <c r="W1070" i="14"/>
  <c r="X1070" i="14" s="1"/>
  <c r="W1051" i="14"/>
  <c r="X1051" i="14" s="1"/>
  <c r="W1015" i="14"/>
  <c r="X1015" i="14" s="1"/>
  <c r="W979" i="14"/>
  <c r="X979" i="14" s="1"/>
  <c r="W943" i="14"/>
  <c r="X943" i="14" s="1"/>
  <c r="W1314" i="14"/>
  <c r="X1314" i="14" s="1"/>
  <c r="W1302" i="14"/>
  <c r="X1302" i="14" s="1"/>
  <c r="W1290" i="14"/>
  <c r="X1290" i="14" s="1"/>
  <c r="W1278" i="14"/>
  <c r="X1278" i="14" s="1"/>
  <c r="W1266" i="14"/>
  <c r="X1266" i="14" s="1"/>
  <c r="W1254" i="14"/>
  <c r="X1254" i="14" s="1"/>
  <c r="W1242" i="14"/>
  <c r="X1242" i="14" s="1"/>
  <c r="W1230" i="14"/>
  <c r="X1230" i="14" s="1"/>
  <c r="W1218" i="14"/>
  <c r="X1218" i="14" s="1"/>
  <c r="W1206" i="14"/>
  <c r="X1206" i="14" s="1"/>
  <c r="W1196" i="14"/>
  <c r="X1196" i="14" s="1"/>
  <c r="W1190" i="14"/>
  <c r="X1190" i="14" s="1"/>
  <c r="W1184" i="14"/>
  <c r="X1184" i="14" s="1"/>
  <c r="W1178" i="14"/>
  <c r="X1178" i="14" s="1"/>
  <c r="W1172" i="14"/>
  <c r="X1172" i="14" s="1"/>
  <c r="W1166" i="14"/>
  <c r="X1166" i="14" s="1"/>
  <c r="W1160" i="14"/>
  <c r="X1160" i="14" s="1"/>
  <c r="W1154" i="14"/>
  <c r="X1154" i="14" s="1"/>
  <c r="W1148" i="14"/>
  <c r="X1148" i="14" s="1"/>
  <c r="W1142" i="14"/>
  <c r="X1142" i="14" s="1"/>
  <c r="W1082" i="14"/>
  <c r="X1082" i="14" s="1"/>
  <c r="W1066" i="14"/>
  <c r="X1066" i="14" s="1"/>
  <c r="W1050" i="14"/>
  <c r="X1050" i="14" s="1"/>
  <c r="W1034" i="14"/>
  <c r="X1034" i="14" s="1"/>
  <c r="W998" i="14"/>
  <c r="X998" i="14" s="1"/>
  <c r="W962" i="14"/>
  <c r="X962" i="14" s="1"/>
  <c r="W926" i="14"/>
  <c r="X926" i="14" s="1"/>
  <c r="W1078" i="14"/>
  <c r="X1078" i="14" s="1"/>
  <c r="W1027" i="14"/>
  <c r="X1027" i="14" s="1"/>
  <c r="W991" i="14"/>
  <c r="X991" i="14" s="1"/>
  <c r="W955" i="14"/>
  <c r="X955" i="14" s="1"/>
  <c r="W1062" i="14"/>
  <c r="X1062" i="14" s="1"/>
  <c r="W1046" i="14"/>
  <c r="X1046" i="14" s="1"/>
  <c r="W1026" i="14"/>
  <c r="X1026" i="14" s="1"/>
  <c r="W1010" i="14"/>
  <c r="X1010" i="14" s="1"/>
  <c r="W974" i="14"/>
  <c r="X974" i="14" s="1"/>
  <c r="W938" i="14"/>
  <c r="X938" i="14" s="1"/>
  <c r="W662" i="14"/>
  <c r="X662" i="14" s="1"/>
  <c r="W626" i="14"/>
  <c r="X626" i="14" s="1"/>
  <c r="W590" i="14"/>
  <c r="X590" i="14" s="1"/>
  <c r="W554" i="14"/>
  <c r="X554" i="14" s="1"/>
  <c r="W518" i="14"/>
  <c r="X518" i="14" s="1"/>
  <c r="W477" i="14"/>
  <c r="X477" i="14" s="1"/>
  <c r="W465" i="14"/>
  <c r="X465" i="14" s="1"/>
  <c r="W453" i="14"/>
  <c r="X453" i="14" s="1"/>
  <c r="W423" i="14"/>
  <c r="X423" i="14" s="1"/>
  <c r="W679" i="14"/>
  <c r="X679" i="14" s="1"/>
  <c r="W643" i="14"/>
  <c r="X643" i="14" s="1"/>
  <c r="W607" i="14"/>
  <c r="X607" i="14" s="1"/>
  <c r="W571" i="14"/>
  <c r="X571" i="14" s="1"/>
  <c r="W535" i="14"/>
  <c r="X535" i="14" s="1"/>
  <c r="W498" i="14"/>
  <c r="X498" i="14" s="1"/>
  <c r="W489" i="14"/>
  <c r="X489" i="14" s="1"/>
  <c r="W429" i="14"/>
  <c r="X429" i="14" s="1"/>
  <c r="W393" i="14"/>
  <c r="X393" i="14" s="1"/>
  <c r="W686" i="14"/>
  <c r="X686" i="14" s="1"/>
  <c r="W650" i="14"/>
  <c r="X650" i="14" s="1"/>
  <c r="W614" i="14"/>
  <c r="X614" i="14" s="1"/>
  <c r="W578" i="14"/>
  <c r="X578" i="14" s="1"/>
  <c r="W542" i="14"/>
  <c r="X542" i="14" s="1"/>
  <c r="W506" i="14"/>
  <c r="X506" i="14" s="1"/>
  <c r="W435" i="14"/>
  <c r="X435" i="14" s="1"/>
  <c r="W399" i="14"/>
  <c r="X399" i="14" s="1"/>
  <c r="W667" i="14"/>
  <c r="X667" i="14" s="1"/>
  <c r="W631" i="14"/>
  <c r="X631" i="14" s="1"/>
  <c r="W595" i="14"/>
  <c r="X595" i="14" s="1"/>
  <c r="W559" i="14"/>
  <c r="X559" i="14" s="1"/>
  <c r="W523" i="14"/>
  <c r="X523" i="14" s="1"/>
  <c r="W501" i="14"/>
  <c r="X501" i="14" s="1"/>
  <c r="W492" i="14"/>
  <c r="X492" i="14" s="1"/>
  <c r="W483" i="14"/>
  <c r="X483" i="14" s="1"/>
  <c r="W471" i="14"/>
  <c r="X471" i="14" s="1"/>
  <c r="W459" i="14"/>
  <c r="X459" i="14" s="1"/>
  <c r="W441" i="14"/>
  <c r="X441" i="14" s="1"/>
  <c r="W405" i="14"/>
  <c r="X405" i="14" s="1"/>
  <c r="W674" i="14"/>
  <c r="X674" i="14" s="1"/>
  <c r="W638" i="14"/>
  <c r="X638" i="14" s="1"/>
  <c r="W602" i="14"/>
  <c r="X602" i="14" s="1"/>
  <c r="W566" i="14"/>
  <c r="X566" i="14" s="1"/>
  <c r="W530" i="14"/>
  <c r="X530" i="14" s="1"/>
  <c r="W447" i="14"/>
  <c r="X447" i="14" s="1"/>
  <c r="W411" i="14"/>
  <c r="X411" i="14" s="1"/>
  <c r="W383" i="14"/>
  <c r="X383" i="14" s="1"/>
  <c r="W376" i="14"/>
  <c r="X376" i="14" s="1"/>
  <c r="W358" i="14"/>
  <c r="X358" i="14" s="1"/>
  <c r="W322" i="14"/>
  <c r="X322" i="14" s="1"/>
  <c r="W286" i="14"/>
  <c r="X286" i="14" s="1"/>
  <c r="W250" i="14"/>
  <c r="X250" i="14" s="1"/>
  <c r="W479" i="14"/>
  <c r="X479" i="14" s="1"/>
  <c r="W473" i="14"/>
  <c r="X473" i="14" s="1"/>
  <c r="W467" i="14"/>
  <c r="X467" i="14" s="1"/>
  <c r="W461" i="14"/>
  <c r="X461" i="14" s="1"/>
  <c r="W455" i="14"/>
  <c r="X455" i="14" s="1"/>
  <c r="W389" i="14"/>
  <c r="X389" i="14" s="1"/>
  <c r="W365" i="14"/>
  <c r="X365" i="14" s="1"/>
  <c r="W329" i="14"/>
  <c r="X329" i="14" s="1"/>
  <c r="W293" i="14"/>
  <c r="X293" i="14" s="1"/>
  <c r="W257" i="14"/>
  <c r="X257" i="14" s="1"/>
  <c r="W199" i="14"/>
  <c r="X199" i="14" s="1"/>
  <c r="W188" i="14"/>
  <c r="X188" i="14" s="1"/>
  <c r="W167" i="14"/>
  <c r="X167" i="14" s="1"/>
  <c r="W133" i="14"/>
  <c r="X133" i="14" s="1"/>
  <c r="W388" i="14"/>
  <c r="X388" i="14" s="1"/>
  <c r="W382" i="14"/>
  <c r="X382" i="14" s="1"/>
  <c r="W346" i="14"/>
  <c r="X346" i="14" s="1"/>
  <c r="W310" i="14"/>
  <c r="X310" i="14" s="1"/>
  <c r="W274" i="14"/>
  <c r="X274" i="14" s="1"/>
  <c r="W238" i="14"/>
  <c r="X238" i="14" s="1"/>
  <c r="W156" i="14"/>
  <c r="X156" i="14" s="1"/>
  <c r="W478" i="14"/>
  <c r="X478" i="14" s="1"/>
  <c r="W472" i="14"/>
  <c r="X472" i="14" s="1"/>
  <c r="W466" i="14"/>
  <c r="X466" i="14" s="1"/>
  <c r="W460" i="14"/>
  <c r="X460" i="14" s="1"/>
  <c r="W454" i="14"/>
  <c r="X454" i="14" s="1"/>
  <c r="W448" i="14"/>
  <c r="X448" i="14" s="1"/>
  <c r="W371" i="14"/>
  <c r="X371" i="14" s="1"/>
  <c r="W353" i="14"/>
  <c r="X353" i="14" s="1"/>
  <c r="W317" i="14"/>
  <c r="X317" i="14" s="1"/>
  <c r="W281" i="14"/>
  <c r="X281" i="14" s="1"/>
  <c r="W245" i="14"/>
  <c r="X245" i="14" s="1"/>
  <c r="W220" i="14"/>
  <c r="X220" i="14" s="1"/>
  <c r="W370" i="14"/>
  <c r="X370" i="14" s="1"/>
  <c r="W334" i="14"/>
  <c r="X334" i="14" s="1"/>
  <c r="W298" i="14"/>
  <c r="X298" i="14" s="1"/>
  <c r="W262" i="14"/>
  <c r="X262" i="14" s="1"/>
  <c r="W147" i="14"/>
  <c r="X147" i="14" s="1"/>
  <c r="W381" i="14"/>
  <c r="X381" i="14" s="1"/>
  <c r="W369" i="14"/>
  <c r="X369" i="14" s="1"/>
  <c r="W357" i="14"/>
  <c r="X357" i="14" s="1"/>
  <c r="W345" i="14"/>
  <c r="X345" i="14" s="1"/>
  <c r="W333" i="14"/>
  <c r="X333" i="14" s="1"/>
  <c r="W321" i="14"/>
  <c r="X321" i="14" s="1"/>
  <c r="W309" i="14"/>
  <c r="X309" i="14" s="1"/>
  <c r="W297" i="14"/>
  <c r="X297" i="14" s="1"/>
  <c r="W285" i="14"/>
  <c r="X285" i="14" s="1"/>
  <c r="W273" i="14"/>
  <c r="X273" i="14" s="1"/>
  <c r="W261" i="14"/>
  <c r="X261" i="14" s="1"/>
  <c r="W249" i="14"/>
  <c r="X249" i="14" s="1"/>
  <c r="W237" i="14"/>
  <c r="X237" i="14" s="1"/>
  <c r="W222" i="14"/>
  <c r="X222" i="14" s="1"/>
  <c r="W198" i="14"/>
  <c r="X198" i="14" s="1"/>
  <c r="W187" i="14"/>
  <c r="X187" i="14" s="1"/>
  <c r="W155" i="14"/>
  <c r="X155" i="14" s="1"/>
  <c r="W132" i="14"/>
  <c r="X132" i="14" s="1"/>
  <c r="W120" i="14"/>
  <c r="X120" i="14" s="1"/>
  <c r="W79" i="14"/>
  <c r="X79" i="14" s="1"/>
  <c r="W67" i="14"/>
  <c r="X67" i="14" s="1"/>
  <c r="W60" i="14"/>
  <c r="X60" i="14" s="1"/>
  <c r="W359" i="14"/>
  <c r="X359" i="14" s="1"/>
  <c r="W347" i="14"/>
  <c r="X347" i="14" s="1"/>
  <c r="W335" i="14"/>
  <c r="X335" i="14" s="1"/>
  <c r="W323" i="14"/>
  <c r="X323" i="14" s="1"/>
  <c r="W311" i="14"/>
  <c r="X311" i="14" s="1"/>
  <c r="W299" i="14"/>
  <c r="X299" i="14" s="1"/>
  <c r="W287" i="14"/>
  <c r="X287" i="14" s="1"/>
  <c r="W275" i="14"/>
  <c r="X275" i="14" s="1"/>
  <c r="W263" i="14"/>
  <c r="X263" i="14" s="1"/>
  <c r="W251" i="14"/>
  <c r="X251" i="14" s="1"/>
  <c r="W239" i="14"/>
  <c r="X239" i="14" s="1"/>
  <c r="W227" i="14"/>
  <c r="X227" i="14" s="1"/>
  <c r="W203" i="14"/>
  <c r="X203" i="14" s="1"/>
  <c r="W186" i="14"/>
  <c r="X186" i="14" s="1"/>
  <c r="W175" i="14"/>
  <c r="X175" i="14" s="1"/>
  <c r="W143" i="14"/>
  <c r="X143" i="14" s="1"/>
  <c r="W131" i="14"/>
  <c r="X131" i="14" s="1"/>
  <c r="W119" i="14"/>
  <c r="X119" i="14" s="1"/>
  <c r="W91" i="14"/>
  <c r="X91" i="14" s="1"/>
  <c r="W163" i="14"/>
  <c r="X163" i="14" s="1"/>
  <c r="W103" i="14"/>
  <c r="X103" i="14" s="1"/>
  <c r="W84" i="14"/>
  <c r="X84" i="14" s="1"/>
  <c r="W72" i="14"/>
  <c r="X72" i="14" s="1"/>
  <c r="W387" i="14"/>
  <c r="X387" i="14" s="1"/>
  <c r="W375" i="14"/>
  <c r="X375" i="14" s="1"/>
  <c r="W363" i="14"/>
  <c r="X363" i="14" s="1"/>
  <c r="W351" i="14"/>
  <c r="X351" i="14" s="1"/>
  <c r="W339" i="14"/>
  <c r="X339" i="14" s="1"/>
  <c r="W327" i="14"/>
  <c r="X327" i="14" s="1"/>
  <c r="W315" i="14"/>
  <c r="X315" i="14" s="1"/>
  <c r="W303" i="14"/>
  <c r="X303" i="14" s="1"/>
  <c r="W291" i="14"/>
  <c r="X291" i="14" s="1"/>
  <c r="W279" i="14"/>
  <c r="X279" i="14" s="1"/>
  <c r="W267" i="14"/>
  <c r="X267" i="14" s="1"/>
  <c r="W255" i="14"/>
  <c r="X255" i="14" s="1"/>
  <c r="W243" i="14"/>
  <c r="X243" i="14" s="1"/>
  <c r="W231" i="14"/>
  <c r="X231" i="14" s="1"/>
  <c r="W210" i="14"/>
  <c r="X210" i="14" s="1"/>
  <c r="W191" i="14"/>
  <c r="X191" i="14" s="1"/>
  <c r="W162" i="14"/>
  <c r="X162" i="14" s="1"/>
  <c r="W151" i="14"/>
  <c r="X151" i="14" s="1"/>
  <c r="W96" i="14"/>
  <c r="X96" i="14" s="1"/>
  <c r="W215" i="14"/>
  <c r="X215" i="14" s="1"/>
  <c r="W179" i="14"/>
  <c r="X179" i="14" s="1"/>
  <c r="W139" i="14"/>
  <c r="X139" i="14" s="1"/>
  <c r="W127" i="14"/>
  <c r="X127" i="14" s="1"/>
  <c r="W115" i="14"/>
  <c r="X115" i="14" s="1"/>
  <c r="W108" i="14"/>
  <c r="X108" i="14" s="1"/>
  <c r="B6" i="14" l="1"/>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V5" i="14"/>
  <c r="V6" i="14"/>
  <c r="V7" i="14"/>
  <c r="V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W52" i="14" l="1"/>
  <c r="X52" i="14" s="1"/>
  <c r="W46" i="14"/>
  <c r="X46" i="14" s="1"/>
  <c r="W40" i="14"/>
  <c r="X40" i="14" s="1"/>
  <c r="W34" i="14"/>
  <c r="X34" i="14" s="1"/>
  <c r="W28" i="14"/>
  <c r="X28" i="14" s="1"/>
  <c r="W22" i="14"/>
  <c r="X22" i="14" s="1"/>
  <c r="W16" i="14"/>
  <c r="X16" i="14" s="1"/>
  <c r="W10" i="14"/>
  <c r="X10" i="14" s="1"/>
  <c r="W53" i="14"/>
  <c r="X53" i="14" s="1"/>
  <c r="W54" i="14"/>
  <c r="X54" i="14" s="1"/>
  <c r="W57" i="14"/>
  <c r="X57" i="14" s="1"/>
  <c r="W51" i="14"/>
  <c r="X51" i="14" s="1"/>
  <c r="W45" i="14"/>
  <c r="X45" i="14" s="1"/>
  <c r="W39" i="14"/>
  <c r="X39" i="14" s="1"/>
  <c r="W33" i="14"/>
  <c r="X33" i="14" s="1"/>
  <c r="W27" i="14"/>
  <c r="X27" i="14" s="1"/>
  <c r="W21" i="14"/>
  <c r="X21" i="14" s="1"/>
  <c r="W15" i="14"/>
  <c r="X15" i="14" s="1"/>
  <c r="W9" i="14"/>
  <c r="X9" i="14" s="1"/>
  <c r="W56" i="14"/>
  <c r="X56" i="14" s="1"/>
  <c r="W50" i="14"/>
  <c r="X50" i="14" s="1"/>
  <c r="W44" i="14"/>
  <c r="X44" i="14" s="1"/>
  <c r="W38" i="14"/>
  <c r="X38" i="14" s="1"/>
  <c r="W32" i="14"/>
  <c r="X32" i="14" s="1"/>
  <c r="W26" i="14"/>
  <c r="X26" i="14" s="1"/>
  <c r="W20" i="14"/>
  <c r="X20" i="14" s="1"/>
  <c r="W14" i="14"/>
  <c r="X14" i="14" s="1"/>
  <c r="W8" i="14"/>
  <c r="X8" i="14" s="1"/>
  <c r="W55" i="14"/>
  <c r="X55" i="14" s="1"/>
  <c r="W49" i="14"/>
  <c r="X49" i="14" s="1"/>
  <c r="W43" i="14"/>
  <c r="X43" i="14" s="1"/>
  <c r="W37" i="14"/>
  <c r="X37" i="14" s="1"/>
  <c r="W31" i="14"/>
  <c r="X31" i="14" s="1"/>
  <c r="W25" i="14"/>
  <c r="X25" i="14" s="1"/>
  <c r="W19" i="14"/>
  <c r="X19" i="14" s="1"/>
  <c r="W13" i="14"/>
  <c r="X13" i="14" s="1"/>
  <c r="W7" i="14"/>
  <c r="X7" i="14" s="1"/>
  <c r="W48" i="14"/>
  <c r="X48" i="14" s="1"/>
  <c r="W42" i="14"/>
  <c r="X42" i="14" s="1"/>
  <c r="W36" i="14"/>
  <c r="X36" i="14" s="1"/>
  <c r="W30" i="14"/>
  <c r="X30" i="14" s="1"/>
  <c r="W24" i="14"/>
  <c r="X24" i="14" s="1"/>
  <c r="W18" i="14"/>
  <c r="X18" i="14" s="1"/>
  <c r="W12" i="14"/>
  <c r="X12" i="14" s="1"/>
  <c r="W6" i="14"/>
  <c r="X6" i="14" s="1"/>
  <c r="W47" i="14"/>
  <c r="X47" i="14" s="1"/>
  <c r="W41" i="14"/>
  <c r="X41" i="14" s="1"/>
  <c r="W35" i="14"/>
  <c r="X35" i="14" s="1"/>
  <c r="W29" i="14"/>
  <c r="X29" i="14" s="1"/>
  <c r="W23" i="14"/>
  <c r="X23" i="14" s="1"/>
  <c r="W17" i="14"/>
  <c r="X17" i="14" s="1"/>
  <c r="W11" i="14"/>
  <c r="X11" i="14" s="1"/>
  <c r="W5" i="14"/>
  <c r="X5" i="14" l="1"/>
</calcChain>
</file>

<file path=xl/sharedStrings.xml><?xml version="1.0" encoding="utf-8"?>
<sst xmlns="http://schemas.openxmlformats.org/spreadsheetml/2006/main" count="849" uniqueCount="388">
  <si>
    <t>Instruções de Preenchimento</t>
  </si>
  <si>
    <t>Consultar Guia  de Preenchimento da Planilha PLOA 2025, disponível neste link</t>
  </si>
  <si>
    <t>Em caso de dúvidas, os contatos estão disponíveis na aba "Dúvidas".</t>
  </si>
  <si>
    <t>RESUMO ÓRGÃO</t>
  </si>
  <si>
    <t>93</t>
  </si>
  <si>
    <t>PARÂMETROS 2025</t>
  </si>
  <si>
    <t>DESPESA PREVISTA DENTRO DO PARÂMETRO 2025</t>
  </si>
  <si>
    <t>NECESSIDADE PREVISTA 2025</t>
  </si>
  <si>
    <t>PRESSÃO 2025</t>
  </si>
  <si>
    <t>FONTE</t>
  </si>
  <si>
    <t>ATIVIDADE</t>
  </si>
  <si>
    <t>PESSOAL</t>
  </si>
  <si>
    <t>AUXÍLIO</t>
  </si>
  <si>
    <t>PROJETO</t>
  </si>
  <si>
    <t>TOTAL GERAL</t>
  </si>
  <si>
    <t>00.1.500.9001</t>
  </si>
  <si>
    <t>02.1.660.1079</t>
  </si>
  <si>
    <t>02.1.660.1080</t>
  </si>
  <si>
    <t>02.1.660.1081</t>
  </si>
  <si>
    <t>02.1.660.1083</t>
  </si>
  <si>
    <t>02.1.660.1184</t>
  </si>
  <si>
    <t>02.1.660.1327</t>
  </si>
  <si>
    <t>02.1.660.1380</t>
  </si>
  <si>
    <t>02.1.660.1411</t>
  </si>
  <si>
    <t>02.1.660.1423</t>
  </si>
  <si>
    <t>02.1.660.1424</t>
  </si>
  <si>
    <t>02.1.660.1437</t>
  </si>
  <si>
    <t>02.1.660.1438</t>
  </si>
  <si>
    <t>02.1.660.1439</t>
  </si>
  <si>
    <t>02.1.660.1440</t>
  </si>
  <si>
    <t>02.1.660.1449</t>
  </si>
  <si>
    <t>02.1.660.1450</t>
  </si>
  <si>
    <t>02.1.660.1451</t>
  </si>
  <si>
    <t>02.1.660.1452</t>
  </si>
  <si>
    <t>02.1.660.1472</t>
  </si>
  <si>
    <t>02.1.660.1487</t>
  </si>
  <si>
    <t>02.1.660.1500</t>
  </si>
  <si>
    <t>02.1.660.1513</t>
  </si>
  <si>
    <t>02.1.660.1525</t>
  </si>
  <si>
    <t>02.1.660.1528</t>
  </si>
  <si>
    <t>02.1.660.1531</t>
  </si>
  <si>
    <t>02.1.665.1076</t>
  </si>
  <si>
    <t>02.1.665.1078</t>
  </si>
  <si>
    <t>02.1.665.1166</t>
  </si>
  <si>
    <t>02.1.665.1171</t>
  </si>
  <si>
    <t>02.1.665.1199</t>
  </si>
  <si>
    <t>02.1.665.1381</t>
  </si>
  <si>
    <t>02.1.669.0289</t>
  </si>
  <si>
    <t>02.1.669.1275</t>
  </si>
  <si>
    <t>02.1.669.1276</t>
  </si>
  <si>
    <t>02.1.669.1277</t>
  </si>
  <si>
    <t>03.1.661.1105</t>
  </si>
  <si>
    <t>03.1.661.1107</t>
  </si>
  <si>
    <t>03.1.661.1218</t>
  </si>
  <si>
    <t>03.1.661.1455</t>
  </si>
  <si>
    <t>03.1.661.1477</t>
  </si>
  <si>
    <t>03.1.661.1503</t>
  </si>
  <si>
    <t>03.1.661.1504</t>
  </si>
  <si>
    <t>03.1.661.1505</t>
  </si>
  <si>
    <t>03.1.665.0000</t>
  </si>
  <si>
    <t>03.1.665.0671</t>
  </si>
  <si>
    <t>05.1.669.0517</t>
  </si>
  <si>
    <t>SOMA</t>
  </si>
  <si>
    <t>Dotação Completa</t>
  </si>
  <si>
    <t>Descrição Ação Orçamentária</t>
  </si>
  <si>
    <t>Fonte</t>
  </si>
  <si>
    <t>PAPA</t>
  </si>
  <si>
    <t>Despesa Prevista dentro do parâmetro</t>
  </si>
  <si>
    <t>Pressão
(se houver)</t>
  </si>
  <si>
    <t>Necessidade para o Exercício</t>
  </si>
  <si>
    <t>Vínculo a Plano Setorial</t>
  </si>
  <si>
    <t>Porcentagem da dotação relativa ao Plano Setorial indicado</t>
  </si>
  <si>
    <t>Observações</t>
  </si>
  <si>
    <t>93.10.08.122.3012.2.803.33903900.00.1.500.9001.0</t>
  </si>
  <si>
    <t>MANUTENÇÃO E OPERAÇÃO DOS CONSELHOS E ESPAÇOS PARTICIPATIVOS MUNICIPAIS</t>
  </si>
  <si>
    <t>Plano Municipal de Assistência Social</t>
  </si>
  <si>
    <t>Parâmetro: Conferências de AS (Estadual e Nacional, presenciais), 27902.6 de concessionárias. Pressão: infraestrutura do conselho, captação de imagens das reuniões, vr e vt dos conselheiros, passagens e diárias,  Recurso para custeio da locação do imóvel sede do COMAS e serviço postal (R$82,760.94)</t>
  </si>
  <si>
    <t>93.10.08.126.3011.2.818.33903000.00.1.500.9001.0</t>
  </si>
  <si>
    <t>AQUISIÇÃO DE MATERIAIS, EQUIPAMENTOS E SERVIÇOS DE INFORMAÇÃO E COMUNICAÇÃO</t>
  </si>
  <si>
    <t>Aquisição de HDs, placas de rede, cabos e periféricos, aquisição de switches alta prioridade - PDSTIC</t>
  </si>
  <si>
    <t>93.10.08.126.3011.2.818.33904000.00.1.500.9001.0</t>
  </si>
  <si>
    <t>Parâmetro: Manutenção do Ambiente Virtual de Aprendizagem do ESPASO (meta PPA - 30000), Manutenção do software de Prestação de Contas de CGPAR (7322500), Contrato PABX (167599,63), chips de dados (502704), Contrato lpm rede (930588.54), contrato Claro (R$ 77.569,94), Contrato TIM (217929.5), Contrato locação de notebooks (136934.35). Pressão: helpdesk (2222798.16), aquisição materiais TIC.</t>
  </si>
  <si>
    <t>93.10.08.126.3011.2.818.44905200.00.1.500.9001.0</t>
  </si>
  <si>
    <t>Material permanente para os novos CRAS, Aquisição de Scanners, HDs externos, webcams, projetores multimídia e telas para projetores</t>
  </si>
  <si>
    <t>93.10.08.126.3024.2.171.33904000.00.1.500.9001.0</t>
  </si>
  <si>
    <t>MANUTENÇÃO E OPERAÇÃO DE SISTEMAS DE INFORMAÇÃO E COMUNICAÇÃO</t>
  </si>
  <si>
    <t>pressão: contrato novo</t>
  </si>
  <si>
    <t>93.10.08.128.3023.6.212.33901400.00.1.500.9001.0</t>
  </si>
  <si>
    <t>EDUCAÇÃO PERMANENTE DOS TRABALHADORES DO SUAS</t>
  </si>
  <si>
    <t>93.10.08.128.3023.6.212.33903000.00.1.500.9001.0</t>
  </si>
  <si>
    <t>93.10.08.128.3023.6.212.33903900.00.1.500.9001.0</t>
  </si>
  <si>
    <t>Parâmetro: capacitação equipes CPAS, SEAS central de vagas, SAICA trajetória, Casa Transitória, SAICA especializado, Família Acolhedora, SAICA regular, envelhecimento pessoa com deficiência, sexualidade pessoa com deficiência, MSE Python, SQL, PowerBi. Pressão: eventos, participação em congressos nacionais e internacionais, realização de seminários (pop rua, mostra idosos, acolhimento institucional, violência contra a mulher), encontros de boas práticas no CRAS, publicidade família acolhedora, caderno normas técnicas Pop Rua</t>
  </si>
  <si>
    <t>93.10.08.241.3007.2.902.33503900.00.1.500.9001.0</t>
  </si>
  <si>
    <t>MANUTENÇÃO E OPERAÇÃO DE EQUIPAMENTOS DE CONVIVÊNCIA E FORTALECIMENTO DE VÍNCULOS PARA A PESSOA IDOSA</t>
  </si>
  <si>
    <t>Parâmetro: Manutenção NCIs. Pressão: 8194513.98 para implantação de 2 NCIs 130 vagas, 1706316.87 para manutenção de 03 novos NCIs a serem implementados em 2024, 28070419.1 para implantação de serviço de proteção social básica para pessoas com deficiência e idosas no domicílio, 45671811.14 decorrentes de revisão da Portaria 46 (tipologias)</t>
  </si>
  <si>
    <t>93.10.08.241.3007.6.154.33503900.00.1.500.9001.0</t>
  </si>
  <si>
    <t>MANUTENÇÃO E OPERAÇÃO DE EQUIPAMENTOS DE PROTEÇÃO SOCIAL ESPECIAL À POPULAÇÃO IDOSA</t>
  </si>
  <si>
    <t>Parâmetro: Manutenção da rede parceira - CDIs e ILPIs. Pressão: 8112000 implantação de 9 CDIs, 11350950 implantação de 5 ILPIs</t>
  </si>
  <si>
    <t>93.10.08.242.3006.6.152.33503900.00.1.500.9001.0</t>
  </si>
  <si>
    <t>MANUTENÇÃO E OPERAÇÃO DE EQUIPAMENTOS DE PROTEÇÃO SOCIAL ESPECIAL À PESSOA COM DEFICIÊNCIA</t>
  </si>
  <si>
    <t>Parâmetro: Manutenção da Rede de NAISPD e RIs, conclusão da implantação de 2 RIs Pinheiros e Casa Verde (5060651.38). Pressão: Implantação de 4 Centros Dia (6747297.61), Implantação de 2 RI's (Itaquera e Perus - 7210005), Implantação de 4 NAISPD (3005747.22 - Cidade Ademar, Penha, Cidade Tiradentes e Campo Limpo), impacto da revisão da portaria 46 (776117.34), Aluguel para implantação de serviço 23/24 (4752000)</t>
  </si>
  <si>
    <t>93.10.08.243.3023.2.059.33503900.00.1.500.9001.0</t>
  </si>
  <si>
    <t>MANUTENÇÃO E OPERAÇÃO DE EQUIPAMENTOS DE CONVIVÊNCIA E FORTALECIMENTO DE VÍNCULOS PARA CRIANÇAS E ADOLESCENTES</t>
  </si>
  <si>
    <t>Parâmetro: Manutenção dos CCAs e Circo Social. Pressão: impacto da revisão da portaria 46 (tipologias), aditamento de 1200 vagas em CCAs (37847521), aditamento para mais orientadores (1006381.43), Implantação de 10 CCAS (7534737.42), Encontro de boas práticas nos SFCF (150000)</t>
  </si>
  <si>
    <t>93.10.08.243.3023.6.221.33503900.00.1.500.9001.0</t>
  </si>
  <si>
    <t>MANUTENÇÃO E OPERAÇÃO DE EQUIPAMENTOS DE PROTEÇÃO SOCIAL ESPECIAL A CRIANÇAS, ADOLESCENTES E JOVENS EM RISCO SOCIAL</t>
  </si>
  <si>
    <t>Parâmetro: Manutenção das parcerias vigentes (327567669.59) e das expandidas em 2024 (24664763.89): SAICA Regular e Especializado, Família Acolhedora, República Jovem, Casa Lar, Núcleo atendimento crianças situação de rua, SPSCAVV, MSE. Pressão: implantação de novos equipamentos (4 SAICAS, 4 familia acolhedoras, 3 Repúblicas Jovens, 4 SAICAs especializados, 7 SAICAs regular,  3 Casas Lar, 4 núcleos, 4 SPSCAVV), expansão aluguéis criança e adolescente e impacto da revisão da portaria 46 (4225096.23)</t>
  </si>
  <si>
    <t>93.10.08.244.3023.4.306.33903700.00.1.500.9001.0</t>
  </si>
  <si>
    <t>INSERÇÃO DAS FAMÍLIAS NO CADASTRO ÚNICO</t>
  </si>
  <si>
    <t>Licitação Cadúnico - Está em curso o processo de contratação de prestador de serviço (6024.2022/0008007-1) com as devidas previsões (expansão). Este modelo deve entrar em vigor até o fim de outubro do presente ano. Descatamos que a capacitadade/quantidade aqui de 833218 cadastros por ano, depende diretamente da contratação da expansão de serviços do CADUnico aqui citada.</t>
  </si>
  <si>
    <t>93.10.08.244.3023.4.306.33903900.00.1.500.9001.0</t>
  </si>
  <si>
    <t>Evento de formação cadastradores (50000), Divulgação cadúnico (900000), Sistema de agendamento - Prodam (600000), contrato de guarda de documentos (132000), Manutenção das unidades móveis (2106000), execução cadúnico novo modelo (2918963.21)</t>
  </si>
  <si>
    <t>93.10.08.244.3023.4.308.33503900.00.1.500.9001.0</t>
  </si>
  <si>
    <t>MANUTENÇÃO E OPERAÇÃO DE EQUIPAMENTOS DE PROTEÇÃO SOCIAL ESPECIAL À POPULAÇÃO EM SITUAÇÃO DE RUA</t>
  </si>
  <si>
    <t>Parâmetro: manutenção de parcerias pop rua, pressão: expansão da rede</t>
  </si>
  <si>
    <t>93.10.08.244.3023.4.308.33903000.00.1.500.9001.0</t>
  </si>
  <si>
    <t>Parâmetro: Contratos manta térmica 381000, contratos lençol descartável 274920. 10000000 insumos OBT 300000 Insumos PCV Pressão: materiais para formação e material didático pedagógico.</t>
  </si>
  <si>
    <t>93.10.08.244.3023.4.308.33903600.00.1.500.9001.0</t>
  </si>
  <si>
    <t>contrato manutenção aluguel</t>
  </si>
  <si>
    <t>93.10.08.244.3023.4.308.33903700.00.1.500.9001.0</t>
  </si>
  <si>
    <t>Parâmetro: manutenção dos contratos de vigilância patrimonial, 3160528.08 para OBT</t>
  </si>
  <si>
    <t>93.10.08.244.3023.4.308.33903900.00.1.500.9001.0</t>
  </si>
  <si>
    <t>Parâmetro: kits lanche p CRAS (55000), Contrato de limpeza (517567.36), 1894438.26 lavanderia, limpeza p COMAS (100000), 380000 manutenção cabine primária, 550000 e 250000 2 contratos de manutenção elevadores, 600000 Contratação de empresa especializada para prestação de serviço, mediante montagem, operação, manutenção e desmontagem de estação para disponibilização de higienização pessoal, incluindo estrutura, equipamentos, mão de obra comum e especilizada, bem como insumos para núcleo, situado na Rua Boticário, 32, 50000000 contratação de empresa para auxílio moradia (NDS), 20374005.6 Insumos para vilas reencontro implantadas e em implantação, 14278000 manutenção aluguel, 38300000 sabesp, 9300000 eletropaulo, 350000 Conteineres ATENDE, 162000000 vagas em hotéis . Pressão: ampliação da equipe de central de vagas (16500000), kit lanche ESPASO (210000), Aluguel de espaço para serviço mulheres (8514000), adequação contrato de limpeza (4965394.65), obras (15000000), poda de árvore SAS-Sé (200000), contratação de empresa para laudos CLCB (4300000), adequação de peças extintores almoxarifado (160000), contratação manutenção predial 92 unidades (4500000)</t>
  </si>
  <si>
    <t>93.10.08.244.3023.4.308.33904700.00.1.500.9001.0</t>
  </si>
  <si>
    <t>Parâmetro: manutenção da rede parceira - serviços pop em situação de rua (3287596.22), manutenção do SEAS (1598176), Transferência serviço sigiloso mulheres de SMDHC p SMADS (76426.54), manutenção casa transitória implantada em 2024 (3287596.22), 2120000 IPTU . Pressão: expansão de serviços existentes, impacto da portaria 46, implantação de central calamidade pública</t>
  </si>
  <si>
    <t>93.10.08.244.3023.4.308.33913900.00.1.500.9001.0</t>
  </si>
  <si>
    <t>Eventos</t>
  </si>
  <si>
    <t>93.10.08.244.3023.4.309.33503900.00.1.500.9001.0</t>
  </si>
  <si>
    <t>MANUTENÇÃO E OPERAÇÃO DE EQUIPAMENTOS DE PROTEÇÃO SOCIAL BÁSICA ÀS FAMÍLIAS</t>
  </si>
  <si>
    <t>Parâmetro: Manutenção das SASF. Pressão: Implantação 10 SASF/1000 vagas 12172541.22, Impacto da revisão da Portaria 46 (91661962.8)</t>
  </si>
  <si>
    <t>93.10.08.244.3023.4.399.33903000.00.1.500.9001.0</t>
  </si>
  <si>
    <t>MANUTENÇÃO E OPERAÇÃO DE EQUIPAMENTOS DA ASSISTÊNCIA SOCIAL</t>
  </si>
  <si>
    <t>Parâmetro: Café e açucar (240768.96), concessionárias (3160528.08), 13079108.26 insumos de abastecimento para centros de acolhida, vilas reencontro, emergenciais e outros equipamentos (colchões, capas, cobertores, lençois, talheres, etc)</t>
  </si>
  <si>
    <t>93.10.08.244.3023.4.399.33903300.00.1.500.9001.0</t>
  </si>
  <si>
    <t>93.10.08.244.3023.4.399.33903600.00.1.500.9001.0</t>
  </si>
  <si>
    <t>aluguel</t>
  </si>
  <si>
    <t>93.10.08.244.3023.4.399.33903700.00.1.500.9001.0</t>
  </si>
  <si>
    <t>Parâmetro: manutenção de contratos de vigilância patrimonial</t>
  </si>
  <si>
    <t>93.10.08.244.3023.4.399.33903900.00.1.500.9001.0</t>
  </si>
  <si>
    <t>Parâmetro: contratos correio, contrato de limpeza do COMAS, contrato de digitalização do COMAS, impressão dos cadernos de normas técnicas, material didático para rede socioassistencial, manutenção de aluguéis (8400000), sabesp (13500000), eletropaulo (3700000), 1170000 contratos de carnaval, locação de onibus e insumos para centros de acolhida . Pressão: expansão contrato de veículos (30000000), Necessidades de TIC para abertura de 10 CREAS e 05 Centros Pop (2610455.8), 4851000 aluguel para implantação de serviço para idosos, 18 mi ampliação locação carros - Vans para CPAS e OBT</t>
  </si>
  <si>
    <t>93.10.08.244.3023.4.399.33904700.00.1.500.9001.0</t>
  </si>
  <si>
    <t>IPTU</t>
  </si>
  <si>
    <t>93.10.08.244.3023.4.399.33913900.00.1.500.9001.0</t>
  </si>
  <si>
    <t>EVENTOS - Encontros de Planejamento e Vigilância Socioassistencial, Encontros Regionais e Lançamentos (Atlas e Vazios) - Coffebreak, Banner, etc.</t>
  </si>
  <si>
    <t>93.10.08.244.3023.4.399.44905200.00.1.500.9001.0</t>
  </si>
  <si>
    <t>insumos para abastecimento de centros de acolhida, vilas reencontro, emergenciais e outros equipamentos, placas de inaguração</t>
  </si>
  <si>
    <t>93.10.08.244.3023.4.884.33503900.00.1.500.9001.0</t>
  </si>
  <si>
    <t>PROGRAMA REENCONTRO</t>
  </si>
  <si>
    <t>93.10.08.244.3023.6.151.33903900.00.1.500.9001.0</t>
  </si>
  <si>
    <t>AÇÕES DE PRONTO ATENDIMENTO SOCIOASSISTENCIAL</t>
  </si>
  <si>
    <t>93.10.08.244.3023.6.166.33903900.00.1.500.9001.0</t>
  </si>
  <si>
    <t>PROGRAMA DE GARANTIA DE RENDA FAMILIAR MÍNIMA</t>
  </si>
  <si>
    <t>Programa Renda Mínima - recurso e contratação do serviço de pagamento</t>
  </si>
  <si>
    <t>93.10.08.244.3023.6.166.33904800.00.1.500.9001.0</t>
  </si>
  <si>
    <t>93.10.08.244.3023.6.167.33903200.00.1.500.9001.0</t>
  </si>
  <si>
    <t>BENEFÍCIOS EVENTUAIS</t>
  </si>
  <si>
    <t>70070000 execução dos benefícios eventuais - alimentação, 2208000 - adiantamento básico, 8232000 , 76734335 contratos caf cesta basica (30552000), café da manhã (3000000) e insumos para centros de acolhida</t>
  </si>
  <si>
    <t>93.10.08.244.3023.6.167.33903300.00.1.500.9001.0</t>
  </si>
  <si>
    <t>Benefícios eventuais - passagens</t>
  </si>
  <si>
    <t>93.10.08.244.3023.6.167.33904800.00.1.500.9001.0</t>
  </si>
  <si>
    <t>93.10.08.244.3023.6.206.33503900.00.1.500.9001.0</t>
  </si>
  <si>
    <t>MANUTENÇÃO E OPERAÇÃO DE EQUIPAMENTOS INTERGERACIONAIS DE CONVIVÊNCIA E FORTALECIMENTO DE VÍNCULOS</t>
  </si>
  <si>
    <t>Manutenção da Rede Parceira - CCINTER e CEDESPs. Pressão: Revisão da Portaria 46 (230505142.9), Implantação de 20 CEDESPs (37609516.98 - 120 vagas), implantação 6 CCINTER</t>
  </si>
  <si>
    <t>93.10.08.244.3023.6.242.33503900.00.1.500.9001.0</t>
  </si>
  <si>
    <t>MANUTENÇÃO E OPERAÇÃO DE EQUIPAMENTOS DE PROTEÇÃO JURÍDICO SOCIAL</t>
  </si>
  <si>
    <t>Parâmetro: Manutenção NPJs, Manutenção com adequações feitas em 2024. Pressão: expansão de 15 NPJs para 10 CREAS e 5 Centros Pop</t>
  </si>
  <si>
    <t>93.10.08.422.3013.6.178.33503900.00.1.500.9001.0</t>
  </si>
  <si>
    <t>MANUTENÇÃO E OPERAÇÃO DE EQUIPAMENTOS PÚBLICOS VOLTADOS AO ATENDIMENTO DE MULHERES</t>
  </si>
  <si>
    <t>Manutenção da Rede Parceira  - Manutenção e Operação de Equipamentos Públicos Voltados ao Atendimento de Mulheres - Centros de Acolhida para Mulher em Situação de Violência, Centros de Defesa (1690 vagas)</t>
  </si>
  <si>
    <t>93.10.08.122.3012.2.803.33903900.02.1.660.1080.0</t>
  </si>
  <si>
    <t>93.10.08.244.3023.4.306.33903700.02.1.660.1080.0</t>
  </si>
  <si>
    <t>93.10.08.244.3023.4.399.33904800.02.1.660.1080.0</t>
  </si>
  <si>
    <t>Manutenção POT Agente SUAS</t>
  </si>
  <si>
    <t>93.10.08.122.3012.2.803.33903900.02.1.660.1081.0</t>
  </si>
  <si>
    <t>Pressão: Recurso para custeio da locação do imóvel sede do COMAS e serviço postal</t>
  </si>
  <si>
    <t>93.10.08.243.3023.2.059.33503900.02.1.660.1083.0</t>
  </si>
  <si>
    <t>93.10.08.243.3023.2.059.33503900.02.1.660.1327.0</t>
  </si>
  <si>
    <t>93.10.08.244.3023.4.308.33503900.02.1.660.1411.0</t>
  </si>
  <si>
    <t>93.10.08.244.3023.4.308.33503900.02.1.660.1424.0</t>
  </si>
  <si>
    <t>93.10.08.244.3023.4.308.33503900.02.1.660.1437.0</t>
  </si>
  <si>
    <t>93.10.08.244.3023.4.309.33503900.02.1.660.1438.0</t>
  </si>
  <si>
    <t>93.10.08.241.3007.6.154.33503900.02.1.660.1439.0</t>
  </si>
  <si>
    <t>93.10.08.243.3023.2.059.33503900.02.1.660.1440.0</t>
  </si>
  <si>
    <t>93.10.08.244.3023.6.206.33503900.02.1.660.1449.0</t>
  </si>
  <si>
    <t>93.10.08.244.3023.4.308.33503900.02.1.660.1450.0</t>
  </si>
  <si>
    <t>93.10.08.244.3023.4.308.33503900.02.1.660.1451.0</t>
  </si>
  <si>
    <t>93.10.08.244.3023.4.308.33503900.02.1.660.1452.0</t>
  </si>
  <si>
    <t>93.10.08.244.3023.6.206.33503900.02.1.665.1076.0</t>
  </si>
  <si>
    <t>93.10.08.243.3023.2.059.33503900.02.1.665.1078.0</t>
  </si>
  <si>
    <t>93.10.08.244.3023.4.309.33503900.02.1.665.1166.0</t>
  </si>
  <si>
    <t>93.10.08.244.3023.4.308.33503900.02.1.665.1171.0</t>
  </si>
  <si>
    <t>93.10.08.244.3023.4.308.33503900.02.1.665.1199.0</t>
  </si>
  <si>
    <t>93.10.08.243.3023.2.059.33503900.02.1.665.1381.0</t>
  </si>
  <si>
    <t>93.10.08.244.3023.4.308.33503900.02.1.669.0289.0</t>
  </si>
  <si>
    <t>93.10.08.243.3023.2.059.33503900.03.1.665.0000.0</t>
  </si>
  <si>
    <t>93.10.08.244.3023.4.308.33503900.03.1.665.0000.0</t>
  </si>
  <si>
    <t>93.10.08.244.3023.6.206.33503900.05.1.669.0517.0</t>
  </si>
  <si>
    <t>93.10.08.244.3023.6.167.33903200.02.1.660.1079.0</t>
  </si>
  <si>
    <t>93.10.08.244.3023.4.308.33503900.02.1.660.1184.0</t>
  </si>
  <si>
    <t>93.10.08.243.3023.2.059.33503900.02.1.660.1423.0</t>
  </si>
  <si>
    <t>93.10.08.126.3011.2.818.33903000.02.1.660.1472.0</t>
  </si>
  <si>
    <t>Aquisição de Materiais, Equipamentos e Serviços de Informação e Comunicação</t>
  </si>
  <si>
    <t>93.10.08.244.3023.4.308.33503900.02.1.660.1487.0</t>
  </si>
  <si>
    <t>93.10.08.244.3023.4.308.33503900.02.1.660.1500.0</t>
  </si>
  <si>
    <t>93.10.08.243.3023.2.059.33503900.02.1.660.1513.0</t>
  </si>
  <si>
    <t>93.10.08.243.3023.2.059.33503900.02.1.660.1525.0</t>
  </si>
  <si>
    <t>93.10.08.243.3023.2.059.33503900.02.1.660.1528.0</t>
  </si>
  <si>
    <t>93.10.08.243.3023.2.059.33503900.02.1.660.1531.0</t>
  </si>
  <si>
    <t>93.10.08.243.3023.2.059.33503900.02.1.660.1275.0</t>
  </si>
  <si>
    <t>93.10.08.243.3023.2.059.33503900.02.1.660.1276.0</t>
  </si>
  <si>
    <t>93.10.08.243.3023.2.059.33503900.02.1.660.1277.0</t>
  </si>
  <si>
    <t>Compra de curso TR para CEM</t>
  </si>
  <si>
    <t>Motofrete</t>
  </si>
  <si>
    <t>Atualização e qualificação do parque de equipamentos de tecnologia, aquisição de computadores, aquisição de computadores para o COMAS</t>
  </si>
  <si>
    <t>93.10.08.244.3023.3399.4490.5100.00.1.500.9001.0</t>
  </si>
  <si>
    <t>Ampliação, Reforma e Requalificação de Equipamentos da Assistência Social</t>
  </si>
  <si>
    <t>Recurso para implantar as adequações necessárias para o AVCB</t>
  </si>
  <si>
    <t>93.10.08.244.3024.4.399.33903900.00.1.500.9001.0</t>
  </si>
  <si>
    <t>Manutenção e Operação de Equipamentos da Assistência Social</t>
  </si>
  <si>
    <t>Confecção de cadernos impressos da norma técnica SMSE-MA pensando na importância da ampla disponibilização/acesso e objetivando a melhor qualificação técnica aos SMSE-MA.</t>
  </si>
  <si>
    <t>93.10.08.244.3023.4.399.44903900.00.1.500.9001.0</t>
  </si>
  <si>
    <t>Manutenção Predial das Vilas Reencontro</t>
  </si>
  <si>
    <t>93.10.08.244.3023.6.163.33903900.00.1.500.9001.0</t>
  </si>
  <si>
    <t>AÇÕES DE VIGILÂNCIA SOCIOASSISTENCIAL</t>
  </si>
  <si>
    <t>Parâmetro: Realização do Censo Pop Rua (meta do PLAS, meta do PPA). Pressão: pesquisa amostral pessoa com deficiência, publicação do atlas socioassistencial, publicação da atualização de vazios</t>
  </si>
  <si>
    <t>Parâmetro: auxílio reencontro</t>
  </si>
  <si>
    <t>93.10.08.244.3023.4308.4490.5200.00.1.500.9001.0</t>
  </si>
  <si>
    <t>Mobiliário para salas de formação ESPASO</t>
  </si>
  <si>
    <t>93.10.08.244.3023.4308.44903900.00.1.500.9001.0</t>
  </si>
  <si>
    <t>93.10.08.244.3023.4308.44905200.00.1.500.9001.1</t>
  </si>
  <si>
    <t>Manutenção contratos vigentes camas e beliches, itens permanentes OBT (15000000)</t>
  </si>
  <si>
    <t>93.10.08.244.3023.X.XXX.33903700.00.1.500.9001.0</t>
  </si>
  <si>
    <t>QUALIFICA SUAS - contrapartida  (criar)</t>
  </si>
  <si>
    <t>Contrapartida QUALIFICA SUAS - Banco Mundial Ano 01 - Contrato Entrevistadores CadÚnico (dotação simbólica, valores ainda em discussão interna. Contrato deverá ser assinado em 2025)</t>
  </si>
  <si>
    <t>93.10.08.244.3023.y.yyy.33904700.00.1.500.9001.0</t>
  </si>
  <si>
    <t>Contrapartida QUALIFICA SUAS - Banco Mundial Ano 01 - SEAS (dotação simbólica, valores ainda em discussão interna. Contrato deverá ser assinado em 2025)</t>
  </si>
  <si>
    <t>93.10.08.244.3023.Z.ZZZ.33503900.00.1.500.9001.0</t>
  </si>
  <si>
    <t>QUALIFICA SUAS - contrapartida (criar)</t>
  </si>
  <si>
    <t>Contrapartida QUALIFICA SUAS - Banco Mundial Ano 01 - Operação CJs -  (dotação simbólica, valores ainda em discussão interna. Contrato deverá ser assinado em 2025)</t>
  </si>
  <si>
    <t>93.10.08.122.3012.2.803.33903900.02.1.660.1380.0</t>
  </si>
  <si>
    <t>93.10.08.243.3023.2.059.33503900.03.1.661.1105.0</t>
  </si>
  <si>
    <t>93.10.08.244.3023.4.308.33503900.02.1.661.1107.0</t>
  </si>
  <si>
    <t>93.10.08.244.3023.6.167.33909300.02.1.661.1218.0</t>
  </si>
  <si>
    <t>93.10.08.244.3023.4.308.33503900.02.1.661.1455.0</t>
  </si>
  <si>
    <t>93.10.08.243.3023.2.059.33503900.03.1.661.1477.0</t>
  </si>
  <si>
    <t>93.10.08.243.3023.2.059.33503900.03.1.661.1503.0</t>
  </si>
  <si>
    <t>93.10.08.244.3023.4.308.33503900.02.1.661.1504.0</t>
  </si>
  <si>
    <t>93.10.08.244.3023.4.308.33503900.02.1.661.1505.0</t>
  </si>
  <si>
    <t>93.10.08.243.3023.2.059.33503900.03.1.665.0671.0</t>
  </si>
  <si>
    <t>93.10.08.122.3012.b.bbb.33903900.02.2.660.1080.0</t>
  </si>
  <si>
    <t>Conferência Municipal (criar dotação)</t>
  </si>
  <si>
    <t>02.2.660.1080</t>
  </si>
  <si>
    <t>93.10.08.244.3023.3.399.44905200.00.1.500.9001.0</t>
  </si>
  <si>
    <t>AMPLIAÇÃO, REFORMA E REQUALIFICAÇÃO DE EQUIPAMENTOS DA ASSISTÊNCIA SOCIAL</t>
  </si>
  <si>
    <r>
      <t xml:space="preserve">RECEITA X DESPESA INTRAORÇAMENTÁRIA
</t>
    </r>
    <r>
      <rPr>
        <b/>
        <i/>
        <sz val="11"/>
        <color rgb="FF444444"/>
        <rFont val="Calibri"/>
        <family val="2"/>
        <scheme val="minor"/>
      </rPr>
      <t>Apenas os órgãos que têm receita intraorçamentária ou despesa intraorçamentária devem preencher esta aba</t>
    </r>
  </si>
  <si>
    <t>RECEITA INTRAORÇAMENTÁRIA</t>
  </si>
  <si>
    <t>DESPESA - MODALIDADE 91</t>
  </si>
  <si>
    <t>Rubrica</t>
  </si>
  <si>
    <t>Descrição</t>
  </si>
  <si>
    <t>Previsão</t>
  </si>
  <si>
    <t>Manutenção e Operação de Equipamentos de Proteção Social Especial à População em Situação de Rua</t>
  </si>
  <si>
    <t xml:space="preserve">93.10.08.244.3023.4.308.33913900.00.1.500.9001.0
</t>
  </si>
  <si>
    <t>Contrato SPTURIS</t>
  </si>
  <si>
    <t xml:space="preserve">93.10.08.244.3023.4.399.33913900.00.1.500.9001.0
</t>
  </si>
  <si>
    <t>Contratos SPOBRAS/SIURB</t>
  </si>
  <si>
    <t>Código Ação Orçamentária
(Projeto/Atividade)</t>
  </si>
  <si>
    <t>Nível de Regionalização</t>
  </si>
  <si>
    <t>Justificativa
(para o caso de nível REGIÃO ou 
NÃO-REGIONALIZÁVEL)</t>
  </si>
  <si>
    <t>2059</t>
  </si>
  <si>
    <t>Manutenção e Operação de Equipamentos de Convivência e Fortalecimento de Vínculos para Crianças e Adolescentes</t>
  </si>
  <si>
    <t>Subprefeitura</t>
  </si>
  <si>
    <t>2171</t>
  </si>
  <si>
    <t>Manutenção e Operação de Sistemas de Informação e Comunicação</t>
  </si>
  <si>
    <t>Despesa Não-Regionalizável</t>
  </si>
  <si>
    <t>2803</t>
  </si>
  <si>
    <t>Manutenção e Operação dos Conselhos e Espaços Participativos Municipais</t>
  </si>
  <si>
    <t>2818</t>
  </si>
  <si>
    <t>2902</t>
  </si>
  <si>
    <t>Manutenção e Operação de Equipamentos de Convivência e Fortalecimento de Vínculos para a Pessoa Idosa</t>
  </si>
  <si>
    <t>3399</t>
  </si>
  <si>
    <t>4306</t>
  </si>
  <si>
    <t>Inserção das Famílias no Cadastro Único</t>
  </si>
  <si>
    <t>4308</t>
  </si>
  <si>
    <t>4309</t>
  </si>
  <si>
    <t>Manutenção e Operação de Equipamentos de Proteção Social Básica às Famílias</t>
  </si>
  <si>
    <t>4399</t>
  </si>
  <si>
    <t>4884</t>
  </si>
  <si>
    <t>Programa Reencontro</t>
  </si>
  <si>
    <t>6151</t>
  </si>
  <si>
    <t>Ações de Pronto Atendimento Socioassistencial</t>
  </si>
  <si>
    <t>6152</t>
  </si>
  <si>
    <t>Manutenção e Operação de Equipamentos de Proteção Social Especial à Pessoa com Deficiência</t>
  </si>
  <si>
    <t>6154</t>
  </si>
  <si>
    <t>Manutenção e Operação de Equipamentos de Proteção Social Especial à População Idosa</t>
  </si>
  <si>
    <t>6163</t>
  </si>
  <si>
    <t>Ações de Vigilância Socioassistencial</t>
  </si>
  <si>
    <t>6166</t>
  </si>
  <si>
    <t>Programa de Garantia de Renda Familiar Mínima</t>
  </si>
  <si>
    <t>6167</t>
  </si>
  <si>
    <t>Benefícios Eventuais</t>
  </si>
  <si>
    <t>6170</t>
  </si>
  <si>
    <t>Operacionalização do Benefício de Prestação Continuada</t>
  </si>
  <si>
    <t>6178</t>
  </si>
  <si>
    <t>Manutenção e Operação de Equipamentos Públicos Voltados ao Atendimento de Mulheres</t>
  </si>
  <si>
    <t>6206</t>
  </si>
  <si>
    <t>Manutenção e Operação de Equipamentos Intergeracionais de Convivência e Fortalecimento de Vínculos</t>
  </si>
  <si>
    <t>6212</t>
  </si>
  <si>
    <t>Educação Permanente dos Trabalhadores do SUAS</t>
  </si>
  <si>
    <t>6221</t>
  </si>
  <si>
    <t>Manutenção e Operação de Equipamentos de Proteção Social Especial a Crianças, Adolescentes e Jovens em Risco Social</t>
  </si>
  <si>
    <t>6242</t>
  </si>
  <si>
    <t>Manutenção e Operação de Equipamentos de Proteção Jurídico Social</t>
  </si>
  <si>
    <r>
      <rPr>
        <b/>
        <sz val="11"/>
        <color theme="1"/>
        <rFont val="Calibri"/>
        <family val="2"/>
        <scheme val="minor"/>
      </rPr>
      <t>INSTRUÇÕES DE PREENCHIMENTO:</t>
    </r>
    <r>
      <rPr>
        <sz val="11"/>
        <color theme="1"/>
        <rFont val="Calibri"/>
        <family val="2"/>
        <scheme val="minor"/>
      </rPr>
      <t xml:space="preserve">
- Preencher as abas CUSTEIO e INVESTIMENTO antes da aba PROGRAMA DE METAS 2021-2024 e, no caso de dotações novas, importante copiá-las para essa aba, pois não são inseridas automaticamente;
- A soma dos valores atribuídos para cada meta não pode ultrapassar a necessidade informada para o exercício 2024 (Coluna B) para cada dotação;
- Não é necessário que todo o valor informado para o exercício seja vinculado ao Programa de Metas 2021-2024, há diversas dotações utilizadas para manutenção de outras atividades e projetos;
- Somente o valor destinado ao Programa de Metas 2021-2024, em cada dotação, deverá ser distribuído nas respectivas colunas das metas;  
- Na coluna "Pressão referente ao PdM", indicar se os valores de pressão orçamentária dizem respeito ao PdM;
- Importante avaliar a adequação dos valores informados com a execução (física e orçamentária) das metas e os valores planejados para o quadriênio.
</t>
    </r>
    <r>
      <rPr>
        <b/>
        <sz val="11"/>
        <color theme="1"/>
        <rFont val="Calibri"/>
        <family val="2"/>
        <scheme val="minor"/>
      </rPr>
      <t>Assim, somente valores de metas que possuem ações em andamento e não possuem o status "atingida" de acordo com o monitoramento físico devem ser informados.</t>
    </r>
  </si>
  <si>
    <t>Dotação</t>
  </si>
  <si>
    <t>Necessidade Informada para o Exercício</t>
  </si>
  <si>
    <t>Meta 1 - Atender 1.700.000 pessoas em programas de tra...</t>
  </si>
  <si>
    <t>Meta 16 - Criar o Programa Reencontro, com o reordename...</t>
  </si>
  <si>
    <t>Meta 17 - Implantar 60 serviços de atendimento a pessoa...</t>
  </si>
  <si>
    <t>Meta 18 - Ampliar em 50% o número de atendimentos reali...</t>
  </si>
  <si>
    <t>Destinado ao PdM</t>
  </si>
  <si>
    <t>Não Destinado ao PdM</t>
  </si>
  <si>
    <t>Equilíbrio</t>
  </si>
  <si>
    <t>93.10.08.122.3012.2.803.33903300.02.1.660.1080.0</t>
  </si>
  <si>
    <t>Tema</t>
  </si>
  <si>
    <t>Responsável</t>
  </si>
  <si>
    <t>Email</t>
  </si>
  <si>
    <t>Acesso ao SOF</t>
  </si>
  <si>
    <t>DISEO</t>
  </si>
  <si>
    <t>diseoequipe@sf.prefeitura.sp.gov.br</t>
  </si>
  <si>
    <t>Abertura de chamados sobre questões relacionadas à proposta orçamentária</t>
  </si>
  <si>
    <t>COPLAN</t>
  </si>
  <si>
    <t>servicos.supom@SF.prefeitura.sp.gov.br</t>
  </si>
  <si>
    <t>Aba 'Programa de Metas 2021-2024'</t>
  </si>
  <si>
    <t>SGM/SEPEP/CP</t>
  </si>
  <si>
    <t>programademetas@prefeitura.sp.gov.br</t>
  </si>
  <si>
    <t>Prioridade</t>
  </si>
  <si>
    <t>Fonte de Recurso</t>
  </si>
  <si>
    <t>Alterar?</t>
  </si>
  <si>
    <t>PPA</t>
  </si>
  <si>
    <t>00</t>
  </si>
  <si>
    <t>Criar</t>
  </si>
  <si>
    <t>Prioridade do Secretário/Subprefeito/Presidente</t>
  </si>
  <si>
    <t>01</t>
  </si>
  <si>
    <t>Manter</t>
  </si>
  <si>
    <t>PDSTIC (Plano Diretor Setorial de TIC)</t>
  </si>
  <si>
    <t>02</t>
  </si>
  <si>
    <t>Excluir</t>
  </si>
  <si>
    <t>Outros</t>
  </si>
  <si>
    <t>03</t>
  </si>
  <si>
    <t>Manter, mas alterar a descrição</t>
  </si>
  <si>
    <t>04</t>
  </si>
  <si>
    <t>05</t>
  </si>
  <si>
    <t>06</t>
  </si>
  <si>
    <t>07</t>
  </si>
  <si>
    <t>Tipo de Contratação</t>
  </si>
  <si>
    <t>08</t>
  </si>
  <si>
    <t>Aquisição</t>
  </si>
  <si>
    <t>09</t>
  </si>
  <si>
    <t>Concessionárias</t>
  </si>
  <si>
    <t>10</t>
  </si>
  <si>
    <t>Contrato</t>
  </si>
  <si>
    <t>11</t>
  </si>
  <si>
    <t>Convênio</t>
  </si>
  <si>
    <t>21</t>
  </si>
  <si>
    <t>Emendas Federais ou Estaduais</t>
  </si>
  <si>
    <t>22</t>
  </si>
  <si>
    <t>Gestão de Contratos</t>
  </si>
  <si>
    <t>Pessoal Cedido</t>
  </si>
  <si>
    <t>Sentenças Judiciais</t>
  </si>
  <si>
    <t>Vínculo com PPA</t>
  </si>
  <si>
    <t>Suprimento de Fundos</t>
  </si>
  <si>
    <t>SIM</t>
  </si>
  <si>
    <t>Termo de Colaboração</t>
  </si>
  <si>
    <t>NÃO</t>
  </si>
  <si>
    <t>Termo de Fomento</t>
  </si>
  <si>
    <t>Tributos</t>
  </si>
  <si>
    <t>Status do Projeto</t>
  </si>
  <si>
    <t>Planejando</t>
  </si>
  <si>
    <t>Contratando</t>
  </si>
  <si>
    <t>Executando</t>
  </si>
  <si>
    <t>Nível de regionalização</t>
  </si>
  <si>
    <t>Região</t>
  </si>
  <si>
    <t>Não-Regionalizável</t>
  </si>
  <si>
    <t>FMAS</t>
  </si>
  <si>
    <t>Plano Decenal de Assistência Social da Cidade de São Paulo</t>
  </si>
  <si>
    <t>Plano Decenal de Atendimento Socioeducativo</t>
  </si>
  <si>
    <t>Plano Municipal de Enfrentamento a Violência Sexual contra Crianças e Adolescentes</t>
  </si>
  <si>
    <t>Plano Municipal de Prevenção e Erradicação de Trabalho Infantil e Proteção do Adolescente Trabalhador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</si>
</sst>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_(&quot;R$&quot;* #,##0.00_);_(&quot;R$&quot;* \(#,##0.00\);_(&quot;R$&quot;* &quot;-&quot;??_);_(@_)"/>
    <numFmt numFmtId="165" formatCode="00"/>
    <numFmt numFmtId="166" formatCode="\(&quot;Star&quot;\,&quot;&quot;\,&quot;&quot;\)"/>
    <numFmt numFmtId="167" formatCode="[Red]#,##0.00;\-#,##0.00;\-"/>
  </numFmts>
  <fonts count="1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22"/>
      <color theme="1"/>
      <name val="Calibri"/>
      <family val="2"/>
      <scheme val="minor"/>
    </font>
    <font>
      <b/>
      <sz val="36"/>
      <name val="Calibri"/>
      <family val="2"/>
      <scheme val="minor"/>
    </font>
    <font>
      <b/>
      <sz val="11"/>
      <name val="Calibri"/>
      <family val="2"/>
      <scheme val="minor"/>
    </font>
    <font>
      <sz val="11"/>
      <color theme="1" tint="0.34998626667073579"/>
      <name val="Calibri"/>
      <family val="2"/>
      <scheme val="minor"/>
    </font>
    <font>
      <b/>
      <sz val="26"/>
      <name val="Calibri"/>
      <family val="2"/>
      <scheme val="minor"/>
    </font>
    <font>
      <sz val="10"/>
      <color theme="1"/>
      <name val="Calibri"/>
      <family val="2"/>
      <scheme val="minor"/>
    </font>
    <font>
      <b/>
      <sz val="14"/>
      <color theme="0"/>
      <name val="Calibri"/>
      <family val="2"/>
      <scheme val="minor"/>
    </font>
    <font>
      <b/>
      <sz val="11"/>
      <color rgb="FF000000"/>
      <name val="Calibri"/>
      <family val="2"/>
      <scheme val="minor"/>
    </font>
    <font>
      <sz val="14"/>
      <color theme="1"/>
      <name val="Calibri"/>
      <family val="2"/>
      <scheme val="minor"/>
    </font>
    <font>
      <b/>
      <u/>
      <sz val="14"/>
      <color theme="1"/>
      <name val="Calibri"/>
      <family val="2"/>
      <scheme val="minor"/>
    </font>
    <font>
      <b/>
      <sz val="12"/>
      <color rgb="FF444444"/>
      <name val="Calibri"/>
      <family val="2"/>
      <scheme val="minor"/>
    </font>
    <font>
      <b/>
      <i/>
      <sz val="11"/>
      <color rgb="FF444444"/>
      <name val="Calibri"/>
      <family val="2"/>
      <scheme val="minor"/>
    </font>
    <font>
      <sz val="11"/>
      <color rgb="FF000000"/>
      <name val="Calibri"/>
      <family val="2"/>
      <scheme val="minor"/>
    </font>
  </fonts>
  <fills count="26">
    <fill>
      <patternFill patternType="none"/>
    </fill>
    <fill>
      <patternFill patternType="gray125"/>
    </fill>
    <fill>
      <patternFill patternType="solid">
        <fgColor theme="7" tint="0.79998168889431442"/>
        <bgColor indexed="64"/>
      </patternFill>
    </fill>
    <fill>
      <patternFill patternType="solid">
        <fgColor rgb="FFDEC8EE"/>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C00000"/>
        <bgColor indexed="64"/>
      </patternFill>
    </fill>
    <fill>
      <patternFill patternType="solid">
        <fgColor rgb="FFFFB9B9"/>
        <bgColor indexed="64"/>
      </patternFill>
    </fill>
    <fill>
      <patternFill patternType="solid">
        <fgColor theme="5" tint="-0.249977111117893"/>
        <bgColor indexed="64"/>
      </patternFill>
    </fill>
    <fill>
      <patternFill patternType="solid">
        <fgColor rgb="FFFFF7DD"/>
        <bgColor indexed="64"/>
      </patternFill>
    </fill>
    <fill>
      <patternFill patternType="solid">
        <fgColor rgb="FFFFEBEB"/>
        <bgColor indexed="64"/>
      </patternFill>
    </fill>
    <fill>
      <patternFill patternType="solid">
        <fgColor rgb="FFE4F0DC"/>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9">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indexed="64"/>
      </right>
      <top style="thin">
        <color indexed="64"/>
      </top>
      <bottom style="medium">
        <color auto="1"/>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medium">
        <color auto="1"/>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bottom style="thin">
        <color indexed="64"/>
      </bottom>
      <diagonal/>
    </border>
  </borders>
  <cellStyleXfs count="8">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9" fillId="0" borderId="0">
      <alignment vertical="top" wrapText="1"/>
    </xf>
    <xf numFmtId="166" fontId="9" fillId="0" borderId="0" applyFont="0" applyFill="0" applyBorder="0">
      <alignment horizontal="center" vertical="center"/>
    </xf>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75">
    <xf numFmtId="0" fontId="0" fillId="0" borderId="0" xfId="0"/>
    <xf numFmtId="0" fontId="0" fillId="3" borderId="0" xfId="0" applyFill="1"/>
    <xf numFmtId="49" fontId="0" fillId="0" borderId="0" xfId="0" applyNumberFormat="1"/>
    <xf numFmtId="0" fontId="0" fillId="0" borderId="0" xfId="0" applyAlignment="1">
      <alignment horizontal="center" vertical="center"/>
    </xf>
    <xf numFmtId="0" fontId="0" fillId="0" borderId="0" xfId="0" applyAlignment="1">
      <alignment horizontal="left"/>
    </xf>
    <xf numFmtId="0" fontId="6" fillId="7" borderId="5" xfId="0" applyFont="1" applyFill="1" applyBorder="1" applyAlignment="1">
      <alignment horizontal="center" vertical="center"/>
    </xf>
    <xf numFmtId="0" fontId="0" fillId="0" borderId="2" xfId="0" applyBorder="1" applyAlignment="1" applyProtection="1">
      <alignment horizontal="center" vertical="center"/>
      <protection locked="0"/>
    </xf>
    <xf numFmtId="0" fontId="7" fillId="0" borderId="0" xfId="0" applyFont="1" applyAlignment="1">
      <alignment vertical="center"/>
    </xf>
    <xf numFmtId="0" fontId="3" fillId="0" borderId="0" xfId="0" applyFont="1" applyAlignment="1">
      <alignment horizontal="center" vertical="center"/>
    </xf>
    <xf numFmtId="0" fontId="3" fillId="0" borderId="0" xfId="0" applyFont="1"/>
    <xf numFmtId="0" fontId="0" fillId="0" borderId="0" xfId="0" applyAlignment="1">
      <alignment horizontal="center"/>
    </xf>
    <xf numFmtId="0" fontId="0" fillId="0" borderId="0" xfId="0"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5" fillId="2" borderId="14" xfId="2" applyFill="1" applyBorder="1" applyAlignment="1" applyProtection="1">
      <alignment horizontal="center" vertical="center"/>
    </xf>
    <xf numFmtId="0" fontId="5" fillId="0" borderId="0" xfId="2" applyFill="1" applyBorder="1" applyAlignment="1" applyProtection="1">
      <alignment vertical="center"/>
    </xf>
    <xf numFmtId="0" fontId="0" fillId="2" borderId="12" xfId="0" applyFill="1" applyBorder="1" applyAlignment="1">
      <alignment horizontal="center" vertical="center" wrapText="1"/>
    </xf>
    <xf numFmtId="0" fontId="0" fillId="2" borderId="15" xfId="0" applyFill="1" applyBorder="1" applyAlignment="1">
      <alignment horizontal="center" vertical="center"/>
    </xf>
    <xf numFmtId="0" fontId="5" fillId="2" borderId="16" xfId="2" applyFill="1" applyBorder="1" applyAlignment="1" applyProtection="1">
      <alignment horizontal="center" vertical="center"/>
    </xf>
    <xf numFmtId="49" fontId="0" fillId="0" borderId="2" xfId="0" applyNumberFormat="1" applyBorder="1" applyProtection="1">
      <protection locked="0"/>
    </xf>
    <xf numFmtId="0" fontId="0" fillId="0" borderId="2" xfId="0" applyBorder="1" applyAlignment="1" applyProtection="1">
      <alignment vertical="center"/>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2" xfId="0" applyBorder="1" applyAlignment="1" applyProtection="1">
      <alignment horizontal="center"/>
      <protection locked="0"/>
    </xf>
    <xf numFmtId="0" fontId="0" fillId="0" borderId="19" xfId="0" applyBorder="1" applyProtection="1">
      <protection locked="0"/>
    </xf>
    <xf numFmtId="0" fontId="0" fillId="0" borderId="20" xfId="0" applyBorder="1" applyProtection="1">
      <protection locked="0"/>
    </xf>
    <xf numFmtId="165" fontId="0" fillId="0" borderId="2" xfId="0" applyNumberFormat="1" applyBorder="1" applyProtection="1">
      <protection locked="0"/>
    </xf>
    <xf numFmtId="49" fontId="0" fillId="0" borderId="2" xfId="0" applyNumberFormat="1" applyBorder="1" applyAlignment="1" applyProtection="1">
      <alignment horizontal="center" vertical="center"/>
      <protection locked="0"/>
    </xf>
    <xf numFmtId="49" fontId="0" fillId="0" borderId="2" xfId="0" applyNumberFormat="1" applyBorder="1" applyAlignment="1" applyProtection="1">
      <alignment horizontal="center"/>
      <protection locked="0"/>
    </xf>
    <xf numFmtId="0" fontId="7" fillId="0" borderId="0" xfId="0" quotePrefix="1" applyFont="1" applyAlignment="1">
      <alignment horizontal="center" vertical="center"/>
    </xf>
    <xf numFmtId="49" fontId="0" fillId="0" borderId="0" xfId="0" quotePrefix="1" applyNumberFormat="1"/>
    <xf numFmtId="0" fontId="0" fillId="0" borderId="21" xfId="0" applyBorder="1" applyAlignment="1" applyProtection="1">
      <alignment horizontal="center" vertical="center"/>
      <protection locked="0"/>
    </xf>
    <xf numFmtId="0" fontId="0" fillId="0" borderId="21" xfId="0" applyBorder="1" applyAlignment="1" applyProtection="1">
      <alignment horizontal="center"/>
      <protection locked="0"/>
    </xf>
    <xf numFmtId="0" fontId="4" fillId="0" borderId="0" xfId="0" applyFont="1" applyAlignment="1">
      <alignment vertical="center"/>
    </xf>
    <xf numFmtId="0" fontId="0" fillId="0" borderId="21" xfId="0" applyBorder="1" applyAlignment="1" applyProtection="1">
      <alignment vertical="center"/>
      <protection locked="0"/>
    </xf>
    <xf numFmtId="0" fontId="0" fillId="0" borderId="0" xfId="0" applyAlignment="1" applyProtection="1">
      <alignment horizontal="center" vertical="center"/>
      <protection locked="0"/>
    </xf>
    <xf numFmtId="0" fontId="11" fillId="0" borderId="17" xfId="0" applyFont="1" applyBorder="1" applyAlignment="1">
      <alignment horizontal="center" vertical="center" wrapText="1"/>
    </xf>
    <xf numFmtId="0" fontId="8" fillId="0" borderId="8" xfId="0" applyFont="1" applyBorder="1" applyAlignment="1">
      <alignment horizontal="center" vertical="center" wrapText="1"/>
    </xf>
    <xf numFmtId="16" fontId="2" fillId="14" borderId="8" xfId="0" applyNumberFormat="1" applyFont="1" applyFill="1" applyBorder="1" applyAlignment="1">
      <alignment horizontal="center" vertical="center" wrapText="1"/>
    </xf>
    <xf numFmtId="0" fontId="8" fillId="16" borderId="8" xfId="0" applyFont="1" applyFill="1" applyBorder="1" applyAlignment="1">
      <alignment horizontal="center" vertical="center" wrapText="1"/>
    </xf>
    <xf numFmtId="0" fontId="8" fillId="16" borderId="8" xfId="0" applyFont="1" applyFill="1" applyBorder="1" applyAlignment="1">
      <alignment horizontal="center" vertical="center"/>
    </xf>
    <xf numFmtId="43" fontId="0" fillId="0" borderId="0" xfId="1" applyFont="1" applyBorder="1" applyAlignment="1" applyProtection="1">
      <alignment vertical="center"/>
      <protection locked="0"/>
    </xf>
    <xf numFmtId="43" fontId="0" fillId="0" borderId="0" xfId="1" applyFont="1" applyBorder="1" applyAlignment="1" applyProtection="1">
      <alignment horizontal="center" vertical="center"/>
      <protection locked="0"/>
    </xf>
    <xf numFmtId="0" fontId="0" fillId="0" borderId="21" xfId="0" applyBorder="1" applyProtection="1">
      <protection locked="0"/>
    </xf>
    <xf numFmtId="0" fontId="10" fillId="0" borderId="0" xfId="0" applyFont="1" applyAlignment="1">
      <alignment horizontal="left" vertical="center"/>
    </xf>
    <xf numFmtId="0" fontId="14" fillId="0" borderId="0" xfId="0" applyFont="1"/>
    <xf numFmtId="0" fontId="3" fillId="13" borderId="25" xfId="0" applyFont="1" applyFill="1" applyBorder="1" applyAlignment="1">
      <alignment horizontal="center" vertical="center"/>
    </xf>
    <xf numFmtId="0" fontId="3" fillId="13" borderId="26" xfId="0" applyFont="1" applyFill="1" applyBorder="1" applyAlignment="1">
      <alignment horizontal="center" vertical="center"/>
    </xf>
    <xf numFmtId="0" fontId="3" fillId="13" borderId="27" xfId="0" applyFont="1" applyFill="1" applyBorder="1" applyAlignment="1">
      <alignment horizontal="center" vertical="center"/>
    </xf>
    <xf numFmtId="0" fontId="3" fillId="10" borderId="25"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3" fillId="15" borderId="25" xfId="0" applyFont="1" applyFill="1" applyBorder="1" applyAlignment="1">
      <alignment horizontal="center" vertical="center"/>
    </xf>
    <xf numFmtId="0" fontId="3" fillId="15" borderId="26" xfId="0" applyFont="1" applyFill="1" applyBorder="1" applyAlignment="1">
      <alignment horizontal="center" vertical="center"/>
    </xf>
    <xf numFmtId="0" fontId="3" fillId="15" borderId="27"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8" fillId="0" borderId="31" xfId="0" quotePrefix="1" applyFont="1" applyBorder="1" applyAlignment="1">
      <alignment horizontal="center" vertical="center"/>
    </xf>
    <xf numFmtId="16" fontId="2" fillId="6" borderId="30" xfId="0" applyNumberFormat="1" applyFont="1" applyFill="1" applyBorder="1" applyAlignment="1">
      <alignment horizontal="center" vertical="center"/>
    </xf>
    <xf numFmtId="0" fontId="2" fillId="6" borderId="33" xfId="0" applyFont="1" applyFill="1" applyBorder="1"/>
    <xf numFmtId="0" fontId="2" fillId="19" borderId="34" xfId="0" applyFont="1" applyFill="1" applyBorder="1"/>
    <xf numFmtId="43" fontId="1" fillId="0" borderId="21" xfId="1" applyFont="1" applyFill="1" applyBorder="1" applyAlignment="1" applyProtection="1">
      <protection locked="0"/>
    </xf>
    <xf numFmtId="43" fontId="1" fillId="0" borderId="2" xfId="1" applyFont="1" applyFill="1" applyBorder="1" applyAlignment="1" applyProtection="1">
      <protection locked="0"/>
    </xf>
    <xf numFmtId="43" fontId="1" fillId="0" borderId="32" xfId="1" applyFont="1" applyFill="1" applyBorder="1" applyAlignment="1" applyProtection="1">
      <protection locked="0"/>
    </xf>
    <xf numFmtId="43" fontId="1" fillId="0" borderId="19" xfId="1" applyFont="1" applyFill="1" applyBorder="1" applyAlignment="1" applyProtection="1">
      <protection locked="0"/>
    </xf>
    <xf numFmtId="43" fontId="1" fillId="0" borderId="20" xfId="1" applyFont="1" applyFill="1" applyBorder="1" applyAlignment="1" applyProtection="1">
      <protection locked="0"/>
    </xf>
    <xf numFmtId="0" fontId="0" fillId="0" borderId="0" xfId="0" applyAlignment="1" applyProtection="1">
      <alignment vertical="center"/>
      <protection locked="0"/>
    </xf>
    <xf numFmtId="0" fontId="0" fillId="0" borderId="36" xfId="0" applyBorder="1" applyProtection="1">
      <protection locked="0"/>
    </xf>
    <xf numFmtId="164" fontId="0" fillId="0" borderId="37" xfId="6" applyFont="1" applyBorder="1" applyProtection="1">
      <protection locked="0"/>
    </xf>
    <xf numFmtId="0" fontId="0" fillId="0" borderId="0" xfId="0" applyProtection="1">
      <protection locked="0"/>
    </xf>
    <xf numFmtId="164" fontId="0" fillId="0" borderId="0" xfId="6" applyFont="1" applyProtection="1">
      <protection locked="0"/>
    </xf>
    <xf numFmtId="167" fontId="0" fillId="0" borderId="1" xfId="1" applyNumberFormat="1" applyFont="1" applyFill="1" applyBorder="1" applyAlignment="1">
      <alignment horizontal="center" vertical="center"/>
    </xf>
    <xf numFmtId="167" fontId="3" fillId="0" borderId="29" xfId="1" applyNumberFormat="1" applyFont="1" applyFill="1" applyBorder="1" applyAlignment="1">
      <alignment horizontal="center" vertical="center"/>
    </xf>
    <xf numFmtId="164" fontId="0" fillId="0" borderId="28" xfId="6" applyFont="1" applyFill="1" applyBorder="1" applyAlignment="1">
      <alignment horizontal="center" vertical="center"/>
    </xf>
    <xf numFmtId="164" fontId="0" fillId="0" borderId="2" xfId="6" applyFont="1" applyFill="1" applyBorder="1" applyAlignment="1">
      <alignment horizontal="center" vertical="center"/>
    </xf>
    <xf numFmtId="164" fontId="3" fillId="0" borderId="29" xfId="6" applyFont="1" applyFill="1" applyBorder="1" applyAlignment="1">
      <alignment horizontal="center" vertical="center"/>
    </xf>
    <xf numFmtId="164" fontId="0" fillId="0" borderId="29" xfId="6" applyFont="1" applyFill="1" applyBorder="1" applyAlignment="1">
      <alignment horizontal="center" vertical="center"/>
    </xf>
    <xf numFmtId="167" fontId="0" fillId="0" borderId="28" xfId="1" applyNumberFormat="1" applyFont="1" applyFill="1" applyBorder="1" applyAlignment="1">
      <alignment horizontal="center" vertical="center"/>
    </xf>
    <xf numFmtId="167" fontId="0" fillId="0" borderId="2" xfId="1" applyNumberFormat="1" applyFont="1" applyFill="1" applyBorder="1" applyAlignment="1">
      <alignment horizontal="center" vertical="center"/>
    </xf>
    <xf numFmtId="164" fontId="1" fillId="20" borderId="21" xfId="6" applyFont="1" applyFill="1" applyBorder="1" applyAlignment="1" applyProtection="1">
      <protection locked="0"/>
    </xf>
    <xf numFmtId="164" fontId="1" fillId="21" borderId="21" xfId="6" applyFont="1" applyFill="1" applyBorder="1" applyAlignment="1" applyProtection="1">
      <protection locked="0"/>
    </xf>
    <xf numFmtId="164" fontId="1" fillId="22" borderId="21" xfId="6" applyFont="1" applyFill="1" applyBorder="1" applyAlignment="1" applyProtection="1"/>
    <xf numFmtId="164" fontId="1" fillId="20" borderId="2" xfId="6" applyFont="1" applyFill="1" applyBorder="1" applyAlignment="1" applyProtection="1">
      <protection locked="0"/>
    </xf>
    <xf numFmtId="164" fontId="1" fillId="21" borderId="2" xfId="6" applyFont="1" applyFill="1" applyBorder="1" applyAlignment="1" applyProtection="1">
      <protection locked="0"/>
    </xf>
    <xf numFmtId="164" fontId="0" fillId="20" borderId="2" xfId="6" applyFont="1" applyFill="1" applyBorder="1" applyAlignment="1" applyProtection="1">
      <protection locked="0"/>
    </xf>
    <xf numFmtId="164" fontId="0" fillId="21" borderId="2" xfId="6" applyFont="1" applyFill="1" applyBorder="1" applyAlignment="1" applyProtection="1">
      <protection locked="0"/>
    </xf>
    <xf numFmtId="164" fontId="0" fillId="12" borderId="2" xfId="6" applyFont="1" applyFill="1" applyBorder="1" applyAlignment="1" applyProtection="1">
      <protection locked="0"/>
    </xf>
    <xf numFmtId="164" fontId="0" fillId="18" borderId="2" xfId="6" applyFont="1" applyFill="1" applyBorder="1" applyAlignment="1" applyProtection="1">
      <protection locked="0"/>
    </xf>
    <xf numFmtId="164" fontId="1" fillId="15" borderId="2" xfId="6" applyFont="1" applyFill="1" applyBorder="1" applyAlignment="1" applyProtection="1">
      <protection locked="0"/>
    </xf>
    <xf numFmtId="164" fontId="0" fillId="12" borderId="2" xfId="6" applyFont="1" applyFill="1" applyBorder="1" applyProtection="1">
      <protection locked="0"/>
    </xf>
    <xf numFmtId="164" fontId="0" fillId="18" borderId="2" xfId="6" applyFont="1" applyFill="1" applyBorder="1" applyProtection="1">
      <protection locked="0"/>
    </xf>
    <xf numFmtId="164" fontId="0" fillId="12" borderId="4" xfId="6" applyFont="1" applyFill="1" applyBorder="1" applyProtection="1">
      <protection locked="0"/>
    </xf>
    <xf numFmtId="164" fontId="0" fillId="18" borderId="4" xfId="6" applyFont="1" applyFill="1" applyBorder="1" applyProtection="1">
      <protection locked="0"/>
    </xf>
    <xf numFmtId="164" fontId="2" fillId="19" borderId="34" xfId="6" applyFont="1" applyFill="1" applyBorder="1"/>
    <xf numFmtId="164" fontId="0" fillId="0" borderId="0" xfId="6" applyFont="1"/>
    <xf numFmtId="164" fontId="2" fillId="19" borderId="35" xfId="6" applyFont="1" applyFill="1" applyBorder="1"/>
    <xf numFmtId="164" fontId="1" fillId="15" borderId="21" xfId="6" applyFont="1" applyFill="1" applyBorder="1" applyAlignment="1" applyProtection="1">
      <protection locked="0"/>
    </xf>
    <xf numFmtId="164" fontId="0" fillId="0" borderId="21" xfId="6" applyFont="1" applyBorder="1" applyAlignment="1" applyProtection="1">
      <alignment vertical="center"/>
      <protection locked="0"/>
    </xf>
    <xf numFmtId="164" fontId="0" fillId="0" borderId="21" xfId="6" applyFont="1" applyBorder="1" applyAlignment="1" applyProtection="1">
      <alignment horizontal="center" vertical="center"/>
      <protection locked="0"/>
    </xf>
    <xf numFmtId="164" fontId="0" fillId="5" borderId="21" xfId="6" applyFont="1" applyFill="1" applyBorder="1" applyAlignment="1" applyProtection="1">
      <alignment vertical="center"/>
      <protection locked="0"/>
    </xf>
    <xf numFmtId="164" fontId="0" fillId="0" borderId="2" xfId="6" applyFont="1" applyBorder="1" applyAlignment="1" applyProtection="1">
      <alignment vertical="center"/>
      <protection locked="0"/>
    </xf>
    <xf numFmtId="164" fontId="0" fillId="0" borderId="2" xfId="6" applyFont="1" applyBorder="1" applyAlignment="1" applyProtection="1">
      <alignment horizontal="center" vertical="center"/>
      <protection locked="0"/>
    </xf>
    <xf numFmtId="164" fontId="0" fillId="5" borderId="2" xfId="6" applyFont="1" applyFill="1" applyBorder="1" applyAlignment="1" applyProtection="1">
      <alignment vertical="center"/>
      <protection locked="0"/>
    </xf>
    <xf numFmtId="0" fontId="0" fillId="0" borderId="0" xfId="0" applyAlignment="1" applyProtection="1">
      <alignment vertical="center" wrapText="1"/>
      <protection locked="0"/>
    </xf>
    <xf numFmtId="0" fontId="0" fillId="2" borderId="38" xfId="0" applyFill="1" applyBorder="1" applyAlignment="1">
      <alignment horizontal="center" vertical="center" wrapText="1"/>
    </xf>
    <xf numFmtId="164" fontId="2" fillId="6" borderId="30" xfId="6" applyFont="1" applyFill="1" applyBorder="1" applyAlignment="1">
      <alignment horizontal="center" vertical="center"/>
    </xf>
    <xf numFmtId="164" fontId="3" fillId="13" borderId="25" xfId="6" applyFont="1" applyFill="1" applyBorder="1" applyAlignment="1">
      <alignment horizontal="center" vertical="center"/>
    </xf>
    <xf numFmtId="164" fontId="3" fillId="13" borderId="26" xfId="6" applyFont="1" applyFill="1" applyBorder="1" applyAlignment="1">
      <alignment horizontal="center" vertical="center"/>
    </xf>
    <xf numFmtId="164" fontId="3" fillId="13" borderId="27" xfId="6" applyFont="1" applyFill="1" applyBorder="1" applyAlignment="1">
      <alignment horizontal="center" vertical="center"/>
    </xf>
    <xf numFmtId="164" fontId="3" fillId="10" borderId="25" xfId="6" applyFont="1" applyFill="1" applyBorder="1" applyAlignment="1">
      <alignment horizontal="center" vertical="center"/>
    </xf>
    <xf numFmtId="164" fontId="3" fillId="10" borderId="26" xfId="6" applyFont="1" applyFill="1" applyBorder="1" applyAlignment="1">
      <alignment horizontal="center" vertical="center"/>
    </xf>
    <xf numFmtId="164" fontId="3" fillId="10" borderId="27" xfId="6" applyFont="1" applyFill="1" applyBorder="1" applyAlignment="1">
      <alignment horizontal="center" vertical="center"/>
    </xf>
    <xf numFmtId="164" fontId="3" fillId="15" borderId="25" xfId="6" applyFont="1" applyFill="1" applyBorder="1" applyAlignment="1">
      <alignment horizontal="center" vertical="center"/>
    </xf>
    <xf numFmtId="164" fontId="3" fillId="15" borderId="26" xfId="6" applyFont="1" applyFill="1" applyBorder="1" applyAlignment="1">
      <alignment horizontal="center" vertical="center"/>
    </xf>
    <xf numFmtId="164" fontId="3" fillId="15" borderId="27" xfId="6" applyFont="1" applyFill="1" applyBorder="1" applyAlignment="1">
      <alignment horizontal="center" vertical="center"/>
    </xf>
    <xf numFmtId="164" fontId="3" fillId="4" borderId="25" xfId="6" applyFont="1" applyFill="1" applyBorder="1" applyAlignment="1">
      <alignment horizontal="center" vertical="center"/>
    </xf>
    <xf numFmtId="164" fontId="3" fillId="4" borderId="26" xfId="6" applyFont="1" applyFill="1" applyBorder="1" applyAlignment="1">
      <alignment horizontal="center" vertical="center"/>
    </xf>
    <xf numFmtId="164" fontId="3" fillId="4" borderId="27" xfId="6" applyFont="1" applyFill="1" applyBorder="1" applyAlignment="1">
      <alignment horizontal="center" vertical="center"/>
    </xf>
    <xf numFmtId="43" fontId="1" fillId="0" borderId="2" xfId="1" applyFont="1" applyFill="1" applyBorder="1" applyAlignment="1" applyProtection="1"/>
    <xf numFmtId="0" fontId="2" fillId="6" borderId="18"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protection locked="0"/>
    </xf>
    <xf numFmtId="164" fontId="12" fillId="11" borderId="22" xfId="6" applyFont="1" applyFill="1" applyBorder="1" applyAlignment="1" applyProtection="1">
      <alignment horizontal="center" vertical="center" wrapText="1"/>
      <protection locked="0"/>
    </xf>
    <xf numFmtId="164" fontId="12" fillId="17" borderId="22" xfId="6" applyFont="1" applyFill="1" applyBorder="1" applyAlignment="1" applyProtection="1">
      <alignment horizontal="center" vertical="center" wrapText="1"/>
      <protection locked="0"/>
    </xf>
    <xf numFmtId="164" fontId="12" fillId="14" borderId="22" xfId="6" applyFont="1" applyFill="1" applyBorder="1" applyAlignment="1" applyProtection="1">
      <alignment horizontal="center" vertical="center" wrapText="1"/>
      <protection locked="0"/>
    </xf>
    <xf numFmtId="16" fontId="13" fillId="0" borderId="23" xfId="0" applyNumberFormat="1" applyFont="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164" fontId="12" fillId="14" borderId="24" xfId="6" applyFont="1" applyFill="1" applyBorder="1" applyAlignment="1" applyProtection="1">
      <alignment horizontal="center" vertical="center" wrapText="1"/>
      <protection locked="0"/>
    </xf>
    <xf numFmtId="16" fontId="2" fillId="11" borderId="2" xfId="0" applyNumberFormat="1" applyFont="1" applyFill="1" applyBorder="1" applyAlignment="1" applyProtection="1">
      <alignment horizontal="center" vertical="center" wrapText="1"/>
      <protection locked="0"/>
    </xf>
    <xf numFmtId="9" fontId="1" fillId="0" borderId="21" xfId="7" applyFont="1" applyFill="1" applyBorder="1" applyAlignment="1" applyProtection="1">
      <protection locked="0"/>
    </xf>
    <xf numFmtId="0" fontId="18" fillId="0" borderId="2" xfId="0" applyFont="1" applyBorder="1" applyProtection="1">
      <protection locked="0"/>
    </xf>
    <xf numFmtId="0" fontId="0" fillId="0" borderId="21" xfId="0" applyBorder="1" applyAlignment="1" applyProtection="1">
      <alignment horizontal="center" vertical="center" wrapText="1"/>
      <protection locked="0"/>
    </xf>
    <xf numFmtId="164" fontId="1" fillId="20" borderId="2" xfId="6" applyFont="1" applyFill="1" applyBorder="1" applyAlignment="1" applyProtection="1">
      <alignment wrapText="1"/>
      <protection locked="0"/>
    </xf>
    <xf numFmtId="164" fontId="1" fillId="21" borderId="2" xfId="6" applyFont="1" applyFill="1" applyBorder="1" applyAlignment="1" applyProtection="1">
      <alignment wrapText="1"/>
      <protection locked="0"/>
    </xf>
    <xf numFmtId="164" fontId="1" fillId="22" borderId="21" xfId="6" applyFont="1" applyFill="1" applyBorder="1" applyAlignment="1" applyProtection="1">
      <alignment wrapText="1"/>
    </xf>
    <xf numFmtId="0" fontId="0" fillId="0" borderId="0" xfId="0" applyAlignment="1">
      <alignment wrapText="1"/>
    </xf>
    <xf numFmtId="0" fontId="0" fillId="0" borderId="36" xfId="0" applyBorder="1" applyAlignment="1" applyProtection="1">
      <alignment wrapText="1"/>
      <protection locked="0"/>
    </xf>
    <xf numFmtId="49" fontId="0" fillId="23" borderId="21" xfId="0" applyNumberFormat="1" applyFill="1" applyBorder="1" applyProtection="1">
      <protection locked="0"/>
    </xf>
    <xf numFmtId="0" fontId="0" fillId="23" borderId="21" xfId="0" applyFill="1" applyBorder="1" applyProtection="1">
      <protection locked="0"/>
    </xf>
    <xf numFmtId="49" fontId="0" fillId="23" borderId="2" xfId="0" applyNumberFormat="1" applyFill="1" applyBorder="1" applyProtection="1">
      <protection locked="0"/>
    </xf>
    <xf numFmtId="165" fontId="0" fillId="23" borderId="2" xfId="0" applyNumberFormat="1" applyFill="1" applyBorder="1" applyProtection="1">
      <protection locked="0"/>
    </xf>
    <xf numFmtId="49" fontId="0" fillId="23" borderId="2" xfId="0" applyNumberFormat="1" applyFill="1" applyBorder="1" applyAlignment="1" applyProtection="1">
      <alignment wrapText="1"/>
      <protection locked="0"/>
    </xf>
    <xf numFmtId="0" fontId="0" fillId="23" borderId="21" xfId="0" applyFill="1" applyBorder="1" applyAlignment="1" applyProtection="1">
      <alignment wrapText="1"/>
      <protection locked="0"/>
    </xf>
    <xf numFmtId="0" fontId="0" fillId="23" borderId="21" xfId="0" applyFill="1" applyBorder="1" applyAlignment="1" applyProtection="1">
      <alignment horizontal="center"/>
      <protection locked="0"/>
    </xf>
    <xf numFmtId="0" fontId="0" fillId="23" borderId="21" xfId="0" applyFill="1" applyBorder="1" applyAlignment="1" applyProtection="1">
      <alignment horizontal="center" vertical="center"/>
      <protection locked="0"/>
    </xf>
    <xf numFmtId="164" fontId="1" fillId="23" borderId="2" xfId="6" applyFont="1" applyFill="1" applyBorder="1" applyAlignment="1" applyProtection="1">
      <protection locked="0"/>
    </xf>
    <xf numFmtId="164" fontId="1" fillId="23" borderId="21" xfId="6" applyFont="1" applyFill="1" applyBorder="1" applyAlignment="1" applyProtection="1"/>
    <xf numFmtId="165" fontId="0" fillId="24" borderId="2" xfId="0" applyNumberFormat="1" applyFill="1" applyBorder="1" applyProtection="1">
      <protection locked="0"/>
    </xf>
    <xf numFmtId="0" fontId="0" fillId="24" borderId="21" xfId="0" applyFill="1" applyBorder="1" applyProtection="1">
      <protection locked="0"/>
    </xf>
    <xf numFmtId="49" fontId="0" fillId="25" borderId="2" xfId="0" applyNumberFormat="1" applyFill="1" applyBorder="1" applyProtection="1">
      <protection locked="0"/>
    </xf>
    <xf numFmtId="165" fontId="0" fillId="25" borderId="2" xfId="0" applyNumberFormat="1" applyFill="1" applyBorder="1" applyProtection="1">
      <protection locked="0"/>
    </xf>
    <xf numFmtId="0" fontId="0" fillId="25" borderId="21" xfId="0" applyFill="1" applyBorder="1" applyProtection="1">
      <protection locked="0"/>
    </xf>
    <xf numFmtId="0" fontId="0" fillId="25" borderId="21" xfId="0" applyFill="1" applyBorder="1" applyAlignment="1" applyProtection="1">
      <alignment horizontal="center"/>
      <protection locked="0"/>
    </xf>
    <xf numFmtId="0" fontId="0" fillId="25" borderId="21" xfId="0" applyFill="1" applyBorder="1" applyAlignment="1" applyProtection="1">
      <alignment horizontal="center" vertical="center"/>
      <protection locked="0"/>
    </xf>
    <xf numFmtId="164" fontId="1" fillId="25" borderId="2" xfId="6" applyFont="1" applyFill="1" applyBorder="1" applyAlignment="1" applyProtection="1">
      <alignment wrapText="1"/>
    </xf>
    <xf numFmtId="164" fontId="1" fillId="25" borderId="2" xfId="6" applyFont="1" applyFill="1" applyBorder="1" applyAlignment="1" applyProtection="1">
      <protection locked="0"/>
    </xf>
    <xf numFmtId="164" fontId="1" fillId="25" borderId="21" xfId="6" applyFont="1" applyFill="1" applyBorder="1" applyAlignment="1" applyProtection="1"/>
    <xf numFmtId="43" fontId="1" fillId="25" borderId="21" xfId="1" applyFont="1" applyFill="1" applyBorder="1" applyAlignment="1" applyProtection="1">
      <protection locked="0"/>
    </xf>
    <xf numFmtId="9" fontId="1" fillId="25" borderId="21" xfId="7" applyFont="1" applyFill="1" applyBorder="1" applyAlignment="1" applyProtection="1">
      <protection locked="0"/>
    </xf>
    <xf numFmtId="0" fontId="0" fillId="25" borderId="2" xfId="0" applyFill="1" applyBorder="1" applyProtection="1">
      <protection locked="0"/>
    </xf>
    <xf numFmtId="0" fontId="0" fillId="25" borderId="0" xfId="0" applyFill="1"/>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5" fillId="8" borderId="6" xfId="2" applyFill="1" applyBorder="1" applyAlignment="1">
      <alignment horizontal="center" vertical="center"/>
    </xf>
    <xf numFmtId="0" fontId="15" fillId="0" borderId="0" xfId="0" applyFont="1" applyAlignment="1">
      <alignment horizontal="center" vertical="center"/>
    </xf>
    <xf numFmtId="0" fontId="10" fillId="0" borderId="2" xfId="0" applyFont="1" applyBorder="1" applyAlignment="1">
      <alignment horizontal="center" vertical="center"/>
    </xf>
    <xf numFmtId="0" fontId="8" fillId="0" borderId="0" xfId="0" applyFont="1" applyAlignment="1">
      <alignment horizontal="center"/>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0" xfId="0" applyAlignment="1" applyProtection="1">
      <alignment vertical="center" wrapText="1"/>
      <protection locked="0"/>
    </xf>
  </cellXfs>
  <cellStyles count="8">
    <cellStyle name="Comma" xfId="1" builtinId="3"/>
    <cellStyle name="Currency" xfId="6" builtinId="4"/>
    <cellStyle name="Hyperlink" xfId="2" builtinId="8"/>
    <cellStyle name="Ícone de Estrela" xfId="4" xr:uid="{00000000-0005-0000-0000-000001000000}"/>
    <cellStyle name="Moeda 2" xfId="5" xr:uid="{12C308AD-1C4A-423D-9B55-3FDBCA7AE9E6}"/>
    <cellStyle name="Normal" xfId="0" builtinId="0"/>
    <cellStyle name="Normal 2" xfId="3" xr:uid="{00000000-0005-0000-0000-000004000000}"/>
    <cellStyle name="Percent" xfId="7" builtinId="5"/>
  </cellStyles>
  <dxfs count="33">
    <dxf>
      <font>
        <b/>
        <i val="0"/>
        <color rgb="FFFF0000"/>
      </font>
      <fill>
        <patternFill>
          <bgColor rgb="FFFFD9D9"/>
        </patternFill>
      </fill>
    </dxf>
    <dxf>
      <font>
        <b/>
        <i val="0"/>
        <color theme="3" tint="-0.24994659260841701"/>
      </font>
      <fill>
        <patternFill>
          <bgColor theme="4" tint="0.59996337778862885"/>
        </patternFill>
      </fill>
    </dxf>
    <dxf>
      <font>
        <b/>
        <i val="0"/>
        <color theme="0"/>
      </font>
      <fill>
        <patternFill>
          <bgColor rgb="FFC00000"/>
        </patternFill>
      </fill>
    </dxf>
    <dxf>
      <font>
        <b/>
        <i val="0"/>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s>
  <tableStyles count="4" defaultTableStyle="TableStyleMedium2" defaultPivotStyle="PivotStyleLight16">
    <tableStyle name="PivotStyleLight16 2" table="0" count="11" xr9:uid="{00000000-0011-0000-FFFF-FFFF00000000}">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3" table="0" count="11" xr9:uid="{00000000-0011-0000-FFFF-FFFF01000000}">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TableStyleQueryPreview" pivot="0" count="3" xr9:uid="{00000000-0011-0000-FFFF-FFFF02000000}">
      <tableStyleElement type="wholeTable" dxfId="10"/>
      <tableStyleElement type="headerRow" dxfId="9"/>
      <tableStyleElement type="firstRowStripe" dxfId="8"/>
    </tableStyle>
    <tableStyle name="TableStyleQueryResult" pivot="0" count="3" xr9:uid="{00000000-0011-0000-FFFF-FFFF03000000}">
      <tableStyleElement type="wholeTable" dxfId="7"/>
      <tableStyleElement type="headerRow" dxfId="6"/>
      <tableStyleElement type="firstRowStripe" dxfId="5"/>
    </tableStyle>
  </tableStyles>
  <colors>
    <mruColors>
      <color rgb="FFE4F0DC"/>
      <color rgb="FFFFEBEB"/>
      <color rgb="FFFFF7DD"/>
      <color rgb="FFFFB9B9"/>
      <color rgb="FFFFD9D9"/>
      <color rgb="FFA4A1CF"/>
      <color rgb="FFC4C2E0"/>
      <color rgb="FFCCCAE4"/>
      <color rgb="FF9894C8"/>
      <color rgb="FF534E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4.xml"/><Relationship Id="rId26" Type="http://schemas.openxmlformats.org/officeDocument/2006/relationships/customXml" Target="../customXml/item12.xml"/><Relationship Id="rId3" Type="http://schemas.openxmlformats.org/officeDocument/2006/relationships/worksheet" Target="worksheets/sheet3.xml"/><Relationship Id="rId21" Type="http://schemas.openxmlformats.org/officeDocument/2006/relationships/customXml" Target="../customXml/item7.xml"/><Relationship Id="rId34" Type="http://schemas.openxmlformats.org/officeDocument/2006/relationships/customXml" Target="../customXml/item20.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5" Type="http://schemas.openxmlformats.org/officeDocument/2006/relationships/customXml" Target="../customXml/item11.xml"/><Relationship Id="rId33" Type="http://schemas.openxmlformats.org/officeDocument/2006/relationships/customXml" Target="../customXml/item19.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29"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10.xml"/><Relationship Id="rId32"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36"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customXml" Target="../customXml/item5.xml"/><Relationship Id="rId31"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 Id="rId22" Type="http://schemas.openxmlformats.org/officeDocument/2006/relationships/customXml" Target="../customXml/item8.xml"/><Relationship Id="rId27" Type="http://schemas.openxmlformats.org/officeDocument/2006/relationships/customXml" Target="../customXml/item13.xml"/><Relationship Id="rId30" Type="http://schemas.openxmlformats.org/officeDocument/2006/relationships/customXml" Target="../customXml/item16.xml"/><Relationship Id="rId35" Type="http://schemas.openxmlformats.org/officeDocument/2006/relationships/customXml" Target="../customXml/item21.xml"/><Relationship Id="rId8" Type="http://schemas.openxmlformats.org/officeDocument/2006/relationships/worksheet" Target="worksheets/sheet8.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rcamento.sf.prefeitura.sp.gov.br/orcamento/uploads/2025/Guia%20de%20Preenchimentos%20da%20Planilha%20PLOA%20202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mailto:programademetas@prefeitura.sp.gov.br" TargetMode="External"/><Relationship Id="rId2" Type="http://schemas.openxmlformats.org/officeDocument/2006/relationships/hyperlink" Target="mailto:diseoequipe@sf.prefeitura.sp.gov.br" TargetMode="External"/><Relationship Id="rId1" Type="http://schemas.openxmlformats.org/officeDocument/2006/relationships/hyperlink" Target="mailto:servicos.supom@SF.prefeitura.sp.gov.br"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FFC000"/>
  </sheetPr>
  <dimension ref="B2:B7"/>
  <sheetViews>
    <sheetView showGridLines="0" workbookViewId="0"/>
  </sheetViews>
  <sheetFormatPr defaultRowHeight="15"/>
  <cols>
    <col min="1" max="1" width="4.5703125" customWidth="1"/>
    <col min="2" max="2" width="130" customWidth="1"/>
  </cols>
  <sheetData>
    <row r="2" spans="2:2" ht="15.75" thickBot="1"/>
    <row r="3" spans="2:2" ht="28.5">
      <c r="B3" s="5" t="s">
        <v>0</v>
      </c>
    </row>
    <row r="4" spans="2:2">
      <c r="B4" s="168" t="s">
        <v>1</v>
      </c>
    </row>
    <row r="5" spans="2:2">
      <c r="B5" s="168"/>
    </row>
    <row r="6" spans="2:2">
      <c r="B6" s="166" t="s">
        <v>2</v>
      </c>
    </row>
    <row r="7" spans="2:2" ht="15.75" thickBot="1">
      <c r="B7" s="167"/>
    </row>
  </sheetData>
  <sheetProtection algorithmName="SHA-512" hashValue="CTKpJyalGQ94nTRcSbxb2BF8GjylFErbeJCFfidu6fe4RFM2Q6zMWHouZaQoLwJesKcapOCwIgAki10EjojVQw==" saltValue="LJi0FN05DNcoB699UkyH1A==" spinCount="100000" sheet="1" objects="1" scenarios="1" formatCells="0" formatColumns="0" formatRows="0" sort="0" autoFilter="0"/>
  <mergeCells count="2">
    <mergeCell ref="B6:B7"/>
    <mergeCell ref="B4:B5"/>
  </mergeCells>
  <hyperlinks>
    <hyperlink ref="B4:B5" r:id="rId1" display="Consultar Guia  de Preenchimento da Planilha PLOA 2025, disponível neste link" xr:uid="{29A01804-EA04-4C57-BF80-3642ADAE87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B23C1-F766-4BC1-BE27-0EFFF1465345}">
  <sheetPr codeName="Planilha1"/>
  <dimension ref="B1:V55"/>
  <sheetViews>
    <sheetView showGridLines="0" topLeftCell="F1" zoomScaleNormal="100" workbookViewId="0">
      <selection activeCell="L8" sqref="L8"/>
    </sheetView>
  </sheetViews>
  <sheetFormatPr defaultColWidth="20.7109375" defaultRowHeight="15"/>
  <cols>
    <col min="1" max="1" width="1.42578125" customWidth="1"/>
    <col min="3" max="22" width="20.7109375" customWidth="1"/>
  </cols>
  <sheetData>
    <row r="1" spans="2:22" ht="46.5">
      <c r="B1" s="49" t="s">
        <v>3</v>
      </c>
      <c r="C1" s="7"/>
      <c r="D1" s="34" t="s">
        <v>4</v>
      </c>
      <c r="E1" s="7"/>
      <c r="F1" s="7"/>
      <c r="G1" s="7"/>
      <c r="H1" s="7"/>
      <c r="I1" s="7"/>
      <c r="J1" s="7"/>
      <c r="K1" s="7"/>
      <c r="L1" s="7"/>
      <c r="M1" s="7"/>
      <c r="N1" s="7"/>
    </row>
    <row r="2" spans="2:22" ht="19.5" customHeight="1">
      <c r="B2" s="7"/>
      <c r="C2" s="7"/>
      <c r="D2" s="7"/>
      <c r="E2" s="7"/>
      <c r="F2" s="7"/>
      <c r="G2" s="7"/>
      <c r="H2" s="7"/>
      <c r="I2" s="7"/>
      <c r="J2" s="7"/>
      <c r="K2" s="7"/>
      <c r="L2" s="7"/>
      <c r="M2" s="7"/>
      <c r="N2" s="7"/>
      <c r="O2" s="7"/>
      <c r="P2" s="7"/>
      <c r="Q2" s="7"/>
      <c r="R2" s="7"/>
    </row>
    <row r="3" spans="2:22" ht="27" customHeight="1">
      <c r="B3" s="170" t="str">
        <f t="array" ref="B3">IF(AND(C8:F8&gt;=H8:K8),"Despesa prevista compatível com parâmetro","Despesa prevista incompatível com parâmetro")</f>
        <v>Despesa prevista incompatível com parâmetro</v>
      </c>
      <c r="C3" s="170"/>
      <c r="D3" s="170"/>
      <c r="E3" s="170"/>
      <c r="F3" s="170"/>
      <c r="G3" s="170"/>
      <c r="H3" s="170"/>
      <c r="I3" s="170"/>
      <c r="J3" s="170"/>
      <c r="K3" s="170"/>
      <c r="L3" s="170"/>
      <c r="M3" s="170"/>
      <c r="N3" s="170"/>
      <c r="O3" s="170"/>
      <c r="P3" s="170"/>
      <c r="Q3" s="170"/>
      <c r="R3" s="170"/>
      <c r="S3" s="170"/>
      <c r="T3" s="170"/>
      <c r="U3" s="170"/>
      <c r="V3" s="170"/>
    </row>
    <row r="4" spans="2:22" ht="19.5" customHeight="1">
      <c r="B4" s="170"/>
      <c r="C4" s="170"/>
      <c r="D4" s="170"/>
      <c r="E4" s="170"/>
      <c r="F4" s="170"/>
      <c r="G4" s="170"/>
      <c r="H4" s="170"/>
      <c r="I4" s="170"/>
      <c r="J4" s="170"/>
      <c r="K4" s="170"/>
      <c r="L4" s="170"/>
      <c r="M4" s="170"/>
      <c r="N4" s="170"/>
      <c r="O4" s="170"/>
      <c r="P4" s="170"/>
      <c r="Q4" s="170"/>
      <c r="R4" s="170"/>
      <c r="S4" s="170"/>
      <c r="T4" s="170"/>
      <c r="U4" s="170"/>
      <c r="V4" s="170"/>
    </row>
    <row r="5" spans="2:22">
      <c r="B5" s="3"/>
      <c r="I5" s="4"/>
    </row>
    <row r="6" spans="2:22" s="50" customFormat="1" ht="19.5" thickBot="1">
      <c r="C6" s="169" t="s">
        <v>5</v>
      </c>
      <c r="D6" s="169"/>
      <c r="E6" s="169"/>
      <c r="F6" s="169"/>
      <c r="G6" s="169"/>
      <c r="H6" s="169" t="s">
        <v>6</v>
      </c>
      <c r="I6" s="169"/>
      <c r="J6" s="169"/>
      <c r="K6" s="169"/>
      <c r="L6" s="169"/>
      <c r="M6" s="169" t="s">
        <v>7</v>
      </c>
      <c r="N6" s="169"/>
      <c r="O6" s="169"/>
      <c r="P6" s="169"/>
      <c r="Q6" s="169"/>
      <c r="R6" s="169" t="s">
        <v>8</v>
      </c>
      <c r="S6" s="169"/>
      <c r="T6" s="169"/>
      <c r="U6" s="169"/>
      <c r="V6" s="169"/>
    </row>
    <row r="7" spans="2:22" ht="15.75" thickTop="1">
      <c r="B7" s="64" t="s">
        <v>9</v>
      </c>
      <c r="C7" s="51" t="s">
        <v>10</v>
      </c>
      <c r="D7" s="52" t="s">
        <v>11</v>
      </c>
      <c r="E7" s="52" t="s">
        <v>12</v>
      </c>
      <c r="F7" s="52" t="s">
        <v>13</v>
      </c>
      <c r="G7" s="53" t="s">
        <v>14</v>
      </c>
      <c r="H7" s="54" t="s">
        <v>10</v>
      </c>
      <c r="I7" s="55" t="s">
        <v>11</v>
      </c>
      <c r="J7" s="55" t="s">
        <v>12</v>
      </c>
      <c r="K7" s="55" t="s">
        <v>13</v>
      </c>
      <c r="L7" s="56" t="s">
        <v>14</v>
      </c>
      <c r="M7" s="57" t="s">
        <v>10</v>
      </c>
      <c r="N7" s="58" t="s">
        <v>11</v>
      </c>
      <c r="O7" s="58" t="s">
        <v>12</v>
      </c>
      <c r="P7" s="58" t="s">
        <v>13</v>
      </c>
      <c r="Q7" s="59" t="s">
        <v>14</v>
      </c>
      <c r="R7" s="60" t="s">
        <v>10</v>
      </c>
      <c r="S7" s="61" t="s">
        <v>11</v>
      </c>
      <c r="T7" s="61" t="s">
        <v>12</v>
      </c>
      <c r="U7" s="61" t="s">
        <v>13</v>
      </c>
      <c r="V7" s="62" t="s">
        <v>14</v>
      </c>
    </row>
    <row r="8" spans="2:22">
      <c r="B8" s="63" t="s">
        <v>15</v>
      </c>
      <c r="C8" s="79">
        <v>1855745485.7856722</v>
      </c>
      <c r="D8" s="80">
        <v>0</v>
      </c>
      <c r="E8" s="80">
        <v>0</v>
      </c>
      <c r="F8" s="80">
        <v>0</v>
      </c>
      <c r="G8" s="81">
        <f>SUM(C8:F8)</f>
        <v>1855745485.7856722</v>
      </c>
      <c r="H8" s="79">
        <f>SUMIFS(Atividade_Pessoal_Auxílio!$E:$E,Atividade_Pessoal_Auxílio!$D:$D,Resumo!H$7,Atividade_Pessoal_Auxílio!$C:$C,$B8)</f>
        <v>1855747485.79</v>
      </c>
      <c r="I8" s="80">
        <f>SUMIFS(Atividade_Pessoal_Auxílio!$E:$E,Atividade_Pessoal_Auxílio!$D:$D,Resumo!I$7,Atividade_Pessoal_Auxílio!$C:$C,$B8)</f>
        <v>0</v>
      </c>
      <c r="J8" s="80">
        <f>SUMIFS(Atividade_Pessoal_Auxílio!$E:$E,Atividade_Pessoal_Auxílio!$D:$D,Resumo!J$7,Atividade_Pessoal_Auxílio!$C:$C,$B8)</f>
        <v>0</v>
      </c>
      <c r="K8" s="80">
        <f>SUMIFS(Projeto!$E:$E,Projeto!$D:$D,Resumo!K$7,Projeto!$C:$C,$B8)</f>
        <v>0</v>
      </c>
      <c r="L8" s="81">
        <f>SUM(H8:K8)</f>
        <v>1855747485.79</v>
      </c>
      <c r="M8" s="80">
        <f>SUMIFS(Atividade_Pessoal_Auxílio!$G:$G,Atividade_Pessoal_Auxílio!$D:$D,Resumo!M$7,Atividade_Pessoal_Auxílio!$C:$C,Resumo!$B8)</f>
        <v>3742442579</v>
      </c>
      <c r="N8" s="80">
        <f>SUMIFS(Atividade_Pessoal_Auxílio!$G:$G,Atividade_Pessoal_Auxílio!$D:$D,Resumo!N$7,Atividade_Pessoal_Auxílio!$C:$C,Resumo!$B8)</f>
        <v>0</v>
      </c>
      <c r="O8" s="80">
        <f>SUMIFS(Atividade_Pessoal_Auxílio!$G:$G,Atividade_Pessoal_Auxílio!$D:$D,Resumo!O$7,Atividade_Pessoal_Auxílio!$C:$C,Resumo!$B8)</f>
        <v>0</v>
      </c>
      <c r="P8" s="80">
        <f>SUMIFS(Projeto!$G:$G,Projeto!$D:$D,Resumo!P$7,Projeto!$C:$C,Resumo!$B8)</f>
        <v>0</v>
      </c>
      <c r="Q8" s="82">
        <f t="shared" ref="Q8" si="0">SUM(M8:P8)</f>
        <v>3742442579</v>
      </c>
      <c r="R8" s="83">
        <f>IF(M8-C8&gt;0,M8-C8,0)</f>
        <v>1886697093.2143278</v>
      </c>
      <c r="S8" s="84">
        <f t="shared" ref="S8:V8" si="1">IF(N8-D8&gt;0,N8-D8,0)</f>
        <v>0</v>
      </c>
      <c r="T8" s="84">
        <f t="shared" si="1"/>
        <v>0</v>
      </c>
      <c r="U8" s="77">
        <f t="shared" si="1"/>
        <v>0</v>
      </c>
      <c r="V8" s="78">
        <f t="shared" si="1"/>
        <v>1886697093.2143278</v>
      </c>
    </row>
    <row r="9" spans="2:22">
      <c r="B9" s="63" t="s">
        <v>16</v>
      </c>
      <c r="C9" s="79">
        <v>36000</v>
      </c>
      <c r="D9" s="80">
        <v>0</v>
      </c>
      <c r="E9" s="80">
        <v>0</v>
      </c>
      <c r="F9" s="80">
        <v>0</v>
      </c>
      <c r="G9" s="81">
        <f t="shared" ref="G9:G54" si="2">SUM(C9:F9)</f>
        <v>36000</v>
      </c>
      <c r="H9" s="79">
        <f>SUMIFS(Atividade_Pessoal_Auxílio!$E:$E,Atividade_Pessoal_Auxílio!$D:$D,Resumo!H$7,Atividade_Pessoal_Auxílio!$C:$C,$B9)</f>
        <v>36000</v>
      </c>
      <c r="I9" s="80">
        <f>SUMIFS(Atividade_Pessoal_Auxílio!$E:$E,Atividade_Pessoal_Auxílio!$D:$D,Resumo!I$7,Atividade_Pessoal_Auxílio!$C:$C,$B9)</f>
        <v>0</v>
      </c>
      <c r="J9" s="80">
        <f>SUMIFS(Atividade_Pessoal_Auxílio!$E:$E,Atividade_Pessoal_Auxílio!$D:$D,Resumo!J$7,Atividade_Pessoal_Auxílio!$C:$C,$B9)</f>
        <v>0</v>
      </c>
      <c r="K9" s="80">
        <f>SUMIFS(Projeto!$E:$E,Projeto!$D:$D,Resumo!K$7,Projeto!$C:$C,$B9)</f>
        <v>0</v>
      </c>
      <c r="L9" s="81">
        <f t="shared" ref="L9:L54" si="3">SUM(H9:K9)</f>
        <v>36000</v>
      </c>
      <c r="M9" s="80">
        <f>SUMIFS(Atividade_Pessoal_Auxílio!$G:$G,Atividade_Pessoal_Auxílio!$D:$D,Resumo!M$7,Atividade_Pessoal_Auxílio!$C:$C,Resumo!$B9)</f>
        <v>36000</v>
      </c>
      <c r="N9" s="80">
        <f>SUMIFS(Atividade_Pessoal_Auxílio!$G:$G,Atividade_Pessoal_Auxílio!$D:$D,Resumo!N$7,Atividade_Pessoal_Auxílio!$C:$C,Resumo!$B9)</f>
        <v>0</v>
      </c>
      <c r="O9" s="80">
        <f>SUMIFS(Atividade_Pessoal_Auxílio!$G:$G,Atividade_Pessoal_Auxílio!$D:$D,Resumo!O$7,Atividade_Pessoal_Auxílio!$C:$C,Resumo!$B9)</f>
        <v>0</v>
      </c>
      <c r="P9" s="80">
        <f>SUMIFS(Projeto!$G:$G,Projeto!$D:$D,Resumo!P$7,Projeto!$C:$C,Resumo!$B9)</f>
        <v>0</v>
      </c>
      <c r="Q9" s="82">
        <f t="shared" ref="Q9:Q54" si="4">SUM(M9:P9)</f>
        <v>36000</v>
      </c>
      <c r="R9" s="83">
        <f t="shared" ref="R9:R54" si="5">IF(M9-C9&gt;0,M9-C9,0)</f>
        <v>0</v>
      </c>
      <c r="S9" s="84">
        <f t="shared" ref="S9:S54" si="6">IF(N9-D9&gt;0,N9-D9,0)</f>
        <v>0</v>
      </c>
      <c r="T9" s="84">
        <f t="shared" ref="T9:T54" si="7">IF(O9-E9&gt;0,O9-E9,0)</f>
        <v>0</v>
      </c>
      <c r="U9" s="77">
        <f t="shared" ref="U9:U54" si="8">IF(P9-F9&gt;0,P9-F9,0)</f>
        <v>0</v>
      </c>
      <c r="V9" s="78">
        <f t="shared" ref="V9:V54" si="9">IF(Q9-G9&gt;0,Q9-G9,0)</f>
        <v>0</v>
      </c>
    </row>
    <row r="10" spans="2:22">
      <c r="B10" s="63" t="s">
        <v>17</v>
      </c>
      <c r="C10" s="79">
        <v>24120000</v>
      </c>
      <c r="D10" s="80">
        <v>0</v>
      </c>
      <c r="E10" s="80">
        <v>0</v>
      </c>
      <c r="F10" s="80">
        <v>0</v>
      </c>
      <c r="G10" s="81">
        <f t="shared" si="2"/>
        <v>24120000</v>
      </c>
      <c r="H10" s="79">
        <f>SUMIFS(Atividade_Pessoal_Auxílio!$E:$E,Atividade_Pessoal_Auxílio!$D:$D,Resumo!H$7,Atividade_Pessoal_Auxílio!$C:$C,$B10)</f>
        <v>22620000</v>
      </c>
      <c r="I10" s="80">
        <f>SUMIFS(Atividade_Pessoal_Auxílio!$E:$E,Atividade_Pessoal_Auxílio!$D:$D,Resumo!I$7,Atividade_Pessoal_Auxílio!$C:$C,$B10)</f>
        <v>0</v>
      </c>
      <c r="J10" s="80">
        <f>SUMIFS(Atividade_Pessoal_Auxílio!$E:$E,Atividade_Pessoal_Auxílio!$D:$D,Resumo!J$7,Atividade_Pessoal_Auxílio!$C:$C,$B10)</f>
        <v>0</v>
      </c>
      <c r="K10" s="80">
        <f>SUMIFS(Projeto!$E:$E,Projeto!$D:$D,Resumo!K$7,Projeto!$C:$C,$B10)</f>
        <v>0</v>
      </c>
      <c r="L10" s="81">
        <f t="shared" si="3"/>
        <v>22620000</v>
      </c>
      <c r="M10" s="80">
        <f>SUMIFS(Atividade_Pessoal_Auxílio!$G:$G,Atividade_Pessoal_Auxílio!$D:$D,Resumo!M$7,Atividade_Pessoal_Auxílio!$C:$C,Resumo!$B10)</f>
        <v>22620000</v>
      </c>
      <c r="N10" s="80">
        <f>SUMIFS(Atividade_Pessoal_Auxílio!$G:$G,Atividade_Pessoal_Auxílio!$D:$D,Resumo!N$7,Atividade_Pessoal_Auxílio!$C:$C,Resumo!$B10)</f>
        <v>0</v>
      </c>
      <c r="O10" s="80">
        <f>SUMIFS(Atividade_Pessoal_Auxílio!$G:$G,Atividade_Pessoal_Auxílio!$D:$D,Resumo!O$7,Atividade_Pessoal_Auxílio!$C:$C,Resumo!$B10)</f>
        <v>0</v>
      </c>
      <c r="P10" s="80">
        <f>SUMIFS(Projeto!$G:$G,Projeto!$D:$D,Resumo!P$7,Projeto!$C:$C,Resumo!$B10)</f>
        <v>0</v>
      </c>
      <c r="Q10" s="82">
        <f t="shared" si="4"/>
        <v>22620000</v>
      </c>
      <c r="R10" s="83">
        <f t="shared" si="5"/>
        <v>0</v>
      </c>
      <c r="S10" s="84">
        <f t="shared" si="6"/>
        <v>0</v>
      </c>
      <c r="T10" s="84">
        <f t="shared" si="7"/>
        <v>0</v>
      </c>
      <c r="U10" s="77">
        <f t="shared" si="8"/>
        <v>0</v>
      </c>
      <c r="V10" s="78">
        <f t="shared" si="9"/>
        <v>0</v>
      </c>
    </row>
    <row r="11" spans="2:22">
      <c r="B11" s="63" t="s">
        <v>18</v>
      </c>
      <c r="C11" s="79">
        <v>2400</v>
      </c>
      <c r="D11" s="80">
        <v>0</v>
      </c>
      <c r="E11" s="80">
        <v>0</v>
      </c>
      <c r="F11" s="80">
        <v>0</v>
      </c>
      <c r="G11" s="81">
        <f t="shared" si="2"/>
        <v>2400</v>
      </c>
      <c r="H11" s="79">
        <f>SUMIFS(Atividade_Pessoal_Auxílio!$E:$E,Atividade_Pessoal_Auxílio!$D:$D,Resumo!H$7,Atividade_Pessoal_Auxílio!$C:$C,$B11)</f>
        <v>2400</v>
      </c>
      <c r="I11" s="80">
        <f>SUMIFS(Atividade_Pessoal_Auxílio!$E:$E,Atividade_Pessoal_Auxílio!$D:$D,Resumo!I$7,Atividade_Pessoal_Auxílio!$C:$C,$B11)</f>
        <v>0</v>
      </c>
      <c r="J11" s="80">
        <f>SUMIFS(Atividade_Pessoal_Auxílio!$E:$E,Atividade_Pessoal_Auxílio!$D:$D,Resumo!J$7,Atividade_Pessoal_Auxílio!$C:$C,$B11)</f>
        <v>0</v>
      </c>
      <c r="K11" s="80">
        <f>SUMIFS(Projeto!$E:$E,Projeto!$D:$D,Resumo!K$7,Projeto!$C:$C,$B11)</f>
        <v>0</v>
      </c>
      <c r="L11" s="81">
        <f t="shared" si="3"/>
        <v>2400</v>
      </c>
      <c r="M11" s="80">
        <f>SUMIFS(Atividade_Pessoal_Auxílio!$G:$G,Atividade_Pessoal_Auxílio!$D:$D,Resumo!M$7,Atividade_Pessoal_Auxílio!$C:$C,Resumo!$B11)</f>
        <v>2400</v>
      </c>
      <c r="N11" s="80">
        <f>SUMIFS(Atividade_Pessoal_Auxílio!$G:$G,Atividade_Pessoal_Auxílio!$D:$D,Resumo!N$7,Atividade_Pessoal_Auxílio!$C:$C,Resumo!$B11)</f>
        <v>0</v>
      </c>
      <c r="O11" s="80">
        <f>SUMIFS(Atividade_Pessoal_Auxílio!$G:$G,Atividade_Pessoal_Auxílio!$D:$D,Resumo!O$7,Atividade_Pessoal_Auxílio!$C:$C,Resumo!$B11)</f>
        <v>0</v>
      </c>
      <c r="P11" s="80">
        <f>SUMIFS(Projeto!$G:$G,Projeto!$D:$D,Resumo!P$7,Projeto!$C:$C,Resumo!$B11)</f>
        <v>0</v>
      </c>
      <c r="Q11" s="82">
        <f t="shared" si="4"/>
        <v>2400</v>
      </c>
      <c r="R11" s="83">
        <f t="shared" si="5"/>
        <v>0</v>
      </c>
      <c r="S11" s="84">
        <f t="shared" si="6"/>
        <v>0</v>
      </c>
      <c r="T11" s="84">
        <f t="shared" si="7"/>
        <v>0</v>
      </c>
      <c r="U11" s="77">
        <f t="shared" si="8"/>
        <v>0</v>
      </c>
      <c r="V11" s="78">
        <f t="shared" si="9"/>
        <v>0</v>
      </c>
    </row>
    <row r="12" spans="2:22">
      <c r="B12" s="63" t="s">
        <v>19</v>
      </c>
      <c r="C12" s="79">
        <v>17316000</v>
      </c>
      <c r="D12" s="80">
        <v>0</v>
      </c>
      <c r="E12" s="80">
        <v>0</v>
      </c>
      <c r="F12" s="80">
        <v>0</v>
      </c>
      <c r="G12" s="81">
        <f t="shared" si="2"/>
        <v>17316000</v>
      </c>
      <c r="H12" s="79">
        <f>SUMIFS(Atividade_Pessoal_Auxílio!$E:$E,Atividade_Pessoal_Auxílio!$D:$D,Resumo!H$7,Atividade_Pessoal_Auxílio!$C:$C,$B12)</f>
        <v>17316000</v>
      </c>
      <c r="I12" s="80">
        <f>SUMIFS(Atividade_Pessoal_Auxílio!$E:$E,Atividade_Pessoal_Auxílio!$D:$D,Resumo!I$7,Atividade_Pessoal_Auxílio!$C:$C,$B12)</f>
        <v>0</v>
      </c>
      <c r="J12" s="80">
        <f>SUMIFS(Atividade_Pessoal_Auxílio!$E:$E,Atividade_Pessoal_Auxílio!$D:$D,Resumo!J$7,Atividade_Pessoal_Auxílio!$C:$C,$B12)</f>
        <v>0</v>
      </c>
      <c r="K12" s="80">
        <f>SUMIFS(Projeto!$E:$E,Projeto!$D:$D,Resumo!K$7,Projeto!$C:$C,$B12)</f>
        <v>0</v>
      </c>
      <c r="L12" s="81">
        <f t="shared" si="3"/>
        <v>17316000</v>
      </c>
      <c r="M12" s="80">
        <f>SUMIFS(Atividade_Pessoal_Auxílio!$G:$G,Atividade_Pessoal_Auxílio!$D:$D,Resumo!M$7,Atividade_Pessoal_Auxílio!$C:$C,Resumo!$B12)</f>
        <v>17316000</v>
      </c>
      <c r="N12" s="80">
        <f>SUMIFS(Atividade_Pessoal_Auxílio!$G:$G,Atividade_Pessoal_Auxílio!$D:$D,Resumo!N$7,Atividade_Pessoal_Auxílio!$C:$C,Resumo!$B12)</f>
        <v>0</v>
      </c>
      <c r="O12" s="80">
        <f>SUMIFS(Atividade_Pessoal_Auxílio!$G:$G,Atividade_Pessoal_Auxílio!$D:$D,Resumo!O$7,Atividade_Pessoal_Auxílio!$C:$C,Resumo!$B12)</f>
        <v>0</v>
      </c>
      <c r="P12" s="80">
        <f>SUMIFS(Projeto!$G:$G,Projeto!$D:$D,Resumo!P$7,Projeto!$C:$C,Resumo!$B12)</f>
        <v>0</v>
      </c>
      <c r="Q12" s="82">
        <f t="shared" si="4"/>
        <v>17316000</v>
      </c>
      <c r="R12" s="83">
        <f t="shared" si="5"/>
        <v>0</v>
      </c>
      <c r="S12" s="84">
        <f t="shared" si="6"/>
        <v>0</v>
      </c>
      <c r="T12" s="84">
        <f t="shared" si="7"/>
        <v>0</v>
      </c>
      <c r="U12" s="77">
        <f t="shared" si="8"/>
        <v>0</v>
      </c>
      <c r="V12" s="78">
        <f t="shared" si="9"/>
        <v>0</v>
      </c>
    </row>
    <row r="13" spans="2:22">
      <c r="B13" s="63" t="s">
        <v>20</v>
      </c>
      <c r="C13" s="79">
        <v>27276000</v>
      </c>
      <c r="D13" s="80">
        <v>0</v>
      </c>
      <c r="E13" s="80">
        <v>0</v>
      </c>
      <c r="F13" s="80">
        <v>0</v>
      </c>
      <c r="G13" s="81">
        <f t="shared" si="2"/>
        <v>27276000</v>
      </c>
      <c r="H13" s="79">
        <f>SUMIFS(Atividade_Pessoal_Auxílio!$E:$E,Atividade_Pessoal_Auxílio!$D:$D,Resumo!H$7,Atividade_Pessoal_Auxílio!$C:$C,$B13)</f>
        <v>27276000</v>
      </c>
      <c r="I13" s="80">
        <f>SUMIFS(Atividade_Pessoal_Auxílio!$E:$E,Atividade_Pessoal_Auxílio!$D:$D,Resumo!I$7,Atividade_Pessoal_Auxílio!$C:$C,$B13)</f>
        <v>0</v>
      </c>
      <c r="J13" s="80">
        <f>SUMIFS(Atividade_Pessoal_Auxílio!$E:$E,Atividade_Pessoal_Auxílio!$D:$D,Resumo!J$7,Atividade_Pessoal_Auxílio!$C:$C,$B13)</f>
        <v>0</v>
      </c>
      <c r="K13" s="80">
        <f>SUMIFS(Projeto!$E:$E,Projeto!$D:$D,Resumo!K$7,Projeto!$C:$C,$B13)</f>
        <v>0</v>
      </c>
      <c r="L13" s="81">
        <f t="shared" si="3"/>
        <v>27276000</v>
      </c>
      <c r="M13" s="80">
        <f>SUMIFS(Atividade_Pessoal_Auxílio!$G:$G,Atividade_Pessoal_Auxílio!$D:$D,Resumo!M$7,Atividade_Pessoal_Auxílio!$C:$C,Resumo!$B13)</f>
        <v>27276000</v>
      </c>
      <c r="N13" s="80">
        <f>SUMIFS(Atividade_Pessoal_Auxílio!$G:$G,Atividade_Pessoal_Auxílio!$D:$D,Resumo!N$7,Atividade_Pessoal_Auxílio!$C:$C,Resumo!$B13)</f>
        <v>0</v>
      </c>
      <c r="O13" s="80">
        <f>SUMIFS(Atividade_Pessoal_Auxílio!$G:$G,Atividade_Pessoal_Auxílio!$D:$D,Resumo!O$7,Atividade_Pessoal_Auxílio!$C:$C,Resumo!$B13)</f>
        <v>0</v>
      </c>
      <c r="P13" s="80">
        <f>SUMIFS(Projeto!$G:$G,Projeto!$D:$D,Resumo!P$7,Projeto!$C:$C,Resumo!$B13)</f>
        <v>0</v>
      </c>
      <c r="Q13" s="82">
        <f t="shared" si="4"/>
        <v>27276000</v>
      </c>
      <c r="R13" s="83">
        <f t="shared" si="5"/>
        <v>0</v>
      </c>
      <c r="S13" s="84">
        <f t="shared" si="6"/>
        <v>0</v>
      </c>
      <c r="T13" s="84">
        <f t="shared" si="7"/>
        <v>0</v>
      </c>
      <c r="U13" s="77">
        <f t="shared" si="8"/>
        <v>0</v>
      </c>
      <c r="V13" s="78">
        <f t="shared" si="9"/>
        <v>0</v>
      </c>
    </row>
    <row r="14" spans="2:22">
      <c r="B14" s="63" t="s">
        <v>21</v>
      </c>
      <c r="C14" s="79">
        <v>120000</v>
      </c>
      <c r="D14" s="80">
        <v>0</v>
      </c>
      <c r="E14" s="80">
        <v>0</v>
      </c>
      <c r="F14" s="80">
        <v>0</v>
      </c>
      <c r="G14" s="81">
        <f t="shared" si="2"/>
        <v>120000</v>
      </c>
      <c r="H14" s="79">
        <f>SUMIFS(Atividade_Pessoal_Auxílio!$E:$E,Atividade_Pessoal_Auxílio!$D:$D,Resumo!H$7,Atividade_Pessoal_Auxílio!$C:$C,$B14)</f>
        <v>120000</v>
      </c>
      <c r="I14" s="80">
        <f>SUMIFS(Atividade_Pessoal_Auxílio!$E:$E,Atividade_Pessoal_Auxílio!$D:$D,Resumo!I$7,Atividade_Pessoal_Auxílio!$C:$C,$B14)</f>
        <v>0</v>
      </c>
      <c r="J14" s="80">
        <f>SUMIFS(Atividade_Pessoal_Auxílio!$E:$E,Atividade_Pessoal_Auxílio!$D:$D,Resumo!J$7,Atividade_Pessoal_Auxílio!$C:$C,$B14)</f>
        <v>0</v>
      </c>
      <c r="K14" s="80">
        <f>SUMIFS(Projeto!$E:$E,Projeto!$D:$D,Resumo!K$7,Projeto!$C:$C,$B14)</f>
        <v>0</v>
      </c>
      <c r="L14" s="81">
        <f t="shared" si="3"/>
        <v>120000</v>
      </c>
      <c r="M14" s="80">
        <f>SUMIFS(Atividade_Pessoal_Auxílio!$G:$G,Atividade_Pessoal_Auxílio!$D:$D,Resumo!M$7,Atividade_Pessoal_Auxílio!$C:$C,Resumo!$B14)</f>
        <v>120000</v>
      </c>
      <c r="N14" s="80">
        <f>SUMIFS(Atividade_Pessoal_Auxílio!$G:$G,Atividade_Pessoal_Auxílio!$D:$D,Resumo!N$7,Atividade_Pessoal_Auxílio!$C:$C,Resumo!$B14)</f>
        <v>0</v>
      </c>
      <c r="O14" s="80">
        <f>SUMIFS(Atividade_Pessoal_Auxílio!$G:$G,Atividade_Pessoal_Auxílio!$D:$D,Resumo!O$7,Atividade_Pessoal_Auxílio!$C:$C,Resumo!$B14)</f>
        <v>0</v>
      </c>
      <c r="P14" s="80">
        <f>SUMIFS(Projeto!$G:$G,Projeto!$D:$D,Resumo!P$7,Projeto!$C:$C,Resumo!$B14)</f>
        <v>0</v>
      </c>
      <c r="Q14" s="82">
        <f t="shared" si="4"/>
        <v>120000</v>
      </c>
      <c r="R14" s="83">
        <f t="shared" si="5"/>
        <v>0</v>
      </c>
      <c r="S14" s="84">
        <f t="shared" si="6"/>
        <v>0</v>
      </c>
      <c r="T14" s="84">
        <f t="shared" si="7"/>
        <v>0</v>
      </c>
      <c r="U14" s="77">
        <f t="shared" si="8"/>
        <v>0</v>
      </c>
      <c r="V14" s="78">
        <f t="shared" si="9"/>
        <v>0</v>
      </c>
    </row>
    <row r="15" spans="2:22">
      <c r="B15" s="63" t="s">
        <v>22</v>
      </c>
      <c r="C15" s="79">
        <v>2400</v>
      </c>
      <c r="D15" s="80">
        <v>0</v>
      </c>
      <c r="E15" s="80">
        <v>0</v>
      </c>
      <c r="F15" s="80">
        <v>0</v>
      </c>
      <c r="G15" s="81">
        <f t="shared" si="2"/>
        <v>2400</v>
      </c>
      <c r="H15" s="79">
        <f>SUMIFS(Atividade_Pessoal_Auxílio!$E:$E,Atividade_Pessoal_Auxílio!$D:$D,Resumo!H$7,Atividade_Pessoal_Auxílio!$C:$C,$B15)</f>
        <v>2400</v>
      </c>
      <c r="I15" s="80">
        <f>SUMIFS(Atividade_Pessoal_Auxílio!$E:$E,Atividade_Pessoal_Auxílio!$D:$D,Resumo!I$7,Atividade_Pessoal_Auxílio!$C:$C,$B15)</f>
        <v>0</v>
      </c>
      <c r="J15" s="80">
        <f>SUMIFS(Atividade_Pessoal_Auxílio!$E:$E,Atividade_Pessoal_Auxílio!$D:$D,Resumo!J$7,Atividade_Pessoal_Auxílio!$C:$C,$B15)</f>
        <v>0</v>
      </c>
      <c r="K15" s="80">
        <f>SUMIFS(Projeto!$E:$E,Projeto!$D:$D,Resumo!K$7,Projeto!$C:$C,$B15)</f>
        <v>0</v>
      </c>
      <c r="L15" s="81">
        <f t="shared" si="3"/>
        <v>2400</v>
      </c>
      <c r="M15" s="80">
        <f>SUMIFS(Atividade_Pessoal_Auxílio!$G:$G,Atividade_Pessoal_Auxílio!$D:$D,Resumo!M$7,Atividade_Pessoal_Auxílio!$C:$C,Resumo!$B15)</f>
        <v>2400</v>
      </c>
      <c r="N15" s="80">
        <f>SUMIFS(Atividade_Pessoal_Auxílio!$G:$G,Atividade_Pessoal_Auxílio!$D:$D,Resumo!N$7,Atividade_Pessoal_Auxílio!$C:$C,Resumo!$B15)</f>
        <v>0</v>
      </c>
      <c r="O15" s="80">
        <f>SUMIFS(Atividade_Pessoal_Auxílio!$G:$G,Atividade_Pessoal_Auxílio!$D:$D,Resumo!O$7,Atividade_Pessoal_Auxílio!$C:$C,Resumo!$B15)</f>
        <v>0</v>
      </c>
      <c r="P15" s="80">
        <f>SUMIFS(Projeto!$G:$G,Projeto!$D:$D,Resumo!P$7,Projeto!$C:$C,Resumo!$B15)</f>
        <v>0</v>
      </c>
      <c r="Q15" s="82">
        <f t="shared" si="4"/>
        <v>2400</v>
      </c>
      <c r="R15" s="83">
        <f t="shared" si="5"/>
        <v>0</v>
      </c>
      <c r="S15" s="84">
        <f t="shared" si="6"/>
        <v>0</v>
      </c>
      <c r="T15" s="84">
        <f t="shared" si="7"/>
        <v>0</v>
      </c>
      <c r="U15" s="77">
        <f t="shared" si="8"/>
        <v>0</v>
      </c>
      <c r="V15" s="78">
        <f t="shared" si="9"/>
        <v>0</v>
      </c>
    </row>
    <row r="16" spans="2:22">
      <c r="B16" s="63" t="s">
        <v>23</v>
      </c>
      <c r="C16" s="79">
        <v>1200</v>
      </c>
      <c r="D16" s="80">
        <v>0</v>
      </c>
      <c r="E16" s="80">
        <v>0</v>
      </c>
      <c r="F16" s="80">
        <v>0</v>
      </c>
      <c r="G16" s="81">
        <f t="shared" si="2"/>
        <v>1200</v>
      </c>
      <c r="H16" s="79">
        <f>SUMIFS(Atividade_Pessoal_Auxílio!$E:$E,Atividade_Pessoal_Auxílio!$D:$D,Resumo!H$7,Atividade_Pessoal_Auxílio!$C:$C,$B16)</f>
        <v>1200</v>
      </c>
      <c r="I16" s="80">
        <f>SUMIFS(Atividade_Pessoal_Auxílio!$E:$E,Atividade_Pessoal_Auxílio!$D:$D,Resumo!I$7,Atividade_Pessoal_Auxílio!$C:$C,$B16)</f>
        <v>0</v>
      </c>
      <c r="J16" s="80">
        <f>SUMIFS(Atividade_Pessoal_Auxílio!$E:$E,Atividade_Pessoal_Auxílio!$D:$D,Resumo!J$7,Atividade_Pessoal_Auxílio!$C:$C,$B16)</f>
        <v>0</v>
      </c>
      <c r="K16" s="80">
        <f>SUMIFS(Projeto!$E:$E,Projeto!$D:$D,Resumo!K$7,Projeto!$C:$C,$B16)</f>
        <v>0</v>
      </c>
      <c r="L16" s="81">
        <f t="shared" si="3"/>
        <v>1200</v>
      </c>
      <c r="M16" s="80">
        <f>SUMIFS(Atividade_Pessoal_Auxílio!$G:$G,Atividade_Pessoal_Auxílio!$D:$D,Resumo!M$7,Atividade_Pessoal_Auxílio!$C:$C,Resumo!$B16)</f>
        <v>1200</v>
      </c>
      <c r="N16" s="80">
        <f>SUMIFS(Atividade_Pessoal_Auxílio!$G:$G,Atividade_Pessoal_Auxílio!$D:$D,Resumo!N$7,Atividade_Pessoal_Auxílio!$C:$C,Resumo!$B16)</f>
        <v>0</v>
      </c>
      <c r="O16" s="80">
        <f>SUMIFS(Atividade_Pessoal_Auxílio!$G:$G,Atividade_Pessoal_Auxílio!$D:$D,Resumo!O$7,Atividade_Pessoal_Auxílio!$C:$C,Resumo!$B16)</f>
        <v>0</v>
      </c>
      <c r="P16" s="80">
        <f>SUMIFS(Projeto!$G:$G,Projeto!$D:$D,Resumo!P$7,Projeto!$C:$C,Resumo!$B16)</f>
        <v>0</v>
      </c>
      <c r="Q16" s="82">
        <f t="shared" si="4"/>
        <v>1200</v>
      </c>
      <c r="R16" s="83">
        <f t="shared" si="5"/>
        <v>0</v>
      </c>
      <c r="S16" s="84">
        <f t="shared" si="6"/>
        <v>0</v>
      </c>
      <c r="T16" s="84">
        <f t="shared" si="7"/>
        <v>0</v>
      </c>
      <c r="U16" s="77">
        <f t="shared" si="8"/>
        <v>0</v>
      </c>
      <c r="V16" s="78">
        <f t="shared" si="9"/>
        <v>0</v>
      </c>
    </row>
    <row r="17" spans="2:22">
      <c r="B17" s="63" t="s">
        <v>24</v>
      </c>
      <c r="C17" s="79">
        <v>6000</v>
      </c>
      <c r="D17" s="80">
        <v>0</v>
      </c>
      <c r="E17" s="80">
        <v>0</v>
      </c>
      <c r="F17" s="80">
        <v>0</v>
      </c>
      <c r="G17" s="81">
        <f t="shared" si="2"/>
        <v>6000</v>
      </c>
      <c r="H17" s="79">
        <f>SUMIFS(Atividade_Pessoal_Auxílio!$E:$E,Atividade_Pessoal_Auxílio!$D:$D,Resumo!H$7,Atividade_Pessoal_Auxílio!$C:$C,$B17)</f>
        <v>6000</v>
      </c>
      <c r="I17" s="80">
        <f>SUMIFS(Atividade_Pessoal_Auxílio!$E:$E,Atividade_Pessoal_Auxílio!$D:$D,Resumo!I$7,Atividade_Pessoal_Auxílio!$C:$C,$B17)</f>
        <v>0</v>
      </c>
      <c r="J17" s="80">
        <f>SUMIFS(Atividade_Pessoal_Auxílio!$E:$E,Atividade_Pessoal_Auxílio!$D:$D,Resumo!J$7,Atividade_Pessoal_Auxílio!$C:$C,$B17)</f>
        <v>0</v>
      </c>
      <c r="K17" s="80">
        <f>SUMIFS(Projeto!$E:$E,Projeto!$D:$D,Resumo!K$7,Projeto!$C:$C,$B17)</f>
        <v>0</v>
      </c>
      <c r="L17" s="81">
        <f t="shared" si="3"/>
        <v>6000</v>
      </c>
      <c r="M17" s="80">
        <f>SUMIFS(Atividade_Pessoal_Auxílio!$G:$G,Atividade_Pessoal_Auxílio!$D:$D,Resumo!M$7,Atividade_Pessoal_Auxílio!$C:$C,Resumo!$B17)</f>
        <v>6000</v>
      </c>
      <c r="N17" s="80">
        <f>SUMIFS(Atividade_Pessoal_Auxílio!$G:$G,Atividade_Pessoal_Auxílio!$D:$D,Resumo!N$7,Atividade_Pessoal_Auxílio!$C:$C,Resumo!$B17)</f>
        <v>0</v>
      </c>
      <c r="O17" s="80">
        <f>SUMIFS(Atividade_Pessoal_Auxílio!$G:$G,Atividade_Pessoal_Auxílio!$D:$D,Resumo!O$7,Atividade_Pessoal_Auxílio!$C:$C,Resumo!$B17)</f>
        <v>0</v>
      </c>
      <c r="P17" s="80">
        <f>SUMIFS(Projeto!$G:$G,Projeto!$D:$D,Resumo!P$7,Projeto!$C:$C,Resumo!$B17)</f>
        <v>0</v>
      </c>
      <c r="Q17" s="82">
        <f t="shared" si="4"/>
        <v>6000</v>
      </c>
      <c r="R17" s="83">
        <f t="shared" si="5"/>
        <v>0</v>
      </c>
      <c r="S17" s="84">
        <f t="shared" si="6"/>
        <v>0</v>
      </c>
      <c r="T17" s="84">
        <f t="shared" si="7"/>
        <v>0</v>
      </c>
      <c r="U17" s="77">
        <f t="shared" si="8"/>
        <v>0</v>
      </c>
      <c r="V17" s="78">
        <f t="shared" si="9"/>
        <v>0</v>
      </c>
    </row>
    <row r="18" spans="2:22">
      <c r="B18" s="63" t="s">
        <v>25</v>
      </c>
      <c r="C18" s="79">
        <v>24000</v>
      </c>
      <c r="D18" s="80">
        <v>0</v>
      </c>
      <c r="E18" s="80">
        <v>0</v>
      </c>
      <c r="F18" s="80">
        <v>0</v>
      </c>
      <c r="G18" s="81">
        <f t="shared" si="2"/>
        <v>24000</v>
      </c>
      <c r="H18" s="79">
        <f>SUMIFS(Atividade_Pessoal_Auxílio!$E:$E,Atividade_Pessoal_Auxílio!$D:$D,Resumo!H$7,Atividade_Pessoal_Auxílio!$C:$C,$B18)</f>
        <v>24000</v>
      </c>
      <c r="I18" s="80">
        <f>SUMIFS(Atividade_Pessoal_Auxílio!$E:$E,Atividade_Pessoal_Auxílio!$D:$D,Resumo!I$7,Atividade_Pessoal_Auxílio!$C:$C,$B18)</f>
        <v>0</v>
      </c>
      <c r="J18" s="80">
        <f>SUMIFS(Atividade_Pessoal_Auxílio!$E:$E,Atividade_Pessoal_Auxílio!$D:$D,Resumo!J$7,Atividade_Pessoal_Auxílio!$C:$C,$B18)</f>
        <v>0</v>
      </c>
      <c r="K18" s="80">
        <f>SUMIFS(Projeto!$E:$E,Projeto!$D:$D,Resumo!K$7,Projeto!$C:$C,$B18)</f>
        <v>0</v>
      </c>
      <c r="L18" s="81">
        <f t="shared" si="3"/>
        <v>24000</v>
      </c>
      <c r="M18" s="80">
        <f>SUMIFS(Atividade_Pessoal_Auxílio!$G:$G,Atividade_Pessoal_Auxílio!$D:$D,Resumo!M$7,Atividade_Pessoal_Auxílio!$C:$C,Resumo!$B18)</f>
        <v>24000</v>
      </c>
      <c r="N18" s="80">
        <f>SUMIFS(Atividade_Pessoal_Auxílio!$G:$G,Atividade_Pessoal_Auxílio!$D:$D,Resumo!N$7,Atividade_Pessoal_Auxílio!$C:$C,Resumo!$B18)</f>
        <v>0</v>
      </c>
      <c r="O18" s="80">
        <f>SUMIFS(Atividade_Pessoal_Auxílio!$G:$G,Atividade_Pessoal_Auxílio!$D:$D,Resumo!O$7,Atividade_Pessoal_Auxílio!$C:$C,Resumo!$B18)</f>
        <v>0</v>
      </c>
      <c r="P18" s="80">
        <f>SUMIFS(Projeto!$G:$G,Projeto!$D:$D,Resumo!P$7,Projeto!$C:$C,Resumo!$B18)</f>
        <v>0</v>
      </c>
      <c r="Q18" s="82">
        <f t="shared" si="4"/>
        <v>24000</v>
      </c>
      <c r="R18" s="83">
        <f t="shared" si="5"/>
        <v>0</v>
      </c>
      <c r="S18" s="84">
        <f t="shared" si="6"/>
        <v>0</v>
      </c>
      <c r="T18" s="84">
        <f t="shared" si="7"/>
        <v>0</v>
      </c>
      <c r="U18" s="77">
        <f t="shared" si="8"/>
        <v>0</v>
      </c>
      <c r="V18" s="78">
        <f t="shared" si="9"/>
        <v>0</v>
      </c>
    </row>
    <row r="19" spans="2:22">
      <c r="B19" s="63" t="s">
        <v>26</v>
      </c>
      <c r="C19" s="79">
        <v>1200</v>
      </c>
      <c r="D19" s="80">
        <v>0</v>
      </c>
      <c r="E19" s="80">
        <v>0</v>
      </c>
      <c r="F19" s="80">
        <v>0</v>
      </c>
      <c r="G19" s="81">
        <f t="shared" si="2"/>
        <v>1200</v>
      </c>
      <c r="H19" s="79">
        <f>SUMIFS(Atividade_Pessoal_Auxílio!$E:$E,Atividade_Pessoal_Auxílio!$D:$D,Resumo!H$7,Atividade_Pessoal_Auxílio!$C:$C,$B19)</f>
        <v>1200</v>
      </c>
      <c r="I19" s="80">
        <f>SUMIFS(Atividade_Pessoal_Auxílio!$E:$E,Atividade_Pessoal_Auxílio!$D:$D,Resumo!I$7,Atividade_Pessoal_Auxílio!$C:$C,$B19)</f>
        <v>0</v>
      </c>
      <c r="J19" s="80">
        <f>SUMIFS(Atividade_Pessoal_Auxílio!$E:$E,Atividade_Pessoal_Auxílio!$D:$D,Resumo!J$7,Atividade_Pessoal_Auxílio!$C:$C,$B19)</f>
        <v>0</v>
      </c>
      <c r="K19" s="80">
        <f>SUMIFS(Projeto!$E:$E,Projeto!$D:$D,Resumo!K$7,Projeto!$C:$C,$B19)</f>
        <v>0</v>
      </c>
      <c r="L19" s="81">
        <f t="shared" si="3"/>
        <v>1200</v>
      </c>
      <c r="M19" s="80">
        <f>SUMIFS(Atividade_Pessoal_Auxílio!$G:$G,Atividade_Pessoal_Auxílio!$D:$D,Resumo!M$7,Atividade_Pessoal_Auxílio!$C:$C,Resumo!$B19)</f>
        <v>1200</v>
      </c>
      <c r="N19" s="80">
        <f>SUMIFS(Atividade_Pessoal_Auxílio!$G:$G,Atividade_Pessoal_Auxílio!$D:$D,Resumo!N$7,Atividade_Pessoal_Auxílio!$C:$C,Resumo!$B19)</f>
        <v>0</v>
      </c>
      <c r="O19" s="80">
        <f>SUMIFS(Atividade_Pessoal_Auxílio!$G:$G,Atividade_Pessoal_Auxílio!$D:$D,Resumo!O$7,Atividade_Pessoal_Auxílio!$C:$C,Resumo!$B19)</f>
        <v>0</v>
      </c>
      <c r="P19" s="80">
        <f>SUMIFS(Projeto!$G:$G,Projeto!$D:$D,Resumo!P$7,Projeto!$C:$C,Resumo!$B19)</f>
        <v>0</v>
      </c>
      <c r="Q19" s="82">
        <f t="shared" si="4"/>
        <v>1200</v>
      </c>
      <c r="R19" s="83">
        <f t="shared" si="5"/>
        <v>0</v>
      </c>
      <c r="S19" s="84">
        <f t="shared" si="6"/>
        <v>0</v>
      </c>
      <c r="T19" s="84">
        <f t="shared" si="7"/>
        <v>0</v>
      </c>
      <c r="U19" s="77">
        <f t="shared" si="8"/>
        <v>0</v>
      </c>
      <c r="V19" s="78">
        <f t="shared" si="9"/>
        <v>0</v>
      </c>
    </row>
    <row r="20" spans="2:22">
      <c r="B20" s="63" t="s">
        <v>27</v>
      </c>
      <c r="C20" s="79">
        <v>1000</v>
      </c>
      <c r="D20" s="80">
        <v>0</v>
      </c>
      <c r="E20" s="80">
        <v>0</v>
      </c>
      <c r="F20" s="80">
        <v>0</v>
      </c>
      <c r="G20" s="81">
        <f t="shared" si="2"/>
        <v>1000</v>
      </c>
      <c r="H20" s="79">
        <f>SUMIFS(Atividade_Pessoal_Auxílio!$E:$E,Atividade_Pessoal_Auxílio!$D:$D,Resumo!H$7,Atividade_Pessoal_Auxílio!$C:$C,$B20)</f>
        <v>1000</v>
      </c>
      <c r="I20" s="80">
        <f>SUMIFS(Atividade_Pessoal_Auxílio!$E:$E,Atividade_Pessoal_Auxílio!$D:$D,Resumo!I$7,Atividade_Pessoal_Auxílio!$C:$C,$B20)</f>
        <v>0</v>
      </c>
      <c r="J20" s="80">
        <f>SUMIFS(Atividade_Pessoal_Auxílio!$E:$E,Atividade_Pessoal_Auxílio!$D:$D,Resumo!J$7,Atividade_Pessoal_Auxílio!$C:$C,$B20)</f>
        <v>0</v>
      </c>
      <c r="K20" s="80">
        <f>SUMIFS(Projeto!$E:$E,Projeto!$D:$D,Resumo!K$7,Projeto!$C:$C,$B20)</f>
        <v>0</v>
      </c>
      <c r="L20" s="81">
        <f t="shared" si="3"/>
        <v>1000</v>
      </c>
      <c r="M20" s="80">
        <f>SUMIFS(Atividade_Pessoal_Auxílio!$G:$G,Atividade_Pessoal_Auxílio!$D:$D,Resumo!M$7,Atividade_Pessoal_Auxílio!$C:$C,Resumo!$B20)</f>
        <v>1000</v>
      </c>
      <c r="N20" s="80">
        <f>SUMIFS(Atividade_Pessoal_Auxílio!$G:$G,Atividade_Pessoal_Auxílio!$D:$D,Resumo!N$7,Atividade_Pessoal_Auxílio!$C:$C,Resumo!$B20)</f>
        <v>0</v>
      </c>
      <c r="O20" s="80">
        <f>SUMIFS(Atividade_Pessoal_Auxílio!$G:$G,Atividade_Pessoal_Auxílio!$D:$D,Resumo!O$7,Atividade_Pessoal_Auxílio!$C:$C,Resumo!$B20)</f>
        <v>0</v>
      </c>
      <c r="P20" s="80">
        <f>SUMIFS(Projeto!$G:$G,Projeto!$D:$D,Resumo!P$7,Projeto!$C:$C,Resumo!$B20)</f>
        <v>0</v>
      </c>
      <c r="Q20" s="82">
        <f t="shared" si="4"/>
        <v>1000</v>
      </c>
      <c r="R20" s="83">
        <f t="shared" si="5"/>
        <v>0</v>
      </c>
      <c r="S20" s="84">
        <f t="shared" si="6"/>
        <v>0</v>
      </c>
      <c r="T20" s="84">
        <f t="shared" si="7"/>
        <v>0</v>
      </c>
      <c r="U20" s="77">
        <f t="shared" si="8"/>
        <v>0</v>
      </c>
      <c r="V20" s="78">
        <f t="shared" si="9"/>
        <v>0</v>
      </c>
    </row>
    <row r="21" spans="2:22">
      <c r="B21" s="63" t="s">
        <v>28</v>
      </c>
      <c r="C21" s="79">
        <v>1000</v>
      </c>
      <c r="D21" s="80">
        <v>0</v>
      </c>
      <c r="E21" s="80">
        <v>0</v>
      </c>
      <c r="F21" s="80">
        <v>0</v>
      </c>
      <c r="G21" s="81">
        <f t="shared" si="2"/>
        <v>1000</v>
      </c>
      <c r="H21" s="79">
        <f>SUMIFS(Atividade_Pessoal_Auxílio!$E:$E,Atividade_Pessoal_Auxílio!$D:$D,Resumo!H$7,Atividade_Pessoal_Auxílio!$C:$C,$B21)</f>
        <v>1000</v>
      </c>
      <c r="I21" s="80">
        <f>SUMIFS(Atividade_Pessoal_Auxílio!$E:$E,Atividade_Pessoal_Auxílio!$D:$D,Resumo!I$7,Atividade_Pessoal_Auxílio!$C:$C,$B21)</f>
        <v>0</v>
      </c>
      <c r="J21" s="80">
        <f>SUMIFS(Atividade_Pessoal_Auxílio!$E:$E,Atividade_Pessoal_Auxílio!$D:$D,Resumo!J$7,Atividade_Pessoal_Auxílio!$C:$C,$B21)</f>
        <v>0</v>
      </c>
      <c r="K21" s="80">
        <f>SUMIFS(Projeto!$E:$E,Projeto!$D:$D,Resumo!K$7,Projeto!$C:$C,$B21)</f>
        <v>0</v>
      </c>
      <c r="L21" s="81">
        <f t="shared" si="3"/>
        <v>1000</v>
      </c>
      <c r="M21" s="80">
        <f>SUMIFS(Atividade_Pessoal_Auxílio!$G:$G,Atividade_Pessoal_Auxílio!$D:$D,Resumo!M$7,Atividade_Pessoal_Auxílio!$C:$C,Resumo!$B21)</f>
        <v>1000</v>
      </c>
      <c r="N21" s="80">
        <f>SUMIFS(Atividade_Pessoal_Auxílio!$G:$G,Atividade_Pessoal_Auxílio!$D:$D,Resumo!N$7,Atividade_Pessoal_Auxílio!$C:$C,Resumo!$B21)</f>
        <v>0</v>
      </c>
      <c r="O21" s="80">
        <f>SUMIFS(Atividade_Pessoal_Auxílio!$G:$G,Atividade_Pessoal_Auxílio!$D:$D,Resumo!O$7,Atividade_Pessoal_Auxílio!$C:$C,Resumo!$B21)</f>
        <v>0</v>
      </c>
      <c r="P21" s="80">
        <f>SUMIFS(Projeto!$G:$G,Projeto!$D:$D,Resumo!P$7,Projeto!$C:$C,Resumo!$B21)</f>
        <v>0</v>
      </c>
      <c r="Q21" s="82">
        <f t="shared" si="4"/>
        <v>1000</v>
      </c>
      <c r="R21" s="83">
        <f t="shared" si="5"/>
        <v>0</v>
      </c>
      <c r="S21" s="84">
        <f t="shared" si="6"/>
        <v>0</v>
      </c>
      <c r="T21" s="84">
        <f t="shared" si="7"/>
        <v>0</v>
      </c>
      <c r="U21" s="77">
        <f t="shared" si="8"/>
        <v>0</v>
      </c>
      <c r="V21" s="78">
        <f t="shared" si="9"/>
        <v>0</v>
      </c>
    </row>
    <row r="22" spans="2:22">
      <c r="B22" s="63" t="s">
        <v>29</v>
      </c>
      <c r="C22" s="79">
        <v>1000</v>
      </c>
      <c r="D22" s="80">
        <v>0</v>
      </c>
      <c r="E22" s="80">
        <v>0</v>
      </c>
      <c r="F22" s="80">
        <v>0</v>
      </c>
      <c r="G22" s="81">
        <f t="shared" si="2"/>
        <v>1000</v>
      </c>
      <c r="H22" s="79">
        <f>SUMIFS(Atividade_Pessoal_Auxílio!$E:$E,Atividade_Pessoal_Auxílio!$D:$D,Resumo!H$7,Atividade_Pessoal_Auxílio!$C:$C,$B22)</f>
        <v>1000</v>
      </c>
      <c r="I22" s="80">
        <f>SUMIFS(Atividade_Pessoal_Auxílio!$E:$E,Atividade_Pessoal_Auxílio!$D:$D,Resumo!I$7,Atividade_Pessoal_Auxílio!$C:$C,$B22)</f>
        <v>0</v>
      </c>
      <c r="J22" s="80">
        <f>SUMIFS(Atividade_Pessoal_Auxílio!$E:$E,Atividade_Pessoal_Auxílio!$D:$D,Resumo!J$7,Atividade_Pessoal_Auxílio!$C:$C,$B22)</f>
        <v>0</v>
      </c>
      <c r="K22" s="80">
        <f>SUMIFS(Projeto!$E:$E,Projeto!$D:$D,Resumo!K$7,Projeto!$C:$C,$B22)</f>
        <v>0</v>
      </c>
      <c r="L22" s="81">
        <f t="shared" si="3"/>
        <v>1000</v>
      </c>
      <c r="M22" s="80">
        <f>SUMIFS(Atividade_Pessoal_Auxílio!$G:$G,Atividade_Pessoal_Auxílio!$D:$D,Resumo!M$7,Atividade_Pessoal_Auxílio!$C:$C,Resumo!$B22)</f>
        <v>1000</v>
      </c>
      <c r="N22" s="80">
        <f>SUMIFS(Atividade_Pessoal_Auxílio!$G:$G,Atividade_Pessoal_Auxílio!$D:$D,Resumo!N$7,Atividade_Pessoal_Auxílio!$C:$C,Resumo!$B22)</f>
        <v>0</v>
      </c>
      <c r="O22" s="80">
        <f>SUMIFS(Atividade_Pessoal_Auxílio!$G:$G,Atividade_Pessoal_Auxílio!$D:$D,Resumo!O$7,Atividade_Pessoal_Auxílio!$C:$C,Resumo!$B22)</f>
        <v>0</v>
      </c>
      <c r="P22" s="80">
        <f>SUMIFS(Projeto!$G:$G,Projeto!$D:$D,Resumo!P$7,Projeto!$C:$C,Resumo!$B22)</f>
        <v>0</v>
      </c>
      <c r="Q22" s="82">
        <f t="shared" si="4"/>
        <v>1000</v>
      </c>
      <c r="R22" s="83">
        <f t="shared" si="5"/>
        <v>0</v>
      </c>
      <c r="S22" s="84">
        <f t="shared" si="6"/>
        <v>0</v>
      </c>
      <c r="T22" s="84">
        <f t="shared" si="7"/>
        <v>0</v>
      </c>
      <c r="U22" s="77">
        <f t="shared" si="8"/>
        <v>0</v>
      </c>
      <c r="V22" s="78">
        <f t="shared" si="9"/>
        <v>0</v>
      </c>
    </row>
    <row r="23" spans="2:22">
      <c r="B23" s="63" t="s">
        <v>30</v>
      </c>
      <c r="C23" s="79">
        <v>1200</v>
      </c>
      <c r="D23" s="80">
        <v>0</v>
      </c>
      <c r="E23" s="80">
        <v>0</v>
      </c>
      <c r="F23" s="80">
        <v>0</v>
      </c>
      <c r="G23" s="81">
        <f t="shared" si="2"/>
        <v>1200</v>
      </c>
      <c r="H23" s="79">
        <f>SUMIFS(Atividade_Pessoal_Auxílio!$E:$E,Atividade_Pessoal_Auxílio!$D:$D,Resumo!H$7,Atividade_Pessoal_Auxílio!$C:$C,$B23)</f>
        <v>1200</v>
      </c>
      <c r="I23" s="80">
        <f>SUMIFS(Atividade_Pessoal_Auxílio!$E:$E,Atividade_Pessoal_Auxílio!$D:$D,Resumo!I$7,Atividade_Pessoal_Auxílio!$C:$C,$B23)</f>
        <v>0</v>
      </c>
      <c r="J23" s="80">
        <f>SUMIFS(Atividade_Pessoal_Auxílio!$E:$E,Atividade_Pessoal_Auxílio!$D:$D,Resumo!J$7,Atividade_Pessoal_Auxílio!$C:$C,$B23)</f>
        <v>0</v>
      </c>
      <c r="K23" s="80">
        <f>SUMIFS(Projeto!$E:$E,Projeto!$D:$D,Resumo!K$7,Projeto!$C:$C,$B23)</f>
        <v>0</v>
      </c>
      <c r="L23" s="81">
        <f t="shared" si="3"/>
        <v>1200</v>
      </c>
      <c r="M23" s="80">
        <f>SUMIFS(Atividade_Pessoal_Auxílio!$G:$G,Atividade_Pessoal_Auxílio!$D:$D,Resumo!M$7,Atividade_Pessoal_Auxílio!$C:$C,Resumo!$B23)</f>
        <v>1200</v>
      </c>
      <c r="N23" s="80">
        <f>SUMIFS(Atividade_Pessoal_Auxílio!$G:$G,Atividade_Pessoal_Auxílio!$D:$D,Resumo!N$7,Atividade_Pessoal_Auxílio!$C:$C,Resumo!$B23)</f>
        <v>0</v>
      </c>
      <c r="O23" s="80">
        <f>SUMIFS(Atividade_Pessoal_Auxílio!$G:$G,Atividade_Pessoal_Auxílio!$D:$D,Resumo!O$7,Atividade_Pessoal_Auxílio!$C:$C,Resumo!$B23)</f>
        <v>0</v>
      </c>
      <c r="P23" s="80">
        <f>SUMIFS(Projeto!$G:$G,Projeto!$D:$D,Resumo!P$7,Projeto!$C:$C,Resumo!$B23)</f>
        <v>0</v>
      </c>
      <c r="Q23" s="82">
        <f t="shared" si="4"/>
        <v>1200</v>
      </c>
      <c r="R23" s="83">
        <f t="shared" si="5"/>
        <v>0</v>
      </c>
      <c r="S23" s="84">
        <f t="shared" si="6"/>
        <v>0</v>
      </c>
      <c r="T23" s="84">
        <f t="shared" si="7"/>
        <v>0</v>
      </c>
      <c r="U23" s="77">
        <f t="shared" si="8"/>
        <v>0</v>
      </c>
      <c r="V23" s="78">
        <f t="shared" si="9"/>
        <v>0</v>
      </c>
    </row>
    <row r="24" spans="2:22">
      <c r="B24" s="63" t="s">
        <v>31</v>
      </c>
      <c r="C24" s="79">
        <v>1200</v>
      </c>
      <c r="D24" s="80">
        <v>0</v>
      </c>
      <c r="E24" s="80">
        <v>0</v>
      </c>
      <c r="F24" s="80">
        <v>0</v>
      </c>
      <c r="G24" s="81">
        <f t="shared" si="2"/>
        <v>1200</v>
      </c>
      <c r="H24" s="79">
        <f>SUMIFS(Atividade_Pessoal_Auxílio!$E:$E,Atividade_Pessoal_Auxílio!$D:$D,Resumo!H$7,Atividade_Pessoal_Auxílio!$C:$C,$B24)</f>
        <v>1200</v>
      </c>
      <c r="I24" s="80">
        <f>SUMIFS(Atividade_Pessoal_Auxílio!$E:$E,Atividade_Pessoal_Auxílio!$D:$D,Resumo!I$7,Atividade_Pessoal_Auxílio!$C:$C,$B24)</f>
        <v>0</v>
      </c>
      <c r="J24" s="80">
        <f>SUMIFS(Atividade_Pessoal_Auxílio!$E:$E,Atividade_Pessoal_Auxílio!$D:$D,Resumo!J$7,Atividade_Pessoal_Auxílio!$C:$C,$B24)</f>
        <v>0</v>
      </c>
      <c r="K24" s="80">
        <f>SUMIFS(Projeto!$E:$E,Projeto!$D:$D,Resumo!K$7,Projeto!$C:$C,$B24)</f>
        <v>0</v>
      </c>
      <c r="L24" s="81">
        <f t="shared" si="3"/>
        <v>1200</v>
      </c>
      <c r="M24" s="80">
        <f>SUMIFS(Atividade_Pessoal_Auxílio!$G:$G,Atividade_Pessoal_Auxílio!$D:$D,Resumo!M$7,Atividade_Pessoal_Auxílio!$C:$C,Resumo!$B24)</f>
        <v>1200</v>
      </c>
      <c r="N24" s="80">
        <f>SUMIFS(Atividade_Pessoal_Auxílio!$G:$G,Atividade_Pessoal_Auxílio!$D:$D,Resumo!N$7,Atividade_Pessoal_Auxílio!$C:$C,Resumo!$B24)</f>
        <v>0</v>
      </c>
      <c r="O24" s="80">
        <f>SUMIFS(Atividade_Pessoal_Auxílio!$G:$G,Atividade_Pessoal_Auxílio!$D:$D,Resumo!O$7,Atividade_Pessoal_Auxílio!$C:$C,Resumo!$B24)</f>
        <v>0</v>
      </c>
      <c r="P24" s="80">
        <f>SUMIFS(Projeto!$G:$G,Projeto!$D:$D,Resumo!P$7,Projeto!$C:$C,Resumo!$B24)</f>
        <v>0</v>
      </c>
      <c r="Q24" s="82">
        <f t="shared" si="4"/>
        <v>1200</v>
      </c>
      <c r="R24" s="83">
        <f t="shared" si="5"/>
        <v>0</v>
      </c>
      <c r="S24" s="84">
        <f t="shared" si="6"/>
        <v>0</v>
      </c>
      <c r="T24" s="84">
        <f t="shared" si="7"/>
        <v>0</v>
      </c>
      <c r="U24" s="77">
        <f t="shared" si="8"/>
        <v>0</v>
      </c>
      <c r="V24" s="78">
        <f t="shared" si="9"/>
        <v>0</v>
      </c>
    </row>
    <row r="25" spans="2:22">
      <c r="B25" s="63" t="s">
        <v>32</v>
      </c>
      <c r="C25" s="79">
        <v>24000</v>
      </c>
      <c r="D25" s="80">
        <v>0</v>
      </c>
      <c r="E25" s="80">
        <v>0</v>
      </c>
      <c r="F25" s="80">
        <v>0</v>
      </c>
      <c r="G25" s="81">
        <f t="shared" si="2"/>
        <v>24000</v>
      </c>
      <c r="H25" s="79">
        <f>SUMIFS(Atividade_Pessoal_Auxílio!$E:$E,Atividade_Pessoal_Auxílio!$D:$D,Resumo!H$7,Atividade_Pessoal_Auxílio!$C:$C,$B25)</f>
        <v>24000</v>
      </c>
      <c r="I25" s="80">
        <f>SUMIFS(Atividade_Pessoal_Auxílio!$E:$E,Atividade_Pessoal_Auxílio!$D:$D,Resumo!I$7,Atividade_Pessoal_Auxílio!$C:$C,$B25)</f>
        <v>0</v>
      </c>
      <c r="J25" s="80">
        <f>SUMIFS(Atividade_Pessoal_Auxílio!$E:$E,Atividade_Pessoal_Auxílio!$D:$D,Resumo!J$7,Atividade_Pessoal_Auxílio!$C:$C,$B25)</f>
        <v>0</v>
      </c>
      <c r="K25" s="80">
        <f>SUMIFS(Projeto!$E:$E,Projeto!$D:$D,Resumo!K$7,Projeto!$C:$C,$B25)</f>
        <v>0</v>
      </c>
      <c r="L25" s="81">
        <f t="shared" si="3"/>
        <v>24000</v>
      </c>
      <c r="M25" s="80">
        <f>SUMIFS(Atividade_Pessoal_Auxílio!$G:$G,Atividade_Pessoal_Auxílio!$D:$D,Resumo!M$7,Atividade_Pessoal_Auxílio!$C:$C,Resumo!$B25)</f>
        <v>24000</v>
      </c>
      <c r="N25" s="80">
        <f>SUMIFS(Atividade_Pessoal_Auxílio!$G:$G,Atividade_Pessoal_Auxílio!$D:$D,Resumo!N$7,Atividade_Pessoal_Auxílio!$C:$C,Resumo!$B25)</f>
        <v>0</v>
      </c>
      <c r="O25" s="80">
        <f>SUMIFS(Atividade_Pessoal_Auxílio!$G:$G,Atividade_Pessoal_Auxílio!$D:$D,Resumo!O$7,Atividade_Pessoal_Auxílio!$C:$C,Resumo!$B25)</f>
        <v>0</v>
      </c>
      <c r="P25" s="80">
        <f>SUMIFS(Projeto!$G:$G,Projeto!$D:$D,Resumo!P$7,Projeto!$C:$C,Resumo!$B25)</f>
        <v>0</v>
      </c>
      <c r="Q25" s="82">
        <f t="shared" si="4"/>
        <v>24000</v>
      </c>
      <c r="R25" s="83">
        <f t="shared" si="5"/>
        <v>0</v>
      </c>
      <c r="S25" s="84">
        <f t="shared" si="6"/>
        <v>0</v>
      </c>
      <c r="T25" s="84">
        <f t="shared" si="7"/>
        <v>0</v>
      </c>
      <c r="U25" s="77">
        <f t="shared" si="8"/>
        <v>0</v>
      </c>
      <c r="V25" s="78">
        <f t="shared" si="9"/>
        <v>0</v>
      </c>
    </row>
    <row r="26" spans="2:22">
      <c r="B26" s="63" t="s">
        <v>33</v>
      </c>
      <c r="C26" s="79">
        <v>1200</v>
      </c>
      <c r="D26" s="80">
        <v>0</v>
      </c>
      <c r="E26" s="80">
        <v>0</v>
      </c>
      <c r="F26" s="80">
        <v>0</v>
      </c>
      <c r="G26" s="81">
        <f t="shared" si="2"/>
        <v>1200</v>
      </c>
      <c r="H26" s="79">
        <f>SUMIFS(Atividade_Pessoal_Auxílio!$E:$E,Atividade_Pessoal_Auxílio!$D:$D,Resumo!H$7,Atividade_Pessoal_Auxílio!$C:$C,$B26)</f>
        <v>1200</v>
      </c>
      <c r="I26" s="80">
        <f>SUMIFS(Atividade_Pessoal_Auxílio!$E:$E,Atividade_Pessoal_Auxílio!$D:$D,Resumo!I$7,Atividade_Pessoal_Auxílio!$C:$C,$B26)</f>
        <v>0</v>
      </c>
      <c r="J26" s="80">
        <f>SUMIFS(Atividade_Pessoal_Auxílio!$E:$E,Atividade_Pessoal_Auxílio!$D:$D,Resumo!J$7,Atividade_Pessoal_Auxílio!$C:$C,$B26)</f>
        <v>0</v>
      </c>
      <c r="K26" s="80">
        <f>SUMIFS(Projeto!$E:$E,Projeto!$D:$D,Resumo!K$7,Projeto!$C:$C,$B26)</f>
        <v>0</v>
      </c>
      <c r="L26" s="81">
        <f t="shared" si="3"/>
        <v>1200</v>
      </c>
      <c r="M26" s="80">
        <f>SUMIFS(Atividade_Pessoal_Auxílio!$G:$G,Atividade_Pessoal_Auxílio!$D:$D,Resumo!M$7,Atividade_Pessoal_Auxílio!$C:$C,Resumo!$B26)</f>
        <v>1200</v>
      </c>
      <c r="N26" s="80">
        <f>SUMIFS(Atividade_Pessoal_Auxílio!$G:$G,Atividade_Pessoal_Auxílio!$D:$D,Resumo!N$7,Atividade_Pessoal_Auxílio!$C:$C,Resumo!$B26)</f>
        <v>0</v>
      </c>
      <c r="O26" s="80">
        <f>SUMIFS(Atividade_Pessoal_Auxílio!$G:$G,Atividade_Pessoal_Auxílio!$D:$D,Resumo!O$7,Atividade_Pessoal_Auxílio!$C:$C,Resumo!$B26)</f>
        <v>0</v>
      </c>
      <c r="P26" s="80">
        <f>SUMIFS(Projeto!$G:$G,Projeto!$D:$D,Resumo!P$7,Projeto!$C:$C,Resumo!$B26)</f>
        <v>0</v>
      </c>
      <c r="Q26" s="82">
        <f t="shared" si="4"/>
        <v>1200</v>
      </c>
      <c r="R26" s="83">
        <f t="shared" si="5"/>
        <v>0</v>
      </c>
      <c r="S26" s="84">
        <f t="shared" si="6"/>
        <v>0</v>
      </c>
      <c r="T26" s="84">
        <f t="shared" si="7"/>
        <v>0</v>
      </c>
      <c r="U26" s="77">
        <f t="shared" si="8"/>
        <v>0</v>
      </c>
      <c r="V26" s="78">
        <f t="shared" si="9"/>
        <v>0</v>
      </c>
    </row>
    <row r="27" spans="2:22">
      <c r="B27" s="63" t="s">
        <v>34</v>
      </c>
      <c r="C27" s="79">
        <v>60000</v>
      </c>
      <c r="D27" s="80">
        <v>0</v>
      </c>
      <c r="E27" s="80">
        <v>0</v>
      </c>
      <c r="F27" s="80">
        <v>0</v>
      </c>
      <c r="G27" s="81">
        <f t="shared" si="2"/>
        <v>60000</v>
      </c>
      <c r="H27" s="79">
        <f>SUMIFS(Atividade_Pessoal_Auxílio!$E:$E,Atividade_Pessoal_Auxílio!$D:$D,Resumo!H$7,Atividade_Pessoal_Auxílio!$C:$C,$B27)</f>
        <v>60000</v>
      </c>
      <c r="I27" s="80">
        <f>SUMIFS(Atividade_Pessoal_Auxílio!$E:$E,Atividade_Pessoal_Auxílio!$D:$D,Resumo!I$7,Atividade_Pessoal_Auxílio!$C:$C,$B27)</f>
        <v>0</v>
      </c>
      <c r="J27" s="80">
        <f>SUMIFS(Atividade_Pessoal_Auxílio!$E:$E,Atividade_Pessoal_Auxílio!$D:$D,Resumo!J$7,Atividade_Pessoal_Auxílio!$C:$C,$B27)</f>
        <v>0</v>
      </c>
      <c r="K27" s="80">
        <f>SUMIFS(Projeto!$E:$E,Projeto!$D:$D,Resumo!K$7,Projeto!$C:$C,$B27)</f>
        <v>0</v>
      </c>
      <c r="L27" s="81">
        <f t="shared" si="3"/>
        <v>60000</v>
      </c>
      <c r="M27" s="80">
        <f>SUMIFS(Atividade_Pessoal_Auxílio!$G:$G,Atividade_Pessoal_Auxílio!$D:$D,Resumo!M$7,Atividade_Pessoal_Auxílio!$C:$C,Resumo!$B27)</f>
        <v>60000</v>
      </c>
      <c r="N27" s="80">
        <f>SUMIFS(Atividade_Pessoal_Auxílio!$G:$G,Atividade_Pessoal_Auxílio!$D:$D,Resumo!N$7,Atividade_Pessoal_Auxílio!$C:$C,Resumo!$B27)</f>
        <v>0</v>
      </c>
      <c r="O27" s="80">
        <f>SUMIFS(Atividade_Pessoal_Auxílio!$G:$G,Atividade_Pessoal_Auxílio!$D:$D,Resumo!O$7,Atividade_Pessoal_Auxílio!$C:$C,Resumo!$B27)</f>
        <v>0</v>
      </c>
      <c r="P27" s="80">
        <f>SUMIFS(Projeto!$G:$G,Projeto!$D:$D,Resumo!P$7,Projeto!$C:$C,Resumo!$B27)</f>
        <v>0</v>
      </c>
      <c r="Q27" s="82">
        <f t="shared" si="4"/>
        <v>60000</v>
      </c>
      <c r="R27" s="83">
        <f t="shared" si="5"/>
        <v>0</v>
      </c>
      <c r="S27" s="84">
        <f t="shared" si="6"/>
        <v>0</v>
      </c>
      <c r="T27" s="84">
        <f t="shared" si="7"/>
        <v>0</v>
      </c>
      <c r="U27" s="77">
        <f t="shared" si="8"/>
        <v>0</v>
      </c>
      <c r="V27" s="78">
        <f t="shared" si="9"/>
        <v>0</v>
      </c>
    </row>
    <row r="28" spans="2:22">
      <c r="B28" s="63" t="s">
        <v>35</v>
      </c>
      <c r="C28" s="79">
        <v>1200</v>
      </c>
      <c r="D28" s="80">
        <v>0</v>
      </c>
      <c r="E28" s="80">
        <v>0</v>
      </c>
      <c r="F28" s="80">
        <v>0</v>
      </c>
      <c r="G28" s="81">
        <f t="shared" si="2"/>
        <v>1200</v>
      </c>
      <c r="H28" s="79">
        <f>SUMIFS(Atividade_Pessoal_Auxílio!$E:$E,Atividade_Pessoal_Auxílio!$D:$D,Resumo!H$7,Atividade_Pessoal_Auxílio!$C:$C,$B28)</f>
        <v>1200</v>
      </c>
      <c r="I28" s="80">
        <f>SUMIFS(Atividade_Pessoal_Auxílio!$E:$E,Atividade_Pessoal_Auxílio!$D:$D,Resumo!I$7,Atividade_Pessoal_Auxílio!$C:$C,$B28)</f>
        <v>0</v>
      </c>
      <c r="J28" s="80">
        <f>SUMIFS(Atividade_Pessoal_Auxílio!$E:$E,Atividade_Pessoal_Auxílio!$D:$D,Resumo!J$7,Atividade_Pessoal_Auxílio!$C:$C,$B28)</f>
        <v>0</v>
      </c>
      <c r="K28" s="80">
        <f>SUMIFS(Projeto!$E:$E,Projeto!$D:$D,Resumo!K$7,Projeto!$C:$C,$B28)</f>
        <v>0</v>
      </c>
      <c r="L28" s="81">
        <f t="shared" si="3"/>
        <v>1200</v>
      </c>
      <c r="M28" s="80">
        <f>SUMIFS(Atividade_Pessoal_Auxílio!$G:$G,Atividade_Pessoal_Auxílio!$D:$D,Resumo!M$7,Atividade_Pessoal_Auxílio!$C:$C,Resumo!$B28)</f>
        <v>1200</v>
      </c>
      <c r="N28" s="80">
        <f>SUMIFS(Atividade_Pessoal_Auxílio!$G:$G,Atividade_Pessoal_Auxílio!$D:$D,Resumo!N$7,Atividade_Pessoal_Auxílio!$C:$C,Resumo!$B28)</f>
        <v>0</v>
      </c>
      <c r="O28" s="80">
        <f>SUMIFS(Atividade_Pessoal_Auxílio!$G:$G,Atividade_Pessoal_Auxílio!$D:$D,Resumo!O$7,Atividade_Pessoal_Auxílio!$C:$C,Resumo!$B28)</f>
        <v>0</v>
      </c>
      <c r="P28" s="80">
        <f>SUMIFS(Projeto!$G:$G,Projeto!$D:$D,Resumo!P$7,Projeto!$C:$C,Resumo!$B28)</f>
        <v>0</v>
      </c>
      <c r="Q28" s="82">
        <f t="shared" si="4"/>
        <v>1200</v>
      </c>
      <c r="R28" s="83">
        <f t="shared" si="5"/>
        <v>0</v>
      </c>
      <c r="S28" s="84">
        <f t="shared" si="6"/>
        <v>0</v>
      </c>
      <c r="T28" s="84">
        <f t="shared" si="7"/>
        <v>0</v>
      </c>
      <c r="U28" s="77">
        <f t="shared" si="8"/>
        <v>0</v>
      </c>
      <c r="V28" s="78">
        <f t="shared" si="9"/>
        <v>0</v>
      </c>
    </row>
    <row r="29" spans="2:22">
      <c r="B29" s="63" t="s">
        <v>36</v>
      </c>
      <c r="C29" s="79">
        <v>1200</v>
      </c>
      <c r="D29" s="80">
        <v>0</v>
      </c>
      <c r="E29" s="80">
        <v>0</v>
      </c>
      <c r="F29" s="80">
        <v>0</v>
      </c>
      <c r="G29" s="81">
        <f t="shared" si="2"/>
        <v>1200</v>
      </c>
      <c r="H29" s="79">
        <f>SUMIFS(Atividade_Pessoal_Auxílio!$E:$E,Atividade_Pessoal_Auxílio!$D:$D,Resumo!H$7,Atividade_Pessoal_Auxílio!$C:$C,$B29)</f>
        <v>1200</v>
      </c>
      <c r="I29" s="80">
        <f>SUMIFS(Atividade_Pessoal_Auxílio!$E:$E,Atividade_Pessoal_Auxílio!$D:$D,Resumo!I$7,Atividade_Pessoal_Auxílio!$C:$C,$B29)</f>
        <v>0</v>
      </c>
      <c r="J29" s="80">
        <f>SUMIFS(Atividade_Pessoal_Auxílio!$E:$E,Atividade_Pessoal_Auxílio!$D:$D,Resumo!J$7,Atividade_Pessoal_Auxílio!$C:$C,$B29)</f>
        <v>0</v>
      </c>
      <c r="K29" s="80">
        <f>SUMIFS(Projeto!$E:$E,Projeto!$D:$D,Resumo!K$7,Projeto!$C:$C,$B29)</f>
        <v>0</v>
      </c>
      <c r="L29" s="81">
        <f t="shared" si="3"/>
        <v>1200</v>
      </c>
      <c r="M29" s="80">
        <f>SUMIFS(Atividade_Pessoal_Auxílio!$G:$G,Atividade_Pessoal_Auxílio!$D:$D,Resumo!M$7,Atividade_Pessoal_Auxílio!$C:$C,Resumo!$B29)</f>
        <v>1200</v>
      </c>
      <c r="N29" s="80">
        <f>SUMIFS(Atividade_Pessoal_Auxílio!$G:$G,Atividade_Pessoal_Auxílio!$D:$D,Resumo!N$7,Atividade_Pessoal_Auxílio!$C:$C,Resumo!$B29)</f>
        <v>0</v>
      </c>
      <c r="O29" s="80">
        <f>SUMIFS(Atividade_Pessoal_Auxílio!$G:$G,Atividade_Pessoal_Auxílio!$D:$D,Resumo!O$7,Atividade_Pessoal_Auxílio!$C:$C,Resumo!$B29)</f>
        <v>0</v>
      </c>
      <c r="P29" s="80">
        <f>SUMIFS(Projeto!$G:$G,Projeto!$D:$D,Resumo!P$7,Projeto!$C:$C,Resumo!$B29)</f>
        <v>0</v>
      </c>
      <c r="Q29" s="82">
        <f t="shared" si="4"/>
        <v>1200</v>
      </c>
      <c r="R29" s="83">
        <f t="shared" si="5"/>
        <v>0</v>
      </c>
      <c r="S29" s="84">
        <f t="shared" si="6"/>
        <v>0</v>
      </c>
      <c r="T29" s="84">
        <f t="shared" si="7"/>
        <v>0</v>
      </c>
      <c r="U29" s="77">
        <f t="shared" si="8"/>
        <v>0</v>
      </c>
      <c r="V29" s="78">
        <f t="shared" si="9"/>
        <v>0</v>
      </c>
    </row>
    <row r="30" spans="2:22">
      <c r="B30" s="63" t="s">
        <v>37</v>
      </c>
      <c r="C30" s="79">
        <v>1200</v>
      </c>
      <c r="D30" s="80">
        <v>0</v>
      </c>
      <c r="E30" s="80">
        <v>0</v>
      </c>
      <c r="F30" s="80">
        <v>0</v>
      </c>
      <c r="G30" s="81">
        <f t="shared" si="2"/>
        <v>1200</v>
      </c>
      <c r="H30" s="79">
        <f>SUMIFS(Atividade_Pessoal_Auxílio!$E:$E,Atividade_Pessoal_Auxílio!$D:$D,Resumo!H$7,Atividade_Pessoal_Auxílio!$C:$C,$B30)</f>
        <v>1200</v>
      </c>
      <c r="I30" s="80">
        <f>SUMIFS(Atividade_Pessoal_Auxílio!$E:$E,Atividade_Pessoal_Auxílio!$D:$D,Resumo!I$7,Atividade_Pessoal_Auxílio!$C:$C,$B30)</f>
        <v>0</v>
      </c>
      <c r="J30" s="80">
        <f>SUMIFS(Atividade_Pessoal_Auxílio!$E:$E,Atividade_Pessoal_Auxílio!$D:$D,Resumo!J$7,Atividade_Pessoal_Auxílio!$C:$C,$B30)</f>
        <v>0</v>
      </c>
      <c r="K30" s="80">
        <f>SUMIFS(Projeto!$E:$E,Projeto!$D:$D,Resumo!K$7,Projeto!$C:$C,$B30)</f>
        <v>0</v>
      </c>
      <c r="L30" s="81">
        <f t="shared" si="3"/>
        <v>1200</v>
      </c>
      <c r="M30" s="80">
        <f>SUMIFS(Atividade_Pessoal_Auxílio!$G:$G,Atividade_Pessoal_Auxílio!$D:$D,Resumo!M$7,Atividade_Pessoal_Auxílio!$C:$C,Resumo!$B30)</f>
        <v>1200</v>
      </c>
      <c r="N30" s="80">
        <f>SUMIFS(Atividade_Pessoal_Auxílio!$G:$G,Atividade_Pessoal_Auxílio!$D:$D,Resumo!N$7,Atividade_Pessoal_Auxílio!$C:$C,Resumo!$B30)</f>
        <v>0</v>
      </c>
      <c r="O30" s="80">
        <f>SUMIFS(Atividade_Pessoal_Auxílio!$G:$G,Atividade_Pessoal_Auxílio!$D:$D,Resumo!O$7,Atividade_Pessoal_Auxílio!$C:$C,Resumo!$B30)</f>
        <v>0</v>
      </c>
      <c r="P30" s="80">
        <f>SUMIFS(Projeto!$G:$G,Projeto!$D:$D,Resumo!P$7,Projeto!$C:$C,Resumo!$B30)</f>
        <v>0</v>
      </c>
      <c r="Q30" s="82">
        <f t="shared" si="4"/>
        <v>1200</v>
      </c>
      <c r="R30" s="83">
        <f t="shared" si="5"/>
        <v>0</v>
      </c>
      <c r="S30" s="84">
        <f t="shared" si="6"/>
        <v>0</v>
      </c>
      <c r="T30" s="84">
        <f t="shared" si="7"/>
        <v>0</v>
      </c>
      <c r="U30" s="77">
        <f t="shared" si="8"/>
        <v>0</v>
      </c>
      <c r="V30" s="78">
        <f t="shared" si="9"/>
        <v>0</v>
      </c>
    </row>
    <row r="31" spans="2:22">
      <c r="B31" s="63" t="s">
        <v>38</v>
      </c>
      <c r="C31" s="79">
        <v>1200</v>
      </c>
      <c r="D31" s="80">
        <v>0</v>
      </c>
      <c r="E31" s="80">
        <v>0</v>
      </c>
      <c r="F31" s="80">
        <v>0</v>
      </c>
      <c r="G31" s="81">
        <f t="shared" si="2"/>
        <v>1200</v>
      </c>
      <c r="H31" s="79">
        <f>SUMIFS(Atividade_Pessoal_Auxílio!$E:$E,Atividade_Pessoal_Auxílio!$D:$D,Resumo!H$7,Atividade_Pessoal_Auxílio!$C:$C,$B31)</f>
        <v>1200</v>
      </c>
      <c r="I31" s="80">
        <f>SUMIFS(Atividade_Pessoal_Auxílio!$E:$E,Atividade_Pessoal_Auxílio!$D:$D,Resumo!I$7,Atividade_Pessoal_Auxílio!$C:$C,$B31)</f>
        <v>0</v>
      </c>
      <c r="J31" s="80">
        <f>SUMIFS(Atividade_Pessoal_Auxílio!$E:$E,Atividade_Pessoal_Auxílio!$D:$D,Resumo!J$7,Atividade_Pessoal_Auxílio!$C:$C,$B31)</f>
        <v>0</v>
      </c>
      <c r="K31" s="80">
        <f>SUMIFS(Projeto!$E:$E,Projeto!$D:$D,Resumo!K$7,Projeto!$C:$C,$B31)</f>
        <v>0</v>
      </c>
      <c r="L31" s="81">
        <f t="shared" si="3"/>
        <v>1200</v>
      </c>
      <c r="M31" s="80">
        <f>SUMIFS(Atividade_Pessoal_Auxílio!$G:$G,Atividade_Pessoal_Auxílio!$D:$D,Resumo!M$7,Atividade_Pessoal_Auxílio!$C:$C,Resumo!$B31)</f>
        <v>1200</v>
      </c>
      <c r="N31" s="80">
        <f>SUMIFS(Atividade_Pessoal_Auxílio!$G:$G,Atividade_Pessoal_Auxílio!$D:$D,Resumo!N$7,Atividade_Pessoal_Auxílio!$C:$C,Resumo!$B31)</f>
        <v>0</v>
      </c>
      <c r="O31" s="80">
        <f>SUMIFS(Atividade_Pessoal_Auxílio!$G:$G,Atividade_Pessoal_Auxílio!$D:$D,Resumo!O$7,Atividade_Pessoal_Auxílio!$C:$C,Resumo!$B31)</f>
        <v>0</v>
      </c>
      <c r="P31" s="80">
        <f>SUMIFS(Projeto!$G:$G,Projeto!$D:$D,Resumo!P$7,Projeto!$C:$C,Resumo!$B31)</f>
        <v>0</v>
      </c>
      <c r="Q31" s="82">
        <f t="shared" si="4"/>
        <v>1200</v>
      </c>
      <c r="R31" s="83">
        <f t="shared" si="5"/>
        <v>0</v>
      </c>
      <c r="S31" s="84">
        <f t="shared" si="6"/>
        <v>0</v>
      </c>
      <c r="T31" s="84">
        <f t="shared" si="7"/>
        <v>0</v>
      </c>
      <c r="U31" s="77">
        <f t="shared" si="8"/>
        <v>0</v>
      </c>
      <c r="V31" s="78">
        <f t="shared" si="9"/>
        <v>0</v>
      </c>
    </row>
    <row r="32" spans="2:22">
      <c r="B32" s="63" t="s">
        <v>39</v>
      </c>
      <c r="C32" s="79">
        <v>1200</v>
      </c>
      <c r="D32" s="80">
        <v>0</v>
      </c>
      <c r="E32" s="80">
        <v>0</v>
      </c>
      <c r="F32" s="80">
        <v>0</v>
      </c>
      <c r="G32" s="81">
        <f t="shared" si="2"/>
        <v>1200</v>
      </c>
      <c r="H32" s="79">
        <f>SUMIFS(Atividade_Pessoal_Auxílio!$E:$E,Atividade_Pessoal_Auxílio!$D:$D,Resumo!H$7,Atividade_Pessoal_Auxílio!$C:$C,$B32)</f>
        <v>1200</v>
      </c>
      <c r="I32" s="80">
        <f>SUMIFS(Atividade_Pessoal_Auxílio!$E:$E,Atividade_Pessoal_Auxílio!$D:$D,Resumo!I$7,Atividade_Pessoal_Auxílio!$C:$C,$B32)</f>
        <v>0</v>
      </c>
      <c r="J32" s="80">
        <f>SUMIFS(Atividade_Pessoal_Auxílio!$E:$E,Atividade_Pessoal_Auxílio!$D:$D,Resumo!J$7,Atividade_Pessoal_Auxílio!$C:$C,$B32)</f>
        <v>0</v>
      </c>
      <c r="K32" s="80">
        <f>SUMIFS(Projeto!$E:$E,Projeto!$D:$D,Resumo!K$7,Projeto!$C:$C,$B32)</f>
        <v>0</v>
      </c>
      <c r="L32" s="81">
        <f t="shared" si="3"/>
        <v>1200</v>
      </c>
      <c r="M32" s="80">
        <f>SUMIFS(Atividade_Pessoal_Auxílio!$G:$G,Atividade_Pessoal_Auxílio!$D:$D,Resumo!M$7,Atividade_Pessoal_Auxílio!$C:$C,Resumo!$B32)</f>
        <v>1200</v>
      </c>
      <c r="N32" s="80">
        <f>SUMIFS(Atividade_Pessoal_Auxílio!$G:$G,Atividade_Pessoal_Auxílio!$D:$D,Resumo!N$7,Atividade_Pessoal_Auxílio!$C:$C,Resumo!$B32)</f>
        <v>0</v>
      </c>
      <c r="O32" s="80">
        <f>SUMIFS(Atividade_Pessoal_Auxílio!$G:$G,Atividade_Pessoal_Auxílio!$D:$D,Resumo!O$7,Atividade_Pessoal_Auxílio!$C:$C,Resumo!$B32)</f>
        <v>0</v>
      </c>
      <c r="P32" s="80">
        <f>SUMIFS(Projeto!$G:$G,Projeto!$D:$D,Resumo!P$7,Projeto!$C:$C,Resumo!$B32)</f>
        <v>0</v>
      </c>
      <c r="Q32" s="82">
        <f t="shared" si="4"/>
        <v>1200</v>
      </c>
      <c r="R32" s="83">
        <f t="shared" si="5"/>
        <v>0</v>
      </c>
      <c r="S32" s="84">
        <f t="shared" si="6"/>
        <v>0</v>
      </c>
      <c r="T32" s="84">
        <f t="shared" si="7"/>
        <v>0</v>
      </c>
      <c r="U32" s="77">
        <f t="shared" si="8"/>
        <v>0</v>
      </c>
      <c r="V32" s="78">
        <f t="shared" si="9"/>
        <v>0</v>
      </c>
    </row>
    <row r="33" spans="2:22">
      <c r="B33" s="63" t="s">
        <v>40</v>
      </c>
      <c r="C33" s="79">
        <v>1200</v>
      </c>
      <c r="D33" s="80">
        <v>0</v>
      </c>
      <c r="E33" s="80">
        <v>0</v>
      </c>
      <c r="F33" s="80">
        <v>0</v>
      </c>
      <c r="G33" s="81">
        <f t="shared" si="2"/>
        <v>1200</v>
      </c>
      <c r="H33" s="79">
        <f>SUMIFS(Atividade_Pessoal_Auxílio!$E:$E,Atividade_Pessoal_Auxílio!$D:$D,Resumo!H$7,Atividade_Pessoal_Auxílio!$C:$C,$B33)</f>
        <v>1200</v>
      </c>
      <c r="I33" s="80">
        <f>SUMIFS(Atividade_Pessoal_Auxílio!$E:$E,Atividade_Pessoal_Auxílio!$D:$D,Resumo!I$7,Atividade_Pessoal_Auxílio!$C:$C,$B33)</f>
        <v>0</v>
      </c>
      <c r="J33" s="80">
        <f>SUMIFS(Atividade_Pessoal_Auxílio!$E:$E,Atividade_Pessoal_Auxílio!$D:$D,Resumo!J$7,Atividade_Pessoal_Auxílio!$C:$C,$B33)</f>
        <v>0</v>
      </c>
      <c r="K33" s="80">
        <f>SUMIFS(Projeto!$E:$E,Projeto!$D:$D,Resumo!K$7,Projeto!$C:$C,$B33)</f>
        <v>0</v>
      </c>
      <c r="L33" s="81">
        <f t="shared" si="3"/>
        <v>1200</v>
      </c>
      <c r="M33" s="80">
        <f>SUMIFS(Atividade_Pessoal_Auxílio!$G:$G,Atividade_Pessoal_Auxílio!$D:$D,Resumo!M$7,Atividade_Pessoal_Auxílio!$C:$C,Resumo!$B33)</f>
        <v>1200</v>
      </c>
      <c r="N33" s="80">
        <f>SUMIFS(Atividade_Pessoal_Auxílio!$G:$G,Atividade_Pessoal_Auxílio!$D:$D,Resumo!N$7,Atividade_Pessoal_Auxílio!$C:$C,Resumo!$B33)</f>
        <v>0</v>
      </c>
      <c r="O33" s="80">
        <f>SUMIFS(Atividade_Pessoal_Auxílio!$G:$G,Atividade_Pessoal_Auxílio!$D:$D,Resumo!O$7,Atividade_Pessoal_Auxílio!$C:$C,Resumo!$B33)</f>
        <v>0</v>
      </c>
      <c r="P33" s="80">
        <f>SUMIFS(Projeto!$G:$G,Projeto!$D:$D,Resumo!P$7,Projeto!$C:$C,Resumo!$B33)</f>
        <v>0</v>
      </c>
      <c r="Q33" s="82">
        <f t="shared" si="4"/>
        <v>1200</v>
      </c>
      <c r="R33" s="83">
        <f t="shared" si="5"/>
        <v>0</v>
      </c>
      <c r="S33" s="84">
        <f t="shared" si="6"/>
        <v>0</v>
      </c>
      <c r="T33" s="84">
        <f t="shared" si="7"/>
        <v>0</v>
      </c>
      <c r="U33" s="77">
        <f t="shared" si="8"/>
        <v>0</v>
      </c>
      <c r="V33" s="78">
        <f t="shared" si="9"/>
        <v>0</v>
      </c>
    </row>
    <row r="34" spans="2:22">
      <c r="B34" s="63" t="s">
        <v>41</v>
      </c>
      <c r="C34" s="79">
        <v>24000</v>
      </c>
      <c r="D34" s="80">
        <v>0</v>
      </c>
      <c r="E34" s="80">
        <v>0</v>
      </c>
      <c r="F34" s="80">
        <v>0</v>
      </c>
      <c r="G34" s="81">
        <f t="shared" si="2"/>
        <v>24000</v>
      </c>
      <c r="H34" s="79">
        <f>SUMIFS(Atividade_Pessoal_Auxílio!$E:$E,Atividade_Pessoal_Auxílio!$D:$D,Resumo!H$7,Atividade_Pessoal_Auxílio!$C:$C,$B34)</f>
        <v>24000</v>
      </c>
      <c r="I34" s="80">
        <f>SUMIFS(Atividade_Pessoal_Auxílio!$E:$E,Atividade_Pessoal_Auxílio!$D:$D,Resumo!I$7,Atividade_Pessoal_Auxílio!$C:$C,$B34)</f>
        <v>0</v>
      </c>
      <c r="J34" s="80">
        <f>SUMIFS(Atividade_Pessoal_Auxílio!$E:$E,Atividade_Pessoal_Auxílio!$D:$D,Resumo!J$7,Atividade_Pessoal_Auxílio!$C:$C,$B34)</f>
        <v>0</v>
      </c>
      <c r="K34" s="80">
        <f>SUMIFS(Projeto!$E:$E,Projeto!$D:$D,Resumo!K$7,Projeto!$C:$C,$B34)</f>
        <v>0</v>
      </c>
      <c r="L34" s="81">
        <f t="shared" si="3"/>
        <v>24000</v>
      </c>
      <c r="M34" s="80">
        <f>SUMIFS(Atividade_Pessoal_Auxílio!$G:$G,Atividade_Pessoal_Auxílio!$D:$D,Resumo!M$7,Atividade_Pessoal_Auxílio!$C:$C,Resumo!$B34)</f>
        <v>24000</v>
      </c>
      <c r="N34" s="80">
        <f>SUMIFS(Atividade_Pessoal_Auxílio!$G:$G,Atividade_Pessoal_Auxílio!$D:$D,Resumo!N$7,Atividade_Pessoal_Auxílio!$C:$C,Resumo!$B34)</f>
        <v>0</v>
      </c>
      <c r="O34" s="80">
        <f>SUMIFS(Atividade_Pessoal_Auxílio!$G:$G,Atividade_Pessoal_Auxílio!$D:$D,Resumo!O$7,Atividade_Pessoal_Auxílio!$C:$C,Resumo!$B34)</f>
        <v>0</v>
      </c>
      <c r="P34" s="80">
        <f>SUMIFS(Projeto!$G:$G,Projeto!$D:$D,Resumo!P$7,Projeto!$C:$C,Resumo!$B34)</f>
        <v>0</v>
      </c>
      <c r="Q34" s="82">
        <f t="shared" si="4"/>
        <v>24000</v>
      </c>
      <c r="R34" s="83">
        <f t="shared" si="5"/>
        <v>0</v>
      </c>
      <c r="S34" s="84">
        <f t="shared" si="6"/>
        <v>0</v>
      </c>
      <c r="T34" s="84">
        <f t="shared" si="7"/>
        <v>0</v>
      </c>
      <c r="U34" s="77">
        <f t="shared" si="8"/>
        <v>0</v>
      </c>
      <c r="V34" s="78">
        <f t="shared" si="9"/>
        <v>0</v>
      </c>
    </row>
    <row r="35" spans="2:22">
      <c r="B35" s="63" t="s">
        <v>42</v>
      </c>
      <c r="C35" s="79">
        <v>48000</v>
      </c>
      <c r="D35" s="80">
        <v>0</v>
      </c>
      <c r="E35" s="80">
        <v>0</v>
      </c>
      <c r="F35" s="80">
        <v>0</v>
      </c>
      <c r="G35" s="81">
        <f t="shared" si="2"/>
        <v>48000</v>
      </c>
      <c r="H35" s="79">
        <f>SUMIFS(Atividade_Pessoal_Auxílio!$E:$E,Atividade_Pessoal_Auxílio!$D:$D,Resumo!H$7,Atividade_Pessoal_Auxílio!$C:$C,$B35)</f>
        <v>48000</v>
      </c>
      <c r="I35" s="80">
        <f>SUMIFS(Atividade_Pessoal_Auxílio!$E:$E,Atividade_Pessoal_Auxílio!$D:$D,Resumo!I$7,Atividade_Pessoal_Auxílio!$C:$C,$B35)</f>
        <v>0</v>
      </c>
      <c r="J35" s="80">
        <f>SUMIFS(Atividade_Pessoal_Auxílio!$E:$E,Atividade_Pessoal_Auxílio!$D:$D,Resumo!J$7,Atividade_Pessoal_Auxílio!$C:$C,$B35)</f>
        <v>0</v>
      </c>
      <c r="K35" s="80">
        <f>SUMIFS(Projeto!$E:$E,Projeto!$D:$D,Resumo!K$7,Projeto!$C:$C,$B35)</f>
        <v>0</v>
      </c>
      <c r="L35" s="81">
        <f t="shared" si="3"/>
        <v>48000</v>
      </c>
      <c r="M35" s="80">
        <f>SUMIFS(Atividade_Pessoal_Auxílio!$G:$G,Atividade_Pessoal_Auxílio!$D:$D,Resumo!M$7,Atividade_Pessoal_Auxílio!$C:$C,Resumo!$B35)</f>
        <v>48000</v>
      </c>
      <c r="N35" s="80">
        <f>SUMIFS(Atividade_Pessoal_Auxílio!$G:$G,Atividade_Pessoal_Auxílio!$D:$D,Resumo!N$7,Atividade_Pessoal_Auxílio!$C:$C,Resumo!$B35)</f>
        <v>0</v>
      </c>
      <c r="O35" s="80">
        <f>SUMIFS(Atividade_Pessoal_Auxílio!$G:$G,Atividade_Pessoal_Auxílio!$D:$D,Resumo!O$7,Atividade_Pessoal_Auxílio!$C:$C,Resumo!$B35)</f>
        <v>0</v>
      </c>
      <c r="P35" s="80">
        <f>SUMIFS(Projeto!$G:$G,Projeto!$D:$D,Resumo!P$7,Projeto!$C:$C,Resumo!$B35)</f>
        <v>0</v>
      </c>
      <c r="Q35" s="82">
        <f t="shared" si="4"/>
        <v>48000</v>
      </c>
      <c r="R35" s="83">
        <f t="shared" si="5"/>
        <v>0</v>
      </c>
      <c r="S35" s="84">
        <f t="shared" si="6"/>
        <v>0</v>
      </c>
      <c r="T35" s="84">
        <f t="shared" si="7"/>
        <v>0</v>
      </c>
      <c r="U35" s="77">
        <f t="shared" si="8"/>
        <v>0</v>
      </c>
      <c r="V35" s="78">
        <f t="shared" si="9"/>
        <v>0</v>
      </c>
    </row>
    <row r="36" spans="2:22">
      <c r="B36" s="63" t="s">
        <v>43</v>
      </c>
      <c r="C36" s="79">
        <v>60000</v>
      </c>
      <c r="D36" s="80">
        <v>0</v>
      </c>
      <c r="E36" s="80">
        <v>0</v>
      </c>
      <c r="F36" s="80">
        <v>0</v>
      </c>
      <c r="G36" s="81">
        <f t="shared" si="2"/>
        <v>60000</v>
      </c>
      <c r="H36" s="79">
        <f>SUMIFS(Atividade_Pessoal_Auxílio!$E:$E,Atividade_Pessoal_Auxílio!$D:$D,Resumo!H$7,Atividade_Pessoal_Auxílio!$C:$C,$B36)</f>
        <v>60000</v>
      </c>
      <c r="I36" s="80">
        <f>SUMIFS(Atividade_Pessoal_Auxílio!$E:$E,Atividade_Pessoal_Auxílio!$D:$D,Resumo!I$7,Atividade_Pessoal_Auxílio!$C:$C,$B36)</f>
        <v>0</v>
      </c>
      <c r="J36" s="80">
        <f>SUMIFS(Atividade_Pessoal_Auxílio!$E:$E,Atividade_Pessoal_Auxílio!$D:$D,Resumo!J$7,Atividade_Pessoal_Auxílio!$C:$C,$B36)</f>
        <v>0</v>
      </c>
      <c r="K36" s="80">
        <f>SUMIFS(Projeto!$E:$E,Projeto!$D:$D,Resumo!K$7,Projeto!$C:$C,$B36)</f>
        <v>0</v>
      </c>
      <c r="L36" s="81">
        <f t="shared" si="3"/>
        <v>60000</v>
      </c>
      <c r="M36" s="80">
        <f>SUMIFS(Atividade_Pessoal_Auxílio!$G:$G,Atividade_Pessoal_Auxílio!$D:$D,Resumo!M$7,Atividade_Pessoal_Auxílio!$C:$C,Resumo!$B36)</f>
        <v>60000</v>
      </c>
      <c r="N36" s="80">
        <f>SUMIFS(Atividade_Pessoal_Auxílio!$G:$G,Atividade_Pessoal_Auxílio!$D:$D,Resumo!N$7,Atividade_Pessoal_Auxílio!$C:$C,Resumo!$B36)</f>
        <v>0</v>
      </c>
      <c r="O36" s="80">
        <f>SUMIFS(Atividade_Pessoal_Auxílio!$G:$G,Atividade_Pessoal_Auxílio!$D:$D,Resumo!O$7,Atividade_Pessoal_Auxílio!$C:$C,Resumo!$B36)</f>
        <v>0</v>
      </c>
      <c r="P36" s="80">
        <f>SUMIFS(Projeto!$G:$G,Projeto!$D:$D,Resumo!P$7,Projeto!$C:$C,Resumo!$B36)</f>
        <v>0</v>
      </c>
      <c r="Q36" s="82">
        <f t="shared" si="4"/>
        <v>60000</v>
      </c>
      <c r="R36" s="83">
        <f t="shared" si="5"/>
        <v>0</v>
      </c>
      <c r="S36" s="84">
        <f t="shared" si="6"/>
        <v>0</v>
      </c>
      <c r="T36" s="84">
        <f t="shared" si="7"/>
        <v>0</v>
      </c>
      <c r="U36" s="77">
        <f t="shared" si="8"/>
        <v>0</v>
      </c>
      <c r="V36" s="78">
        <f t="shared" si="9"/>
        <v>0</v>
      </c>
    </row>
    <row r="37" spans="2:22">
      <c r="B37" s="63" t="s">
        <v>44</v>
      </c>
      <c r="C37" s="79">
        <v>600000</v>
      </c>
      <c r="D37" s="80">
        <v>0</v>
      </c>
      <c r="E37" s="80">
        <v>0</v>
      </c>
      <c r="F37" s="80">
        <v>0</v>
      </c>
      <c r="G37" s="81">
        <f t="shared" si="2"/>
        <v>600000</v>
      </c>
      <c r="H37" s="79">
        <f>SUMIFS(Atividade_Pessoal_Auxílio!$E:$E,Atividade_Pessoal_Auxílio!$D:$D,Resumo!H$7,Atividade_Pessoal_Auxílio!$C:$C,$B37)</f>
        <v>600000</v>
      </c>
      <c r="I37" s="80">
        <f>SUMIFS(Atividade_Pessoal_Auxílio!$E:$E,Atividade_Pessoal_Auxílio!$D:$D,Resumo!I$7,Atividade_Pessoal_Auxílio!$C:$C,$B37)</f>
        <v>0</v>
      </c>
      <c r="J37" s="80">
        <f>SUMIFS(Atividade_Pessoal_Auxílio!$E:$E,Atividade_Pessoal_Auxílio!$D:$D,Resumo!J$7,Atividade_Pessoal_Auxílio!$C:$C,$B37)</f>
        <v>0</v>
      </c>
      <c r="K37" s="80">
        <f>SUMIFS(Projeto!$E:$E,Projeto!$D:$D,Resumo!K$7,Projeto!$C:$C,$B37)</f>
        <v>0</v>
      </c>
      <c r="L37" s="81">
        <f t="shared" si="3"/>
        <v>600000</v>
      </c>
      <c r="M37" s="80">
        <f>SUMIFS(Atividade_Pessoal_Auxílio!$G:$G,Atividade_Pessoal_Auxílio!$D:$D,Resumo!M$7,Atividade_Pessoal_Auxílio!$C:$C,Resumo!$B37)</f>
        <v>600000</v>
      </c>
      <c r="N37" s="80">
        <f>SUMIFS(Atividade_Pessoal_Auxílio!$G:$G,Atividade_Pessoal_Auxílio!$D:$D,Resumo!N$7,Atividade_Pessoal_Auxílio!$C:$C,Resumo!$B37)</f>
        <v>0</v>
      </c>
      <c r="O37" s="80">
        <f>SUMIFS(Atividade_Pessoal_Auxílio!$G:$G,Atividade_Pessoal_Auxílio!$D:$D,Resumo!O$7,Atividade_Pessoal_Auxílio!$C:$C,Resumo!$B37)</f>
        <v>0</v>
      </c>
      <c r="P37" s="80">
        <f>SUMIFS(Projeto!$G:$G,Projeto!$D:$D,Resumo!P$7,Projeto!$C:$C,Resumo!$B37)</f>
        <v>0</v>
      </c>
      <c r="Q37" s="82">
        <f t="shared" si="4"/>
        <v>600000</v>
      </c>
      <c r="R37" s="83">
        <f t="shared" si="5"/>
        <v>0</v>
      </c>
      <c r="S37" s="84">
        <f t="shared" si="6"/>
        <v>0</v>
      </c>
      <c r="T37" s="84">
        <f t="shared" si="7"/>
        <v>0</v>
      </c>
      <c r="U37" s="77">
        <f t="shared" si="8"/>
        <v>0</v>
      </c>
      <c r="V37" s="78">
        <f t="shared" si="9"/>
        <v>0</v>
      </c>
    </row>
    <row r="38" spans="2:22">
      <c r="B38" s="63" t="s">
        <v>45</v>
      </c>
      <c r="C38" s="79">
        <v>1200</v>
      </c>
      <c r="D38" s="80">
        <v>0</v>
      </c>
      <c r="E38" s="80">
        <v>0</v>
      </c>
      <c r="F38" s="80">
        <v>0</v>
      </c>
      <c r="G38" s="81">
        <f t="shared" si="2"/>
        <v>1200</v>
      </c>
      <c r="H38" s="79">
        <f>SUMIFS(Atividade_Pessoal_Auxílio!$E:$E,Atividade_Pessoal_Auxílio!$D:$D,Resumo!H$7,Atividade_Pessoal_Auxílio!$C:$C,$B38)</f>
        <v>1200</v>
      </c>
      <c r="I38" s="80">
        <f>SUMIFS(Atividade_Pessoal_Auxílio!$E:$E,Atividade_Pessoal_Auxílio!$D:$D,Resumo!I$7,Atividade_Pessoal_Auxílio!$C:$C,$B38)</f>
        <v>0</v>
      </c>
      <c r="J38" s="80">
        <f>SUMIFS(Atividade_Pessoal_Auxílio!$E:$E,Atividade_Pessoal_Auxílio!$D:$D,Resumo!J$7,Atividade_Pessoal_Auxílio!$C:$C,$B38)</f>
        <v>0</v>
      </c>
      <c r="K38" s="80">
        <f>SUMIFS(Projeto!$E:$E,Projeto!$D:$D,Resumo!K$7,Projeto!$C:$C,$B38)</f>
        <v>0</v>
      </c>
      <c r="L38" s="81">
        <f t="shared" si="3"/>
        <v>1200</v>
      </c>
      <c r="M38" s="80">
        <f>SUMIFS(Atividade_Pessoal_Auxílio!$G:$G,Atividade_Pessoal_Auxílio!$D:$D,Resumo!M$7,Atividade_Pessoal_Auxílio!$C:$C,Resumo!$B38)</f>
        <v>1200</v>
      </c>
      <c r="N38" s="80">
        <f>SUMIFS(Atividade_Pessoal_Auxílio!$G:$G,Atividade_Pessoal_Auxílio!$D:$D,Resumo!N$7,Atividade_Pessoal_Auxílio!$C:$C,Resumo!$B38)</f>
        <v>0</v>
      </c>
      <c r="O38" s="80">
        <f>SUMIFS(Atividade_Pessoal_Auxílio!$G:$G,Atividade_Pessoal_Auxílio!$D:$D,Resumo!O$7,Atividade_Pessoal_Auxílio!$C:$C,Resumo!$B38)</f>
        <v>0</v>
      </c>
      <c r="P38" s="80">
        <f>SUMIFS(Projeto!$G:$G,Projeto!$D:$D,Resumo!P$7,Projeto!$C:$C,Resumo!$B38)</f>
        <v>0</v>
      </c>
      <c r="Q38" s="82">
        <f t="shared" si="4"/>
        <v>1200</v>
      </c>
      <c r="R38" s="83">
        <f t="shared" si="5"/>
        <v>0</v>
      </c>
      <c r="S38" s="84">
        <f t="shared" si="6"/>
        <v>0</v>
      </c>
      <c r="T38" s="84">
        <f t="shared" si="7"/>
        <v>0</v>
      </c>
      <c r="U38" s="77">
        <f t="shared" si="8"/>
        <v>0</v>
      </c>
      <c r="V38" s="78">
        <f t="shared" si="9"/>
        <v>0</v>
      </c>
    </row>
    <row r="39" spans="2:22">
      <c r="B39" s="63" t="s">
        <v>46</v>
      </c>
      <c r="C39" s="79">
        <v>60000</v>
      </c>
      <c r="D39" s="80">
        <v>0</v>
      </c>
      <c r="E39" s="80">
        <v>0</v>
      </c>
      <c r="F39" s="80">
        <v>0</v>
      </c>
      <c r="G39" s="81">
        <f t="shared" si="2"/>
        <v>60000</v>
      </c>
      <c r="H39" s="79">
        <f>SUMIFS(Atividade_Pessoal_Auxílio!$E:$E,Atividade_Pessoal_Auxílio!$D:$D,Resumo!H$7,Atividade_Pessoal_Auxílio!$C:$C,$B39)</f>
        <v>60000</v>
      </c>
      <c r="I39" s="80">
        <f>SUMIFS(Atividade_Pessoal_Auxílio!$E:$E,Atividade_Pessoal_Auxílio!$D:$D,Resumo!I$7,Atividade_Pessoal_Auxílio!$C:$C,$B39)</f>
        <v>0</v>
      </c>
      <c r="J39" s="80">
        <f>SUMIFS(Atividade_Pessoal_Auxílio!$E:$E,Atividade_Pessoal_Auxílio!$D:$D,Resumo!J$7,Atividade_Pessoal_Auxílio!$C:$C,$B39)</f>
        <v>0</v>
      </c>
      <c r="K39" s="80">
        <f>SUMIFS(Projeto!$E:$E,Projeto!$D:$D,Resumo!K$7,Projeto!$C:$C,$B39)</f>
        <v>0</v>
      </c>
      <c r="L39" s="81">
        <f t="shared" si="3"/>
        <v>60000</v>
      </c>
      <c r="M39" s="80">
        <f>SUMIFS(Atividade_Pessoal_Auxílio!$G:$G,Atividade_Pessoal_Auxílio!$D:$D,Resumo!M$7,Atividade_Pessoal_Auxílio!$C:$C,Resumo!$B39)</f>
        <v>60000</v>
      </c>
      <c r="N39" s="80">
        <f>SUMIFS(Atividade_Pessoal_Auxílio!$G:$G,Atividade_Pessoal_Auxílio!$D:$D,Resumo!N$7,Atividade_Pessoal_Auxílio!$C:$C,Resumo!$B39)</f>
        <v>0</v>
      </c>
      <c r="O39" s="80">
        <f>SUMIFS(Atividade_Pessoal_Auxílio!$G:$G,Atividade_Pessoal_Auxílio!$D:$D,Resumo!O$7,Atividade_Pessoal_Auxílio!$C:$C,Resumo!$B39)</f>
        <v>0</v>
      </c>
      <c r="P39" s="80">
        <f>SUMIFS(Projeto!$G:$G,Projeto!$D:$D,Resumo!P$7,Projeto!$C:$C,Resumo!$B39)</f>
        <v>0</v>
      </c>
      <c r="Q39" s="82">
        <f t="shared" si="4"/>
        <v>60000</v>
      </c>
      <c r="R39" s="83">
        <f t="shared" si="5"/>
        <v>0</v>
      </c>
      <c r="S39" s="84">
        <f t="shared" si="6"/>
        <v>0</v>
      </c>
      <c r="T39" s="84">
        <f t="shared" si="7"/>
        <v>0</v>
      </c>
      <c r="U39" s="77">
        <f t="shared" si="8"/>
        <v>0</v>
      </c>
      <c r="V39" s="78">
        <f t="shared" si="9"/>
        <v>0</v>
      </c>
    </row>
    <row r="40" spans="2:22">
      <c r="B40" s="63" t="s">
        <v>47</v>
      </c>
      <c r="C40" s="79">
        <v>1000</v>
      </c>
      <c r="D40" s="80">
        <v>0</v>
      </c>
      <c r="E40" s="80">
        <v>0</v>
      </c>
      <c r="F40" s="80">
        <v>0</v>
      </c>
      <c r="G40" s="81">
        <f t="shared" si="2"/>
        <v>1000</v>
      </c>
      <c r="H40" s="79">
        <f>SUMIFS(Atividade_Pessoal_Auxílio!$E:$E,Atividade_Pessoal_Auxílio!$D:$D,Resumo!H$7,Atividade_Pessoal_Auxílio!$C:$C,$B40)</f>
        <v>1000</v>
      </c>
      <c r="I40" s="80">
        <f>SUMIFS(Atividade_Pessoal_Auxílio!$E:$E,Atividade_Pessoal_Auxílio!$D:$D,Resumo!I$7,Atividade_Pessoal_Auxílio!$C:$C,$B40)</f>
        <v>0</v>
      </c>
      <c r="J40" s="80">
        <f>SUMIFS(Atividade_Pessoal_Auxílio!$E:$E,Atividade_Pessoal_Auxílio!$D:$D,Resumo!J$7,Atividade_Pessoal_Auxílio!$C:$C,$B40)</f>
        <v>0</v>
      </c>
      <c r="K40" s="80">
        <f>SUMIFS(Projeto!$E:$E,Projeto!$D:$D,Resumo!K$7,Projeto!$C:$C,$B40)</f>
        <v>0</v>
      </c>
      <c r="L40" s="81">
        <f t="shared" si="3"/>
        <v>1000</v>
      </c>
      <c r="M40" s="80">
        <f>SUMIFS(Atividade_Pessoal_Auxílio!$G:$G,Atividade_Pessoal_Auxílio!$D:$D,Resumo!M$7,Atividade_Pessoal_Auxílio!$C:$C,Resumo!$B40)</f>
        <v>1000</v>
      </c>
      <c r="N40" s="80">
        <f>SUMIFS(Atividade_Pessoal_Auxílio!$G:$G,Atividade_Pessoal_Auxílio!$D:$D,Resumo!N$7,Atividade_Pessoal_Auxílio!$C:$C,Resumo!$B40)</f>
        <v>0</v>
      </c>
      <c r="O40" s="80">
        <f>SUMIFS(Atividade_Pessoal_Auxílio!$G:$G,Atividade_Pessoal_Auxílio!$D:$D,Resumo!O$7,Atividade_Pessoal_Auxílio!$C:$C,Resumo!$B40)</f>
        <v>0</v>
      </c>
      <c r="P40" s="80">
        <f>SUMIFS(Projeto!$G:$G,Projeto!$D:$D,Resumo!P$7,Projeto!$C:$C,Resumo!$B40)</f>
        <v>0</v>
      </c>
      <c r="Q40" s="82">
        <f t="shared" si="4"/>
        <v>1000</v>
      </c>
      <c r="R40" s="83">
        <f t="shared" si="5"/>
        <v>0</v>
      </c>
      <c r="S40" s="84">
        <f t="shared" si="6"/>
        <v>0</v>
      </c>
      <c r="T40" s="84">
        <f t="shared" si="7"/>
        <v>0</v>
      </c>
      <c r="U40" s="77">
        <f t="shared" si="8"/>
        <v>0</v>
      </c>
      <c r="V40" s="78">
        <f t="shared" si="9"/>
        <v>0</v>
      </c>
    </row>
    <row r="41" spans="2:22">
      <c r="B41" s="63" t="s">
        <v>48</v>
      </c>
      <c r="C41" s="79">
        <v>1000</v>
      </c>
      <c r="D41" s="80">
        <v>0</v>
      </c>
      <c r="E41" s="80">
        <v>0</v>
      </c>
      <c r="F41" s="80">
        <v>0</v>
      </c>
      <c r="G41" s="81">
        <f t="shared" si="2"/>
        <v>1000</v>
      </c>
      <c r="H41" s="79">
        <f>SUMIFS(Atividade_Pessoal_Auxílio!$E:$E,Atividade_Pessoal_Auxílio!$D:$D,Resumo!H$7,Atividade_Pessoal_Auxílio!$C:$C,$B41)</f>
        <v>1000</v>
      </c>
      <c r="I41" s="80">
        <f>SUMIFS(Atividade_Pessoal_Auxílio!$E:$E,Atividade_Pessoal_Auxílio!$D:$D,Resumo!I$7,Atividade_Pessoal_Auxílio!$C:$C,$B41)</f>
        <v>0</v>
      </c>
      <c r="J41" s="80">
        <f>SUMIFS(Atividade_Pessoal_Auxílio!$E:$E,Atividade_Pessoal_Auxílio!$D:$D,Resumo!J$7,Atividade_Pessoal_Auxílio!$C:$C,$B41)</f>
        <v>0</v>
      </c>
      <c r="K41" s="80">
        <f>SUMIFS(Projeto!$E:$E,Projeto!$D:$D,Resumo!K$7,Projeto!$C:$C,$B41)</f>
        <v>0</v>
      </c>
      <c r="L41" s="81">
        <f t="shared" si="3"/>
        <v>1000</v>
      </c>
      <c r="M41" s="80">
        <f>SUMIFS(Atividade_Pessoal_Auxílio!$G:$G,Atividade_Pessoal_Auxílio!$D:$D,Resumo!M$7,Atividade_Pessoal_Auxílio!$C:$C,Resumo!$B41)</f>
        <v>1000</v>
      </c>
      <c r="N41" s="80">
        <f>SUMIFS(Atividade_Pessoal_Auxílio!$G:$G,Atividade_Pessoal_Auxílio!$D:$D,Resumo!N$7,Atividade_Pessoal_Auxílio!$C:$C,Resumo!$B41)</f>
        <v>0</v>
      </c>
      <c r="O41" s="80">
        <f>SUMIFS(Atividade_Pessoal_Auxílio!$G:$G,Atividade_Pessoal_Auxílio!$D:$D,Resumo!O$7,Atividade_Pessoal_Auxílio!$C:$C,Resumo!$B41)</f>
        <v>0</v>
      </c>
      <c r="P41" s="80">
        <f>SUMIFS(Projeto!$G:$G,Projeto!$D:$D,Resumo!P$7,Projeto!$C:$C,Resumo!$B41)</f>
        <v>0</v>
      </c>
      <c r="Q41" s="82">
        <f t="shared" si="4"/>
        <v>1000</v>
      </c>
      <c r="R41" s="83">
        <f t="shared" si="5"/>
        <v>0</v>
      </c>
      <c r="S41" s="84">
        <f t="shared" si="6"/>
        <v>0</v>
      </c>
      <c r="T41" s="84">
        <f t="shared" si="7"/>
        <v>0</v>
      </c>
      <c r="U41" s="77">
        <f t="shared" si="8"/>
        <v>0</v>
      </c>
      <c r="V41" s="78">
        <f t="shared" si="9"/>
        <v>0</v>
      </c>
    </row>
    <row r="42" spans="2:22">
      <c r="B42" s="63" t="s">
        <v>49</v>
      </c>
      <c r="C42" s="79">
        <v>2400</v>
      </c>
      <c r="D42" s="80">
        <v>0</v>
      </c>
      <c r="E42" s="80">
        <v>0</v>
      </c>
      <c r="F42" s="80">
        <v>0</v>
      </c>
      <c r="G42" s="81">
        <f t="shared" si="2"/>
        <v>2400</v>
      </c>
      <c r="H42" s="79">
        <f>SUMIFS(Atividade_Pessoal_Auxílio!$E:$E,Atividade_Pessoal_Auxílio!$D:$D,Resumo!H$7,Atividade_Pessoal_Auxílio!$C:$C,$B42)</f>
        <v>2400</v>
      </c>
      <c r="I42" s="80">
        <f>SUMIFS(Atividade_Pessoal_Auxílio!$E:$E,Atividade_Pessoal_Auxílio!$D:$D,Resumo!I$7,Atividade_Pessoal_Auxílio!$C:$C,$B42)</f>
        <v>0</v>
      </c>
      <c r="J42" s="80">
        <f>SUMIFS(Atividade_Pessoal_Auxílio!$E:$E,Atividade_Pessoal_Auxílio!$D:$D,Resumo!J$7,Atividade_Pessoal_Auxílio!$C:$C,$B42)</f>
        <v>0</v>
      </c>
      <c r="K42" s="80">
        <f>SUMIFS(Projeto!$E:$E,Projeto!$D:$D,Resumo!K$7,Projeto!$C:$C,$B42)</f>
        <v>0</v>
      </c>
      <c r="L42" s="81">
        <f t="shared" si="3"/>
        <v>2400</v>
      </c>
      <c r="M42" s="80">
        <f>SUMIFS(Atividade_Pessoal_Auxílio!$G:$G,Atividade_Pessoal_Auxílio!$D:$D,Resumo!M$7,Atividade_Pessoal_Auxílio!$C:$C,Resumo!$B42)</f>
        <v>2400</v>
      </c>
      <c r="N42" s="80">
        <f>SUMIFS(Atividade_Pessoal_Auxílio!$G:$G,Atividade_Pessoal_Auxílio!$D:$D,Resumo!N$7,Atividade_Pessoal_Auxílio!$C:$C,Resumo!$B42)</f>
        <v>0</v>
      </c>
      <c r="O42" s="80">
        <f>SUMIFS(Atividade_Pessoal_Auxílio!$G:$G,Atividade_Pessoal_Auxílio!$D:$D,Resumo!O$7,Atividade_Pessoal_Auxílio!$C:$C,Resumo!$B42)</f>
        <v>0</v>
      </c>
      <c r="P42" s="80">
        <f>SUMIFS(Projeto!$G:$G,Projeto!$D:$D,Resumo!P$7,Projeto!$C:$C,Resumo!$B42)</f>
        <v>0</v>
      </c>
      <c r="Q42" s="82">
        <f t="shared" si="4"/>
        <v>2400</v>
      </c>
      <c r="R42" s="83">
        <f t="shared" si="5"/>
        <v>0</v>
      </c>
      <c r="S42" s="84">
        <f t="shared" si="6"/>
        <v>0</v>
      </c>
      <c r="T42" s="84">
        <f t="shared" si="7"/>
        <v>0</v>
      </c>
      <c r="U42" s="77">
        <f t="shared" si="8"/>
        <v>0</v>
      </c>
      <c r="V42" s="78">
        <f t="shared" si="9"/>
        <v>0</v>
      </c>
    </row>
    <row r="43" spans="2:22">
      <c r="B43" s="63" t="s">
        <v>50</v>
      </c>
      <c r="C43" s="79">
        <v>1000</v>
      </c>
      <c r="D43" s="80">
        <v>0</v>
      </c>
      <c r="E43" s="80">
        <v>0</v>
      </c>
      <c r="F43" s="80">
        <v>0</v>
      </c>
      <c r="G43" s="81">
        <f t="shared" si="2"/>
        <v>1000</v>
      </c>
      <c r="H43" s="79">
        <f>SUMIFS(Atividade_Pessoal_Auxílio!$E:$E,Atividade_Pessoal_Auxílio!$D:$D,Resumo!H$7,Atividade_Pessoal_Auxílio!$C:$C,$B43)</f>
        <v>1000</v>
      </c>
      <c r="I43" s="80">
        <f>SUMIFS(Atividade_Pessoal_Auxílio!$E:$E,Atividade_Pessoal_Auxílio!$D:$D,Resumo!I$7,Atividade_Pessoal_Auxílio!$C:$C,$B43)</f>
        <v>0</v>
      </c>
      <c r="J43" s="80">
        <f>SUMIFS(Atividade_Pessoal_Auxílio!$E:$E,Atividade_Pessoal_Auxílio!$D:$D,Resumo!J$7,Atividade_Pessoal_Auxílio!$C:$C,$B43)</f>
        <v>0</v>
      </c>
      <c r="K43" s="80">
        <f>SUMIFS(Projeto!$E:$E,Projeto!$D:$D,Resumo!K$7,Projeto!$C:$C,$B43)</f>
        <v>0</v>
      </c>
      <c r="L43" s="81">
        <f t="shared" si="3"/>
        <v>1000</v>
      </c>
      <c r="M43" s="80">
        <f>SUMIFS(Atividade_Pessoal_Auxílio!$G:$G,Atividade_Pessoal_Auxílio!$D:$D,Resumo!M$7,Atividade_Pessoal_Auxílio!$C:$C,Resumo!$B43)</f>
        <v>1000</v>
      </c>
      <c r="N43" s="80">
        <f>SUMIFS(Atividade_Pessoal_Auxílio!$G:$G,Atividade_Pessoal_Auxílio!$D:$D,Resumo!N$7,Atividade_Pessoal_Auxílio!$C:$C,Resumo!$B43)</f>
        <v>0</v>
      </c>
      <c r="O43" s="80">
        <f>SUMIFS(Atividade_Pessoal_Auxílio!$G:$G,Atividade_Pessoal_Auxílio!$D:$D,Resumo!O$7,Atividade_Pessoal_Auxílio!$C:$C,Resumo!$B43)</f>
        <v>0</v>
      </c>
      <c r="P43" s="80">
        <f>SUMIFS(Projeto!$G:$G,Projeto!$D:$D,Resumo!P$7,Projeto!$C:$C,Resumo!$B43)</f>
        <v>0</v>
      </c>
      <c r="Q43" s="82">
        <f t="shared" si="4"/>
        <v>1000</v>
      </c>
      <c r="R43" s="83">
        <f t="shared" si="5"/>
        <v>0</v>
      </c>
      <c r="S43" s="84">
        <f t="shared" si="6"/>
        <v>0</v>
      </c>
      <c r="T43" s="84">
        <f t="shared" si="7"/>
        <v>0</v>
      </c>
      <c r="U43" s="77">
        <f t="shared" si="8"/>
        <v>0</v>
      </c>
      <c r="V43" s="78">
        <f t="shared" si="9"/>
        <v>0</v>
      </c>
    </row>
    <row r="44" spans="2:22">
      <c r="B44" s="63" t="s">
        <v>51</v>
      </c>
      <c r="C44" s="79">
        <v>25221672</v>
      </c>
      <c r="D44" s="80">
        <v>0</v>
      </c>
      <c r="E44" s="80">
        <v>0</v>
      </c>
      <c r="F44" s="80">
        <v>0</v>
      </c>
      <c r="G44" s="81">
        <f t="shared" si="2"/>
        <v>25221672</v>
      </c>
      <c r="H44" s="79">
        <f>SUMIFS(Atividade_Pessoal_Auxílio!$E:$E,Atividade_Pessoal_Auxílio!$D:$D,Resumo!H$7,Atividade_Pessoal_Auxílio!$C:$C,$B44)</f>
        <v>25221672</v>
      </c>
      <c r="I44" s="80">
        <f>SUMIFS(Atividade_Pessoal_Auxílio!$E:$E,Atividade_Pessoal_Auxílio!$D:$D,Resumo!I$7,Atividade_Pessoal_Auxílio!$C:$C,$B44)</f>
        <v>0</v>
      </c>
      <c r="J44" s="80">
        <f>SUMIFS(Atividade_Pessoal_Auxílio!$E:$E,Atividade_Pessoal_Auxílio!$D:$D,Resumo!J$7,Atividade_Pessoal_Auxílio!$C:$C,$B44)</f>
        <v>0</v>
      </c>
      <c r="K44" s="80">
        <f>SUMIFS(Projeto!$E:$E,Projeto!$D:$D,Resumo!K$7,Projeto!$C:$C,$B44)</f>
        <v>0</v>
      </c>
      <c r="L44" s="81">
        <f t="shared" si="3"/>
        <v>25221672</v>
      </c>
      <c r="M44" s="80">
        <f>SUMIFS(Atividade_Pessoal_Auxílio!$G:$G,Atividade_Pessoal_Auxílio!$D:$D,Resumo!M$7,Atividade_Pessoal_Auxílio!$C:$C,Resumo!$B44)</f>
        <v>25221672</v>
      </c>
      <c r="N44" s="80">
        <f>SUMIFS(Atividade_Pessoal_Auxílio!$G:$G,Atividade_Pessoal_Auxílio!$D:$D,Resumo!N$7,Atividade_Pessoal_Auxílio!$C:$C,Resumo!$B44)</f>
        <v>0</v>
      </c>
      <c r="O44" s="80">
        <f>SUMIFS(Atividade_Pessoal_Auxílio!$G:$G,Atividade_Pessoal_Auxílio!$D:$D,Resumo!O$7,Atividade_Pessoal_Auxílio!$C:$C,Resumo!$B44)</f>
        <v>0</v>
      </c>
      <c r="P44" s="80">
        <f>SUMIFS(Projeto!$G:$G,Projeto!$D:$D,Resumo!P$7,Projeto!$C:$C,Resumo!$B44)</f>
        <v>0</v>
      </c>
      <c r="Q44" s="82">
        <f t="shared" si="4"/>
        <v>25221672</v>
      </c>
      <c r="R44" s="83">
        <f t="shared" si="5"/>
        <v>0</v>
      </c>
      <c r="S44" s="84">
        <f t="shared" si="6"/>
        <v>0</v>
      </c>
      <c r="T44" s="84">
        <f t="shared" si="7"/>
        <v>0</v>
      </c>
      <c r="U44" s="77">
        <f t="shared" si="8"/>
        <v>0</v>
      </c>
      <c r="V44" s="78">
        <f t="shared" si="9"/>
        <v>0</v>
      </c>
    </row>
    <row r="45" spans="2:22">
      <c r="B45" s="63" t="s">
        <v>52</v>
      </c>
      <c r="C45" s="79">
        <v>27409056</v>
      </c>
      <c r="D45" s="80">
        <v>0</v>
      </c>
      <c r="E45" s="80">
        <v>0</v>
      </c>
      <c r="F45" s="80">
        <v>0</v>
      </c>
      <c r="G45" s="81">
        <f t="shared" si="2"/>
        <v>27409056</v>
      </c>
      <c r="H45" s="79">
        <f>SUMIFS(Atividade_Pessoal_Auxílio!$E:$E,Atividade_Pessoal_Auxílio!$D:$D,Resumo!H$7,Atividade_Pessoal_Auxílio!$C:$C,$B45)</f>
        <v>27409056</v>
      </c>
      <c r="I45" s="80">
        <f>SUMIFS(Atividade_Pessoal_Auxílio!$E:$E,Atividade_Pessoal_Auxílio!$D:$D,Resumo!I$7,Atividade_Pessoal_Auxílio!$C:$C,$B45)</f>
        <v>0</v>
      </c>
      <c r="J45" s="80">
        <f>SUMIFS(Atividade_Pessoal_Auxílio!$E:$E,Atividade_Pessoal_Auxílio!$D:$D,Resumo!J$7,Atividade_Pessoal_Auxílio!$C:$C,$B45)</f>
        <v>0</v>
      </c>
      <c r="K45" s="80">
        <f>SUMIFS(Projeto!$E:$E,Projeto!$D:$D,Resumo!K$7,Projeto!$C:$C,$B45)</f>
        <v>0</v>
      </c>
      <c r="L45" s="81">
        <f t="shared" si="3"/>
        <v>27409056</v>
      </c>
      <c r="M45" s="80">
        <f>SUMIFS(Atividade_Pessoal_Auxílio!$G:$G,Atividade_Pessoal_Auxílio!$D:$D,Resumo!M$7,Atividade_Pessoal_Auxílio!$C:$C,Resumo!$B45)</f>
        <v>27409056</v>
      </c>
      <c r="N45" s="80">
        <f>SUMIFS(Atividade_Pessoal_Auxílio!$G:$G,Atividade_Pessoal_Auxílio!$D:$D,Resumo!N$7,Atividade_Pessoal_Auxílio!$C:$C,Resumo!$B45)</f>
        <v>0</v>
      </c>
      <c r="O45" s="80">
        <f>SUMIFS(Atividade_Pessoal_Auxílio!$G:$G,Atividade_Pessoal_Auxílio!$D:$D,Resumo!O$7,Atividade_Pessoal_Auxílio!$C:$C,Resumo!$B45)</f>
        <v>0</v>
      </c>
      <c r="P45" s="80">
        <f>SUMIFS(Projeto!$G:$G,Projeto!$D:$D,Resumo!P$7,Projeto!$C:$C,Resumo!$B45)</f>
        <v>0</v>
      </c>
      <c r="Q45" s="82">
        <f t="shared" si="4"/>
        <v>27409056</v>
      </c>
      <c r="R45" s="83">
        <f t="shared" si="5"/>
        <v>0</v>
      </c>
      <c r="S45" s="84">
        <f t="shared" si="6"/>
        <v>0</v>
      </c>
      <c r="T45" s="84">
        <f t="shared" si="7"/>
        <v>0</v>
      </c>
      <c r="U45" s="77">
        <f t="shared" si="8"/>
        <v>0</v>
      </c>
      <c r="V45" s="78">
        <f t="shared" si="9"/>
        <v>0</v>
      </c>
    </row>
    <row r="46" spans="2:22">
      <c r="B46" s="63" t="s">
        <v>53</v>
      </c>
      <c r="C46" s="79">
        <v>600000</v>
      </c>
      <c r="D46" s="80">
        <v>0</v>
      </c>
      <c r="E46" s="80">
        <v>0</v>
      </c>
      <c r="F46" s="80">
        <v>0</v>
      </c>
      <c r="G46" s="81">
        <f t="shared" si="2"/>
        <v>600000</v>
      </c>
      <c r="H46" s="79">
        <f>SUMIFS(Atividade_Pessoal_Auxílio!$E:$E,Atividade_Pessoal_Auxílio!$D:$D,Resumo!H$7,Atividade_Pessoal_Auxílio!$C:$C,$B46)</f>
        <v>600000</v>
      </c>
      <c r="I46" s="80">
        <f>SUMIFS(Atividade_Pessoal_Auxílio!$E:$E,Atividade_Pessoal_Auxílio!$D:$D,Resumo!I$7,Atividade_Pessoal_Auxílio!$C:$C,$B46)</f>
        <v>0</v>
      </c>
      <c r="J46" s="80">
        <f>SUMIFS(Atividade_Pessoal_Auxílio!$E:$E,Atividade_Pessoal_Auxílio!$D:$D,Resumo!J$7,Atividade_Pessoal_Auxílio!$C:$C,$B46)</f>
        <v>0</v>
      </c>
      <c r="K46" s="80">
        <f>SUMIFS(Projeto!$E:$E,Projeto!$D:$D,Resumo!K$7,Projeto!$C:$C,$B46)</f>
        <v>0</v>
      </c>
      <c r="L46" s="81">
        <f t="shared" si="3"/>
        <v>600000</v>
      </c>
      <c r="M46" s="80">
        <f>SUMIFS(Atividade_Pessoal_Auxílio!$G:$G,Atividade_Pessoal_Auxílio!$D:$D,Resumo!M$7,Atividade_Pessoal_Auxílio!$C:$C,Resumo!$B46)</f>
        <v>600000</v>
      </c>
      <c r="N46" s="80">
        <f>SUMIFS(Atividade_Pessoal_Auxílio!$G:$G,Atividade_Pessoal_Auxílio!$D:$D,Resumo!N$7,Atividade_Pessoal_Auxílio!$C:$C,Resumo!$B46)</f>
        <v>0</v>
      </c>
      <c r="O46" s="80">
        <f>SUMIFS(Atividade_Pessoal_Auxílio!$G:$G,Atividade_Pessoal_Auxílio!$D:$D,Resumo!O$7,Atividade_Pessoal_Auxílio!$C:$C,Resumo!$B46)</f>
        <v>0</v>
      </c>
      <c r="P46" s="80">
        <f>SUMIFS(Projeto!$G:$G,Projeto!$D:$D,Resumo!P$7,Projeto!$C:$C,Resumo!$B46)</f>
        <v>0</v>
      </c>
      <c r="Q46" s="82">
        <f t="shared" si="4"/>
        <v>600000</v>
      </c>
      <c r="R46" s="83">
        <f t="shared" si="5"/>
        <v>0</v>
      </c>
      <c r="S46" s="84">
        <f t="shared" si="6"/>
        <v>0</v>
      </c>
      <c r="T46" s="84">
        <f t="shared" si="7"/>
        <v>0</v>
      </c>
      <c r="U46" s="77">
        <f t="shared" si="8"/>
        <v>0</v>
      </c>
      <c r="V46" s="78">
        <f t="shared" si="9"/>
        <v>0</v>
      </c>
    </row>
    <row r="47" spans="2:22">
      <c r="B47" s="63" t="s">
        <v>54</v>
      </c>
      <c r="C47" s="79">
        <v>12245124</v>
      </c>
      <c r="D47" s="80">
        <v>0</v>
      </c>
      <c r="E47" s="80">
        <v>0</v>
      </c>
      <c r="F47" s="80">
        <v>0</v>
      </c>
      <c r="G47" s="81">
        <f t="shared" si="2"/>
        <v>12245124</v>
      </c>
      <c r="H47" s="79">
        <f>SUMIFS(Atividade_Pessoal_Auxílio!$E:$E,Atividade_Pessoal_Auxílio!$D:$D,Resumo!H$7,Atividade_Pessoal_Auxílio!$C:$C,$B47)</f>
        <v>12245124</v>
      </c>
      <c r="I47" s="80">
        <f>SUMIFS(Atividade_Pessoal_Auxílio!$E:$E,Atividade_Pessoal_Auxílio!$D:$D,Resumo!I$7,Atividade_Pessoal_Auxílio!$C:$C,$B47)</f>
        <v>0</v>
      </c>
      <c r="J47" s="80">
        <f>SUMIFS(Atividade_Pessoal_Auxílio!$E:$E,Atividade_Pessoal_Auxílio!$D:$D,Resumo!J$7,Atividade_Pessoal_Auxílio!$C:$C,$B47)</f>
        <v>0</v>
      </c>
      <c r="K47" s="80">
        <f>SUMIFS(Projeto!$E:$E,Projeto!$D:$D,Resumo!K$7,Projeto!$C:$C,$B47)</f>
        <v>0</v>
      </c>
      <c r="L47" s="81">
        <f t="shared" si="3"/>
        <v>12245124</v>
      </c>
      <c r="M47" s="80">
        <f>SUMIFS(Atividade_Pessoal_Auxílio!$G:$G,Atividade_Pessoal_Auxílio!$D:$D,Resumo!M$7,Atividade_Pessoal_Auxílio!$C:$C,Resumo!$B47)</f>
        <v>12245124</v>
      </c>
      <c r="N47" s="80">
        <f>SUMIFS(Atividade_Pessoal_Auxílio!$G:$G,Atividade_Pessoal_Auxílio!$D:$D,Resumo!N$7,Atividade_Pessoal_Auxílio!$C:$C,Resumo!$B47)</f>
        <v>0</v>
      </c>
      <c r="O47" s="80">
        <f>SUMIFS(Atividade_Pessoal_Auxílio!$G:$G,Atividade_Pessoal_Auxílio!$D:$D,Resumo!O$7,Atividade_Pessoal_Auxílio!$C:$C,Resumo!$B47)</f>
        <v>0</v>
      </c>
      <c r="P47" s="80">
        <f>SUMIFS(Projeto!$G:$G,Projeto!$D:$D,Resumo!P$7,Projeto!$C:$C,Resumo!$B47)</f>
        <v>0</v>
      </c>
      <c r="Q47" s="82">
        <f t="shared" si="4"/>
        <v>12245124</v>
      </c>
      <c r="R47" s="83">
        <f t="shared" si="5"/>
        <v>0</v>
      </c>
      <c r="S47" s="84">
        <f t="shared" si="6"/>
        <v>0</v>
      </c>
      <c r="T47" s="84">
        <f t="shared" si="7"/>
        <v>0</v>
      </c>
      <c r="U47" s="77">
        <f t="shared" si="8"/>
        <v>0</v>
      </c>
      <c r="V47" s="78">
        <f t="shared" si="9"/>
        <v>0</v>
      </c>
    </row>
    <row r="48" spans="2:22">
      <c r="B48" s="63" t="s">
        <v>55</v>
      </c>
      <c r="C48" s="79">
        <v>12000</v>
      </c>
      <c r="D48" s="80">
        <v>0</v>
      </c>
      <c r="E48" s="80">
        <v>0</v>
      </c>
      <c r="F48" s="80">
        <v>0</v>
      </c>
      <c r="G48" s="81">
        <f t="shared" si="2"/>
        <v>12000</v>
      </c>
      <c r="H48" s="79">
        <f>SUMIFS(Atividade_Pessoal_Auxílio!$E:$E,Atividade_Pessoal_Auxílio!$D:$D,Resumo!H$7,Atividade_Pessoal_Auxílio!$C:$C,$B48)</f>
        <v>12000</v>
      </c>
      <c r="I48" s="80">
        <f>SUMIFS(Atividade_Pessoal_Auxílio!$E:$E,Atividade_Pessoal_Auxílio!$D:$D,Resumo!I$7,Atividade_Pessoal_Auxílio!$C:$C,$B48)</f>
        <v>0</v>
      </c>
      <c r="J48" s="80">
        <f>SUMIFS(Atividade_Pessoal_Auxílio!$E:$E,Atividade_Pessoal_Auxílio!$D:$D,Resumo!J$7,Atividade_Pessoal_Auxílio!$C:$C,$B48)</f>
        <v>0</v>
      </c>
      <c r="K48" s="80">
        <f>SUMIFS(Projeto!$E:$E,Projeto!$D:$D,Resumo!K$7,Projeto!$C:$C,$B48)</f>
        <v>0</v>
      </c>
      <c r="L48" s="81">
        <f t="shared" si="3"/>
        <v>12000</v>
      </c>
      <c r="M48" s="80">
        <f>SUMIFS(Atividade_Pessoal_Auxílio!$G:$G,Atividade_Pessoal_Auxílio!$D:$D,Resumo!M$7,Atividade_Pessoal_Auxílio!$C:$C,Resumo!$B48)</f>
        <v>12000</v>
      </c>
      <c r="N48" s="80">
        <f>SUMIFS(Atividade_Pessoal_Auxílio!$G:$G,Atividade_Pessoal_Auxílio!$D:$D,Resumo!N$7,Atividade_Pessoal_Auxílio!$C:$C,Resumo!$B48)</f>
        <v>0</v>
      </c>
      <c r="O48" s="80">
        <f>SUMIFS(Atividade_Pessoal_Auxílio!$G:$G,Atividade_Pessoal_Auxílio!$D:$D,Resumo!O$7,Atividade_Pessoal_Auxílio!$C:$C,Resumo!$B48)</f>
        <v>0</v>
      </c>
      <c r="P48" s="80">
        <f>SUMIFS(Projeto!$G:$G,Projeto!$D:$D,Resumo!P$7,Projeto!$C:$C,Resumo!$B48)</f>
        <v>0</v>
      </c>
      <c r="Q48" s="82">
        <f t="shared" si="4"/>
        <v>12000</v>
      </c>
      <c r="R48" s="83">
        <f t="shared" si="5"/>
        <v>0</v>
      </c>
      <c r="S48" s="84">
        <f t="shared" si="6"/>
        <v>0</v>
      </c>
      <c r="T48" s="84">
        <f t="shared" si="7"/>
        <v>0</v>
      </c>
      <c r="U48" s="77">
        <f t="shared" si="8"/>
        <v>0</v>
      </c>
      <c r="V48" s="78">
        <f t="shared" si="9"/>
        <v>0</v>
      </c>
    </row>
    <row r="49" spans="2:22">
      <c r="B49" s="63" t="s">
        <v>56</v>
      </c>
      <c r="C49" s="79">
        <v>12000</v>
      </c>
      <c r="D49" s="80">
        <v>0</v>
      </c>
      <c r="E49" s="80">
        <v>0</v>
      </c>
      <c r="F49" s="80">
        <v>0</v>
      </c>
      <c r="G49" s="81">
        <f t="shared" si="2"/>
        <v>12000</v>
      </c>
      <c r="H49" s="79">
        <f>SUMIFS(Atividade_Pessoal_Auxílio!$E:$E,Atividade_Pessoal_Auxílio!$D:$D,Resumo!H$7,Atividade_Pessoal_Auxílio!$C:$C,$B49)</f>
        <v>12000</v>
      </c>
      <c r="I49" s="80">
        <f>SUMIFS(Atividade_Pessoal_Auxílio!$E:$E,Atividade_Pessoal_Auxílio!$D:$D,Resumo!I$7,Atividade_Pessoal_Auxílio!$C:$C,$B49)</f>
        <v>0</v>
      </c>
      <c r="J49" s="80">
        <f>SUMIFS(Atividade_Pessoal_Auxílio!$E:$E,Atividade_Pessoal_Auxílio!$D:$D,Resumo!J$7,Atividade_Pessoal_Auxílio!$C:$C,$B49)</f>
        <v>0</v>
      </c>
      <c r="K49" s="80">
        <f>SUMIFS(Projeto!$E:$E,Projeto!$D:$D,Resumo!K$7,Projeto!$C:$C,$B49)</f>
        <v>0</v>
      </c>
      <c r="L49" s="81">
        <f t="shared" si="3"/>
        <v>12000</v>
      </c>
      <c r="M49" s="80">
        <f>SUMIFS(Atividade_Pessoal_Auxílio!$G:$G,Atividade_Pessoal_Auxílio!$D:$D,Resumo!M$7,Atividade_Pessoal_Auxílio!$C:$C,Resumo!$B49)</f>
        <v>12000</v>
      </c>
      <c r="N49" s="80">
        <f>SUMIFS(Atividade_Pessoal_Auxílio!$G:$G,Atividade_Pessoal_Auxílio!$D:$D,Resumo!N$7,Atividade_Pessoal_Auxílio!$C:$C,Resumo!$B49)</f>
        <v>0</v>
      </c>
      <c r="O49" s="80">
        <f>SUMIFS(Atividade_Pessoal_Auxílio!$G:$G,Atividade_Pessoal_Auxílio!$D:$D,Resumo!O$7,Atividade_Pessoal_Auxílio!$C:$C,Resumo!$B49)</f>
        <v>0</v>
      </c>
      <c r="P49" s="80">
        <f>SUMIFS(Projeto!$G:$G,Projeto!$D:$D,Resumo!P$7,Projeto!$C:$C,Resumo!$B49)</f>
        <v>0</v>
      </c>
      <c r="Q49" s="82">
        <f t="shared" si="4"/>
        <v>12000</v>
      </c>
      <c r="R49" s="83">
        <f t="shared" si="5"/>
        <v>0</v>
      </c>
      <c r="S49" s="84">
        <f t="shared" si="6"/>
        <v>0</v>
      </c>
      <c r="T49" s="84">
        <f t="shared" si="7"/>
        <v>0</v>
      </c>
      <c r="U49" s="77">
        <f t="shared" si="8"/>
        <v>0</v>
      </c>
      <c r="V49" s="78">
        <f t="shared" si="9"/>
        <v>0</v>
      </c>
    </row>
    <row r="50" spans="2:22">
      <c r="B50" s="63" t="s">
        <v>57</v>
      </c>
      <c r="C50" s="79">
        <v>12000</v>
      </c>
      <c r="D50" s="80">
        <v>0</v>
      </c>
      <c r="E50" s="80">
        <v>0</v>
      </c>
      <c r="F50" s="80">
        <v>0</v>
      </c>
      <c r="G50" s="81">
        <f t="shared" si="2"/>
        <v>12000</v>
      </c>
      <c r="H50" s="79">
        <f>SUMIFS(Atividade_Pessoal_Auxílio!$E:$E,Atividade_Pessoal_Auxílio!$D:$D,Resumo!H$7,Atividade_Pessoal_Auxílio!$C:$C,$B50)</f>
        <v>12000</v>
      </c>
      <c r="I50" s="80">
        <f>SUMIFS(Atividade_Pessoal_Auxílio!$E:$E,Atividade_Pessoal_Auxílio!$D:$D,Resumo!I$7,Atividade_Pessoal_Auxílio!$C:$C,$B50)</f>
        <v>0</v>
      </c>
      <c r="J50" s="80">
        <f>SUMIFS(Atividade_Pessoal_Auxílio!$E:$E,Atividade_Pessoal_Auxílio!$D:$D,Resumo!J$7,Atividade_Pessoal_Auxílio!$C:$C,$B50)</f>
        <v>0</v>
      </c>
      <c r="K50" s="80">
        <f>SUMIFS(Projeto!$E:$E,Projeto!$D:$D,Resumo!K$7,Projeto!$C:$C,$B50)</f>
        <v>0</v>
      </c>
      <c r="L50" s="81">
        <f t="shared" si="3"/>
        <v>12000</v>
      </c>
      <c r="M50" s="80">
        <f>SUMIFS(Atividade_Pessoal_Auxílio!$G:$G,Atividade_Pessoal_Auxílio!$D:$D,Resumo!M$7,Atividade_Pessoal_Auxílio!$C:$C,Resumo!$B50)</f>
        <v>12000</v>
      </c>
      <c r="N50" s="80">
        <f>SUMIFS(Atividade_Pessoal_Auxílio!$G:$G,Atividade_Pessoal_Auxílio!$D:$D,Resumo!N$7,Atividade_Pessoal_Auxílio!$C:$C,Resumo!$B50)</f>
        <v>0</v>
      </c>
      <c r="O50" s="80">
        <f>SUMIFS(Atividade_Pessoal_Auxílio!$G:$G,Atividade_Pessoal_Auxílio!$D:$D,Resumo!O$7,Atividade_Pessoal_Auxílio!$C:$C,Resumo!$B50)</f>
        <v>0</v>
      </c>
      <c r="P50" s="80">
        <f>SUMIFS(Projeto!$G:$G,Projeto!$D:$D,Resumo!P$7,Projeto!$C:$C,Resumo!$B50)</f>
        <v>0</v>
      </c>
      <c r="Q50" s="82">
        <f t="shared" si="4"/>
        <v>12000</v>
      </c>
      <c r="R50" s="83">
        <f t="shared" si="5"/>
        <v>0</v>
      </c>
      <c r="S50" s="84">
        <f t="shared" si="6"/>
        <v>0</v>
      </c>
      <c r="T50" s="84">
        <f t="shared" si="7"/>
        <v>0</v>
      </c>
      <c r="U50" s="77">
        <f t="shared" si="8"/>
        <v>0</v>
      </c>
      <c r="V50" s="78">
        <f t="shared" si="9"/>
        <v>0</v>
      </c>
    </row>
    <row r="51" spans="2:22">
      <c r="B51" s="63" t="s">
        <v>58</v>
      </c>
      <c r="C51" s="79">
        <v>12000</v>
      </c>
      <c r="D51" s="80">
        <v>0</v>
      </c>
      <c r="E51" s="80">
        <v>0</v>
      </c>
      <c r="F51" s="80">
        <v>0</v>
      </c>
      <c r="G51" s="81">
        <f t="shared" si="2"/>
        <v>12000</v>
      </c>
      <c r="H51" s="79">
        <f>SUMIFS(Atividade_Pessoal_Auxílio!$E:$E,Atividade_Pessoal_Auxílio!$D:$D,Resumo!H$7,Atividade_Pessoal_Auxílio!$C:$C,$B51)</f>
        <v>12000</v>
      </c>
      <c r="I51" s="80">
        <f>SUMIFS(Atividade_Pessoal_Auxílio!$E:$E,Atividade_Pessoal_Auxílio!$D:$D,Resumo!I$7,Atividade_Pessoal_Auxílio!$C:$C,$B51)</f>
        <v>0</v>
      </c>
      <c r="J51" s="80">
        <f>SUMIFS(Atividade_Pessoal_Auxílio!$E:$E,Atividade_Pessoal_Auxílio!$D:$D,Resumo!J$7,Atividade_Pessoal_Auxílio!$C:$C,$B51)</f>
        <v>0</v>
      </c>
      <c r="K51" s="80">
        <f>SUMIFS(Projeto!$E:$E,Projeto!$D:$D,Resumo!K$7,Projeto!$C:$C,$B51)</f>
        <v>0</v>
      </c>
      <c r="L51" s="81">
        <f t="shared" si="3"/>
        <v>12000</v>
      </c>
      <c r="M51" s="80">
        <f>SUMIFS(Atividade_Pessoal_Auxílio!$G:$G,Atividade_Pessoal_Auxílio!$D:$D,Resumo!M$7,Atividade_Pessoal_Auxílio!$C:$C,Resumo!$B51)</f>
        <v>12000</v>
      </c>
      <c r="N51" s="80">
        <f>SUMIFS(Atividade_Pessoal_Auxílio!$G:$G,Atividade_Pessoal_Auxílio!$D:$D,Resumo!N$7,Atividade_Pessoal_Auxílio!$C:$C,Resumo!$B51)</f>
        <v>0</v>
      </c>
      <c r="O51" s="80">
        <f>SUMIFS(Atividade_Pessoal_Auxílio!$G:$G,Atividade_Pessoal_Auxílio!$D:$D,Resumo!O$7,Atividade_Pessoal_Auxílio!$C:$C,Resumo!$B51)</f>
        <v>0</v>
      </c>
      <c r="P51" s="80">
        <f>SUMIFS(Projeto!$G:$G,Projeto!$D:$D,Resumo!P$7,Projeto!$C:$C,Resumo!$B51)</f>
        <v>0</v>
      </c>
      <c r="Q51" s="82">
        <f t="shared" si="4"/>
        <v>12000</v>
      </c>
      <c r="R51" s="83">
        <f t="shared" si="5"/>
        <v>0</v>
      </c>
      <c r="S51" s="84">
        <f t="shared" si="6"/>
        <v>0</v>
      </c>
      <c r="T51" s="84">
        <f t="shared" si="7"/>
        <v>0</v>
      </c>
      <c r="U51" s="77">
        <f t="shared" si="8"/>
        <v>0</v>
      </c>
      <c r="V51" s="78">
        <f t="shared" si="9"/>
        <v>0</v>
      </c>
    </row>
    <row r="52" spans="2:22">
      <c r="B52" s="63" t="s">
        <v>59</v>
      </c>
      <c r="C52" s="79">
        <v>4800</v>
      </c>
      <c r="D52" s="80">
        <v>0</v>
      </c>
      <c r="E52" s="80">
        <v>0</v>
      </c>
      <c r="F52" s="80">
        <v>0</v>
      </c>
      <c r="G52" s="81">
        <f t="shared" si="2"/>
        <v>4800</v>
      </c>
      <c r="H52" s="79">
        <f>SUMIFS(Atividade_Pessoal_Auxílio!$E:$E,Atividade_Pessoal_Auxílio!$D:$D,Resumo!H$7,Atividade_Pessoal_Auxílio!$C:$C,$B52)</f>
        <v>4800</v>
      </c>
      <c r="I52" s="80">
        <f>SUMIFS(Atividade_Pessoal_Auxílio!$E:$E,Atividade_Pessoal_Auxílio!$D:$D,Resumo!I$7,Atividade_Pessoal_Auxílio!$C:$C,$B52)</f>
        <v>0</v>
      </c>
      <c r="J52" s="80">
        <f>SUMIFS(Atividade_Pessoal_Auxílio!$E:$E,Atividade_Pessoal_Auxílio!$D:$D,Resumo!J$7,Atividade_Pessoal_Auxílio!$C:$C,$B52)</f>
        <v>0</v>
      </c>
      <c r="K52" s="80">
        <f>SUMIFS(Projeto!$E:$E,Projeto!$D:$D,Resumo!K$7,Projeto!$C:$C,$B52)</f>
        <v>0</v>
      </c>
      <c r="L52" s="81">
        <f t="shared" si="3"/>
        <v>4800</v>
      </c>
      <c r="M52" s="80">
        <f>SUMIFS(Atividade_Pessoal_Auxílio!$G:$G,Atividade_Pessoal_Auxílio!$D:$D,Resumo!M$7,Atividade_Pessoal_Auxílio!$C:$C,Resumo!$B52)</f>
        <v>4800</v>
      </c>
      <c r="N52" s="80">
        <f>SUMIFS(Atividade_Pessoal_Auxílio!$G:$G,Atividade_Pessoal_Auxílio!$D:$D,Resumo!N$7,Atividade_Pessoal_Auxílio!$C:$C,Resumo!$B52)</f>
        <v>0</v>
      </c>
      <c r="O52" s="80">
        <f>SUMIFS(Atividade_Pessoal_Auxílio!$G:$G,Atividade_Pessoal_Auxílio!$D:$D,Resumo!O$7,Atividade_Pessoal_Auxílio!$C:$C,Resumo!$B52)</f>
        <v>0</v>
      </c>
      <c r="P52" s="80">
        <f>SUMIFS(Projeto!$G:$G,Projeto!$D:$D,Resumo!P$7,Projeto!$C:$C,Resumo!$B52)</f>
        <v>0</v>
      </c>
      <c r="Q52" s="82">
        <f t="shared" si="4"/>
        <v>4800</v>
      </c>
      <c r="R52" s="83">
        <f t="shared" si="5"/>
        <v>0</v>
      </c>
      <c r="S52" s="84">
        <f t="shared" si="6"/>
        <v>0</v>
      </c>
      <c r="T52" s="84">
        <f t="shared" si="7"/>
        <v>0</v>
      </c>
      <c r="U52" s="77">
        <f t="shared" si="8"/>
        <v>0</v>
      </c>
      <c r="V52" s="78">
        <f t="shared" si="9"/>
        <v>0</v>
      </c>
    </row>
    <row r="53" spans="2:22">
      <c r="B53" s="63" t="s">
        <v>60</v>
      </c>
      <c r="C53" s="79">
        <v>12000</v>
      </c>
      <c r="D53" s="80">
        <v>0</v>
      </c>
      <c r="E53" s="80">
        <v>0</v>
      </c>
      <c r="F53" s="80">
        <v>0</v>
      </c>
      <c r="G53" s="81">
        <f t="shared" si="2"/>
        <v>12000</v>
      </c>
      <c r="H53" s="79">
        <f>SUMIFS(Atividade_Pessoal_Auxílio!$E:$E,Atividade_Pessoal_Auxílio!$D:$D,Resumo!H$7,Atividade_Pessoal_Auxílio!$C:$C,$B53)</f>
        <v>12000</v>
      </c>
      <c r="I53" s="80">
        <f>SUMIFS(Atividade_Pessoal_Auxílio!$E:$E,Atividade_Pessoal_Auxílio!$D:$D,Resumo!I$7,Atividade_Pessoal_Auxílio!$C:$C,$B53)</f>
        <v>0</v>
      </c>
      <c r="J53" s="80">
        <f>SUMIFS(Atividade_Pessoal_Auxílio!$E:$E,Atividade_Pessoal_Auxílio!$D:$D,Resumo!J$7,Atividade_Pessoal_Auxílio!$C:$C,$B53)</f>
        <v>0</v>
      </c>
      <c r="K53" s="80">
        <f>SUMIFS(Projeto!$E:$E,Projeto!$D:$D,Resumo!K$7,Projeto!$C:$C,$B53)</f>
        <v>0</v>
      </c>
      <c r="L53" s="81">
        <f t="shared" si="3"/>
        <v>12000</v>
      </c>
      <c r="M53" s="80">
        <f>SUMIFS(Atividade_Pessoal_Auxílio!$G:$G,Atividade_Pessoal_Auxílio!$D:$D,Resumo!M$7,Atividade_Pessoal_Auxílio!$C:$C,Resumo!$B53)</f>
        <v>12000</v>
      </c>
      <c r="N53" s="80">
        <f>SUMIFS(Atividade_Pessoal_Auxílio!$G:$G,Atividade_Pessoal_Auxílio!$D:$D,Resumo!N$7,Atividade_Pessoal_Auxílio!$C:$C,Resumo!$B53)</f>
        <v>0</v>
      </c>
      <c r="O53" s="80">
        <f>SUMIFS(Atividade_Pessoal_Auxílio!$G:$G,Atividade_Pessoal_Auxílio!$D:$D,Resumo!O$7,Atividade_Pessoal_Auxílio!$C:$C,Resumo!$B53)</f>
        <v>0</v>
      </c>
      <c r="P53" s="80">
        <f>SUMIFS(Projeto!$G:$G,Projeto!$D:$D,Resumo!P$7,Projeto!$C:$C,Resumo!$B53)</f>
        <v>0</v>
      </c>
      <c r="Q53" s="82">
        <f t="shared" si="4"/>
        <v>12000</v>
      </c>
      <c r="R53" s="83">
        <f t="shared" si="5"/>
        <v>0</v>
      </c>
      <c r="S53" s="84">
        <f t="shared" si="6"/>
        <v>0</v>
      </c>
      <c r="T53" s="84">
        <f t="shared" si="7"/>
        <v>0</v>
      </c>
      <c r="U53" s="77">
        <f t="shared" si="8"/>
        <v>0</v>
      </c>
      <c r="V53" s="78">
        <f t="shared" si="9"/>
        <v>0</v>
      </c>
    </row>
    <row r="54" spans="2:22" ht="15.75" thickBot="1">
      <c r="B54" s="63" t="s">
        <v>61</v>
      </c>
      <c r="C54" s="79">
        <v>3600</v>
      </c>
      <c r="D54" s="80">
        <v>0</v>
      </c>
      <c r="E54" s="80">
        <v>0</v>
      </c>
      <c r="F54" s="80">
        <v>0</v>
      </c>
      <c r="G54" s="81">
        <f t="shared" si="2"/>
        <v>3600</v>
      </c>
      <c r="H54" s="79">
        <f>SUMIFS(Atividade_Pessoal_Auxílio!$E:$E,Atividade_Pessoal_Auxílio!$D:$D,Resumo!H$7,Atividade_Pessoal_Auxílio!$C:$C,$B54)</f>
        <v>3600</v>
      </c>
      <c r="I54" s="80">
        <f>SUMIFS(Atividade_Pessoal_Auxílio!$E:$E,Atividade_Pessoal_Auxílio!$D:$D,Resumo!I$7,Atividade_Pessoal_Auxílio!$C:$C,$B54)</f>
        <v>0</v>
      </c>
      <c r="J54" s="80">
        <f>SUMIFS(Atividade_Pessoal_Auxílio!$E:$E,Atividade_Pessoal_Auxílio!$D:$D,Resumo!J$7,Atividade_Pessoal_Auxílio!$C:$C,$B54)</f>
        <v>0</v>
      </c>
      <c r="K54" s="80">
        <f>SUMIFS(Projeto!$E:$E,Projeto!$D:$D,Resumo!K$7,Projeto!$C:$C,$B54)</f>
        <v>0</v>
      </c>
      <c r="L54" s="81">
        <f t="shared" si="3"/>
        <v>3600</v>
      </c>
      <c r="M54" s="80">
        <f>SUMIFS(Atividade_Pessoal_Auxílio!$G:$G,Atividade_Pessoal_Auxílio!$D:$D,Resumo!M$7,Atividade_Pessoal_Auxílio!$C:$C,Resumo!$B54)</f>
        <v>3600</v>
      </c>
      <c r="N54" s="80">
        <f>SUMIFS(Atividade_Pessoal_Auxílio!$G:$G,Atividade_Pessoal_Auxílio!$D:$D,Resumo!N$7,Atividade_Pessoal_Auxílio!$C:$C,Resumo!$B54)</f>
        <v>0</v>
      </c>
      <c r="O54" s="80">
        <f>SUMIFS(Atividade_Pessoal_Auxílio!$G:$G,Atividade_Pessoal_Auxílio!$D:$D,Resumo!O$7,Atividade_Pessoal_Auxílio!$C:$C,Resumo!$B54)</f>
        <v>0</v>
      </c>
      <c r="P54" s="80">
        <f>SUMIFS(Projeto!$G:$G,Projeto!$D:$D,Resumo!P$7,Projeto!$C:$C,Resumo!$B54)</f>
        <v>0</v>
      </c>
      <c r="Q54" s="82">
        <f t="shared" si="4"/>
        <v>3600</v>
      </c>
      <c r="R54" s="83">
        <f t="shared" si="5"/>
        <v>0</v>
      </c>
      <c r="S54" s="84">
        <f t="shared" si="6"/>
        <v>0</v>
      </c>
      <c r="T54" s="84">
        <f t="shared" si="7"/>
        <v>0</v>
      </c>
      <c r="U54" s="77">
        <f t="shared" si="8"/>
        <v>0</v>
      </c>
      <c r="V54" s="78">
        <f t="shared" si="9"/>
        <v>0</v>
      </c>
    </row>
    <row r="55" spans="2:22" ht="15.75" thickTop="1">
      <c r="B55" s="111" t="s">
        <v>62</v>
      </c>
      <c r="C55" s="112">
        <f t="shared" ref="C55:V55" si="10">SUM(C8:C54)</f>
        <v>1991091337.7856722</v>
      </c>
      <c r="D55" s="113">
        <f t="shared" si="10"/>
        <v>0</v>
      </c>
      <c r="E55" s="113">
        <f t="shared" si="10"/>
        <v>0</v>
      </c>
      <c r="F55" s="113">
        <f t="shared" si="10"/>
        <v>0</v>
      </c>
      <c r="G55" s="114">
        <f t="shared" si="10"/>
        <v>1991091337.7856722</v>
      </c>
      <c r="H55" s="115">
        <f t="shared" si="10"/>
        <v>1989593337.79</v>
      </c>
      <c r="I55" s="116">
        <f t="shared" si="10"/>
        <v>0</v>
      </c>
      <c r="J55" s="116">
        <f t="shared" si="10"/>
        <v>0</v>
      </c>
      <c r="K55" s="116">
        <f t="shared" si="10"/>
        <v>0</v>
      </c>
      <c r="L55" s="117">
        <f t="shared" si="10"/>
        <v>1989593337.79</v>
      </c>
      <c r="M55" s="118">
        <f t="shared" si="10"/>
        <v>3876288431</v>
      </c>
      <c r="N55" s="119">
        <f t="shared" si="10"/>
        <v>0</v>
      </c>
      <c r="O55" s="119">
        <f t="shared" si="10"/>
        <v>0</v>
      </c>
      <c r="P55" s="119">
        <f t="shared" si="10"/>
        <v>0</v>
      </c>
      <c r="Q55" s="120">
        <f t="shared" si="10"/>
        <v>3876288431</v>
      </c>
      <c r="R55" s="121">
        <f t="shared" si="10"/>
        <v>1886697093.2143278</v>
      </c>
      <c r="S55" s="122">
        <f t="shared" si="10"/>
        <v>0</v>
      </c>
      <c r="T55" s="122">
        <f t="shared" si="10"/>
        <v>0</v>
      </c>
      <c r="U55" s="122">
        <f t="shared" si="10"/>
        <v>0</v>
      </c>
      <c r="V55" s="123">
        <f t="shared" si="10"/>
        <v>1886697093.2143278</v>
      </c>
    </row>
  </sheetData>
  <sheetProtection algorithmName="SHA-512" hashValue="aI6vWc8jpGmofmO4p2bZSympxtP5PDvh+aXxxKcXczd8f9oKy0gYYfkck1ZDNaBebB0Dty8P1Y17mnIm0vw6CA==" saltValue="kiB7Xn1ng28o4+XutG1WrA==" spinCount="100000" sheet="1" objects="1" scenarios="1" formatCells="0" formatColumns="0" formatRows="0" sort="0" autoFilter="0"/>
  <mergeCells count="5">
    <mergeCell ref="C6:G6"/>
    <mergeCell ref="H6:L6"/>
    <mergeCell ref="M6:Q6"/>
    <mergeCell ref="R6:V6"/>
    <mergeCell ref="B3:V4"/>
  </mergeCells>
  <conditionalFormatting sqref="B3">
    <cfRule type="containsText" dxfId="4" priority="4" operator="containsText" text="incompatível">
      <formula>NOT(ISERROR(SEARCH("incompatível",B3)))</formula>
    </cfRule>
    <cfRule type="containsText" dxfId="3" priority="5" operator="containsText" text="prevista compatível">
      <formula>NOT(ISERROR(SEARCH("prevista compatível",B3)))</formula>
    </cfRule>
  </conditionalFormatting>
  <conditionalFormatting sqref="H8:L54">
    <cfRule type="cellIs" dxfId="2" priority="1" operator="greaterThan">
      <formula>C8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dimension ref="A1:J2000"/>
  <sheetViews>
    <sheetView showGridLines="0" tabSelected="1" topLeftCell="A83" zoomScaleNormal="100" workbookViewId="0">
      <selection activeCell="A99" sqref="A99:XFD99"/>
    </sheetView>
  </sheetViews>
  <sheetFormatPr defaultColWidth="9.140625" defaultRowHeight="15" zeroHeight="1"/>
  <cols>
    <col min="1" max="1" width="48" style="31" bestFit="1" customWidth="1"/>
    <col min="2" max="2" width="42.7109375" style="25" customWidth="1"/>
    <col min="3" max="3" width="15.7109375" style="28" customWidth="1"/>
    <col min="4" max="4" width="11" style="28" customWidth="1"/>
    <col min="5" max="5" width="23.42578125" style="92" customWidth="1"/>
    <col min="6" max="6" width="21.7109375" style="93" customWidth="1"/>
    <col min="7" max="7" width="26.5703125" style="94" bestFit="1" customWidth="1"/>
    <col min="8" max="8" width="49.28515625" style="68" customWidth="1"/>
    <col min="9" max="9" width="28" style="124" customWidth="1"/>
    <col min="10" max="10" width="39.5703125" style="25" customWidth="1"/>
  </cols>
  <sheetData>
    <row r="1" spans="1:10" ht="45.75" customHeight="1" thickBot="1">
      <c r="A1" s="125" t="s">
        <v>63</v>
      </c>
      <c r="B1" s="126" t="s">
        <v>64</v>
      </c>
      <c r="C1" s="126" t="s">
        <v>65</v>
      </c>
      <c r="D1" s="126" t="s">
        <v>66</v>
      </c>
      <c r="E1" s="127" t="s">
        <v>67</v>
      </c>
      <c r="F1" s="128" t="s">
        <v>68</v>
      </c>
      <c r="G1" s="129" t="s">
        <v>69</v>
      </c>
      <c r="H1" s="130" t="s">
        <v>70</v>
      </c>
      <c r="I1" s="130" t="s">
        <v>71</v>
      </c>
      <c r="J1" s="130" t="s">
        <v>72</v>
      </c>
    </row>
    <row r="2" spans="1:10">
      <c r="A2" s="142" t="s">
        <v>73</v>
      </c>
      <c r="B2" s="143" t="s">
        <v>74</v>
      </c>
      <c r="C2" s="37" t="s">
        <v>15</v>
      </c>
      <c r="D2" s="36" t="s">
        <v>10</v>
      </c>
      <c r="E2" s="85">
        <v>100000</v>
      </c>
      <c r="F2" s="86">
        <v>4615581</v>
      </c>
      <c r="G2" s="87">
        <f>E2+F2</f>
        <v>4715581</v>
      </c>
      <c r="H2" s="67" t="s">
        <v>75</v>
      </c>
      <c r="I2" s="134">
        <v>1</v>
      </c>
      <c r="J2" s="37" t="s">
        <v>76</v>
      </c>
    </row>
    <row r="3" spans="1:10">
      <c r="A3" s="22" t="s">
        <v>77</v>
      </c>
      <c r="B3" s="48" t="s">
        <v>78</v>
      </c>
      <c r="C3" s="37" t="s">
        <v>15</v>
      </c>
      <c r="D3" s="36" t="s">
        <v>10</v>
      </c>
      <c r="E3" s="88">
        <f>247584+194</f>
        <v>247778</v>
      </c>
      <c r="F3" s="89"/>
      <c r="G3" s="87">
        <f t="shared" ref="G3:G66" si="0">E3+F3</f>
        <v>247778</v>
      </c>
      <c r="H3" s="67"/>
      <c r="I3" s="134"/>
      <c r="J3" s="25" t="s">
        <v>79</v>
      </c>
    </row>
    <row r="4" spans="1:10">
      <c r="A4" s="22" t="s">
        <v>80</v>
      </c>
      <c r="B4" s="48" t="s">
        <v>78</v>
      </c>
      <c r="C4" s="37" t="s">
        <v>15</v>
      </c>
      <c r="D4" s="36" t="s">
        <v>10</v>
      </c>
      <c r="E4" s="88">
        <v>9140656</v>
      </c>
      <c r="F4" s="89">
        <v>2226298</v>
      </c>
      <c r="G4" s="87">
        <f t="shared" si="0"/>
        <v>11366954</v>
      </c>
      <c r="H4" s="67"/>
      <c r="I4" s="134"/>
      <c r="J4" s="25" t="s">
        <v>81</v>
      </c>
    </row>
    <row r="5" spans="1:10">
      <c r="A5" s="22" t="s">
        <v>82</v>
      </c>
      <c r="B5" s="48" t="s">
        <v>78</v>
      </c>
      <c r="C5" s="37" t="s">
        <v>15</v>
      </c>
      <c r="D5" s="36" t="s">
        <v>10</v>
      </c>
      <c r="E5" s="88">
        <v>1000</v>
      </c>
      <c r="F5" s="89">
        <f>1439247+213333-1000</f>
        <v>1651580</v>
      </c>
      <c r="G5" s="87">
        <f t="shared" si="0"/>
        <v>1652580</v>
      </c>
      <c r="H5" s="67"/>
      <c r="I5" s="134"/>
      <c r="J5" s="25" t="s">
        <v>83</v>
      </c>
    </row>
    <row r="6" spans="1:10">
      <c r="A6" s="144" t="s">
        <v>84</v>
      </c>
      <c r="B6" s="143" t="s">
        <v>85</v>
      </c>
      <c r="C6" s="37" t="s">
        <v>15</v>
      </c>
      <c r="D6" s="36" t="s">
        <v>10</v>
      </c>
      <c r="E6" s="88">
        <v>21000000</v>
      </c>
      <c r="F6" s="89">
        <v>40215000</v>
      </c>
      <c r="G6" s="87">
        <f t="shared" si="0"/>
        <v>61215000</v>
      </c>
      <c r="H6" s="67"/>
      <c r="I6" s="134"/>
      <c r="J6" s="25" t="s">
        <v>86</v>
      </c>
    </row>
    <row r="7" spans="1:10">
      <c r="A7" s="22" t="s">
        <v>87</v>
      </c>
      <c r="B7" s="48" t="s">
        <v>88</v>
      </c>
      <c r="C7" s="37" t="s">
        <v>15</v>
      </c>
      <c r="D7" s="36" t="s">
        <v>10</v>
      </c>
      <c r="E7" s="88">
        <v>1000</v>
      </c>
      <c r="F7" s="89"/>
      <c r="G7" s="87">
        <f t="shared" si="0"/>
        <v>1000</v>
      </c>
      <c r="H7" s="67" t="s">
        <v>75</v>
      </c>
      <c r="I7" s="134">
        <v>1</v>
      </c>
    </row>
    <row r="8" spans="1:10">
      <c r="A8" s="22" t="s">
        <v>89</v>
      </c>
      <c r="B8" s="48" t="s">
        <v>88</v>
      </c>
      <c r="C8" s="37" t="s">
        <v>15</v>
      </c>
      <c r="D8" s="36" t="s">
        <v>10</v>
      </c>
      <c r="E8" s="88">
        <v>1000</v>
      </c>
      <c r="F8" s="89"/>
      <c r="G8" s="87">
        <f t="shared" si="0"/>
        <v>1000</v>
      </c>
      <c r="H8" s="67"/>
      <c r="I8" s="134"/>
    </row>
    <row r="9" spans="1:10">
      <c r="A9" s="144" t="s">
        <v>90</v>
      </c>
      <c r="B9" s="143" t="s">
        <v>88</v>
      </c>
      <c r="C9" s="37" t="s">
        <v>15</v>
      </c>
      <c r="D9" s="36" t="s">
        <v>10</v>
      </c>
      <c r="E9" s="88">
        <f>1218000-500000</f>
        <v>718000</v>
      </c>
      <c r="F9" s="89">
        <f>1308900+500000</f>
        <v>1808900</v>
      </c>
      <c r="G9" s="87">
        <f t="shared" si="0"/>
        <v>2526900</v>
      </c>
      <c r="H9" s="67"/>
      <c r="I9" s="134"/>
      <c r="J9" s="25" t="s">
        <v>91</v>
      </c>
    </row>
    <row r="10" spans="1:10">
      <c r="A10" s="22" t="s">
        <v>92</v>
      </c>
      <c r="B10" s="48" t="s">
        <v>93</v>
      </c>
      <c r="C10" s="37" t="s">
        <v>15</v>
      </c>
      <c r="D10" s="36" t="s">
        <v>10</v>
      </c>
      <c r="E10" s="88">
        <v>43234308</v>
      </c>
      <c r="F10" s="89">
        <f>8194513+1706316+28070419+45671811</f>
        <v>83643059</v>
      </c>
      <c r="G10" s="87">
        <f t="shared" si="0"/>
        <v>126877367</v>
      </c>
      <c r="H10" s="67" t="s">
        <v>75</v>
      </c>
      <c r="I10" s="134">
        <v>1</v>
      </c>
      <c r="J10" s="25" t="s">
        <v>94</v>
      </c>
    </row>
    <row r="11" spans="1:10">
      <c r="A11" s="22" t="s">
        <v>95</v>
      </c>
      <c r="B11" s="48" t="s">
        <v>96</v>
      </c>
      <c r="C11" s="37" t="s">
        <v>15</v>
      </c>
      <c r="D11" s="36" t="s">
        <v>10</v>
      </c>
      <c r="E11" s="88">
        <v>81582467</v>
      </c>
      <c r="F11" s="89">
        <v>19462950</v>
      </c>
      <c r="G11" s="87">
        <f t="shared" si="0"/>
        <v>101045417</v>
      </c>
      <c r="H11" s="67" t="s">
        <v>75</v>
      </c>
      <c r="I11" s="134">
        <v>1</v>
      </c>
      <c r="J11" s="25" t="s">
        <v>97</v>
      </c>
    </row>
    <row r="12" spans="1:10">
      <c r="A12" s="22" t="s">
        <v>98</v>
      </c>
      <c r="B12" s="48" t="s">
        <v>99</v>
      </c>
      <c r="C12" s="37" t="s">
        <v>15</v>
      </c>
      <c r="D12" s="36" t="s">
        <v>10</v>
      </c>
      <c r="E12" s="88">
        <v>75824036</v>
      </c>
      <c r="F12" s="89">
        <v>22491167</v>
      </c>
      <c r="G12" s="87">
        <f t="shared" si="0"/>
        <v>98315203</v>
      </c>
      <c r="H12" s="67" t="s">
        <v>75</v>
      </c>
      <c r="I12" s="134">
        <v>1</v>
      </c>
      <c r="J12" s="25" t="s">
        <v>100</v>
      </c>
    </row>
    <row r="13" spans="1:10">
      <c r="A13" s="144" t="s">
        <v>101</v>
      </c>
      <c r="B13" s="143" t="s">
        <v>102</v>
      </c>
      <c r="C13" s="37" t="s">
        <v>15</v>
      </c>
      <c r="D13" s="36" t="s">
        <v>10</v>
      </c>
      <c r="E13" s="88">
        <f>187462328+50000000</f>
        <v>237462328</v>
      </c>
      <c r="F13" s="89">
        <f>300589601-50000000</f>
        <v>250589601</v>
      </c>
      <c r="G13" s="87">
        <f t="shared" si="0"/>
        <v>488051929</v>
      </c>
      <c r="H13" s="67" t="s">
        <v>75</v>
      </c>
      <c r="I13" s="134">
        <v>1</v>
      </c>
      <c r="J13" s="25" t="s">
        <v>103</v>
      </c>
    </row>
    <row r="14" spans="1:10">
      <c r="A14" s="22" t="s">
        <v>104</v>
      </c>
      <c r="B14" s="48" t="s">
        <v>105</v>
      </c>
      <c r="C14" s="37" t="s">
        <v>15</v>
      </c>
      <c r="D14" s="36" t="s">
        <v>10</v>
      </c>
      <c r="E14" s="88">
        <v>327567669</v>
      </c>
      <c r="F14" s="89">
        <v>99644525</v>
      </c>
      <c r="G14" s="87">
        <f t="shared" si="0"/>
        <v>427212194</v>
      </c>
      <c r="H14" s="67" t="s">
        <v>75</v>
      </c>
      <c r="I14" s="134">
        <v>1</v>
      </c>
      <c r="J14" s="25" t="s">
        <v>106</v>
      </c>
    </row>
    <row r="15" spans="1:10">
      <c r="A15" s="144" t="s">
        <v>107</v>
      </c>
      <c r="B15" s="143" t="s">
        <v>108</v>
      </c>
      <c r="C15" s="37" t="s">
        <v>15</v>
      </c>
      <c r="D15" s="36" t="s">
        <v>10</v>
      </c>
      <c r="E15" s="88">
        <v>20000000</v>
      </c>
      <c r="F15" s="89">
        <v>4083471</v>
      </c>
      <c r="G15" s="87">
        <f t="shared" si="0"/>
        <v>24083471</v>
      </c>
      <c r="H15" s="67" t="s">
        <v>75</v>
      </c>
      <c r="I15" s="134">
        <v>1</v>
      </c>
      <c r="J15" s="25" t="s">
        <v>109</v>
      </c>
    </row>
    <row r="16" spans="1:10">
      <c r="A16" s="144" t="s">
        <v>110</v>
      </c>
      <c r="B16" s="143" t="s">
        <v>108</v>
      </c>
      <c r="C16" s="37" t="s">
        <v>15</v>
      </c>
      <c r="D16" s="36" t="s">
        <v>10</v>
      </c>
      <c r="E16" s="88">
        <v>4500000</v>
      </c>
      <c r="F16" s="89">
        <v>6706963</v>
      </c>
      <c r="G16" s="87">
        <f t="shared" si="0"/>
        <v>11206963</v>
      </c>
      <c r="H16" s="67" t="s">
        <v>75</v>
      </c>
      <c r="I16" s="134">
        <v>1</v>
      </c>
      <c r="J16" s="25" t="s">
        <v>111</v>
      </c>
    </row>
    <row r="17" spans="1:10">
      <c r="A17" s="144" t="s">
        <v>112</v>
      </c>
      <c r="B17" s="143" t="s">
        <v>113</v>
      </c>
      <c r="C17" s="37" t="s">
        <v>15</v>
      </c>
      <c r="D17" s="36" t="s">
        <v>10</v>
      </c>
      <c r="E17" s="88">
        <f>525069820-100000000-32824614.21-12000-50000000</f>
        <v>342233205.79000002</v>
      </c>
      <c r="F17" s="89">
        <f>287481905+100000000+32824614.21+12000+50000000</f>
        <v>470318519.20999998</v>
      </c>
      <c r="G17" s="87">
        <f t="shared" si="0"/>
        <v>812551725</v>
      </c>
      <c r="H17" s="67" t="s">
        <v>75</v>
      </c>
      <c r="I17" s="134">
        <v>1</v>
      </c>
      <c r="J17" s="25" t="s">
        <v>114</v>
      </c>
    </row>
    <row r="18" spans="1:10">
      <c r="A18" s="22" t="s">
        <v>115</v>
      </c>
      <c r="B18" s="48" t="s">
        <v>113</v>
      </c>
      <c r="C18" s="37" t="s">
        <v>15</v>
      </c>
      <c r="D18" s="36" t="s">
        <v>10</v>
      </c>
      <c r="E18" s="88">
        <f>1079120 - 43200+10000000+300000</f>
        <v>11335920</v>
      </c>
      <c r="F18" s="89">
        <v>43200</v>
      </c>
      <c r="G18" s="87">
        <f t="shared" si="0"/>
        <v>11379120</v>
      </c>
      <c r="H18" s="67" t="s">
        <v>75</v>
      </c>
      <c r="I18" s="134">
        <v>1</v>
      </c>
      <c r="J18" s="25" t="s">
        <v>116</v>
      </c>
    </row>
    <row r="19" spans="1:10">
      <c r="A19" s="22" t="s">
        <v>117</v>
      </c>
      <c r="B19" s="48" t="s">
        <v>113</v>
      </c>
      <c r="C19" s="37" t="s">
        <v>15</v>
      </c>
      <c r="D19" s="36" t="s">
        <v>10</v>
      </c>
      <c r="E19" s="88">
        <v>9812000</v>
      </c>
      <c r="F19" s="89"/>
      <c r="G19" s="87">
        <f t="shared" si="0"/>
        <v>9812000</v>
      </c>
      <c r="H19" s="67" t="s">
        <v>75</v>
      </c>
      <c r="I19" s="134">
        <v>1</v>
      </c>
      <c r="J19" s="25" t="s">
        <v>118</v>
      </c>
    </row>
    <row r="20" spans="1:10">
      <c r="A20" s="22" t="s">
        <v>119</v>
      </c>
      <c r="B20" s="48" t="s">
        <v>113</v>
      </c>
      <c r="C20" s="37" t="s">
        <v>15</v>
      </c>
      <c r="D20" s="36" t="s">
        <v>10</v>
      </c>
      <c r="E20" s="88">
        <f>27772727+3160528</f>
        <v>30933255</v>
      </c>
      <c r="F20" s="89"/>
      <c r="G20" s="87">
        <f t="shared" si="0"/>
        <v>30933255</v>
      </c>
      <c r="H20" s="67" t="s">
        <v>75</v>
      </c>
      <c r="I20" s="134">
        <v>1</v>
      </c>
      <c r="J20" s="25" t="s">
        <v>120</v>
      </c>
    </row>
    <row r="21" spans="1:10" s="140" customFormat="1" ht="45">
      <c r="A21" s="146" t="s">
        <v>121</v>
      </c>
      <c r="B21" s="147" t="s">
        <v>113</v>
      </c>
      <c r="C21" s="37" t="s">
        <v>15</v>
      </c>
      <c r="D21" s="136" t="s">
        <v>10</v>
      </c>
      <c r="E21" s="137">
        <v>210000000</v>
      </c>
      <c r="F21" s="138">
        <f>143298405+2159000+ 2159000</f>
        <v>147616405</v>
      </c>
      <c r="G21" s="139">
        <f t="shared" si="0"/>
        <v>357616405</v>
      </c>
      <c r="H21" s="67" t="s">
        <v>75</v>
      </c>
      <c r="I21" s="134">
        <v>1</v>
      </c>
      <c r="J21" s="25" t="s">
        <v>122</v>
      </c>
    </row>
    <row r="22" spans="1:10" s="165" customFormat="1">
      <c r="A22" s="155" t="s">
        <v>123</v>
      </c>
      <c r="B22" s="156" t="s">
        <v>113</v>
      </c>
      <c r="C22" s="157" t="s">
        <v>15</v>
      </c>
      <c r="D22" s="158" t="s">
        <v>10</v>
      </c>
      <c r="E22" s="159">
        <v>2120000</v>
      </c>
      <c r="F22" s="160">
        <v>0</v>
      </c>
      <c r="G22" s="161">
        <f t="shared" si="0"/>
        <v>2120000</v>
      </c>
      <c r="H22" s="162" t="s">
        <v>75</v>
      </c>
      <c r="I22" s="163">
        <v>1</v>
      </c>
      <c r="J22" s="164" t="s">
        <v>124</v>
      </c>
    </row>
    <row r="23" spans="1:10">
      <c r="A23" s="31" t="s">
        <v>125</v>
      </c>
      <c r="B23" s="48" t="s">
        <v>113</v>
      </c>
      <c r="C23" s="37" t="s">
        <v>15</v>
      </c>
      <c r="D23" s="36" t="s">
        <v>10</v>
      </c>
      <c r="E23" s="88">
        <v>1000</v>
      </c>
      <c r="F23" s="89">
        <f>1133500-1000</f>
        <v>1132500</v>
      </c>
      <c r="G23" s="87">
        <f t="shared" si="0"/>
        <v>1133500</v>
      </c>
      <c r="H23" s="67" t="s">
        <v>75</v>
      </c>
      <c r="I23" s="134">
        <v>1</v>
      </c>
      <c r="J23" s="25" t="s">
        <v>126</v>
      </c>
    </row>
    <row r="24" spans="1:10">
      <c r="A24" s="31" t="s">
        <v>127</v>
      </c>
      <c r="B24" s="48" t="s">
        <v>128</v>
      </c>
      <c r="C24" s="37" t="s">
        <v>15</v>
      </c>
      <c r="D24" s="36" t="s">
        <v>10</v>
      </c>
      <c r="E24" s="88">
        <v>73013249</v>
      </c>
      <c r="F24" s="89">
        <v>103834504</v>
      </c>
      <c r="G24" s="87">
        <f t="shared" si="0"/>
        <v>176847753</v>
      </c>
      <c r="H24" s="67" t="s">
        <v>75</v>
      </c>
      <c r="I24" s="134">
        <v>1</v>
      </c>
      <c r="J24" s="135" t="s">
        <v>129</v>
      </c>
    </row>
    <row r="25" spans="1:10">
      <c r="A25" s="145" t="s">
        <v>130</v>
      </c>
      <c r="B25" s="143" t="s">
        <v>131</v>
      </c>
      <c r="C25" s="37" t="s">
        <v>15</v>
      </c>
      <c r="D25" s="36" t="s">
        <v>10</v>
      </c>
      <c r="E25" s="88">
        <v>1000000</v>
      </c>
      <c r="F25" s="89">
        <v>15480404</v>
      </c>
      <c r="G25" s="87">
        <f t="shared" si="0"/>
        <v>16480404</v>
      </c>
      <c r="H25" s="67" t="s">
        <v>75</v>
      </c>
      <c r="I25" s="134">
        <v>1</v>
      </c>
      <c r="J25" s="25" t="s">
        <v>132</v>
      </c>
    </row>
    <row r="26" spans="1:10">
      <c r="A26" s="31" t="s">
        <v>133</v>
      </c>
      <c r="B26" s="48" t="s">
        <v>131</v>
      </c>
      <c r="C26" s="37" t="s">
        <v>15</v>
      </c>
      <c r="D26" s="36" t="s">
        <v>10</v>
      </c>
      <c r="E26" s="88">
        <v>1000</v>
      </c>
      <c r="F26" s="89"/>
      <c r="G26" s="87">
        <f t="shared" si="0"/>
        <v>1000</v>
      </c>
      <c r="H26" s="67"/>
      <c r="I26" s="134"/>
    </row>
    <row r="27" spans="1:10">
      <c r="A27" s="31" t="s">
        <v>134</v>
      </c>
      <c r="B27" s="48" t="s">
        <v>131</v>
      </c>
      <c r="C27" s="37" t="s">
        <v>15</v>
      </c>
      <c r="D27" s="36" t="s">
        <v>10</v>
      </c>
      <c r="E27" s="88">
        <v>14040000</v>
      </c>
      <c r="F27" s="89"/>
      <c r="G27" s="87">
        <f t="shared" si="0"/>
        <v>14040000</v>
      </c>
      <c r="H27" s="67"/>
      <c r="I27" s="134"/>
      <c r="J27" s="25" t="s">
        <v>135</v>
      </c>
    </row>
    <row r="28" spans="1:10">
      <c r="A28" s="31" t="s">
        <v>136</v>
      </c>
      <c r="B28" s="48" t="s">
        <v>131</v>
      </c>
      <c r="C28" s="37" t="s">
        <v>15</v>
      </c>
      <c r="D28" s="36" t="s">
        <v>10</v>
      </c>
      <c r="E28" s="88">
        <v>35159090</v>
      </c>
      <c r="F28" s="89"/>
      <c r="G28" s="87">
        <f t="shared" si="0"/>
        <v>35159090</v>
      </c>
      <c r="H28" s="67"/>
      <c r="I28" s="134"/>
      <c r="J28" s="25" t="s">
        <v>137</v>
      </c>
    </row>
    <row r="29" spans="1:10">
      <c r="A29" s="145" t="s">
        <v>138</v>
      </c>
      <c r="B29" s="143" t="s">
        <v>131</v>
      </c>
      <c r="C29" s="37" t="s">
        <v>15</v>
      </c>
      <c r="D29" s="36" t="s">
        <v>10</v>
      </c>
      <c r="E29" s="88">
        <v>49000000</v>
      </c>
      <c r="F29" s="89">
        <v>38619855</v>
      </c>
      <c r="G29" s="87">
        <f t="shared" si="0"/>
        <v>87619855</v>
      </c>
      <c r="H29" s="67"/>
      <c r="I29" s="134"/>
      <c r="J29" s="25" t="s">
        <v>139</v>
      </c>
    </row>
    <row r="30" spans="1:10">
      <c r="A30" s="31" t="s">
        <v>140</v>
      </c>
      <c r="B30" s="48" t="s">
        <v>131</v>
      </c>
      <c r="C30" s="37" t="s">
        <v>15</v>
      </c>
      <c r="D30" s="36" t="s">
        <v>10</v>
      </c>
      <c r="E30" s="88">
        <v>2552000</v>
      </c>
      <c r="F30" s="89"/>
      <c r="G30" s="87">
        <f t="shared" si="0"/>
        <v>2552000</v>
      </c>
      <c r="H30" s="67"/>
      <c r="I30" s="134"/>
      <c r="J30" s="25" t="s">
        <v>141</v>
      </c>
    </row>
    <row r="31" spans="1:10">
      <c r="A31" s="31" t="s">
        <v>142</v>
      </c>
      <c r="B31" s="48" t="s">
        <v>131</v>
      </c>
      <c r="C31" s="37" t="s">
        <v>15</v>
      </c>
      <c r="D31" s="36" t="s">
        <v>10</v>
      </c>
      <c r="E31" s="88">
        <v>1000</v>
      </c>
      <c r="F31" s="89">
        <f>1033500-1000</f>
        <v>1032500</v>
      </c>
      <c r="G31" s="87">
        <f t="shared" si="0"/>
        <v>1033500</v>
      </c>
      <c r="H31" s="67"/>
      <c r="I31" s="134"/>
      <c r="J31" s="25" t="s">
        <v>143</v>
      </c>
    </row>
    <row r="32" spans="1:10">
      <c r="A32" s="145" t="s">
        <v>144</v>
      </c>
      <c r="B32" s="143" t="s">
        <v>131</v>
      </c>
      <c r="C32" s="37" t="s">
        <v>15</v>
      </c>
      <c r="D32" s="36" t="s">
        <v>10</v>
      </c>
      <c r="E32" s="88">
        <v>1000</v>
      </c>
      <c r="F32" s="89">
        <f>45402443-1000</f>
        <v>45401443</v>
      </c>
      <c r="G32" s="87">
        <f t="shared" si="0"/>
        <v>45402443</v>
      </c>
      <c r="H32" s="67" t="s">
        <v>75</v>
      </c>
      <c r="I32" s="134">
        <v>1</v>
      </c>
      <c r="J32" s="25" t="s">
        <v>145</v>
      </c>
    </row>
    <row r="33" spans="1:10">
      <c r="A33" s="31" t="s">
        <v>146</v>
      </c>
      <c r="B33" s="48" t="s">
        <v>147</v>
      </c>
      <c r="C33" s="37" t="s">
        <v>15</v>
      </c>
      <c r="D33" s="36" t="s">
        <v>10</v>
      </c>
      <c r="E33" s="88">
        <v>1000</v>
      </c>
      <c r="F33" s="89"/>
      <c r="G33" s="87">
        <f t="shared" si="0"/>
        <v>1000</v>
      </c>
      <c r="H33" s="67"/>
      <c r="I33" s="134"/>
    </row>
    <row r="34" spans="1:10">
      <c r="A34" s="31" t="s">
        <v>148</v>
      </c>
      <c r="B34" s="48" t="s">
        <v>149</v>
      </c>
      <c r="C34" s="37" t="s">
        <v>15</v>
      </c>
      <c r="D34" s="36" t="s">
        <v>10</v>
      </c>
      <c r="E34" s="88">
        <v>1000</v>
      </c>
      <c r="F34" s="89"/>
      <c r="G34" s="87">
        <f t="shared" si="0"/>
        <v>1000</v>
      </c>
      <c r="H34" s="67"/>
      <c r="I34" s="134"/>
    </row>
    <row r="35" spans="1:10">
      <c r="A35" s="145" t="s">
        <v>150</v>
      </c>
      <c r="B35" s="143" t="s">
        <v>151</v>
      </c>
      <c r="C35" s="37" t="s">
        <v>15</v>
      </c>
      <c r="D35" s="36" t="s">
        <v>10</v>
      </c>
      <c r="E35" s="88">
        <v>16000000</v>
      </c>
      <c r="F35" s="89"/>
      <c r="G35" s="87">
        <f t="shared" si="0"/>
        <v>16000000</v>
      </c>
      <c r="H35" s="67" t="s">
        <v>75</v>
      </c>
      <c r="I35" s="134">
        <v>1</v>
      </c>
      <c r="J35" s="25" t="s">
        <v>152</v>
      </c>
    </row>
    <row r="36" spans="1:10">
      <c r="A36" s="145" t="s">
        <v>153</v>
      </c>
      <c r="B36" s="143" t="s">
        <v>151</v>
      </c>
      <c r="C36" s="37" t="s">
        <v>15</v>
      </c>
      <c r="D36" s="36" t="s">
        <v>10</v>
      </c>
      <c r="E36" s="88">
        <v>4880000</v>
      </c>
      <c r="F36" s="89"/>
      <c r="G36" s="87">
        <f t="shared" si="0"/>
        <v>4880000</v>
      </c>
      <c r="H36" s="67"/>
      <c r="I36" s="134"/>
    </row>
    <row r="37" spans="1:10">
      <c r="A37" s="145" t="s">
        <v>154</v>
      </c>
      <c r="B37" s="143" t="s">
        <v>155</v>
      </c>
      <c r="C37" s="37" t="s">
        <v>15</v>
      </c>
      <c r="D37" s="36" t="s">
        <v>10</v>
      </c>
      <c r="E37" s="88">
        <v>30000000</v>
      </c>
      <c r="F37" s="89">
        <v>119012335</v>
      </c>
      <c r="G37" s="87">
        <f t="shared" si="0"/>
        <v>149012335</v>
      </c>
      <c r="H37" s="67" t="s">
        <v>75</v>
      </c>
      <c r="I37" s="134">
        <v>1</v>
      </c>
      <c r="J37" s="25" t="s">
        <v>156</v>
      </c>
    </row>
    <row r="38" spans="1:10">
      <c r="A38" s="31" t="s">
        <v>157</v>
      </c>
      <c r="B38" s="48" t="s">
        <v>155</v>
      </c>
      <c r="C38" s="37" t="s">
        <v>15</v>
      </c>
      <c r="D38" s="36" t="s">
        <v>10</v>
      </c>
      <c r="E38" s="88">
        <v>1200000</v>
      </c>
      <c r="F38" s="89"/>
      <c r="G38" s="87">
        <f t="shared" si="0"/>
        <v>1200000</v>
      </c>
      <c r="H38" s="67" t="s">
        <v>75</v>
      </c>
      <c r="I38" s="134">
        <v>1</v>
      </c>
      <c r="J38" s="25" t="s">
        <v>158</v>
      </c>
    </row>
    <row r="39" spans="1:10">
      <c r="A39" s="145" t="s">
        <v>159</v>
      </c>
      <c r="B39" s="143" t="s">
        <v>155</v>
      </c>
      <c r="C39" s="37" t="s">
        <v>15</v>
      </c>
      <c r="D39" s="36" t="s">
        <v>10</v>
      </c>
      <c r="E39" s="88">
        <v>100000</v>
      </c>
      <c r="F39" s="89"/>
      <c r="G39" s="87">
        <f t="shared" si="0"/>
        <v>100000</v>
      </c>
      <c r="H39" s="67"/>
      <c r="I39" s="134"/>
    </row>
    <row r="40" spans="1:10">
      <c r="A40" s="31" t="s">
        <v>160</v>
      </c>
      <c r="B40" s="48" t="s">
        <v>161</v>
      </c>
      <c r="C40" s="37" t="s">
        <v>15</v>
      </c>
      <c r="D40" s="36" t="s">
        <v>10</v>
      </c>
      <c r="E40" s="88">
        <v>176381795</v>
      </c>
      <c r="F40" s="89">
        <v>270127001</v>
      </c>
      <c r="G40" s="87">
        <f t="shared" si="0"/>
        <v>446508796</v>
      </c>
      <c r="H40" s="67" t="s">
        <v>75</v>
      </c>
      <c r="I40" s="134">
        <v>1</v>
      </c>
      <c r="J40" s="25" t="s">
        <v>162</v>
      </c>
    </row>
    <row r="41" spans="1:10">
      <c r="A41" s="145" t="s">
        <v>163</v>
      </c>
      <c r="B41" s="143" t="s">
        <v>164</v>
      </c>
      <c r="C41" s="37" t="s">
        <v>15</v>
      </c>
      <c r="D41" s="36" t="s">
        <v>10</v>
      </c>
      <c r="E41" s="88">
        <f>28402512-8402512</f>
        <v>20000000</v>
      </c>
      <c r="F41" s="89">
        <f>7950000+8402512</f>
        <v>16352512</v>
      </c>
      <c r="G41" s="87">
        <f t="shared" si="0"/>
        <v>36352512</v>
      </c>
      <c r="H41" s="67" t="s">
        <v>75</v>
      </c>
      <c r="I41" s="134">
        <v>1</v>
      </c>
      <c r="J41" s="25" t="s">
        <v>165</v>
      </c>
    </row>
    <row r="42" spans="1:10">
      <c r="A42" s="145" t="s">
        <v>166</v>
      </c>
      <c r="B42" s="143" t="s">
        <v>167</v>
      </c>
      <c r="C42" s="37" t="s">
        <v>15</v>
      </c>
      <c r="D42" s="36" t="s">
        <v>10</v>
      </c>
      <c r="E42" s="88">
        <v>2090729</v>
      </c>
      <c r="F42" s="89">
        <v>10000000</v>
      </c>
      <c r="G42" s="87">
        <f t="shared" si="0"/>
        <v>12090729</v>
      </c>
      <c r="H42" s="67" t="s">
        <v>75</v>
      </c>
      <c r="I42" s="134">
        <v>1</v>
      </c>
      <c r="J42" s="25" t="s">
        <v>168</v>
      </c>
    </row>
    <row r="43" spans="1:10">
      <c r="A43" s="31" t="s">
        <v>169</v>
      </c>
      <c r="B43" s="48" t="s">
        <v>74</v>
      </c>
      <c r="C43" s="37" t="s">
        <v>17</v>
      </c>
      <c r="D43" s="36" t="s">
        <v>10</v>
      </c>
      <c r="E43" s="88">
        <v>300000</v>
      </c>
      <c r="F43" s="89"/>
      <c r="G43" s="87">
        <f t="shared" si="0"/>
        <v>300000</v>
      </c>
      <c r="H43" s="67"/>
      <c r="I43" s="134"/>
    </row>
    <row r="44" spans="1:10">
      <c r="A44" s="31" t="s">
        <v>170</v>
      </c>
      <c r="B44" s="48" t="s">
        <v>108</v>
      </c>
      <c r="C44" s="37" t="s">
        <v>17</v>
      </c>
      <c r="D44" s="36" t="s">
        <v>10</v>
      </c>
      <c r="E44" s="88">
        <v>14320000</v>
      </c>
      <c r="F44" s="89"/>
      <c r="G44" s="87">
        <f t="shared" si="0"/>
        <v>14320000</v>
      </c>
      <c r="H44" s="67"/>
      <c r="I44" s="134"/>
    </row>
    <row r="45" spans="1:10">
      <c r="A45" s="31" t="s">
        <v>171</v>
      </c>
      <c r="B45" s="48" t="s">
        <v>131</v>
      </c>
      <c r="C45" s="37" t="s">
        <v>17</v>
      </c>
      <c r="D45" s="36" t="s">
        <v>10</v>
      </c>
      <c r="E45" s="88">
        <v>8000000</v>
      </c>
      <c r="F45" s="89"/>
      <c r="G45" s="87">
        <f t="shared" si="0"/>
        <v>8000000</v>
      </c>
      <c r="H45" s="67" t="s">
        <v>75</v>
      </c>
      <c r="I45" s="134">
        <v>1</v>
      </c>
      <c r="J45" s="25" t="s">
        <v>172</v>
      </c>
    </row>
    <row r="46" spans="1:10">
      <c r="A46" s="31" t="s">
        <v>173</v>
      </c>
      <c r="B46" s="48" t="s">
        <v>74</v>
      </c>
      <c r="C46" s="37" t="s">
        <v>18</v>
      </c>
      <c r="D46" s="36" t="s">
        <v>10</v>
      </c>
      <c r="E46" s="88">
        <v>2400</v>
      </c>
      <c r="F46" s="89"/>
      <c r="G46" s="87">
        <f t="shared" si="0"/>
        <v>2400</v>
      </c>
      <c r="H46" s="67"/>
      <c r="I46" s="134"/>
      <c r="J46" s="25" t="s">
        <v>174</v>
      </c>
    </row>
    <row r="47" spans="1:10">
      <c r="A47" s="31" t="s">
        <v>175</v>
      </c>
      <c r="B47" s="48" t="s">
        <v>102</v>
      </c>
      <c r="C47" s="37" t="s">
        <v>19</v>
      </c>
      <c r="D47" s="36" t="s">
        <v>10</v>
      </c>
      <c r="E47" s="88">
        <v>17316000</v>
      </c>
      <c r="F47" s="89"/>
      <c r="G47" s="87">
        <f t="shared" si="0"/>
        <v>17316000</v>
      </c>
      <c r="H47" s="67"/>
      <c r="I47" s="134"/>
    </row>
    <row r="48" spans="1:10">
      <c r="A48" s="31" t="s">
        <v>176</v>
      </c>
      <c r="B48" s="48" t="s">
        <v>102</v>
      </c>
      <c r="C48" s="37" t="s">
        <v>21</v>
      </c>
      <c r="D48" s="36" t="s">
        <v>10</v>
      </c>
      <c r="E48" s="88">
        <v>120000</v>
      </c>
      <c r="F48" s="89"/>
      <c r="G48" s="87">
        <f t="shared" si="0"/>
        <v>120000</v>
      </c>
      <c r="H48" s="67"/>
      <c r="I48" s="134"/>
    </row>
    <row r="49" spans="1:9">
      <c r="A49" s="31" t="s">
        <v>177</v>
      </c>
      <c r="B49" s="48" t="s">
        <v>113</v>
      </c>
      <c r="C49" s="37" t="s">
        <v>23</v>
      </c>
      <c r="D49" s="36" t="s">
        <v>10</v>
      </c>
      <c r="E49" s="88">
        <v>1200</v>
      </c>
      <c r="F49" s="89"/>
      <c r="G49" s="87">
        <f t="shared" si="0"/>
        <v>1200</v>
      </c>
      <c r="H49" s="67"/>
      <c r="I49" s="134"/>
    </row>
    <row r="50" spans="1:9">
      <c r="A50" s="31" t="s">
        <v>178</v>
      </c>
      <c r="B50" s="48" t="s">
        <v>113</v>
      </c>
      <c r="C50" s="37" t="s">
        <v>25</v>
      </c>
      <c r="D50" s="36" t="s">
        <v>10</v>
      </c>
      <c r="E50" s="88">
        <v>24000</v>
      </c>
      <c r="F50" s="89"/>
      <c r="G50" s="87">
        <f t="shared" si="0"/>
        <v>24000</v>
      </c>
      <c r="H50" s="67"/>
      <c r="I50" s="134"/>
    </row>
    <row r="51" spans="1:9">
      <c r="A51" s="31" t="s">
        <v>179</v>
      </c>
      <c r="B51" s="48" t="s">
        <v>113</v>
      </c>
      <c r="C51" s="37" t="s">
        <v>26</v>
      </c>
      <c r="D51" s="36" t="s">
        <v>10</v>
      </c>
      <c r="E51" s="88">
        <v>1200</v>
      </c>
      <c r="F51" s="89"/>
      <c r="G51" s="87">
        <f t="shared" si="0"/>
        <v>1200</v>
      </c>
      <c r="H51" s="67"/>
      <c r="I51" s="134"/>
    </row>
    <row r="52" spans="1:9">
      <c r="A52" s="31" t="s">
        <v>180</v>
      </c>
      <c r="B52" s="48" t="s">
        <v>128</v>
      </c>
      <c r="C52" s="37" t="s">
        <v>27</v>
      </c>
      <c r="D52" s="36" t="s">
        <v>10</v>
      </c>
      <c r="E52" s="88">
        <v>1000</v>
      </c>
      <c r="F52" s="89"/>
      <c r="G52" s="87">
        <f t="shared" si="0"/>
        <v>1000</v>
      </c>
      <c r="H52" s="67"/>
      <c r="I52" s="134"/>
    </row>
    <row r="53" spans="1:9">
      <c r="A53" s="31" t="s">
        <v>181</v>
      </c>
      <c r="B53" s="48" t="s">
        <v>96</v>
      </c>
      <c r="C53" s="37" t="s">
        <v>28</v>
      </c>
      <c r="D53" s="36" t="s">
        <v>10</v>
      </c>
      <c r="E53" s="88">
        <v>1000</v>
      </c>
      <c r="F53" s="89"/>
      <c r="G53" s="87">
        <f t="shared" si="0"/>
        <v>1000</v>
      </c>
      <c r="H53" s="67"/>
      <c r="I53" s="134"/>
    </row>
    <row r="54" spans="1:9">
      <c r="A54" s="31" t="s">
        <v>182</v>
      </c>
      <c r="B54" s="48" t="s">
        <v>102</v>
      </c>
      <c r="C54" s="37" t="s">
        <v>29</v>
      </c>
      <c r="D54" s="36" t="s">
        <v>10</v>
      </c>
      <c r="E54" s="88">
        <v>1000</v>
      </c>
      <c r="F54" s="89"/>
      <c r="G54" s="87">
        <f t="shared" si="0"/>
        <v>1000</v>
      </c>
      <c r="H54" s="67"/>
      <c r="I54" s="134"/>
    </row>
    <row r="55" spans="1:9">
      <c r="A55" s="31" t="s">
        <v>183</v>
      </c>
      <c r="B55" s="48" t="s">
        <v>161</v>
      </c>
      <c r="C55" s="37" t="s">
        <v>30</v>
      </c>
      <c r="D55" s="36" t="s">
        <v>10</v>
      </c>
      <c r="E55" s="88">
        <v>1200</v>
      </c>
      <c r="F55" s="89"/>
      <c r="G55" s="87">
        <f t="shared" si="0"/>
        <v>1200</v>
      </c>
      <c r="H55" s="67"/>
      <c r="I55" s="134"/>
    </row>
    <row r="56" spans="1:9">
      <c r="A56" s="31" t="s">
        <v>184</v>
      </c>
      <c r="B56" s="48" t="s">
        <v>113</v>
      </c>
      <c r="C56" s="37" t="s">
        <v>31</v>
      </c>
      <c r="D56" s="36" t="s">
        <v>10</v>
      </c>
      <c r="E56" s="88">
        <v>1200</v>
      </c>
      <c r="F56" s="89"/>
      <c r="G56" s="87">
        <f t="shared" si="0"/>
        <v>1200</v>
      </c>
      <c r="H56" s="67"/>
      <c r="I56" s="134"/>
    </row>
    <row r="57" spans="1:9">
      <c r="A57" s="31" t="s">
        <v>185</v>
      </c>
      <c r="B57" s="48" t="s">
        <v>113</v>
      </c>
      <c r="C57" s="37" t="s">
        <v>32</v>
      </c>
      <c r="D57" s="36" t="s">
        <v>10</v>
      </c>
      <c r="E57" s="88">
        <v>24000</v>
      </c>
      <c r="F57" s="89"/>
      <c r="G57" s="87">
        <f t="shared" si="0"/>
        <v>24000</v>
      </c>
      <c r="H57" s="67"/>
      <c r="I57" s="134"/>
    </row>
    <row r="58" spans="1:9">
      <c r="A58" s="31" t="s">
        <v>186</v>
      </c>
      <c r="B58" s="48" t="s">
        <v>113</v>
      </c>
      <c r="C58" s="37" t="s">
        <v>33</v>
      </c>
      <c r="D58" s="36" t="s">
        <v>10</v>
      </c>
      <c r="E58" s="88">
        <v>1200</v>
      </c>
      <c r="F58" s="89"/>
      <c r="G58" s="87">
        <f t="shared" si="0"/>
        <v>1200</v>
      </c>
      <c r="H58" s="67"/>
      <c r="I58" s="134"/>
    </row>
    <row r="59" spans="1:9">
      <c r="A59" s="31" t="s">
        <v>187</v>
      </c>
      <c r="B59" s="48" t="s">
        <v>161</v>
      </c>
      <c r="C59" s="37" t="s">
        <v>41</v>
      </c>
      <c r="D59" s="36" t="s">
        <v>10</v>
      </c>
      <c r="E59" s="88">
        <v>24000</v>
      </c>
      <c r="F59" s="89"/>
      <c r="G59" s="87">
        <f t="shared" si="0"/>
        <v>24000</v>
      </c>
      <c r="H59" s="67"/>
      <c r="I59" s="134"/>
    </row>
    <row r="60" spans="1:9">
      <c r="A60" s="31" t="s">
        <v>188</v>
      </c>
      <c r="B60" s="48" t="s">
        <v>102</v>
      </c>
      <c r="C60" s="37" t="s">
        <v>42</v>
      </c>
      <c r="D60" s="36" t="s">
        <v>10</v>
      </c>
      <c r="E60" s="88">
        <v>48000</v>
      </c>
      <c r="F60" s="89"/>
      <c r="G60" s="87">
        <f t="shared" si="0"/>
        <v>48000</v>
      </c>
      <c r="H60" s="67"/>
      <c r="I60" s="134"/>
    </row>
    <row r="61" spans="1:9">
      <c r="A61" s="31" t="s">
        <v>189</v>
      </c>
      <c r="B61" s="48" t="s">
        <v>128</v>
      </c>
      <c r="C61" s="37" t="s">
        <v>43</v>
      </c>
      <c r="D61" s="36" t="s">
        <v>10</v>
      </c>
      <c r="E61" s="88">
        <v>60000</v>
      </c>
      <c r="F61" s="89"/>
      <c r="G61" s="87">
        <f t="shared" si="0"/>
        <v>60000</v>
      </c>
      <c r="H61" s="67"/>
      <c r="I61" s="134"/>
    </row>
    <row r="62" spans="1:9">
      <c r="A62" s="31" t="s">
        <v>190</v>
      </c>
      <c r="B62" s="48" t="s">
        <v>113</v>
      </c>
      <c r="C62" s="37" t="s">
        <v>44</v>
      </c>
      <c r="D62" s="36" t="s">
        <v>10</v>
      </c>
      <c r="E62" s="88">
        <v>600000</v>
      </c>
      <c r="F62" s="89"/>
      <c r="G62" s="87">
        <f t="shared" si="0"/>
        <v>600000</v>
      </c>
      <c r="H62" s="67"/>
      <c r="I62" s="134"/>
    </row>
    <row r="63" spans="1:9">
      <c r="A63" s="31" t="s">
        <v>191</v>
      </c>
      <c r="B63" s="48" t="s">
        <v>113</v>
      </c>
      <c r="C63" s="37" t="s">
        <v>45</v>
      </c>
      <c r="D63" s="36" t="s">
        <v>10</v>
      </c>
      <c r="E63" s="88">
        <v>1200</v>
      </c>
      <c r="F63" s="89"/>
      <c r="G63" s="87">
        <f t="shared" si="0"/>
        <v>1200</v>
      </c>
      <c r="H63" s="67"/>
      <c r="I63" s="134"/>
    </row>
    <row r="64" spans="1:9">
      <c r="A64" s="31" t="s">
        <v>192</v>
      </c>
      <c r="B64" s="48" t="s">
        <v>102</v>
      </c>
      <c r="C64" s="37" t="s">
        <v>46</v>
      </c>
      <c r="D64" s="36" t="s">
        <v>10</v>
      </c>
      <c r="E64" s="88">
        <v>60000</v>
      </c>
      <c r="F64" s="89"/>
      <c r="G64" s="87">
        <f t="shared" si="0"/>
        <v>60000</v>
      </c>
      <c r="H64" s="67"/>
      <c r="I64" s="134"/>
    </row>
    <row r="65" spans="1:9">
      <c r="A65" s="31" t="s">
        <v>193</v>
      </c>
      <c r="B65" s="48" t="s">
        <v>113</v>
      </c>
      <c r="C65" s="37" t="s">
        <v>47</v>
      </c>
      <c r="D65" s="36" t="s">
        <v>10</v>
      </c>
      <c r="E65" s="88">
        <v>1000</v>
      </c>
      <c r="F65" s="89"/>
      <c r="G65" s="87">
        <f t="shared" si="0"/>
        <v>1000</v>
      </c>
      <c r="H65" s="67"/>
      <c r="I65" s="134"/>
    </row>
    <row r="66" spans="1:9">
      <c r="A66" s="31" t="s">
        <v>194</v>
      </c>
      <c r="B66" s="48" t="s">
        <v>102</v>
      </c>
      <c r="C66" s="37" t="s">
        <v>59</v>
      </c>
      <c r="D66" s="36" t="s">
        <v>10</v>
      </c>
      <c r="E66" s="88">
        <v>0</v>
      </c>
      <c r="F66" s="89"/>
      <c r="G66" s="87">
        <f t="shared" si="0"/>
        <v>0</v>
      </c>
      <c r="H66" s="67"/>
      <c r="I66" s="134"/>
    </row>
    <row r="67" spans="1:9">
      <c r="A67" s="31" t="s">
        <v>195</v>
      </c>
      <c r="B67" s="48" t="s">
        <v>113</v>
      </c>
      <c r="C67" s="37" t="s">
        <v>59</v>
      </c>
      <c r="D67" s="36" t="s">
        <v>10</v>
      </c>
      <c r="E67" s="88">
        <v>4800</v>
      </c>
      <c r="F67" s="89"/>
      <c r="G67" s="87">
        <f t="shared" ref="G67:G130" si="1">E67+F67</f>
        <v>4800</v>
      </c>
      <c r="H67" s="67"/>
      <c r="I67" s="134"/>
    </row>
    <row r="68" spans="1:9">
      <c r="A68" s="31" t="s">
        <v>196</v>
      </c>
      <c r="B68" s="48" t="s">
        <v>161</v>
      </c>
      <c r="C68" s="37" t="s">
        <v>61</v>
      </c>
      <c r="D68" s="36" t="s">
        <v>10</v>
      </c>
      <c r="E68" s="88">
        <v>3600</v>
      </c>
      <c r="F68" s="89"/>
      <c r="G68" s="87">
        <f t="shared" si="1"/>
        <v>3600</v>
      </c>
      <c r="H68" s="67"/>
      <c r="I68" s="134"/>
    </row>
    <row r="69" spans="1:9">
      <c r="A69" s="31" t="s">
        <v>197</v>
      </c>
      <c r="B69" s="48" t="s">
        <v>155</v>
      </c>
      <c r="C69" s="37" t="s">
        <v>16</v>
      </c>
      <c r="D69" s="36" t="s">
        <v>10</v>
      </c>
      <c r="E69" s="88">
        <v>36000</v>
      </c>
      <c r="F69" s="89"/>
      <c r="G69" s="87">
        <f t="shared" si="1"/>
        <v>36000</v>
      </c>
      <c r="H69" s="67"/>
      <c r="I69" s="134"/>
    </row>
    <row r="70" spans="1:9">
      <c r="A70" s="31" t="s">
        <v>198</v>
      </c>
      <c r="B70" s="48" t="s">
        <v>113</v>
      </c>
      <c r="C70" s="37" t="s">
        <v>20</v>
      </c>
      <c r="D70" s="36" t="s">
        <v>10</v>
      </c>
      <c r="E70" s="88">
        <v>27276000</v>
      </c>
      <c r="F70" s="89"/>
      <c r="G70" s="87">
        <f t="shared" si="1"/>
        <v>27276000</v>
      </c>
      <c r="H70" s="67"/>
      <c r="I70" s="134"/>
    </row>
    <row r="71" spans="1:9">
      <c r="A71" s="31" t="s">
        <v>199</v>
      </c>
      <c r="B71" s="48" t="s">
        <v>102</v>
      </c>
      <c r="C71" s="37" t="s">
        <v>24</v>
      </c>
      <c r="D71" s="36" t="s">
        <v>10</v>
      </c>
      <c r="E71" s="88">
        <v>6000</v>
      </c>
      <c r="F71" s="89"/>
      <c r="G71" s="87">
        <f t="shared" si="1"/>
        <v>6000</v>
      </c>
      <c r="H71" s="67"/>
      <c r="I71" s="134"/>
    </row>
    <row r="72" spans="1:9">
      <c r="A72" s="27" t="s">
        <v>200</v>
      </c>
      <c r="B72" s="48" t="s">
        <v>201</v>
      </c>
      <c r="C72" s="37" t="s">
        <v>34</v>
      </c>
      <c r="D72" s="36" t="s">
        <v>10</v>
      </c>
      <c r="E72" s="88">
        <v>60000</v>
      </c>
      <c r="F72" s="89"/>
      <c r="G72" s="87">
        <f t="shared" si="1"/>
        <v>60000</v>
      </c>
      <c r="H72" s="67"/>
      <c r="I72" s="134"/>
    </row>
    <row r="73" spans="1:9">
      <c r="A73" s="31" t="s">
        <v>202</v>
      </c>
      <c r="B73" s="48" t="s">
        <v>113</v>
      </c>
      <c r="C73" s="37" t="s">
        <v>35</v>
      </c>
      <c r="D73" s="36" t="s">
        <v>10</v>
      </c>
      <c r="E73" s="88">
        <v>1200</v>
      </c>
      <c r="F73" s="89"/>
      <c r="G73" s="87">
        <f t="shared" si="1"/>
        <v>1200</v>
      </c>
      <c r="H73" s="67"/>
      <c r="I73" s="134"/>
    </row>
    <row r="74" spans="1:9">
      <c r="A74" s="31" t="s">
        <v>203</v>
      </c>
      <c r="B74" s="48" t="s">
        <v>113</v>
      </c>
      <c r="C74" s="37" t="s">
        <v>36</v>
      </c>
      <c r="D74" s="36" t="s">
        <v>10</v>
      </c>
      <c r="E74" s="88">
        <v>1200</v>
      </c>
      <c r="F74" s="89"/>
      <c r="G74" s="87">
        <f t="shared" si="1"/>
        <v>1200</v>
      </c>
      <c r="H74" s="67"/>
      <c r="I74" s="134"/>
    </row>
    <row r="75" spans="1:9">
      <c r="A75" s="31" t="s">
        <v>204</v>
      </c>
      <c r="B75" s="48" t="s">
        <v>102</v>
      </c>
      <c r="C75" s="37" t="s">
        <v>37</v>
      </c>
      <c r="D75" s="36" t="s">
        <v>10</v>
      </c>
      <c r="E75" s="88">
        <v>1200</v>
      </c>
      <c r="F75" s="89"/>
      <c r="G75" s="87">
        <f t="shared" si="1"/>
        <v>1200</v>
      </c>
      <c r="H75" s="67"/>
      <c r="I75" s="134"/>
    </row>
    <row r="76" spans="1:9">
      <c r="A76" s="31" t="s">
        <v>205</v>
      </c>
      <c r="B76" s="48" t="s">
        <v>102</v>
      </c>
      <c r="C76" s="37" t="s">
        <v>38</v>
      </c>
      <c r="D76" s="36" t="s">
        <v>10</v>
      </c>
      <c r="E76" s="88">
        <v>1200</v>
      </c>
      <c r="F76" s="89"/>
      <c r="G76" s="87">
        <f t="shared" si="1"/>
        <v>1200</v>
      </c>
      <c r="H76" s="67"/>
      <c r="I76" s="134"/>
    </row>
    <row r="77" spans="1:9">
      <c r="A77" s="31" t="s">
        <v>206</v>
      </c>
      <c r="B77" s="48" t="s">
        <v>102</v>
      </c>
      <c r="C77" s="37" t="s">
        <v>39</v>
      </c>
      <c r="D77" s="36" t="s">
        <v>10</v>
      </c>
      <c r="E77" s="88">
        <v>1200</v>
      </c>
      <c r="F77" s="89"/>
      <c r="G77" s="87">
        <f t="shared" si="1"/>
        <v>1200</v>
      </c>
      <c r="H77" s="67"/>
      <c r="I77" s="134"/>
    </row>
    <row r="78" spans="1:9">
      <c r="A78" s="31" t="s">
        <v>207</v>
      </c>
      <c r="B78" s="48" t="s">
        <v>102</v>
      </c>
      <c r="C78" s="37" t="s">
        <v>40</v>
      </c>
      <c r="D78" s="36" t="s">
        <v>10</v>
      </c>
      <c r="E78" s="88">
        <v>1200</v>
      </c>
      <c r="F78" s="89"/>
      <c r="G78" s="87">
        <f t="shared" si="1"/>
        <v>1200</v>
      </c>
      <c r="H78" s="67"/>
      <c r="I78" s="134"/>
    </row>
    <row r="79" spans="1:9">
      <c r="A79" s="31" t="s">
        <v>208</v>
      </c>
      <c r="B79" s="48" t="s">
        <v>102</v>
      </c>
      <c r="C79" s="37" t="s">
        <v>48</v>
      </c>
      <c r="D79" s="36" t="s">
        <v>10</v>
      </c>
      <c r="E79" s="88">
        <v>1000</v>
      </c>
      <c r="F79" s="89"/>
      <c r="G79" s="87">
        <f t="shared" si="1"/>
        <v>1000</v>
      </c>
      <c r="H79" s="67"/>
      <c r="I79" s="134"/>
    </row>
    <row r="80" spans="1:9">
      <c r="A80" s="31" t="s">
        <v>209</v>
      </c>
      <c r="B80" s="48" t="s">
        <v>102</v>
      </c>
      <c r="C80" s="37" t="s">
        <v>49</v>
      </c>
      <c r="D80" s="36" t="s">
        <v>10</v>
      </c>
      <c r="E80" s="88">
        <v>2400</v>
      </c>
      <c r="F80" s="89"/>
      <c r="G80" s="87">
        <f t="shared" si="1"/>
        <v>2400</v>
      </c>
      <c r="H80" s="67"/>
      <c r="I80" s="134"/>
    </row>
    <row r="81" spans="1:10">
      <c r="A81" s="31" t="s">
        <v>210</v>
      </c>
      <c r="B81" s="48" t="s">
        <v>102</v>
      </c>
      <c r="C81" s="37" t="s">
        <v>50</v>
      </c>
      <c r="D81" s="36" t="s">
        <v>10</v>
      </c>
      <c r="E81" s="88">
        <v>1000</v>
      </c>
      <c r="F81" s="89"/>
      <c r="G81" s="87">
        <f t="shared" si="1"/>
        <v>1000</v>
      </c>
      <c r="H81" s="67"/>
      <c r="I81" s="134"/>
    </row>
    <row r="82" spans="1:10">
      <c r="B82" s="48"/>
      <c r="C82" s="37"/>
      <c r="E82" s="88"/>
      <c r="F82" s="89"/>
      <c r="G82" s="87">
        <f t="shared" ref="G82:G90" si="2">E83+F82</f>
        <v>0</v>
      </c>
      <c r="H82" s="67"/>
      <c r="I82" s="134"/>
    </row>
    <row r="83" spans="1:10">
      <c r="B83" s="48"/>
      <c r="C83" s="37"/>
      <c r="D83" s="36"/>
      <c r="E83" s="88"/>
      <c r="F83" s="89"/>
      <c r="G83" s="87">
        <f t="shared" si="2"/>
        <v>0</v>
      </c>
      <c r="H83" s="67"/>
      <c r="I83" s="134"/>
    </row>
    <row r="84" spans="1:10">
      <c r="B84" s="48"/>
      <c r="C84" s="37"/>
      <c r="D84" s="36"/>
      <c r="E84" s="88"/>
      <c r="F84" s="89"/>
      <c r="G84" s="87">
        <f t="shared" si="2"/>
        <v>0</v>
      </c>
      <c r="H84" s="67"/>
      <c r="I84" s="134"/>
    </row>
    <row r="85" spans="1:10">
      <c r="B85" s="48"/>
      <c r="C85" s="37"/>
      <c r="D85" s="36"/>
      <c r="E85" s="88"/>
      <c r="F85" s="89"/>
      <c r="G85" s="87">
        <f t="shared" si="2"/>
        <v>0</v>
      </c>
      <c r="H85" s="67"/>
      <c r="I85" s="134"/>
    </row>
    <row r="86" spans="1:10">
      <c r="B86" s="48"/>
      <c r="C86" s="37"/>
      <c r="D86" s="36"/>
      <c r="E86" s="88"/>
      <c r="F86" s="89"/>
      <c r="G86" s="87">
        <f t="shared" si="2"/>
        <v>0</v>
      </c>
      <c r="H86" s="67"/>
      <c r="I86" s="134"/>
    </row>
    <row r="87" spans="1:10">
      <c r="B87" s="48"/>
      <c r="C87" s="37"/>
      <c r="D87" s="36"/>
      <c r="E87" s="88"/>
      <c r="F87" s="89"/>
      <c r="G87" s="87">
        <f t="shared" si="2"/>
        <v>0</v>
      </c>
      <c r="H87" s="67"/>
      <c r="I87" s="134"/>
    </row>
    <row r="88" spans="1:10">
      <c r="B88" s="48"/>
      <c r="C88" s="37"/>
      <c r="D88" s="36"/>
      <c r="E88" s="88"/>
      <c r="F88" s="89"/>
      <c r="G88" s="87">
        <f t="shared" si="2"/>
        <v>0</v>
      </c>
      <c r="H88" s="67"/>
      <c r="I88" s="134"/>
    </row>
    <row r="89" spans="1:10">
      <c r="B89" s="48"/>
      <c r="C89" s="37"/>
      <c r="D89" s="36"/>
      <c r="E89" s="88"/>
      <c r="F89" s="89"/>
      <c r="G89" s="87">
        <f t="shared" si="2"/>
        <v>0</v>
      </c>
      <c r="H89" s="67"/>
      <c r="I89" s="134"/>
    </row>
    <row r="90" spans="1:10">
      <c r="B90" s="48"/>
      <c r="C90" s="37"/>
      <c r="D90" s="36"/>
      <c r="E90" s="88"/>
      <c r="F90" s="89"/>
      <c r="G90" s="87">
        <f t="shared" si="2"/>
        <v>0</v>
      </c>
      <c r="H90" s="67"/>
      <c r="I90" s="134"/>
    </row>
    <row r="91" spans="1:10">
      <c r="B91" s="48"/>
      <c r="C91" s="37"/>
      <c r="D91" s="36"/>
      <c r="E91" s="88"/>
      <c r="F91" s="89"/>
      <c r="G91" s="87" t="e">
        <f>#REF!+F91</f>
        <v>#REF!</v>
      </c>
      <c r="H91" s="67"/>
      <c r="I91" s="134"/>
    </row>
    <row r="92" spans="1:10">
      <c r="B92" s="48"/>
      <c r="C92" s="37"/>
      <c r="D92" s="36"/>
      <c r="E92" s="88"/>
      <c r="F92" s="89"/>
      <c r="G92" s="87">
        <f t="shared" si="1"/>
        <v>0</v>
      </c>
      <c r="H92" s="67"/>
      <c r="I92" s="134"/>
      <c r="J92" s="25" t="s">
        <v>211</v>
      </c>
    </row>
    <row r="93" spans="1:10">
      <c r="B93" s="48"/>
      <c r="C93" s="37"/>
      <c r="D93" s="36"/>
      <c r="E93" s="88"/>
      <c r="F93" s="89"/>
      <c r="G93" s="87">
        <f t="shared" si="1"/>
        <v>0</v>
      </c>
      <c r="H93" s="67" t="s">
        <v>75</v>
      </c>
      <c r="I93" s="134">
        <v>1</v>
      </c>
      <c r="J93" s="25" t="s">
        <v>212</v>
      </c>
    </row>
    <row r="94" spans="1:10">
      <c r="A94" s="31" t="s">
        <v>82</v>
      </c>
      <c r="B94" s="48" t="s">
        <v>201</v>
      </c>
      <c r="C94" s="37" t="s">
        <v>15</v>
      </c>
      <c r="D94" s="36" t="s">
        <v>10</v>
      </c>
      <c r="E94" s="88">
        <v>1000</v>
      </c>
      <c r="F94" s="89">
        <f>9967356-1000</f>
        <v>9966356</v>
      </c>
      <c r="G94" s="87">
        <f t="shared" si="1"/>
        <v>9967356</v>
      </c>
      <c r="H94" s="67"/>
      <c r="I94" s="134"/>
      <c r="J94" s="25" t="s">
        <v>213</v>
      </c>
    </row>
    <row r="95" spans="1:10">
      <c r="A95" s="31" t="s">
        <v>214</v>
      </c>
      <c r="B95" s="48" t="s">
        <v>215</v>
      </c>
      <c r="C95" s="37" t="s">
        <v>15</v>
      </c>
      <c r="D95" s="36" t="s">
        <v>10</v>
      </c>
      <c r="E95" s="88">
        <v>1000</v>
      </c>
      <c r="F95" s="89">
        <f>350000-1000</f>
        <v>349000</v>
      </c>
      <c r="G95" s="87">
        <f t="shared" si="1"/>
        <v>350000</v>
      </c>
      <c r="H95" s="67"/>
      <c r="I95" s="134"/>
      <c r="J95" s="25" t="s">
        <v>216</v>
      </c>
    </row>
    <row r="96" spans="1:10">
      <c r="A96" s="145" t="s">
        <v>217</v>
      </c>
      <c r="B96" s="143" t="s">
        <v>218</v>
      </c>
      <c r="C96" s="37" t="s">
        <v>15</v>
      </c>
      <c r="D96" s="36" t="s">
        <v>10</v>
      </c>
      <c r="E96" s="88">
        <v>1000</v>
      </c>
      <c r="F96" s="89">
        <f>85000-1000</f>
        <v>84000</v>
      </c>
      <c r="G96" s="87">
        <f t="shared" si="1"/>
        <v>85000</v>
      </c>
      <c r="H96" s="67" t="s">
        <v>75</v>
      </c>
      <c r="I96" s="134">
        <v>1</v>
      </c>
      <c r="J96" s="25" t="s">
        <v>219</v>
      </c>
    </row>
    <row r="97" spans="1:10">
      <c r="A97" s="31" t="s">
        <v>220</v>
      </c>
      <c r="B97" s="48" t="s">
        <v>218</v>
      </c>
      <c r="C97" s="37" t="s">
        <v>15</v>
      </c>
      <c r="D97" s="36" t="s">
        <v>10</v>
      </c>
      <c r="E97" s="88">
        <v>1000</v>
      </c>
      <c r="F97" s="89">
        <f>50000000-1000</f>
        <v>49999000</v>
      </c>
      <c r="G97" s="87">
        <f t="shared" si="1"/>
        <v>50000000</v>
      </c>
      <c r="H97" s="67" t="s">
        <v>75</v>
      </c>
      <c r="I97" s="134">
        <v>1</v>
      </c>
      <c r="J97" s="25" t="s">
        <v>221</v>
      </c>
    </row>
    <row r="98" spans="1:10">
      <c r="A98" s="145" t="s">
        <v>222</v>
      </c>
      <c r="B98" s="143" t="s">
        <v>223</v>
      </c>
      <c r="C98" s="37" t="s">
        <v>15</v>
      </c>
      <c r="D98" s="36" t="s">
        <v>10</v>
      </c>
      <c r="E98" s="88">
        <v>500000</v>
      </c>
      <c r="F98" s="89">
        <v>7500000</v>
      </c>
      <c r="G98" s="87">
        <f t="shared" si="1"/>
        <v>8000000</v>
      </c>
      <c r="H98" s="67" t="s">
        <v>75</v>
      </c>
      <c r="I98" s="134">
        <v>1</v>
      </c>
      <c r="J98" s="25" t="s">
        <v>224</v>
      </c>
    </row>
    <row r="99" spans="1:10" hidden="1">
      <c r="A99" s="152"/>
      <c r="B99" s="153"/>
      <c r="C99" s="148"/>
      <c r="D99" s="149"/>
      <c r="E99" s="150"/>
      <c r="F99" s="150"/>
      <c r="G99" s="151">
        <f t="shared" si="1"/>
        <v>0</v>
      </c>
      <c r="H99" s="67"/>
      <c r="I99" s="134"/>
      <c r="J99" s="25" t="s">
        <v>225</v>
      </c>
    </row>
    <row r="100" spans="1:10">
      <c r="A100" s="31" t="s">
        <v>226</v>
      </c>
      <c r="B100" s="48" t="s">
        <v>113</v>
      </c>
      <c r="C100" s="37" t="s">
        <v>15</v>
      </c>
      <c r="D100" s="36" t="s">
        <v>10</v>
      </c>
      <c r="E100" s="88">
        <v>1000</v>
      </c>
      <c r="F100" s="89">
        <f>30000-1000</f>
        <v>29000</v>
      </c>
      <c r="G100" s="87">
        <f t="shared" si="1"/>
        <v>30000</v>
      </c>
      <c r="H100" s="67" t="s">
        <v>75</v>
      </c>
      <c r="I100" s="134">
        <v>1</v>
      </c>
      <c r="J100" s="25" t="s">
        <v>227</v>
      </c>
    </row>
    <row r="101" spans="1:10">
      <c r="A101" s="145" t="s">
        <v>228</v>
      </c>
      <c r="B101" s="143" t="s">
        <v>113</v>
      </c>
      <c r="C101" s="37" t="s">
        <v>15</v>
      </c>
      <c r="D101" s="36" t="s">
        <v>10</v>
      </c>
      <c r="E101" s="88">
        <v>1000000</v>
      </c>
      <c r="F101" s="89">
        <v>24945394</v>
      </c>
      <c r="G101" s="87">
        <f t="shared" si="1"/>
        <v>25945394</v>
      </c>
      <c r="H101" s="67"/>
      <c r="I101" s="134"/>
      <c r="J101" s="25" t="s">
        <v>221</v>
      </c>
    </row>
    <row r="102" spans="1:10">
      <c r="A102" s="145" t="s">
        <v>229</v>
      </c>
      <c r="B102" s="143" t="s">
        <v>113</v>
      </c>
      <c r="C102" s="37" t="s">
        <v>15</v>
      </c>
      <c r="D102" s="36" t="s">
        <v>10</v>
      </c>
      <c r="E102" s="88">
        <v>1000000</v>
      </c>
      <c r="F102" s="89">
        <v>17550647</v>
      </c>
      <c r="G102" s="87">
        <f t="shared" si="1"/>
        <v>18550647</v>
      </c>
      <c r="H102" s="67"/>
      <c r="I102" s="134"/>
      <c r="J102" s="25" t="s">
        <v>230</v>
      </c>
    </row>
    <row r="103" spans="1:10">
      <c r="A103" s="154" t="s">
        <v>231</v>
      </c>
      <c r="B103" s="48" t="s">
        <v>232</v>
      </c>
      <c r="C103" s="37" t="s">
        <v>15</v>
      </c>
      <c r="D103" s="36" t="s">
        <v>10</v>
      </c>
      <c r="E103" s="88">
        <v>1000</v>
      </c>
      <c r="F103" s="89"/>
      <c r="G103" s="87">
        <f t="shared" si="1"/>
        <v>1000</v>
      </c>
      <c r="H103" s="67" t="s">
        <v>75</v>
      </c>
      <c r="I103" s="134">
        <v>1</v>
      </c>
      <c r="J103" s="25" t="s">
        <v>233</v>
      </c>
    </row>
    <row r="104" spans="1:10">
      <c r="A104" s="154" t="s">
        <v>234</v>
      </c>
      <c r="B104" s="48" t="s">
        <v>232</v>
      </c>
      <c r="C104" s="37" t="s">
        <v>15</v>
      </c>
      <c r="D104" s="36" t="s">
        <v>10</v>
      </c>
      <c r="E104" s="88">
        <v>1000</v>
      </c>
      <c r="F104" s="89"/>
      <c r="G104" s="87">
        <f t="shared" si="1"/>
        <v>1000</v>
      </c>
      <c r="H104" s="67" t="s">
        <v>75</v>
      </c>
      <c r="I104" s="134">
        <v>1</v>
      </c>
      <c r="J104" s="25" t="s">
        <v>235</v>
      </c>
    </row>
    <row r="105" spans="1:10">
      <c r="A105" s="22" t="s">
        <v>236</v>
      </c>
      <c r="B105" s="48" t="s">
        <v>237</v>
      </c>
      <c r="C105" s="37" t="s">
        <v>15</v>
      </c>
      <c r="D105" s="36" t="s">
        <v>10</v>
      </c>
      <c r="E105" s="88">
        <v>1000</v>
      </c>
      <c r="F105" s="89"/>
      <c r="G105" s="87">
        <f t="shared" si="1"/>
        <v>1000</v>
      </c>
      <c r="H105" s="67" t="s">
        <v>75</v>
      </c>
      <c r="I105" s="134">
        <v>1</v>
      </c>
      <c r="J105" s="25" t="s">
        <v>238</v>
      </c>
    </row>
    <row r="106" spans="1:10">
      <c r="B106" s="48"/>
      <c r="C106" s="37"/>
      <c r="D106" s="36"/>
      <c r="E106" s="88"/>
      <c r="F106" s="89"/>
      <c r="G106" s="87">
        <f t="shared" si="1"/>
        <v>0</v>
      </c>
      <c r="H106" s="67"/>
      <c r="I106" s="134"/>
    </row>
    <row r="107" spans="1:10">
      <c r="B107" s="48"/>
      <c r="C107" s="37"/>
      <c r="D107" s="36"/>
      <c r="E107" s="88"/>
      <c r="F107" s="89"/>
      <c r="G107" s="87">
        <f t="shared" si="1"/>
        <v>0</v>
      </c>
      <c r="H107" s="67"/>
      <c r="I107" s="134"/>
    </row>
    <row r="108" spans="1:10">
      <c r="B108" s="48"/>
      <c r="C108" s="37"/>
      <c r="D108" s="36"/>
      <c r="E108" s="88"/>
      <c r="F108" s="89"/>
      <c r="G108" s="87">
        <f t="shared" si="1"/>
        <v>0</v>
      </c>
      <c r="H108" s="67"/>
      <c r="I108" s="134"/>
    </row>
    <row r="109" spans="1:10">
      <c r="A109" s="31" t="s">
        <v>239</v>
      </c>
      <c r="B109" s="48" t="s">
        <v>74</v>
      </c>
      <c r="C109" s="37" t="s">
        <v>22</v>
      </c>
      <c r="D109" s="28" t="s">
        <v>10</v>
      </c>
      <c r="E109" s="88">
        <v>2400</v>
      </c>
      <c r="F109" s="89"/>
      <c r="G109" s="87">
        <f t="shared" si="1"/>
        <v>2400</v>
      </c>
      <c r="H109" s="67"/>
      <c r="I109" s="134"/>
    </row>
    <row r="110" spans="1:10">
      <c r="A110" s="31" t="s">
        <v>240</v>
      </c>
      <c r="B110" s="48" t="s">
        <v>102</v>
      </c>
      <c r="C110" s="37" t="s">
        <v>51</v>
      </c>
      <c r="D110" s="36" t="s">
        <v>10</v>
      </c>
      <c r="E110" s="88">
        <v>25221672</v>
      </c>
      <c r="F110" s="89"/>
      <c r="G110" s="87">
        <f t="shared" si="1"/>
        <v>25221672</v>
      </c>
      <c r="H110" s="67"/>
      <c r="I110" s="134"/>
    </row>
    <row r="111" spans="1:10">
      <c r="A111" s="31" t="s">
        <v>241</v>
      </c>
      <c r="B111" s="48" t="s">
        <v>113</v>
      </c>
      <c r="C111" s="37" t="s">
        <v>52</v>
      </c>
      <c r="D111" s="36" t="s">
        <v>10</v>
      </c>
      <c r="E111" s="88">
        <v>27409056</v>
      </c>
      <c r="F111" s="89"/>
      <c r="G111" s="87">
        <f t="shared" si="1"/>
        <v>27409056</v>
      </c>
      <c r="H111" s="67"/>
      <c r="I111" s="134"/>
    </row>
    <row r="112" spans="1:10">
      <c r="A112" s="31" t="s">
        <v>242</v>
      </c>
      <c r="B112" s="48" t="s">
        <v>155</v>
      </c>
      <c r="C112" s="37" t="s">
        <v>53</v>
      </c>
      <c r="D112" s="36" t="s">
        <v>10</v>
      </c>
      <c r="E112" s="88">
        <v>600000</v>
      </c>
      <c r="F112" s="89"/>
      <c r="G112" s="87">
        <f t="shared" si="1"/>
        <v>600000</v>
      </c>
      <c r="H112" s="67"/>
      <c r="I112" s="134"/>
    </row>
    <row r="113" spans="1:9">
      <c r="A113" s="31" t="s">
        <v>243</v>
      </c>
      <c r="B113" s="48" t="s">
        <v>113</v>
      </c>
      <c r="C113" s="37" t="s">
        <v>54</v>
      </c>
      <c r="D113" s="36" t="s">
        <v>10</v>
      </c>
      <c r="E113" s="88">
        <v>12245124</v>
      </c>
      <c r="F113" s="89"/>
      <c r="G113" s="87">
        <f t="shared" si="1"/>
        <v>12245124</v>
      </c>
      <c r="H113" s="67"/>
      <c r="I113" s="134"/>
    </row>
    <row r="114" spans="1:9">
      <c r="A114" s="31" t="s">
        <v>244</v>
      </c>
      <c r="B114" s="48" t="s">
        <v>102</v>
      </c>
      <c r="C114" s="37" t="s">
        <v>55</v>
      </c>
      <c r="D114" s="36" t="s">
        <v>10</v>
      </c>
      <c r="E114" s="88">
        <v>12000</v>
      </c>
      <c r="F114" s="89"/>
      <c r="G114" s="87">
        <f t="shared" si="1"/>
        <v>12000</v>
      </c>
      <c r="H114" s="67"/>
      <c r="I114" s="134"/>
    </row>
    <row r="115" spans="1:9">
      <c r="A115" s="31" t="s">
        <v>245</v>
      </c>
      <c r="B115" s="48" t="s">
        <v>102</v>
      </c>
      <c r="C115" s="37" t="s">
        <v>56</v>
      </c>
      <c r="D115" s="36" t="s">
        <v>10</v>
      </c>
      <c r="E115" s="88">
        <v>12000</v>
      </c>
      <c r="F115" s="89"/>
      <c r="G115" s="87">
        <f t="shared" si="1"/>
        <v>12000</v>
      </c>
      <c r="H115" s="67"/>
      <c r="I115" s="134"/>
    </row>
    <row r="116" spans="1:9">
      <c r="A116" s="31" t="s">
        <v>246</v>
      </c>
      <c r="B116" s="48" t="s">
        <v>113</v>
      </c>
      <c r="C116" s="37" t="s">
        <v>57</v>
      </c>
      <c r="D116" s="36" t="s">
        <v>10</v>
      </c>
      <c r="E116" s="88">
        <v>12000</v>
      </c>
      <c r="F116" s="89"/>
      <c r="G116" s="87">
        <f t="shared" si="1"/>
        <v>12000</v>
      </c>
      <c r="H116" s="67"/>
      <c r="I116" s="134"/>
    </row>
    <row r="117" spans="1:9">
      <c r="A117" s="31" t="s">
        <v>247</v>
      </c>
      <c r="B117" s="48" t="s">
        <v>113</v>
      </c>
      <c r="C117" s="37" t="s">
        <v>58</v>
      </c>
      <c r="D117" s="36" t="s">
        <v>10</v>
      </c>
      <c r="E117" s="88">
        <v>12000</v>
      </c>
      <c r="F117" s="89"/>
      <c r="G117" s="87">
        <f t="shared" si="1"/>
        <v>12000</v>
      </c>
      <c r="H117" s="67"/>
      <c r="I117" s="134"/>
    </row>
    <row r="118" spans="1:9">
      <c r="A118" s="31" t="s">
        <v>248</v>
      </c>
      <c r="B118" s="48" t="s">
        <v>102</v>
      </c>
      <c r="C118" s="37" t="s">
        <v>60</v>
      </c>
      <c r="D118" s="36" t="s">
        <v>10</v>
      </c>
      <c r="E118" s="88">
        <v>12000</v>
      </c>
      <c r="F118" s="89"/>
      <c r="G118" s="87">
        <f t="shared" si="1"/>
        <v>12000</v>
      </c>
      <c r="H118" s="67"/>
      <c r="I118" s="134"/>
    </row>
    <row r="119" spans="1:9">
      <c r="A119" s="31" t="s">
        <v>80</v>
      </c>
      <c r="B119" s="48" t="s">
        <v>201</v>
      </c>
      <c r="C119" s="37" t="s">
        <v>15</v>
      </c>
      <c r="D119" s="36" t="s">
        <v>10</v>
      </c>
      <c r="E119" s="88">
        <v>1000</v>
      </c>
      <c r="F119" s="89">
        <f>70000-1000</f>
        <v>69000</v>
      </c>
      <c r="G119" s="87">
        <f t="shared" si="1"/>
        <v>70000</v>
      </c>
      <c r="H119" s="67"/>
      <c r="I119" s="134"/>
    </row>
    <row r="120" spans="1:9">
      <c r="A120" s="31" t="s">
        <v>138</v>
      </c>
      <c r="B120" s="48" t="s">
        <v>218</v>
      </c>
      <c r="C120" s="37" t="s">
        <v>15</v>
      </c>
      <c r="D120" s="36" t="s">
        <v>10</v>
      </c>
      <c r="E120" s="88">
        <v>1000</v>
      </c>
      <c r="F120" s="89">
        <f>93423-1000</f>
        <v>92423</v>
      </c>
      <c r="G120" s="87">
        <f t="shared" si="1"/>
        <v>93423</v>
      </c>
      <c r="H120" s="67"/>
      <c r="I120" s="134"/>
    </row>
    <row r="121" spans="1:9">
      <c r="A121" s="31" t="s">
        <v>249</v>
      </c>
      <c r="B121" s="48" t="s">
        <v>250</v>
      </c>
      <c r="C121" s="37" t="s">
        <v>251</v>
      </c>
      <c r="D121" s="36" t="s">
        <v>10</v>
      </c>
      <c r="E121" s="88">
        <v>1500000</v>
      </c>
      <c r="F121" s="89"/>
      <c r="G121" s="87">
        <f t="shared" si="1"/>
        <v>1500000</v>
      </c>
      <c r="H121" s="67"/>
      <c r="I121" s="134"/>
    </row>
    <row r="122" spans="1:9">
      <c r="B122" s="48"/>
      <c r="C122" s="37"/>
      <c r="D122" s="36"/>
      <c r="E122" s="88"/>
      <c r="F122" s="89"/>
      <c r="G122" s="87">
        <f t="shared" si="1"/>
        <v>0</v>
      </c>
      <c r="H122" s="67"/>
      <c r="I122" s="134"/>
    </row>
    <row r="123" spans="1:9">
      <c r="B123" s="48"/>
      <c r="C123" s="37"/>
      <c r="D123" s="36"/>
      <c r="E123" s="88"/>
      <c r="F123" s="89"/>
      <c r="G123" s="87">
        <f t="shared" si="1"/>
        <v>0</v>
      </c>
      <c r="H123" s="67"/>
      <c r="I123" s="134"/>
    </row>
    <row r="124" spans="1:9">
      <c r="B124" s="48"/>
      <c r="C124" s="37"/>
      <c r="D124" s="36"/>
      <c r="E124" s="88"/>
      <c r="F124" s="89"/>
      <c r="G124" s="87">
        <f t="shared" si="1"/>
        <v>0</v>
      </c>
      <c r="H124" s="67"/>
      <c r="I124" s="134"/>
    </row>
    <row r="125" spans="1:9">
      <c r="B125" s="48"/>
      <c r="C125" s="37"/>
      <c r="D125" s="36"/>
      <c r="E125" s="88"/>
      <c r="F125" s="89"/>
      <c r="G125" s="87">
        <f t="shared" si="1"/>
        <v>0</v>
      </c>
      <c r="H125" s="67"/>
      <c r="I125" s="134"/>
    </row>
    <row r="126" spans="1:9">
      <c r="B126" s="48"/>
      <c r="C126" s="37"/>
      <c r="D126" s="36"/>
      <c r="E126" s="88"/>
      <c r="F126" s="89"/>
      <c r="G126" s="87">
        <f t="shared" si="1"/>
        <v>0</v>
      </c>
      <c r="H126" s="67"/>
      <c r="I126" s="134"/>
    </row>
    <row r="127" spans="1:9">
      <c r="B127" s="48"/>
      <c r="C127" s="37"/>
      <c r="D127" s="36"/>
      <c r="E127" s="88"/>
      <c r="F127" s="89"/>
      <c r="G127" s="87">
        <f t="shared" si="1"/>
        <v>0</v>
      </c>
      <c r="H127" s="67"/>
      <c r="I127" s="134"/>
    </row>
    <row r="128" spans="1:9">
      <c r="B128" s="48"/>
      <c r="C128" s="37"/>
      <c r="D128" s="36"/>
      <c r="E128" s="88"/>
      <c r="F128" s="89"/>
      <c r="G128" s="87">
        <f t="shared" si="1"/>
        <v>0</v>
      </c>
      <c r="H128" s="67"/>
      <c r="I128" s="134"/>
    </row>
    <row r="129" spans="2:9">
      <c r="B129" s="48"/>
      <c r="C129" s="37"/>
      <c r="D129" s="36"/>
      <c r="E129" s="88"/>
      <c r="F129" s="89"/>
      <c r="G129" s="87">
        <f t="shared" si="1"/>
        <v>0</v>
      </c>
      <c r="H129" s="67"/>
      <c r="I129" s="134"/>
    </row>
    <row r="130" spans="2:9">
      <c r="B130" s="48"/>
      <c r="C130" s="37"/>
      <c r="D130" s="36"/>
      <c r="E130" s="88"/>
      <c r="F130" s="89"/>
      <c r="G130" s="87">
        <f t="shared" si="1"/>
        <v>0</v>
      </c>
      <c r="H130" s="67"/>
      <c r="I130" s="134"/>
    </row>
    <row r="131" spans="2:9">
      <c r="B131" s="48"/>
      <c r="C131" s="37"/>
      <c r="D131" s="36"/>
      <c r="E131" s="88"/>
      <c r="F131" s="89"/>
      <c r="G131" s="87">
        <f t="shared" ref="G131:G194" si="3">E131+F131</f>
        <v>0</v>
      </c>
      <c r="H131" s="67"/>
      <c r="I131" s="134"/>
    </row>
    <row r="132" spans="2:9">
      <c r="B132" s="48"/>
      <c r="C132" s="37"/>
      <c r="D132" s="36"/>
      <c r="E132" s="88"/>
      <c r="F132" s="89"/>
      <c r="G132" s="87">
        <f t="shared" si="3"/>
        <v>0</v>
      </c>
      <c r="H132" s="67"/>
      <c r="I132" s="134"/>
    </row>
    <row r="133" spans="2:9">
      <c r="B133" s="48"/>
      <c r="C133" s="37"/>
      <c r="D133" s="36"/>
      <c r="E133" s="88"/>
      <c r="F133" s="89"/>
      <c r="G133" s="87">
        <f t="shared" si="3"/>
        <v>0</v>
      </c>
      <c r="H133" s="67"/>
      <c r="I133" s="134"/>
    </row>
    <row r="134" spans="2:9">
      <c r="B134" s="48"/>
      <c r="C134" s="37"/>
      <c r="D134" s="36"/>
      <c r="E134" s="88"/>
      <c r="F134" s="89"/>
      <c r="G134" s="87">
        <f t="shared" si="3"/>
        <v>0</v>
      </c>
      <c r="H134" s="67"/>
      <c r="I134" s="134"/>
    </row>
    <row r="135" spans="2:9">
      <c r="B135" s="48"/>
      <c r="C135" s="37"/>
      <c r="D135" s="36"/>
      <c r="E135" s="88"/>
      <c r="F135" s="89"/>
      <c r="G135" s="87">
        <f t="shared" si="3"/>
        <v>0</v>
      </c>
      <c r="H135" s="67"/>
      <c r="I135" s="134"/>
    </row>
    <row r="136" spans="2:9">
      <c r="B136" s="48"/>
      <c r="C136" s="37"/>
      <c r="D136" s="36"/>
      <c r="E136" s="88"/>
      <c r="F136" s="89"/>
      <c r="G136" s="87">
        <f t="shared" si="3"/>
        <v>0</v>
      </c>
      <c r="H136" s="67"/>
      <c r="I136" s="134"/>
    </row>
    <row r="137" spans="2:9">
      <c r="B137" s="48"/>
      <c r="C137" s="37"/>
      <c r="D137" s="36"/>
      <c r="E137" s="88"/>
      <c r="F137" s="89"/>
      <c r="G137" s="87">
        <f t="shared" si="3"/>
        <v>0</v>
      </c>
      <c r="H137" s="67"/>
      <c r="I137" s="134"/>
    </row>
    <row r="138" spans="2:9">
      <c r="B138" s="48"/>
      <c r="C138" s="37"/>
      <c r="D138" s="36"/>
      <c r="E138" s="88"/>
      <c r="F138" s="89"/>
      <c r="G138" s="87">
        <f t="shared" si="3"/>
        <v>0</v>
      </c>
      <c r="H138" s="67"/>
      <c r="I138" s="134"/>
    </row>
    <row r="139" spans="2:9">
      <c r="B139" s="48"/>
      <c r="C139" s="37"/>
      <c r="D139" s="36"/>
      <c r="E139" s="88"/>
      <c r="F139" s="89"/>
      <c r="G139" s="87">
        <f t="shared" si="3"/>
        <v>0</v>
      </c>
      <c r="H139" s="67"/>
      <c r="I139" s="134"/>
    </row>
    <row r="140" spans="2:9">
      <c r="B140" s="48"/>
      <c r="C140" s="37"/>
      <c r="D140" s="36"/>
      <c r="E140" s="88"/>
      <c r="F140" s="89"/>
      <c r="G140" s="87">
        <f t="shared" si="3"/>
        <v>0</v>
      </c>
      <c r="H140" s="67"/>
      <c r="I140" s="134"/>
    </row>
    <row r="141" spans="2:9">
      <c r="B141" s="48"/>
      <c r="C141" s="37"/>
      <c r="D141" s="36"/>
      <c r="E141" s="88"/>
      <c r="F141" s="89"/>
      <c r="G141" s="87">
        <f t="shared" si="3"/>
        <v>0</v>
      </c>
      <c r="H141" s="67"/>
      <c r="I141" s="134"/>
    </row>
    <row r="142" spans="2:9">
      <c r="B142" s="48"/>
      <c r="C142" s="37"/>
      <c r="D142" s="36"/>
      <c r="E142" s="88"/>
      <c r="F142" s="89"/>
      <c r="G142" s="87">
        <f t="shared" si="3"/>
        <v>0</v>
      </c>
      <c r="H142" s="67"/>
      <c r="I142" s="134"/>
    </row>
    <row r="143" spans="2:9">
      <c r="B143" s="48"/>
      <c r="C143" s="37"/>
      <c r="D143" s="36"/>
      <c r="E143" s="88"/>
      <c r="F143" s="89"/>
      <c r="G143" s="87">
        <f t="shared" si="3"/>
        <v>0</v>
      </c>
      <c r="H143" s="67"/>
      <c r="I143" s="134"/>
    </row>
    <row r="144" spans="2:9">
      <c r="B144" s="48"/>
      <c r="C144" s="37"/>
      <c r="D144" s="36"/>
      <c r="E144" s="88"/>
      <c r="F144" s="89"/>
      <c r="G144" s="87">
        <f t="shared" si="3"/>
        <v>0</v>
      </c>
      <c r="H144" s="67"/>
      <c r="I144" s="134"/>
    </row>
    <row r="145" spans="2:9">
      <c r="B145" s="48"/>
      <c r="C145" s="37"/>
      <c r="D145" s="36"/>
      <c r="E145" s="88"/>
      <c r="F145" s="89"/>
      <c r="G145" s="87">
        <f t="shared" si="3"/>
        <v>0</v>
      </c>
      <c r="H145" s="67"/>
      <c r="I145" s="134"/>
    </row>
    <row r="146" spans="2:9">
      <c r="B146" s="48"/>
      <c r="C146" s="37"/>
      <c r="D146" s="36"/>
      <c r="E146" s="88"/>
      <c r="F146" s="89"/>
      <c r="G146" s="87">
        <f t="shared" si="3"/>
        <v>0</v>
      </c>
      <c r="H146" s="67"/>
      <c r="I146" s="134"/>
    </row>
    <row r="147" spans="2:9">
      <c r="B147" s="48"/>
      <c r="C147" s="37"/>
      <c r="D147" s="36"/>
      <c r="E147" s="88"/>
      <c r="F147" s="89"/>
      <c r="G147" s="87">
        <f t="shared" si="3"/>
        <v>0</v>
      </c>
      <c r="H147" s="67"/>
      <c r="I147" s="134"/>
    </row>
    <row r="148" spans="2:9">
      <c r="B148" s="48"/>
      <c r="C148" s="37"/>
      <c r="D148" s="36"/>
      <c r="E148" s="88"/>
      <c r="F148" s="89"/>
      <c r="G148" s="87">
        <f t="shared" si="3"/>
        <v>0</v>
      </c>
      <c r="H148" s="67"/>
      <c r="I148" s="134"/>
    </row>
    <row r="149" spans="2:9">
      <c r="B149" s="48"/>
      <c r="C149" s="37"/>
      <c r="D149" s="36"/>
      <c r="E149" s="88"/>
      <c r="F149" s="89"/>
      <c r="G149" s="87">
        <f t="shared" si="3"/>
        <v>0</v>
      </c>
      <c r="H149" s="67"/>
      <c r="I149" s="134"/>
    </row>
    <row r="150" spans="2:9">
      <c r="B150" s="48"/>
      <c r="C150" s="37"/>
      <c r="D150" s="36"/>
      <c r="E150" s="88"/>
      <c r="F150" s="89"/>
      <c r="G150" s="87">
        <f t="shared" si="3"/>
        <v>0</v>
      </c>
      <c r="H150" s="67"/>
      <c r="I150" s="134"/>
    </row>
    <row r="151" spans="2:9">
      <c r="B151" s="48"/>
      <c r="C151" s="37"/>
      <c r="D151" s="36"/>
      <c r="E151" s="88"/>
      <c r="F151" s="89"/>
      <c r="G151" s="87">
        <f t="shared" si="3"/>
        <v>0</v>
      </c>
      <c r="H151" s="67"/>
      <c r="I151" s="134"/>
    </row>
    <row r="152" spans="2:9">
      <c r="B152" s="48"/>
      <c r="C152" s="37"/>
      <c r="D152" s="36"/>
      <c r="E152" s="88"/>
      <c r="F152" s="89"/>
      <c r="G152" s="87">
        <f t="shared" si="3"/>
        <v>0</v>
      </c>
      <c r="H152" s="67"/>
      <c r="I152" s="134"/>
    </row>
    <row r="153" spans="2:9">
      <c r="B153" s="48"/>
      <c r="C153" s="37"/>
      <c r="D153" s="36"/>
      <c r="E153" s="88"/>
      <c r="F153" s="89"/>
      <c r="G153" s="87">
        <f t="shared" si="3"/>
        <v>0</v>
      </c>
      <c r="H153" s="67"/>
      <c r="I153" s="134"/>
    </row>
    <row r="154" spans="2:9">
      <c r="B154" s="48"/>
      <c r="C154" s="37"/>
      <c r="D154" s="36"/>
      <c r="E154" s="88"/>
      <c r="F154" s="89"/>
      <c r="G154" s="87">
        <f t="shared" si="3"/>
        <v>0</v>
      </c>
      <c r="H154" s="67"/>
      <c r="I154" s="134"/>
    </row>
    <row r="155" spans="2:9">
      <c r="B155" s="48"/>
      <c r="C155" s="37"/>
      <c r="D155" s="36"/>
      <c r="E155" s="88"/>
      <c r="F155" s="89"/>
      <c r="G155" s="87">
        <f t="shared" si="3"/>
        <v>0</v>
      </c>
      <c r="H155" s="67"/>
      <c r="I155" s="134"/>
    </row>
    <row r="156" spans="2:9">
      <c r="B156" s="48"/>
      <c r="C156" s="37"/>
      <c r="D156" s="36"/>
      <c r="E156" s="88"/>
      <c r="F156" s="89"/>
      <c r="G156" s="87">
        <f t="shared" si="3"/>
        <v>0</v>
      </c>
      <c r="H156" s="67"/>
      <c r="I156" s="134"/>
    </row>
    <row r="157" spans="2:9">
      <c r="B157" s="48"/>
      <c r="C157" s="37"/>
      <c r="D157" s="36"/>
      <c r="E157" s="88"/>
      <c r="F157" s="89"/>
      <c r="G157" s="87">
        <f t="shared" si="3"/>
        <v>0</v>
      </c>
      <c r="H157" s="67"/>
      <c r="I157" s="134"/>
    </row>
    <row r="158" spans="2:9">
      <c r="B158" s="48"/>
      <c r="C158" s="37"/>
      <c r="D158" s="36"/>
      <c r="E158" s="88"/>
      <c r="F158" s="89"/>
      <c r="G158" s="87">
        <f t="shared" si="3"/>
        <v>0</v>
      </c>
      <c r="H158" s="67"/>
      <c r="I158" s="134"/>
    </row>
    <row r="159" spans="2:9">
      <c r="B159" s="48"/>
      <c r="C159" s="37"/>
      <c r="D159" s="36"/>
      <c r="E159" s="88"/>
      <c r="F159" s="89"/>
      <c r="G159" s="87">
        <f t="shared" si="3"/>
        <v>0</v>
      </c>
      <c r="H159" s="67"/>
      <c r="I159" s="134"/>
    </row>
    <row r="160" spans="2:9">
      <c r="B160" s="48"/>
      <c r="C160" s="37"/>
      <c r="D160" s="36"/>
      <c r="E160" s="88"/>
      <c r="F160" s="89"/>
      <c r="G160" s="87">
        <f t="shared" si="3"/>
        <v>0</v>
      </c>
      <c r="H160" s="67"/>
      <c r="I160" s="134"/>
    </row>
    <row r="161" spans="2:9">
      <c r="B161" s="48"/>
      <c r="C161" s="37"/>
      <c r="D161" s="36"/>
      <c r="E161" s="88"/>
      <c r="F161" s="89"/>
      <c r="G161" s="87">
        <f t="shared" si="3"/>
        <v>0</v>
      </c>
      <c r="H161" s="67"/>
      <c r="I161" s="134"/>
    </row>
    <row r="162" spans="2:9">
      <c r="B162" s="48"/>
      <c r="C162" s="37"/>
      <c r="D162" s="36"/>
      <c r="E162" s="88"/>
      <c r="F162" s="89"/>
      <c r="G162" s="87">
        <f t="shared" si="3"/>
        <v>0</v>
      </c>
      <c r="H162" s="67"/>
      <c r="I162" s="134"/>
    </row>
    <row r="163" spans="2:9">
      <c r="B163" s="48"/>
      <c r="C163" s="37"/>
      <c r="D163" s="36"/>
      <c r="E163" s="88"/>
      <c r="F163" s="89"/>
      <c r="G163" s="87">
        <f t="shared" si="3"/>
        <v>0</v>
      </c>
      <c r="H163" s="67"/>
      <c r="I163" s="134"/>
    </row>
    <row r="164" spans="2:9">
      <c r="B164" s="48"/>
      <c r="C164" s="37"/>
      <c r="D164" s="36"/>
      <c r="E164" s="88"/>
      <c r="F164" s="89"/>
      <c r="G164" s="87">
        <f t="shared" si="3"/>
        <v>0</v>
      </c>
      <c r="H164" s="67"/>
      <c r="I164" s="134"/>
    </row>
    <row r="165" spans="2:9">
      <c r="B165" s="48"/>
      <c r="C165" s="37"/>
      <c r="D165" s="36"/>
      <c r="E165" s="88"/>
      <c r="F165" s="89"/>
      <c r="G165" s="87">
        <f t="shared" si="3"/>
        <v>0</v>
      </c>
      <c r="H165" s="67"/>
      <c r="I165" s="134"/>
    </row>
    <row r="166" spans="2:9">
      <c r="B166" s="48"/>
      <c r="C166" s="37"/>
      <c r="D166" s="36"/>
      <c r="E166" s="88"/>
      <c r="F166" s="89"/>
      <c r="G166" s="87">
        <f t="shared" si="3"/>
        <v>0</v>
      </c>
      <c r="H166" s="67"/>
      <c r="I166" s="134"/>
    </row>
    <row r="167" spans="2:9">
      <c r="B167" s="48"/>
      <c r="C167" s="37"/>
      <c r="D167" s="36"/>
      <c r="E167" s="88"/>
      <c r="F167" s="89"/>
      <c r="G167" s="87">
        <f t="shared" si="3"/>
        <v>0</v>
      </c>
      <c r="H167" s="67"/>
      <c r="I167" s="134"/>
    </row>
    <row r="168" spans="2:9">
      <c r="B168" s="48"/>
      <c r="C168" s="37"/>
      <c r="D168" s="36"/>
      <c r="E168" s="88"/>
      <c r="F168" s="89"/>
      <c r="G168" s="87">
        <f t="shared" si="3"/>
        <v>0</v>
      </c>
      <c r="H168" s="67"/>
      <c r="I168" s="134"/>
    </row>
    <row r="169" spans="2:9">
      <c r="B169" s="48"/>
      <c r="C169" s="37"/>
      <c r="D169" s="36"/>
      <c r="E169" s="88"/>
      <c r="F169" s="89"/>
      <c r="G169" s="87">
        <f t="shared" si="3"/>
        <v>0</v>
      </c>
      <c r="H169" s="67"/>
      <c r="I169" s="134"/>
    </row>
    <row r="170" spans="2:9">
      <c r="B170" s="48"/>
      <c r="C170" s="37"/>
      <c r="D170" s="36"/>
      <c r="E170" s="88"/>
      <c r="F170" s="89"/>
      <c r="G170" s="87">
        <f t="shared" si="3"/>
        <v>0</v>
      </c>
      <c r="H170" s="67"/>
      <c r="I170" s="134"/>
    </row>
    <row r="171" spans="2:9">
      <c r="B171" s="48"/>
      <c r="C171" s="37"/>
      <c r="D171" s="36"/>
      <c r="E171" s="88"/>
      <c r="F171" s="89"/>
      <c r="G171" s="87">
        <f t="shared" si="3"/>
        <v>0</v>
      </c>
      <c r="H171" s="67"/>
      <c r="I171" s="134"/>
    </row>
    <row r="172" spans="2:9">
      <c r="B172" s="48"/>
      <c r="C172" s="37"/>
      <c r="D172" s="36"/>
      <c r="E172" s="88"/>
      <c r="F172" s="89"/>
      <c r="G172" s="87">
        <f t="shared" si="3"/>
        <v>0</v>
      </c>
      <c r="H172" s="67"/>
      <c r="I172" s="134"/>
    </row>
    <row r="173" spans="2:9">
      <c r="B173" s="48"/>
      <c r="C173" s="37"/>
      <c r="D173" s="36"/>
      <c r="E173" s="88"/>
      <c r="F173" s="89"/>
      <c r="G173" s="87">
        <f t="shared" si="3"/>
        <v>0</v>
      </c>
      <c r="H173" s="67"/>
      <c r="I173" s="134"/>
    </row>
    <row r="174" spans="2:9">
      <c r="B174" s="48"/>
      <c r="C174" s="37"/>
      <c r="D174" s="36"/>
      <c r="E174" s="88"/>
      <c r="F174" s="89"/>
      <c r="G174" s="87">
        <f t="shared" si="3"/>
        <v>0</v>
      </c>
      <c r="H174" s="67"/>
      <c r="I174" s="134"/>
    </row>
    <row r="175" spans="2:9">
      <c r="B175" s="48"/>
      <c r="C175" s="37"/>
      <c r="D175" s="36"/>
      <c r="E175" s="88"/>
      <c r="F175" s="89"/>
      <c r="G175" s="87">
        <f t="shared" si="3"/>
        <v>0</v>
      </c>
      <c r="H175" s="67"/>
      <c r="I175" s="134"/>
    </row>
    <row r="176" spans="2:9">
      <c r="B176" s="48"/>
      <c r="C176" s="37"/>
      <c r="D176" s="36"/>
      <c r="E176" s="88"/>
      <c r="F176" s="89"/>
      <c r="G176" s="87">
        <f t="shared" si="3"/>
        <v>0</v>
      </c>
      <c r="H176" s="67"/>
      <c r="I176" s="134"/>
    </row>
    <row r="177" spans="2:9">
      <c r="B177" s="48"/>
      <c r="C177" s="37"/>
      <c r="D177" s="36"/>
      <c r="E177" s="88"/>
      <c r="F177" s="89"/>
      <c r="G177" s="87">
        <f t="shared" si="3"/>
        <v>0</v>
      </c>
      <c r="H177" s="67"/>
      <c r="I177" s="134"/>
    </row>
    <row r="178" spans="2:9">
      <c r="B178" s="48"/>
      <c r="C178" s="37"/>
      <c r="D178" s="36"/>
      <c r="E178" s="88"/>
      <c r="F178" s="89"/>
      <c r="G178" s="87">
        <f t="shared" si="3"/>
        <v>0</v>
      </c>
      <c r="H178" s="67"/>
      <c r="I178" s="134"/>
    </row>
    <row r="179" spans="2:9">
      <c r="B179" s="48"/>
      <c r="C179" s="37"/>
      <c r="D179" s="36"/>
      <c r="E179" s="88"/>
      <c r="F179" s="89"/>
      <c r="G179" s="87">
        <f t="shared" si="3"/>
        <v>0</v>
      </c>
      <c r="H179" s="67"/>
      <c r="I179" s="134"/>
    </row>
    <row r="180" spans="2:9">
      <c r="B180" s="48"/>
      <c r="C180" s="37"/>
      <c r="D180" s="36"/>
      <c r="E180" s="88"/>
      <c r="F180" s="89"/>
      <c r="G180" s="87">
        <f t="shared" si="3"/>
        <v>0</v>
      </c>
      <c r="H180" s="67"/>
      <c r="I180" s="134"/>
    </row>
    <row r="181" spans="2:9">
      <c r="B181" s="48"/>
      <c r="C181" s="37"/>
      <c r="D181" s="36"/>
      <c r="E181" s="88"/>
      <c r="F181" s="89"/>
      <c r="G181" s="87">
        <f t="shared" si="3"/>
        <v>0</v>
      </c>
      <c r="H181" s="67"/>
      <c r="I181" s="134"/>
    </row>
    <row r="182" spans="2:9">
      <c r="B182" s="48"/>
      <c r="C182" s="37"/>
      <c r="D182" s="36"/>
      <c r="E182" s="88"/>
      <c r="F182" s="89"/>
      <c r="G182" s="87">
        <f t="shared" si="3"/>
        <v>0</v>
      </c>
      <c r="H182" s="67"/>
      <c r="I182" s="134"/>
    </row>
    <row r="183" spans="2:9">
      <c r="B183" s="48"/>
      <c r="C183" s="37"/>
      <c r="D183" s="36"/>
      <c r="E183" s="88"/>
      <c r="F183" s="89"/>
      <c r="G183" s="87">
        <f t="shared" si="3"/>
        <v>0</v>
      </c>
      <c r="H183" s="67"/>
      <c r="I183" s="134"/>
    </row>
    <row r="184" spans="2:9">
      <c r="B184" s="48"/>
      <c r="C184" s="37"/>
      <c r="D184" s="36"/>
      <c r="E184" s="88"/>
      <c r="F184" s="89"/>
      <c r="G184" s="87">
        <f t="shared" si="3"/>
        <v>0</v>
      </c>
      <c r="H184" s="67"/>
      <c r="I184" s="134"/>
    </row>
    <row r="185" spans="2:9">
      <c r="B185" s="48"/>
      <c r="C185" s="37"/>
      <c r="D185" s="36"/>
      <c r="E185" s="88"/>
      <c r="F185" s="89"/>
      <c r="G185" s="87">
        <f t="shared" si="3"/>
        <v>0</v>
      </c>
      <c r="H185" s="67"/>
      <c r="I185" s="134"/>
    </row>
    <row r="186" spans="2:9">
      <c r="B186" s="48"/>
      <c r="C186" s="37"/>
      <c r="D186" s="36"/>
      <c r="E186" s="88"/>
      <c r="F186" s="89"/>
      <c r="G186" s="87">
        <f t="shared" si="3"/>
        <v>0</v>
      </c>
      <c r="H186" s="67"/>
      <c r="I186" s="134"/>
    </row>
    <row r="187" spans="2:9">
      <c r="B187" s="48"/>
      <c r="C187" s="37"/>
      <c r="D187" s="36"/>
      <c r="E187" s="88"/>
      <c r="F187" s="89"/>
      <c r="G187" s="87">
        <f t="shared" si="3"/>
        <v>0</v>
      </c>
      <c r="H187" s="67"/>
      <c r="I187" s="134"/>
    </row>
    <row r="188" spans="2:9">
      <c r="B188" s="48"/>
      <c r="C188" s="37"/>
      <c r="D188" s="36"/>
      <c r="E188" s="88"/>
      <c r="F188" s="89"/>
      <c r="G188" s="87">
        <f t="shared" si="3"/>
        <v>0</v>
      </c>
      <c r="H188" s="67"/>
      <c r="I188" s="134"/>
    </row>
    <row r="189" spans="2:9">
      <c r="B189" s="48"/>
      <c r="C189" s="37"/>
      <c r="D189" s="36"/>
      <c r="E189" s="88"/>
      <c r="F189" s="89"/>
      <c r="G189" s="87">
        <f t="shared" si="3"/>
        <v>0</v>
      </c>
      <c r="H189" s="67"/>
      <c r="I189" s="134"/>
    </row>
    <row r="190" spans="2:9">
      <c r="B190" s="48"/>
      <c r="C190" s="37"/>
      <c r="D190" s="36"/>
      <c r="E190" s="88"/>
      <c r="F190" s="89"/>
      <c r="G190" s="87">
        <f t="shared" si="3"/>
        <v>0</v>
      </c>
      <c r="H190" s="67"/>
      <c r="I190" s="134"/>
    </row>
    <row r="191" spans="2:9">
      <c r="B191" s="48"/>
      <c r="C191" s="37"/>
      <c r="D191" s="36"/>
      <c r="E191" s="88"/>
      <c r="F191" s="89"/>
      <c r="G191" s="87">
        <f t="shared" si="3"/>
        <v>0</v>
      </c>
      <c r="H191" s="67"/>
      <c r="I191" s="134"/>
    </row>
    <row r="192" spans="2:9">
      <c r="B192" s="48"/>
      <c r="C192" s="37"/>
      <c r="D192" s="36"/>
      <c r="E192" s="88"/>
      <c r="F192" s="89"/>
      <c r="G192" s="87">
        <f t="shared" si="3"/>
        <v>0</v>
      </c>
      <c r="H192" s="67"/>
      <c r="I192" s="134"/>
    </row>
    <row r="193" spans="2:9">
      <c r="B193" s="48"/>
      <c r="C193" s="37"/>
      <c r="D193" s="36"/>
      <c r="E193" s="88"/>
      <c r="F193" s="89"/>
      <c r="G193" s="87">
        <f t="shared" si="3"/>
        <v>0</v>
      </c>
      <c r="H193" s="67"/>
      <c r="I193" s="134"/>
    </row>
    <row r="194" spans="2:9">
      <c r="B194" s="48"/>
      <c r="C194" s="37"/>
      <c r="D194" s="36"/>
      <c r="E194" s="88"/>
      <c r="F194" s="89"/>
      <c r="G194" s="87">
        <f t="shared" si="3"/>
        <v>0</v>
      </c>
      <c r="H194" s="67"/>
      <c r="I194" s="134"/>
    </row>
    <row r="195" spans="2:9">
      <c r="B195" s="48"/>
      <c r="C195" s="37"/>
      <c r="D195" s="36"/>
      <c r="E195" s="88"/>
      <c r="F195" s="89"/>
      <c r="G195" s="87">
        <f t="shared" ref="G195:G258" si="4">E195+F195</f>
        <v>0</v>
      </c>
      <c r="H195" s="67"/>
      <c r="I195" s="134"/>
    </row>
    <row r="196" spans="2:9">
      <c r="B196" s="48"/>
      <c r="C196" s="37"/>
      <c r="D196" s="36"/>
      <c r="E196" s="88"/>
      <c r="F196" s="89"/>
      <c r="G196" s="87">
        <f t="shared" si="4"/>
        <v>0</v>
      </c>
      <c r="H196" s="67"/>
      <c r="I196" s="134"/>
    </row>
    <row r="197" spans="2:9">
      <c r="B197" s="48"/>
      <c r="C197" s="37"/>
      <c r="D197" s="36"/>
      <c r="E197" s="88"/>
      <c r="F197" s="89"/>
      <c r="G197" s="87">
        <f t="shared" si="4"/>
        <v>0</v>
      </c>
      <c r="H197" s="67"/>
      <c r="I197" s="134"/>
    </row>
    <row r="198" spans="2:9">
      <c r="B198" s="48"/>
      <c r="C198" s="37"/>
      <c r="D198" s="36"/>
      <c r="E198" s="88"/>
      <c r="F198" s="89"/>
      <c r="G198" s="87">
        <f t="shared" si="4"/>
        <v>0</v>
      </c>
      <c r="H198" s="67"/>
      <c r="I198" s="134"/>
    </row>
    <row r="199" spans="2:9">
      <c r="B199" s="48"/>
      <c r="C199" s="37"/>
      <c r="D199" s="36"/>
      <c r="E199" s="88"/>
      <c r="F199" s="89"/>
      <c r="G199" s="87">
        <f t="shared" si="4"/>
        <v>0</v>
      </c>
      <c r="H199" s="67"/>
      <c r="I199" s="134"/>
    </row>
    <row r="200" spans="2:9">
      <c r="B200" s="48"/>
      <c r="C200" s="37"/>
      <c r="D200" s="36"/>
      <c r="E200" s="88"/>
      <c r="F200" s="89"/>
      <c r="G200" s="87">
        <f t="shared" si="4"/>
        <v>0</v>
      </c>
      <c r="H200" s="67"/>
      <c r="I200" s="134"/>
    </row>
    <row r="201" spans="2:9">
      <c r="B201" s="48"/>
      <c r="C201" s="37"/>
      <c r="D201" s="36"/>
      <c r="E201" s="88"/>
      <c r="F201" s="89"/>
      <c r="G201" s="87">
        <f t="shared" si="4"/>
        <v>0</v>
      </c>
      <c r="H201" s="67"/>
      <c r="I201" s="134"/>
    </row>
    <row r="202" spans="2:9">
      <c r="B202" s="48"/>
      <c r="C202" s="37"/>
      <c r="D202" s="36"/>
      <c r="E202" s="88"/>
      <c r="F202" s="89"/>
      <c r="G202" s="87">
        <f t="shared" si="4"/>
        <v>0</v>
      </c>
      <c r="H202" s="67"/>
      <c r="I202" s="134"/>
    </row>
    <row r="203" spans="2:9">
      <c r="B203" s="48"/>
      <c r="C203" s="37"/>
      <c r="D203" s="36"/>
      <c r="E203" s="88"/>
      <c r="F203" s="89"/>
      <c r="G203" s="87">
        <f t="shared" si="4"/>
        <v>0</v>
      </c>
      <c r="H203" s="67"/>
      <c r="I203" s="134"/>
    </row>
    <row r="204" spans="2:9">
      <c r="B204" s="48"/>
      <c r="C204" s="37"/>
      <c r="D204" s="36"/>
      <c r="E204" s="88"/>
      <c r="F204" s="89"/>
      <c r="G204" s="87">
        <f t="shared" si="4"/>
        <v>0</v>
      </c>
      <c r="H204" s="67"/>
      <c r="I204" s="134"/>
    </row>
    <row r="205" spans="2:9">
      <c r="B205" s="48"/>
      <c r="C205" s="37"/>
      <c r="D205" s="36"/>
      <c r="E205" s="88"/>
      <c r="F205" s="89"/>
      <c r="G205" s="87">
        <f t="shared" si="4"/>
        <v>0</v>
      </c>
      <c r="H205" s="67"/>
      <c r="I205" s="134"/>
    </row>
    <row r="206" spans="2:9">
      <c r="B206" s="48"/>
      <c r="C206" s="37"/>
      <c r="D206" s="36"/>
      <c r="E206" s="88"/>
      <c r="F206" s="89"/>
      <c r="G206" s="87">
        <f t="shared" si="4"/>
        <v>0</v>
      </c>
      <c r="H206" s="67"/>
      <c r="I206" s="134"/>
    </row>
    <row r="207" spans="2:9">
      <c r="B207" s="48"/>
      <c r="C207" s="37"/>
      <c r="D207" s="36"/>
      <c r="E207" s="88"/>
      <c r="F207" s="89"/>
      <c r="G207" s="87">
        <f t="shared" si="4"/>
        <v>0</v>
      </c>
      <c r="H207" s="67"/>
      <c r="I207" s="134"/>
    </row>
    <row r="208" spans="2:9">
      <c r="B208" s="48"/>
      <c r="C208" s="37"/>
      <c r="D208" s="36"/>
      <c r="E208" s="88"/>
      <c r="F208" s="89"/>
      <c r="G208" s="87">
        <f t="shared" si="4"/>
        <v>0</v>
      </c>
      <c r="H208" s="67"/>
      <c r="I208" s="134"/>
    </row>
    <row r="209" spans="2:9">
      <c r="B209" s="48"/>
      <c r="C209" s="37"/>
      <c r="D209" s="36"/>
      <c r="E209" s="88"/>
      <c r="F209" s="89"/>
      <c r="G209" s="87">
        <f t="shared" si="4"/>
        <v>0</v>
      </c>
      <c r="H209" s="67"/>
      <c r="I209" s="134"/>
    </row>
    <row r="210" spans="2:9">
      <c r="B210" s="48"/>
      <c r="C210" s="37"/>
      <c r="D210" s="36"/>
      <c r="E210" s="88"/>
      <c r="F210" s="89"/>
      <c r="G210" s="87">
        <f t="shared" si="4"/>
        <v>0</v>
      </c>
      <c r="H210" s="67"/>
      <c r="I210" s="134"/>
    </row>
    <row r="211" spans="2:9">
      <c r="B211" s="48"/>
      <c r="C211" s="37"/>
      <c r="D211" s="36"/>
      <c r="E211" s="88"/>
      <c r="F211" s="89"/>
      <c r="G211" s="87">
        <f t="shared" si="4"/>
        <v>0</v>
      </c>
      <c r="H211" s="67"/>
      <c r="I211" s="134"/>
    </row>
    <row r="212" spans="2:9">
      <c r="B212" s="48"/>
      <c r="C212" s="37"/>
      <c r="D212" s="36"/>
      <c r="E212" s="88"/>
      <c r="F212" s="89"/>
      <c r="G212" s="87">
        <f t="shared" si="4"/>
        <v>0</v>
      </c>
      <c r="H212" s="67"/>
      <c r="I212" s="134"/>
    </row>
    <row r="213" spans="2:9">
      <c r="B213" s="48"/>
      <c r="C213" s="37"/>
      <c r="D213" s="36"/>
      <c r="E213" s="88"/>
      <c r="F213" s="89"/>
      <c r="G213" s="87">
        <f t="shared" si="4"/>
        <v>0</v>
      </c>
      <c r="H213" s="67"/>
      <c r="I213" s="134"/>
    </row>
    <row r="214" spans="2:9">
      <c r="B214" s="48"/>
      <c r="C214" s="37"/>
      <c r="D214" s="36"/>
      <c r="E214" s="88"/>
      <c r="F214" s="89"/>
      <c r="G214" s="87">
        <f t="shared" si="4"/>
        <v>0</v>
      </c>
      <c r="H214" s="67"/>
      <c r="I214" s="134"/>
    </row>
    <row r="215" spans="2:9">
      <c r="B215" s="48"/>
      <c r="C215" s="37"/>
      <c r="D215" s="36"/>
      <c r="E215" s="88"/>
      <c r="F215" s="89"/>
      <c r="G215" s="87">
        <f t="shared" si="4"/>
        <v>0</v>
      </c>
      <c r="H215" s="67"/>
      <c r="I215" s="134"/>
    </row>
    <row r="216" spans="2:9">
      <c r="B216" s="48"/>
      <c r="C216" s="37"/>
      <c r="D216" s="36"/>
      <c r="E216" s="88"/>
      <c r="F216" s="89"/>
      <c r="G216" s="87">
        <f t="shared" si="4"/>
        <v>0</v>
      </c>
      <c r="H216" s="67"/>
      <c r="I216" s="134"/>
    </row>
    <row r="217" spans="2:9">
      <c r="B217" s="48"/>
      <c r="C217" s="37"/>
      <c r="D217" s="36"/>
      <c r="E217" s="88"/>
      <c r="F217" s="89"/>
      <c r="G217" s="87">
        <f t="shared" si="4"/>
        <v>0</v>
      </c>
      <c r="H217" s="67"/>
      <c r="I217" s="134"/>
    </row>
    <row r="218" spans="2:9">
      <c r="B218" s="48"/>
      <c r="C218" s="37"/>
      <c r="D218" s="36"/>
      <c r="E218" s="88"/>
      <c r="F218" s="89"/>
      <c r="G218" s="87">
        <f t="shared" si="4"/>
        <v>0</v>
      </c>
      <c r="H218" s="67"/>
      <c r="I218" s="134"/>
    </row>
    <row r="219" spans="2:9">
      <c r="B219" s="48"/>
      <c r="C219" s="37"/>
      <c r="D219" s="36"/>
      <c r="E219" s="88"/>
      <c r="F219" s="89"/>
      <c r="G219" s="87">
        <f t="shared" si="4"/>
        <v>0</v>
      </c>
      <c r="H219" s="67"/>
      <c r="I219" s="134"/>
    </row>
    <row r="220" spans="2:9">
      <c r="B220" s="48"/>
      <c r="C220" s="37"/>
      <c r="D220" s="36"/>
      <c r="E220" s="88"/>
      <c r="F220" s="89"/>
      <c r="G220" s="87">
        <f t="shared" si="4"/>
        <v>0</v>
      </c>
      <c r="H220" s="67"/>
      <c r="I220" s="134"/>
    </row>
    <row r="221" spans="2:9">
      <c r="B221" s="48"/>
      <c r="C221" s="37"/>
      <c r="D221" s="36"/>
      <c r="E221" s="88"/>
      <c r="F221" s="89"/>
      <c r="G221" s="87">
        <f t="shared" si="4"/>
        <v>0</v>
      </c>
      <c r="H221" s="67"/>
      <c r="I221" s="134"/>
    </row>
    <row r="222" spans="2:9">
      <c r="B222" s="48"/>
      <c r="C222" s="37"/>
      <c r="D222" s="36"/>
      <c r="E222" s="88"/>
      <c r="F222" s="89"/>
      <c r="G222" s="87">
        <f t="shared" si="4"/>
        <v>0</v>
      </c>
      <c r="H222" s="67"/>
      <c r="I222" s="134"/>
    </row>
    <row r="223" spans="2:9">
      <c r="B223" s="48"/>
      <c r="C223" s="37"/>
      <c r="D223" s="36"/>
      <c r="E223" s="88"/>
      <c r="F223" s="89"/>
      <c r="G223" s="87">
        <f t="shared" si="4"/>
        <v>0</v>
      </c>
      <c r="H223" s="67"/>
      <c r="I223" s="134"/>
    </row>
    <row r="224" spans="2:9">
      <c r="B224" s="48"/>
      <c r="C224" s="37"/>
      <c r="D224" s="36"/>
      <c r="E224" s="88"/>
      <c r="F224" s="89"/>
      <c r="G224" s="87">
        <f t="shared" si="4"/>
        <v>0</v>
      </c>
      <c r="H224" s="67"/>
      <c r="I224" s="134"/>
    </row>
    <row r="225" spans="2:9">
      <c r="B225" s="48"/>
      <c r="C225" s="37"/>
      <c r="D225" s="36"/>
      <c r="E225" s="88"/>
      <c r="F225" s="89"/>
      <c r="G225" s="87">
        <f t="shared" si="4"/>
        <v>0</v>
      </c>
      <c r="H225" s="67"/>
      <c r="I225" s="134"/>
    </row>
    <row r="226" spans="2:9">
      <c r="B226" s="48"/>
      <c r="C226" s="37"/>
      <c r="D226" s="36"/>
      <c r="E226" s="88"/>
      <c r="F226" s="89"/>
      <c r="G226" s="87">
        <f t="shared" si="4"/>
        <v>0</v>
      </c>
      <c r="H226" s="67"/>
      <c r="I226" s="134"/>
    </row>
    <row r="227" spans="2:9">
      <c r="B227" s="48"/>
      <c r="C227" s="37"/>
      <c r="D227" s="36"/>
      <c r="E227" s="88"/>
      <c r="F227" s="89"/>
      <c r="G227" s="87">
        <f t="shared" si="4"/>
        <v>0</v>
      </c>
      <c r="H227" s="67"/>
      <c r="I227" s="134"/>
    </row>
    <row r="228" spans="2:9">
      <c r="B228" s="48"/>
      <c r="C228" s="37"/>
      <c r="D228" s="36"/>
      <c r="E228" s="88"/>
      <c r="F228" s="89"/>
      <c r="G228" s="87">
        <f t="shared" si="4"/>
        <v>0</v>
      </c>
      <c r="H228" s="67"/>
      <c r="I228" s="134"/>
    </row>
    <row r="229" spans="2:9">
      <c r="B229" s="48"/>
      <c r="C229" s="37"/>
      <c r="D229" s="36"/>
      <c r="E229" s="88"/>
      <c r="F229" s="89"/>
      <c r="G229" s="87">
        <f t="shared" si="4"/>
        <v>0</v>
      </c>
      <c r="H229" s="67"/>
      <c r="I229" s="134"/>
    </row>
    <row r="230" spans="2:9">
      <c r="B230" s="48"/>
      <c r="C230" s="37"/>
      <c r="D230" s="36"/>
      <c r="E230" s="88"/>
      <c r="F230" s="89"/>
      <c r="G230" s="87">
        <f t="shared" si="4"/>
        <v>0</v>
      </c>
      <c r="H230" s="67"/>
      <c r="I230" s="134"/>
    </row>
    <row r="231" spans="2:9">
      <c r="B231" s="48"/>
      <c r="C231" s="37"/>
      <c r="D231" s="36"/>
      <c r="E231" s="88"/>
      <c r="F231" s="89"/>
      <c r="G231" s="87">
        <f t="shared" si="4"/>
        <v>0</v>
      </c>
      <c r="H231" s="67"/>
      <c r="I231" s="134"/>
    </row>
    <row r="232" spans="2:9">
      <c r="B232" s="48"/>
      <c r="C232" s="37"/>
      <c r="D232" s="36"/>
      <c r="E232" s="88"/>
      <c r="F232" s="89"/>
      <c r="G232" s="87">
        <f t="shared" si="4"/>
        <v>0</v>
      </c>
      <c r="H232" s="67"/>
      <c r="I232" s="134"/>
    </row>
    <row r="233" spans="2:9">
      <c r="B233" s="48"/>
      <c r="C233" s="37"/>
      <c r="D233" s="36"/>
      <c r="E233" s="88"/>
      <c r="F233" s="89"/>
      <c r="G233" s="87">
        <f t="shared" si="4"/>
        <v>0</v>
      </c>
      <c r="H233" s="67"/>
      <c r="I233" s="134"/>
    </row>
    <row r="234" spans="2:9">
      <c r="B234" s="48"/>
      <c r="C234" s="37"/>
      <c r="D234" s="36"/>
      <c r="E234" s="88"/>
      <c r="F234" s="89"/>
      <c r="G234" s="87">
        <f t="shared" si="4"/>
        <v>0</v>
      </c>
      <c r="H234" s="67"/>
      <c r="I234" s="134"/>
    </row>
    <row r="235" spans="2:9">
      <c r="B235" s="48"/>
      <c r="C235" s="37"/>
      <c r="D235" s="36"/>
      <c r="E235" s="88"/>
      <c r="F235" s="89"/>
      <c r="G235" s="87">
        <f t="shared" si="4"/>
        <v>0</v>
      </c>
      <c r="H235" s="67"/>
      <c r="I235" s="134"/>
    </row>
    <row r="236" spans="2:9">
      <c r="B236" s="48"/>
      <c r="C236" s="37"/>
      <c r="D236" s="36"/>
      <c r="E236" s="88"/>
      <c r="F236" s="89"/>
      <c r="G236" s="87">
        <f t="shared" si="4"/>
        <v>0</v>
      </c>
      <c r="H236" s="67"/>
      <c r="I236" s="134"/>
    </row>
    <row r="237" spans="2:9">
      <c r="B237" s="48"/>
      <c r="C237" s="37"/>
      <c r="D237" s="36"/>
      <c r="E237" s="88"/>
      <c r="F237" s="89"/>
      <c r="G237" s="87">
        <f t="shared" si="4"/>
        <v>0</v>
      </c>
      <c r="H237" s="67"/>
      <c r="I237" s="134"/>
    </row>
    <row r="238" spans="2:9">
      <c r="B238" s="48"/>
      <c r="C238" s="37"/>
      <c r="D238" s="36"/>
      <c r="E238" s="88"/>
      <c r="F238" s="89"/>
      <c r="G238" s="87">
        <f t="shared" si="4"/>
        <v>0</v>
      </c>
      <c r="H238" s="67"/>
      <c r="I238" s="134"/>
    </row>
    <row r="239" spans="2:9">
      <c r="B239" s="48"/>
      <c r="C239" s="37"/>
      <c r="D239" s="36"/>
      <c r="E239" s="88"/>
      <c r="F239" s="89"/>
      <c r="G239" s="87">
        <f t="shared" si="4"/>
        <v>0</v>
      </c>
      <c r="H239" s="67"/>
      <c r="I239" s="134"/>
    </row>
    <row r="240" spans="2:9">
      <c r="B240" s="48"/>
      <c r="C240" s="37"/>
      <c r="D240" s="36"/>
      <c r="E240" s="88"/>
      <c r="F240" s="89"/>
      <c r="G240" s="87">
        <f t="shared" si="4"/>
        <v>0</v>
      </c>
      <c r="H240" s="67"/>
      <c r="I240" s="134"/>
    </row>
    <row r="241" spans="2:9">
      <c r="B241" s="48"/>
      <c r="C241" s="37"/>
      <c r="D241" s="36"/>
      <c r="E241" s="88"/>
      <c r="F241" s="89"/>
      <c r="G241" s="87">
        <f t="shared" si="4"/>
        <v>0</v>
      </c>
      <c r="H241" s="67"/>
      <c r="I241" s="134"/>
    </row>
    <row r="242" spans="2:9">
      <c r="B242" s="48"/>
      <c r="C242" s="37"/>
      <c r="D242" s="36"/>
      <c r="E242" s="88"/>
      <c r="F242" s="89"/>
      <c r="G242" s="87">
        <f t="shared" si="4"/>
        <v>0</v>
      </c>
      <c r="H242" s="67"/>
      <c r="I242" s="134"/>
    </row>
    <row r="243" spans="2:9">
      <c r="B243" s="48"/>
      <c r="C243" s="37"/>
      <c r="D243" s="36"/>
      <c r="E243" s="88"/>
      <c r="F243" s="89"/>
      <c r="G243" s="87">
        <f t="shared" si="4"/>
        <v>0</v>
      </c>
      <c r="H243" s="67"/>
      <c r="I243" s="134"/>
    </row>
    <row r="244" spans="2:9">
      <c r="B244" s="48"/>
      <c r="C244" s="37"/>
      <c r="D244" s="36"/>
      <c r="E244" s="88"/>
      <c r="F244" s="89"/>
      <c r="G244" s="87">
        <f t="shared" si="4"/>
        <v>0</v>
      </c>
      <c r="H244" s="67"/>
      <c r="I244" s="134"/>
    </row>
    <row r="245" spans="2:9">
      <c r="B245" s="48"/>
      <c r="C245" s="37"/>
      <c r="D245" s="36"/>
      <c r="E245" s="88"/>
      <c r="F245" s="89"/>
      <c r="G245" s="87">
        <f t="shared" si="4"/>
        <v>0</v>
      </c>
      <c r="H245" s="67"/>
      <c r="I245" s="134"/>
    </row>
    <row r="246" spans="2:9">
      <c r="B246" s="48"/>
      <c r="C246" s="37"/>
      <c r="D246" s="36"/>
      <c r="E246" s="88"/>
      <c r="F246" s="89"/>
      <c r="G246" s="87">
        <f t="shared" si="4"/>
        <v>0</v>
      </c>
      <c r="H246" s="67"/>
      <c r="I246" s="134"/>
    </row>
    <row r="247" spans="2:9">
      <c r="B247" s="48"/>
      <c r="C247" s="37"/>
      <c r="D247" s="36"/>
      <c r="E247" s="88"/>
      <c r="F247" s="89"/>
      <c r="G247" s="87">
        <f t="shared" si="4"/>
        <v>0</v>
      </c>
      <c r="H247" s="67"/>
      <c r="I247" s="134"/>
    </row>
    <row r="248" spans="2:9">
      <c r="B248" s="48"/>
      <c r="C248" s="37"/>
      <c r="D248" s="36"/>
      <c r="E248" s="88"/>
      <c r="F248" s="89"/>
      <c r="G248" s="87">
        <f t="shared" si="4"/>
        <v>0</v>
      </c>
      <c r="H248" s="67"/>
      <c r="I248" s="134"/>
    </row>
    <row r="249" spans="2:9">
      <c r="B249" s="48"/>
      <c r="C249" s="37"/>
      <c r="D249" s="36"/>
      <c r="E249" s="88"/>
      <c r="F249" s="89"/>
      <c r="G249" s="87">
        <f t="shared" si="4"/>
        <v>0</v>
      </c>
      <c r="H249" s="67"/>
      <c r="I249" s="134"/>
    </row>
    <row r="250" spans="2:9">
      <c r="B250" s="48"/>
      <c r="C250" s="37"/>
      <c r="D250" s="36"/>
      <c r="E250" s="88"/>
      <c r="F250" s="89"/>
      <c r="G250" s="87">
        <f t="shared" si="4"/>
        <v>0</v>
      </c>
      <c r="H250" s="67"/>
      <c r="I250" s="134"/>
    </row>
    <row r="251" spans="2:9">
      <c r="B251" s="48"/>
      <c r="C251" s="37"/>
      <c r="D251" s="36"/>
      <c r="E251" s="88"/>
      <c r="F251" s="89"/>
      <c r="G251" s="87">
        <f t="shared" si="4"/>
        <v>0</v>
      </c>
      <c r="H251" s="67"/>
      <c r="I251" s="134"/>
    </row>
    <row r="252" spans="2:9">
      <c r="B252" s="48"/>
      <c r="C252" s="37"/>
      <c r="D252" s="36"/>
      <c r="E252" s="88"/>
      <c r="F252" s="89"/>
      <c r="G252" s="87">
        <f t="shared" si="4"/>
        <v>0</v>
      </c>
      <c r="H252" s="67"/>
      <c r="I252" s="134"/>
    </row>
    <row r="253" spans="2:9">
      <c r="B253" s="48"/>
      <c r="C253" s="37"/>
      <c r="D253" s="36"/>
      <c r="E253" s="88"/>
      <c r="F253" s="89"/>
      <c r="G253" s="87">
        <f t="shared" si="4"/>
        <v>0</v>
      </c>
      <c r="H253" s="67"/>
      <c r="I253" s="134"/>
    </row>
    <row r="254" spans="2:9">
      <c r="B254" s="48"/>
      <c r="C254" s="37"/>
      <c r="D254" s="36"/>
      <c r="E254" s="88"/>
      <c r="F254" s="89"/>
      <c r="G254" s="87">
        <f t="shared" si="4"/>
        <v>0</v>
      </c>
      <c r="H254" s="67"/>
      <c r="I254" s="134"/>
    </row>
    <row r="255" spans="2:9">
      <c r="B255" s="48"/>
      <c r="C255" s="37"/>
      <c r="D255" s="36"/>
      <c r="E255" s="88"/>
      <c r="F255" s="89"/>
      <c r="G255" s="87">
        <f t="shared" si="4"/>
        <v>0</v>
      </c>
      <c r="H255" s="67"/>
      <c r="I255" s="134"/>
    </row>
    <row r="256" spans="2:9">
      <c r="B256" s="48"/>
      <c r="C256" s="37"/>
      <c r="D256" s="36"/>
      <c r="E256" s="88"/>
      <c r="F256" s="89"/>
      <c r="G256" s="87">
        <f t="shared" si="4"/>
        <v>0</v>
      </c>
      <c r="H256" s="67"/>
      <c r="I256" s="134"/>
    </row>
    <row r="257" spans="2:9">
      <c r="B257" s="48"/>
      <c r="C257" s="37"/>
      <c r="D257" s="36"/>
      <c r="E257" s="88"/>
      <c r="F257" s="89"/>
      <c r="G257" s="87">
        <f t="shared" si="4"/>
        <v>0</v>
      </c>
      <c r="H257" s="67"/>
      <c r="I257" s="134"/>
    </row>
    <row r="258" spans="2:9">
      <c r="B258" s="48"/>
      <c r="C258" s="37"/>
      <c r="D258" s="36"/>
      <c r="E258" s="88"/>
      <c r="F258" s="89"/>
      <c r="G258" s="87">
        <f t="shared" si="4"/>
        <v>0</v>
      </c>
      <c r="H258" s="67"/>
      <c r="I258" s="134"/>
    </row>
    <row r="259" spans="2:9">
      <c r="B259" s="48"/>
      <c r="C259" s="37"/>
      <c r="D259" s="36"/>
      <c r="E259" s="88"/>
      <c r="F259" s="89"/>
      <c r="G259" s="87">
        <f t="shared" ref="G259:G322" si="5">E259+F259</f>
        <v>0</v>
      </c>
      <c r="H259" s="67"/>
      <c r="I259" s="134"/>
    </row>
    <row r="260" spans="2:9">
      <c r="B260" s="48"/>
      <c r="C260" s="37"/>
      <c r="D260" s="36"/>
      <c r="E260" s="88"/>
      <c r="F260" s="89"/>
      <c r="G260" s="87">
        <f t="shared" si="5"/>
        <v>0</v>
      </c>
      <c r="H260" s="67"/>
      <c r="I260" s="134"/>
    </row>
    <row r="261" spans="2:9">
      <c r="B261" s="48"/>
      <c r="C261" s="37"/>
      <c r="D261" s="36"/>
      <c r="E261" s="88"/>
      <c r="F261" s="89"/>
      <c r="G261" s="87">
        <f t="shared" si="5"/>
        <v>0</v>
      </c>
      <c r="H261" s="67"/>
      <c r="I261" s="134"/>
    </row>
    <row r="262" spans="2:9">
      <c r="B262" s="48"/>
      <c r="C262" s="37"/>
      <c r="D262" s="36"/>
      <c r="E262" s="88"/>
      <c r="F262" s="89"/>
      <c r="G262" s="87">
        <f t="shared" si="5"/>
        <v>0</v>
      </c>
      <c r="H262" s="67"/>
      <c r="I262" s="134"/>
    </row>
    <row r="263" spans="2:9">
      <c r="B263" s="48"/>
      <c r="C263" s="37"/>
      <c r="D263" s="36"/>
      <c r="E263" s="88"/>
      <c r="F263" s="89"/>
      <c r="G263" s="87">
        <f t="shared" si="5"/>
        <v>0</v>
      </c>
      <c r="H263" s="67"/>
      <c r="I263" s="134"/>
    </row>
    <row r="264" spans="2:9">
      <c r="B264" s="48"/>
      <c r="C264" s="37"/>
      <c r="D264" s="36"/>
      <c r="E264" s="88"/>
      <c r="F264" s="89"/>
      <c r="G264" s="87">
        <f t="shared" si="5"/>
        <v>0</v>
      </c>
      <c r="H264" s="67"/>
      <c r="I264" s="134"/>
    </row>
    <row r="265" spans="2:9">
      <c r="B265" s="48"/>
      <c r="C265" s="37"/>
      <c r="D265" s="36"/>
      <c r="E265" s="88"/>
      <c r="F265" s="89"/>
      <c r="G265" s="87">
        <f t="shared" si="5"/>
        <v>0</v>
      </c>
      <c r="H265" s="67"/>
      <c r="I265" s="134"/>
    </row>
    <row r="266" spans="2:9">
      <c r="B266" s="48"/>
      <c r="C266" s="37"/>
      <c r="D266" s="36"/>
      <c r="E266" s="88"/>
      <c r="F266" s="89"/>
      <c r="G266" s="87">
        <f t="shared" si="5"/>
        <v>0</v>
      </c>
      <c r="H266" s="67"/>
      <c r="I266" s="134"/>
    </row>
    <row r="267" spans="2:9">
      <c r="B267" s="48"/>
      <c r="C267" s="37"/>
      <c r="D267" s="36"/>
      <c r="E267" s="88"/>
      <c r="F267" s="89"/>
      <c r="G267" s="87">
        <f t="shared" si="5"/>
        <v>0</v>
      </c>
      <c r="H267" s="67"/>
      <c r="I267" s="134"/>
    </row>
    <row r="268" spans="2:9">
      <c r="B268" s="48"/>
      <c r="C268" s="37"/>
      <c r="D268" s="36"/>
      <c r="E268" s="88"/>
      <c r="F268" s="89"/>
      <c r="G268" s="87">
        <f t="shared" si="5"/>
        <v>0</v>
      </c>
      <c r="H268" s="67"/>
      <c r="I268" s="134"/>
    </row>
    <row r="269" spans="2:9">
      <c r="B269" s="48"/>
      <c r="C269" s="37"/>
      <c r="D269" s="36"/>
      <c r="E269" s="88"/>
      <c r="F269" s="89"/>
      <c r="G269" s="87">
        <f t="shared" si="5"/>
        <v>0</v>
      </c>
      <c r="H269" s="67"/>
      <c r="I269" s="134"/>
    </row>
    <row r="270" spans="2:9">
      <c r="B270" s="48"/>
      <c r="C270" s="37"/>
      <c r="D270" s="36"/>
      <c r="E270" s="88"/>
      <c r="F270" s="89"/>
      <c r="G270" s="87">
        <f t="shared" si="5"/>
        <v>0</v>
      </c>
      <c r="H270" s="67"/>
      <c r="I270" s="134"/>
    </row>
    <row r="271" spans="2:9">
      <c r="B271" s="48"/>
      <c r="C271" s="37"/>
      <c r="D271" s="36"/>
      <c r="E271" s="88"/>
      <c r="F271" s="89"/>
      <c r="G271" s="87">
        <f t="shared" si="5"/>
        <v>0</v>
      </c>
      <c r="H271" s="67"/>
      <c r="I271" s="134"/>
    </row>
    <row r="272" spans="2:9">
      <c r="B272" s="48"/>
      <c r="C272" s="37"/>
      <c r="D272" s="36"/>
      <c r="E272" s="88"/>
      <c r="F272" s="89"/>
      <c r="G272" s="87">
        <f t="shared" si="5"/>
        <v>0</v>
      </c>
      <c r="H272" s="67"/>
      <c r="I272" s="134"/>
    </row>
    <row r="273" spans="2:9">
      <c r="B273" s="48"/>
      <c r="C273" s="37"/>
      <c r="D273" s="36"/>
      <c r="E273" s="88"/>
      <c r="F273" s="89"/>
      <c r="G273" s="87">
        <f t="shared" si="5"/>
        <v>0</v>
      </c>
      <c r="H273" s="67"/>
      <c r="I273" s="134"/>
    </row>
    <row r="274" spans="2:9">
      <c r="B274" s="48"/>
      <c r="C274" s="37"/>
      <c r="D274" s="36"/>
      <c r="E274" s="88"/>
      <c r="F274" s="89"/>
      <c r="G274" s="87">
        <f t="shared" si="5"/>
        <v>0</v>
      </c>
      <c r="H274" s="67"/>
      <c r="I274" s="134"/>
    </row>
    <row r="275" spans="2:9">
      <c r="B275" s="48"/>
      <c r="C275" s="37"/>
      <c r="D275" s="36"/>
      <c r="E275" s="88"/>
      <c r="F275" s="89"/>
      <c r="G275" s="87">
        <f t="shared" si="5"/>
        <v>0</v>
      </c>
      <c r="H275" s="67"/>
      <c r="I275" s="134"/>
    </row>
    <row r="276" spans="2:9">
      <c r="B276" s="48"/>
      <c r="C276" s="37"/>
      <c r="D276" s="36"/>
      <c r="E276" s="88"/>
      <c r="F276" s="89"/>
      <c r="G276" s="87">
        <f t="shared" si="5"/>
        <v>0</v>
      </c>
      <c r="H276" s="67"/>
      <c r="I276" s="134"/>
    </row>
    <row r="277" spans="2:9">
      <c r="B277" s="48"/>
      <c r="C277" s="37"/>
      <c r="D277" s="36"/>
      <c r="E277" s="88"/>
      <c r="F277" s="89"/>
      <c r="G277" s="87">
        <f t="shared" si="5"/>
        <v>0</v>
      </c>
      <c r="H277" s="67"/>
      <c r="I277" s="134"/>
    </row>
    <row r="278" spans="2:9">
      <c r="B278" s="48"/>
      <c r="C278" s="37"/>
      <c r="D278" s="36"/>
      <c r="E278" s="88"/>
      <c r="F278" s="89"/>
      <c r="G278" s="87">
        <f t="shared" si="5"/>
        <v>0</v>
      </c>
      <c r="H278" s="67"/>
      <c r="I278" s="134"/>
    </row>
    <row r="279" spans="2:9">
      <c r="B279" s="48"/>
      <c r="C279" s="37"/>
      <c r="D279" s="36"/>
      <c r="E279" s="88"/>
      <c r="F279" s="89"/>
      <c r="G279" s="87">
        <f t="shared" si="5"/>
        <v>0</v>
      </c>
      <c r="H279" s="67"/>
      <c r="I279" s="134"/>
    </row>
    <row r="280" spans="2:9">
      <c r="B280" s="48"/>
      <c r="C280" s="37"/>
      <c r="D280" s="36"/>
      <c r="E280" s="88"/>
      <c r="F280" s="89"/>
      <c r="G280" s="87">
        <f t="shared" si="5"/>
        <v>0</v>
      </c>
      <c r="H280" s="67"/>
      <c r="I280" s="134"/>
    </row>
    <row r="281" spans="2:9">
      <c r="B281" s="48"/>
      <c r="C281" s="37"/>
      <c r="D281" s="36"/>
      <c r="E281" s="88"/>
      <c r="F281" s="89"/>
      <c r="G281" s="87">
        <f t="shared" si="5"/>
        <v>0</v>
      </c>
      <c r="H281" s="67"/>
      <c r="I281" s="134"/>
    </row>
    <row r="282" spans="2:9">
      <c r="B282" s="48"/>
      <c r="C282" s="37"/>
      <c r="D282" s="36"/>
      <c r="E282" s="88"/>
      <c r="F282" s="89"/>
      <c r="G282" s="87">
        <f t="shared" si="5"/>
        <v>0</v>
      </c>
      <c r="H282" s="67"/>
      <c r="I282" s="134"/>
    </row>
    <row r="283" spans="2:9">
      <c r="B283" s="48"/>
      <c r="C283" s="37"/>
      <c r="D283" s="36"/>
      <c r="E283" s="88"/>
      <c r="F283" s="89"/>
      <c r="G283" s="87">
        <f t="shared" si="5"/>
        <v>0</v>
      </c>
      <c r="H283" s="67"/>
      <c r="I283" s="134"/>
    </row>
    <row r="284" spans="2:9">
      <c r="B284" s="48"/>
      <c r="C284" s="37"/>
      <c r="D284" s="36"/>
      <c r="E284" s="88"/>
      <c r="F284" s="89"/>
      <c r="G284" s="87">
        <f t="shared" si="5"/>
        <v>0</v>
      </c>
      <c r="H284" s="67"/>
      <c r="I284" s="134"/>
    </row>
    <row r="285" spans="2:9">
      <c r="B285" s="48"/>
      <c r="C285" s="37"/>
      <c r="D285" s="36"/>
      <c r="E285" s="88"/>
      <c r="F285" s="89"/>
      <c r="G285" s="87">
        <f t="shared" si="5"/>
        <v>0</v>
      </c>
      <c r="H285" s="67"/>
      <c r="I285" s="134"/>
    </row>
    <row r="286" spans="2:9">
      <c r="B286" s="48"/>
      <c r="C286" s="37"/>
      <c r="D286" s="36"/>
      <c r="E286" s="88"/>
      <c r="F286" s="89"/>
      <c r="G286" s="87">
        <f t="shared" si="5"/>
        <v>0</v>
      </c>
      <c r="H286" s="67"/>
      <c r="I286" s="134"/>
    </row>
    <row r="287" spans="2:9">
      <c r="B287" s="48"/>
      <c r="C287" s="37"/>
      <c r="D287" s="36"/>
      <c r="E287" s="88"/>
      <c r="F287" s="89"/>
      <c r="G287" s="87">
        <f t="shared" si="5"/>
        <v>0</v>
      </c>
      <c r="H287" s="67"/>
      <c r="I287" s="134"/>
    </row>
    <row r="288" spans="2:9">
      <c r="B288" s="48"/>
      <c r="C288" s="37"/>
      <c r="D288" s="36"/>
      <c r="E288" s="88"/>
      <c r="F288" s="89"/>
      <c r="G288" s="87">
        <f t="shared" si="5"/>
        <v>0</v>
      </c>
      <c r="H288" s="67"/>
      <c r="I288" s="134"/>
    </row>
    <row r="289" spans="2:9">
      <c r="B289" s="48"/>
      <c r="C289" s="37"/>
      <c r="D289" s="36"/>
      <c r="E289" s="88"/>
      <c r="F289" s="89"/>
      <c r="G289" s="87">
        <f t="shared" si="5"/>
        <v>0</v>
      </c>
      <c r="H289" s="67"/>
      <c r="I289" s="134"/>
    </row>
    <row r="290" spans="2:9">
      <c r="B290" s="48"/>
      <c r="C290" s="37"/>
      <c r="D290" s="36"/>
      <c r="E290" s="88"/>
      <c r="F290" s="89"/>
      <c r="G290" s="87">
        <f t="shared" si="5"/>
        <v>0</v>
      </c>
      <c r="H290" s="67"/>
      <c r="I290" s="134"/>
    </row>
    <row r="291" spans="2:9">
      <c r="B291" s="48"/>
      <c r="C291" s="37"/>
      <c r="D291" s="36"/>
      <c r="E291" s="88"/>
      <c r="F291" s="89"/>
      <c r="G291" s="87">
        <f t="shared" si="5"/>
        <v>0</v>
      </c>
      <c r="H291" s="67"/>
      <c r="I291" s="134"/>
    </row>
    <row r="292" spans="2:9">
      <c r="B292" s="48"/>
      <c r="C292" s="37"/>
      <c r="D292" s="36"/>
      <c r="E292" s="88"/>
      <c r="F292" s="89"/>
      <c r="G292" s="87">
        <f t="shared" si="5"/>
        <v>0</v>
      </c>
      <c r="H292" s="67"/>
      <c r="I292" s="134"/>
    </row>
    <row r="293" spans="2:9">
      <c r="B293" s="48"/>
      <c r="C293" s="37"/>
      <c r="D293" s="36"/>
      <c r="E293" s="88"/>
      <c r="F293" s="89"/>
      <c r="G293" s="87">
        <f t="shared" si="5"/>
        <v>0</v>
      </c>
      <c r="H293" s="67"/>
      <c r="I293" s="134"/>
    </row>
    <row r="294" spans="2:9">
      <c r="B294" s="48"/>
      <c r="C294" s="37"/>
      <c r="D294" s="36"/>
      <c r="E294" s="88"/>
      <c r="F294" s="89"/>
      <c r="G294" s="87">
        <f t="shared" si="5"/>
        <v>0</v>
      </c>
      <c r="H294" s="67"/>
      <c r="I294" s="134"/>
    </row>
    <row r="295" spans="2:9">
      <c r="B295" s="48"/>
      <c r="C295" s="37"/>
      <c r="D295" s="36"/>
      <c r="E295" s="88"/>
      <c r="F295" s="89"/>
      <c r="G295" s="87">
        <f t="shared" si="5"/>
        <v>0</v>
      </c>
      <c r="H295" s="67"/>
      <c r="I295" s="134"/>
    </row>
    <row r="296" spans="2:9">
      <c r="B296" s="48"/>
      <c r="C296" s="37"/>
      <c r="D296" s="36"/>
      <c r="E296" s="88"/>
      <c r="F296" s="89"/>
      <c r="G296" s="87">
        <f t="shared" si="5"/>
        <v>0</v>
      </c>
      <c r="H296" s="67"/>
      <c r="I296" s="134"/>
    </row>
    <row r="297" spans="2:9">
      <c r="B297" s="48"/>
      <c r="C297" s="37"/>
      <c r="D297" s="36"/>
      <c r="E297" s="88"/>
      <c r="F297" s="89"/>
      <c r="G297" s="87">
        <f t="shared" si="5"/>
        <v>0</v>
      </c>
      <c r="H297" s="67"/>
      <c r="I297" s="134"/>
    </row>
    <row r="298" spans="2:9">
      <c r="B298" s="48"/>
      <c r="C298" s="37"/>
      <c r="D298" s="36"/>
      <c r="E298" s="88"/>
      <c r="F298" s="89"/>
      <c r="G298" s="87">
        <f t="shared" si="5"/>
        <v>0</v>
      </c>
      <c r="H298" s="67"/>
      <c r="I298" s="134"/>
    </row>
    <row r="299" spans="2:9">
      <c r="B299" s="48"/>
      <c r="C299" s="37"/>
      <c r="D299" s="36"/>
      <c r="E299" s="88"/>
      <c r="F299" s="89"/>
      <c r="G299" s="87">
        <f t="shared" si="5"/>
        <v>0</v>
      </c>
      <c r="H299" s="67"/>
      <c r="I299" s="134"/>
    </row>
    <row r="300" spans="2:9">
      <c r="B300" s="48"/>
      <c r="C300" s="37"/>
      <c r="D300" s="36"/>
      <c r="E300" s="88"/>
      <c r="F300" s="89"/>
      <c r="G300" s="87">
        <f t="shared" si="5"/>
        <v>0</v>
      </c>
      <c r="H300" s="67"/>
      <c r="I300" s="134"/>
    </row>
    <row r="301" spans="2:9">
      <c r="B301" s="48"/>
      <c r="C301" s="37"/>
      <c r="D301" s="36"/>
      <c r="E301" s="88"/>
      <c r="F301" s="89"/>
      <c r="G301" s="87">
        <f t="shared" si="5"/>
        <v>0</v>
      </c>
      <c r="H301" s="67"/>
      <c r="I301" s="134"/>
    </row>
    <row r="302" spans="2:9">
      <c r="B302" s="48"/>
      <c r="C302" s="37"/>
      <c r="D302" s="36"/>
      <c r="E302" s="88"/>
      <c r="F302" s="89"/>
      <c r="G302" s="87">
        <f t="shared" si="5"/>
        <v>0</v>
      </c>
      <c r="H302" s="67"/>
      <c r="I302" s="134"/>
    </row>
    <row r="303" spans="2:9">
      <c r="B303" s="48"/>
      <c r="C303" s="37"/>
      <c r="D303" s="36"/>
      <c r="E303" s="88"/>
      <c r="F303" s="89"/>
      <c r="G303" s="87">
        <f t="shared" si="5"/>
        <v>0</v>
      </c>
      <c r="H303" s="67"/>
      <c r="I303" s="134"/>
    </row>
    <row r="304" spans="2:9">
      <c r="B304" s="48"/>
      <c r="C304" s="37"/>
      <c r="D304" s="36"/>
      <c r="E304" s="88"/>
      <c r="F304" s="89"/>
      <c r="G304" s="87">
        <f t="shared" si="5"/>
        <v>0</v>
      </c>
      <c r="H304" s="67"/>
      <c r="I304" s="134"/>
    </row>
    <row r="305" spans="2:9">
      <c r="B305" s="48"/>
      <c r="C305" s="37"/>
      <c r="D305" s="36"/>
      <c r="E305" s="88"/>
      <c r="F305" s="89"/>
      <c r="G305" s="87">
        <f t="shared" si="5"/>
        <v>0</v>
      </c>
      <c r="H305" s="67"/>
      <c r="I305" s="134"/>
    </row>
    <row r="306" spans="2:9">
      <c r="B306" s="48"/>
      <c r="C306" s="37"/>
      <c r="D306" s="36"/>
      <c r="E306" s="88"/>
      <c r="F306" s="89"/>
      <c r="G306" s="87">
        <f t="shared" si="5"/>
        <v>0</v>
      </c>
      <c r="H306" s="67"/>
      <c r="I306" s="134"/>
    </row>
    <row r="307" spans="2:9">
      <c r="B307" s="48"/>
      <c r="C307" s="37"/>
      <c r="D307" s="36"/>
      <c r="E307" s="88"/>
      <c r="F307" s="89"/>
      <c r="G307" s="87">
        <f t="shared" si="5"/>
        <v>0</v>
      </c>
      <c r="H307" s="67"/>
      <c r="I307" s="134"/>
    </row>
    <row r="308" spans="2:9">
      <c r="B308" s="48"/>
      <c r="C308" s="37"/>
      <c r="D308" s="36"/>
      <c r="E308" s="88"/>
      <c r="F308" s="89"/>
      <c r="G308" s="87">
        <f t="shared" si="5"/>
        <v>0</v>
      </c>
      <c r="H308" s="67"/>
      <c r="I308" s="134"/>
    </row>
    <row r="309" spans="2:9">
      <c r="B309" s="48"/>
      <c r="C309" s="37"/>
      <c r="D309" s="36"/>
      <c r="E309" s="88"/>
      <c r="F309" s="89"/>
      <c r="G309" s="87">
        <f t="shared" si="5"/>
        <v>0</v>
      </c>
      <c r="H309" s="67"/>
      <c r="I309" s="134"/>
    </row>
    <row r="310" spans="2:9">
      <c r="B310" s="48"/>
      <c r="C310" s="37"/>
      <c r="D310" s="36"/>
      <c r="E310" s="88"/>
      <c r="F310" s="89"/>
      <c r="G310" s="87">
        <f t="shared" si="5"/>
        <v>0</v>
      </c>
      <c r="H310" s="67"/>
      <c r="I310" s="134"/>
    </row>
    <row r="311" spans="2:9">
      <c r="B311" s="48"/>
      <c r="C311" s="37"/>
      <c r="D311" s="36"/>
      <c r="E311" s="88"/>
      <c r="F311" s="89"/>
      <c r="G311" s="87">
        <f t="shared" si="5"/>
        <v>0</v>
      </c>
      <c r="H311" s="67"/>
      <c r="I311" s="134"/>
    </row>
    <row r="312" spans="2:9">
      <c r="B312" s="48"/>
      <c r="C312" s="37"/>
      <c r="D312" s="36"/>
      <c r="E312" s="88"/>
      <c r="F312" s="89"/>
      <c r="G312" s="87">
        <f t="shared" si="5"/>
        <v>0</v>
      </c>
      <c r="H312" s="67"/>
      <c r="I312" s="134"/>
    </row>
    <row r="313" spans="2:9">
      <c r="B313" s="48"/>
      <c r="C313" s="37"/>
      <c r="D313" s="36"/>
      <c r="E313" s="88"/>
      <c r="F313" s="89"/>
      <c r="G313" s="87">
        <f t="shared" si="5"/>
        <v>0</v>
      </c>
      <c r="H313" s="67"/>
      <c r="I313" s="134"/>
    </row>
    <row r="314" spans="2:9">
      <c r="B314" s="48"/>
      <c r="C314" s="37"/>
      <c r="D314" s="36"/>
      <c r="E314" s="88"/>
      <c r="F314" s="89"/>
      <c r="G314" s="87">
        <f t="shared" si="5"/>
        <v>0</v>
      </c>
      <c r="H314" s="67"/>
      <c r="I314" s="134"/>
    </row>
    <row r="315" spans="2:9">
      <c r="B315" s="48"/>
      <c r="C315" s="37"/>
      <c r="D315" s="36"/>
      <c r="E315" s="88"/>
      <c r="F315" s="89"/>
      <c r="G315" s="87">
        <f t="shared" si="5"/>
        <v>0</v>
      </c>
      <c r="H315" s="67"/>
      <c r="I315" s="134"/>
    </row>
    <row r="316" spans="2:9">
      <c r="B316" s="48"/>
      <c r="C316" s="37"/>
      <c r="D316" s="36"/>
      <c r="E316" s="88"/>
      <c r="F316" s="89"/>
      <c r="G316" s="87">
        <f t="shared" si="5"/>
        <v>0</v>
      </c>
      <c r="H316" s="67"/>
      <c r="I316" s="134"/>
    </row>
    <row r="317" spans="2:9">
      <c r="B317" s="48"/>
      <c r="C317" s="37"/>
      <c r="D317" s="36"/>
      <c r="E317" s="88"/>
      <c r="F317" s="89"/>
      <c r="G317" s="87">
        <f t="shared" si="5"/>
        <v>0</v>
      </c>
      <c r="H317" s="67"/>
      <c r="I317" s="134"/>
    </row>
    <row r="318" spans="2:9">
      <c r="B318" s="48"/>
      <c r="C318" s="37"/>
      <c r="D318" s="36"/>
      <c r="E318" s="88"/>
      <c r="F318" s="89"/>
      <c r="G318" s="87">
        <f t="shared" si="5"/>
        <v>0</v>
      </c>
      <c r="H318" s="67"/>
      <c r="I318" s="134"/>
    </row>
    <row r="319" spans="2:9">
      <c r="B319" s="48"/>
      <c r="C319" s="37"/>
      <c r="D319" s="36"/>
      <c r="E319" s="88"/>
      <c r="F319" s="89"/>
      <c r="G319" s="87">
        <f t="shared" si="5"/>
        <v>0</v>
      </c>
      <c r="H319" s="67"/>
      <c r="I319" s="134"/>
    </row>
    <row r="320" spans="2:9">
      <c r="B320" s="48"/>
      <c r="C320" s="37"/>
      <c r="D320" s="36"/>
      <c r="E320" s="88"/>
      <c r="F320" s="89"/>
      <c r="G320" s="87">
        <f t="shared" si="5"/>
        <v>0</v>
      </c>
      <c r="H320" s="67"/>
      <c r="I320" s="134"/>
    </row>
    <row r="321" spans="2:9">
      <c r="B321" s="48"/>
      <c r="C321" s="37"/>
      <c r="D321" s="36"/>
      <c r="E321" s="88"/>
      <c r="F321" s="89"/>
      <c r="G321" s="87">
        <f t="shared" si="5"/>
        <v>0</v>
      </c>
      <c r="H321" s="67"/>
      <c r="I321" s="134"/>
    </row>
    <row r="322" spans="2:9">
      <c r="B322" s="48"/>
      <c r="C322" s="37"/>
      <c r="D322" s="36"/>
      <c r="E322" s="88"/>
      <c r="F322" s="89"/>
      <c r="G322" s="87">
        <f t="shared" si="5"/>
        <v>0</v>
      </c>
      <c r="H322" s="67"/>
      <c r="I322" s="134"/>
    </row>
    <row r="323" spans="2:9">
      <c r="B323" s="48"/>
      <c r="C323" s="37"/>
      <c r="D323" s="36"/>
      <c r="E323" s="88"/>
      <c r="F323" s="89"/>
      <c r="G323" s="87">
        <f t="shared" ref="G323:G386" si="6">E323+F323</f>
        <v>0</v>
      </c>
      <c r="H323" s="67"/>
      <c r="I323" s="134"/>
    </row>
    <row r="324" spans="2:9">
      <c r="B324" s="48"/>
      <c r="C324" s="37"/>
      <c r="D324" s="36"/>
      <c r="E324" s="88"/>
      <c r="F324" s="89"/>
      <c r="G324" s="87">
        <f t="shared" si="6"/>
        <v>0</v>
      </c>
      <c r="H324" s="67"/>
      <c r="I324" s="134"/>
    </row>
    <row r="325" spans="2:9">
      <c r="B325" s="48"/>
      <c r="C325" s="37"/>
      <c r="D325" s="36"/>
      <c r="E325" s="88"/>
      <c r="F325" s="89"/>
      <c r="G325" s="87">
        <f t="shared" si="6"/>
        <v>0</v>
      </c>
      <c r="H325" s="67"/>
      <c r="I325" s="134"/>
    </row>
    <row r="326" spans="2:9">
      <c r="B326" s="48"/>
      <c r="C326" s="37"/>
      <c r="D326" s="36"/>
      <c r="E326" s="88"/>
      <c r="F326" s="89"/>
      <c r="G326" s="87">
        <f t="shared" si="6"/>
        <v>0</v>
      </c>
      <c r="H326" s="67"/>
      <c r="I326" s="134"/>
    </row>
    <row r="327" spans="2:9">
      <c r="B327" s="48"/>
      <c r="C327" s="37"/>
      <c r="D327" s="36"/>
      <c r="E327" s="88"/>
      <c r="F327" s="89"/>
      <c r="G327" s="87">
        <f t="shared" si="6"/>
        <v>0</v>
      </c>
      <c r="H327" s="67"/>
      <c r="I327" s="134"/>
    </row>
    <row r="328" spans="2:9">
      <c r="B328" s="48"/>
      <c r="C328" s="37"/>
      <c r="D328" s="36"/>
      <c r="E328" s="88"/>
      <c r="F328" s="89"/>
      <c r="G328" s="87">
        <f t="shared" si="6"/>
        <v>0</v>
      </c>
      <c r="H328" s="67"/>
      <c r="I328" s="134"/>
    </row>
    <row r="329" spans="2:9">
      <c r="B329" s="48"/>
      <c r="C329" s="37"/>
      <c r="D329" s="36"/>
      <c r="E329" s="88"/>
      <c r="F329" s="89"/>
      <c r="G329" s="87">
        <f t="shared" si="6"/>
        <v>0</v>
      </c>
      <c r="H329" s="67"/>
      <c r="I329" s="134"/>
    </row>
    <row r="330" spans="2:9">
      <c r="B330" s="48"/>
      <c r="C330" s="37"/>
      <c r="D330" s="36"/>
      <c r="E330" s="88"/>
      <c r="F330" s="89"/>
      <c r="G330" s="87">
        <f t="shared" si="6"/>
        <v>0</v>
      </c>
      <c r="H330" s="67"/>
      <c r="I330" s="134"/>
    </row>
    <row r="331" spans="2:9">
      <c r="B331" s="48"/>
      <c r="C331" s="37"/>
      <c r="D331" s="36"/>
      <c r="E331" s="88"/>
      <c r="F331" s="89"/>
      <c r="G331" s="87">
        <f t="shared" si="6"/>
        <v>0</v>
      </c>
      <c r="H331" s="67"/>
      <c r="I331" s="134"/>
    </row>
    <row r="332" spans="2:9">
      <c r="B332" s="48"/>
      <c r="C332" s="37"/>
      <c r="D332" s="36"/>
      <c r="E332" s="88"/>
      <c r="F332" s="89"/>
      <c r="G332" s="87">
        <f t="shared" si="6"/>
        <v>0</v>
      </c>
      <c r="H332" s="67"/>
      <c r="I332" s="134"/>
    </row>
    <row r="333" spans="2:9">
      <c r="B333" s="48"/>
      <c r="C333" s="37"/>
      <c r="D333" s="36"/>
      <c r="E333" s="88"/>
      <c r="F333" s="89"/>
      <c r="G333" s="87">
        <f t="shared" si="6"/>
        <v>0</v>
      </c>
      <c r="H333" s="67"/>
      <c r="I333" s="134"/>
    </row>
    <row r="334" spans="2:9">
      <c r="B334" s="48"/>
      <c r="C334" s="37"/>
      <c r="D334" s="36"/>
      <c r="E334" s="88"/>
      <c r="F334" s="89"/>
      <c r="G334" s="87">
        <f t="shared" si="6"/>
        <v>0</v>
      </c>
      <c r="H334" s="67"/>
      <c r="I334" s="134"/>
    </row>
    <row r="335" spans="2:9">
      <c r="B335" s="48"/>
      <c r="C335" s="37"/>
      <c r="D335" s="36"/>
      <c r="E335" s="88"/>
      <c r="F335" s="89"/>
      <c r="G335" s="87">
        <f t="shared" si="6"/>
        <v>0</v>
      </c>
      <c r="H335" s="67"/>
      <c r="I335" s="134"/>
    </row>
    <row r="336" spans="2:9">
      <c r="B336" s="48"/>
      <c r="C336" s="37"/>
      <c r="D336" s="36"/>
      <c r="E336" s="88"/>
      <c r="F336" s="89"/>
      <c r="G336" s="87">
        <f t="shared" si="6"/>
        <v>0</v>
      </c>
      <c r="H336" s="67"/>
      <c r="I336" s="134"/>
    </row>
    <row r="337" spans="2:9">
      <c r="B337" s="48"/>
      <c r="C337" s="37"/>
      <c r="D337" s="36"/>
      <c r="E337" s="88"/>
      <c r="F337" s="89"/>
      <c r="G337" s="87">
        <f t="shared" si="6"/>
        <v>0</v>
      </c>
      <c r="H337" s="67"/>
      <c r="I337" s="134"/>
    </row>
    <row r="338" spans="2:9">
      <c r="B338" s="48"/>
      <c r="C338" s="37"/>
      <c r="D338" s="36"/>
      <c r="E338" s="88"/>
      <c r="F338" s="89"/>
      <c r="G338" s="87">
        <f t="shared" si="6"/>
        <v>0</v>
      </c>
      <c r="H338" s="67"/>
      <c r="I338" s="134"/>
    </row>
    <row r="339" spans="2:9">
      <c r="B339" s="48"/>
      <c r="C339" s="37"/>
      <c r="D339" s="36"/>
      <c r="E339" s="88"/>
      <c r="F339" s="89"/>
      <c r="G339" s="87">
        <f t="shared" si="6"/>
        <v>0</v>
      </c>
      <c r="H339" s="67"/>
      <c r="I339" s="134"/>
    </row>
    <row r="340" spans="2:9">
      <c r="B340" s="48"/>
      <c r="C340" s="37"/>
      <c r="D340" s="36"/>
      <c r="E340" s="88"/>
      <c r="F340" s="89"/>
      <c r="G340" s="87">
        <f t="shared" si="6"/>
        <v>0</v>
      </c>
      <c r="H340" s="67"/>
      <c r="I340" s="134"/>
    </row>
    <row r="341" spans="2:9">
      <c r="B341" s="48"/>
      <c r="C341" s="37"/>
      <c r="D341" s="36"/>
      <c r="E341" s="88"/>
      <c r="F341" s="89"/>
      <c r="G341" s="87">
        <f t="shared" si="6"/>
        <v>0</v>
      </c>
      <c r="H341" s="67"/>
      <c r="I341" s="134"/>
    </row>
    <row r="342" spans="2:9">
      <c r="B342" s="48"/>
      <c r="C342" s="37"/>
      <c r="D342" s="36"/>
      <c r="E342" s="88"/>
      <c r="F342" s="89"/>
      <c r="G342" s="87">
        <f t="shared" si="6"/>
        <v>0</v>
      </c>
      <c r="H342" s="67"/>
      <c r="I342" s="134"/>
    </row>
    <row r="343" spans="2:9">
      <c r="B343" s="48"/>
      <c r="C343" s="37"/>
      <c r="D343" s="36"/>
      <c r="E343" s="88"/>
      <c r="F343" s="89"/>
      <c r="G343" s="87">
        <f t="shared" si="6"/>
        <v>0</v>
      </c>
      <c r="H343" s="67"/>
      <c r="I343" s="134"/>
    </row>
    <row r="344" spans="2:9">
      <c r="B344" s="48"/>
      <c r="C344" s="37"/>
      <c r="D344" s="36"/>
      <c r="E344" s="88"/>
      <c r="F344" s="89"/>
      <c r="G344" s="87">
        <f t="shared" si="6"/>
        <v>0</v>
      </c>
      <c r="H344" s="67"/>
      <c r="I344" s="134"/>
    </row>
    <row r="345" spans="2:9">
      <c r="B345" s="48"/>
      <c r="C345" s="37"/>
      <c r="D345" s="36"/>
      <c r="E345" s="88"/>
      <c r="F345" s="89"/>
      <c r="G345" s="87">
        <f t="shared" si="6"/>
        <v>0</v>
      </c>
      <c r="H345" s="67"/>
      <c r="I345" s="134"/>
    </row>
    <row r="346" spans="2:9">
      <c r="B346" s="48"/>
      <c r="C346" s="37"/>
      <c r="D346" s="36"/>
      <c r="E346" s="88"/>
      <c r="F346" s="89"/>
      <c r="G346" s="87">
        <f t="shared" si="6"/>
        <v>0</v>
      </c>
      <c r="H346" s="67"/>
      <c r="I346" s="134"/>
    </row>
    <row r="347" spans="2:9">
      <c r="B347" s="48"/>
      <c r="C347" s="37"/>
      <c r="D347" s="36"/>
      <c r="E347" s="88"/>
      <c r="F347" s="89"/>
      <c r="G347" s="87">
        <f t="shared" si="6"/>
        <v>0</v>
      </c>
      <c r="H347" s="67"/>
      <c r="I347" s="134"/>
    </row>
    <row r="348" spans="2:9">
      <c r="B348" s="48"/>
      <c r="C348" s="37"/>
      <c r="D348" s="36"/>
      <c r="E348" s="88"/>
      <c r="F348" s="89"/>
      <c r="G348" s="87">
        <f t="shared" si="6"/>
        <v>0</v>
      </c>
      <c r="H348" s="67"/>
      <c r="I348" s="134"/>
    </row>
    <row r="349" spans="2:9">
      <c r="B349" s="48"/>
      <c r="C349" s="37"/>
      <c r="D349" s="36"/>
      <c r="E349" s="88"/>
      <c r="F349" s="89"/>
      <c r="G349" s="87">
        <f t="shared" si="6"/>
        <v>0</v>
      </c>
      <c r="H349" s="67"/>
      <c r="I349" s="134"/>
    </row>
    <row r="350" spans="2:9">
      <c r="B350" s="48"/>
      <c r="C350" s="37"/>
      <c r="D350" s="36"/>
      <c r="E350" s="88"/>
      <c r="F350" s="89"/>
      <c r="G350" s="87">
        <f t="shared" si="6"/>
        <v>0</v>
      </c>
      <c r="H350" s="67"/>
      <c r="I350" s="134"/>
    </row>
    <row r="351" spans="2:9">
      <c r="B351" s="48"/>
      <c r="C351" s="37"/>
      <c r="D351" s="36"/>
      <c r="E351" s="88"/>
      <c r="F351" s="89"/>
      <c r="G351" s="87">
        <f t="shared" si="6"/>
        <v>0</v>
      </c>
      <c r="H351" s="67"/>
      <c r="I351" s="134"/>
    </row>
    <row r="352" spans="2:9">
      <c r="B352" s="48"/>
      <c r="C352" s="37"/>
      <c r="D352" s="36"/>
      <c r="E352" s="88"/>
      <c r="F352" s="89"/>
      <c r="G352" s="87">
        <f t="shared" si="6"/>
        <v>0</v>
      </c>
      <c r="H352" s="67"/>
      <c r="I352" s="134"/>
    </row>
    <row r="353" spans="2:9">
      <c r="B353" s="48"/>
      <c r="C353" s="37"/>
      <c r="D353" s="36"/>
      <c r="E353" s="88"/>
      <c r="F353" s="89"/>
      <c r="G353" s="87">
        <f t="shared" si="6"/>
        <v>0</v>
      </c>
      <c r="H353" s="67"/>
      <c r="I353" s="134"/>
    </row>
    <row r="354" spans="2:9">
      <c r="B354" s="48"/>
      <c r="C354" s="37"/>
      <c r="D354" s="36"/>
      <c r="E354" s="88"/>
      <c r="F354" s="89"/>
      <c r="G354" s="87">
        <f t="shared" si="6"/>
        <v>0</v>
      </c>
      <c r="H354" s="67"/>
      <c r="I354" s="134"/>
    </row>
    <row r="355" spans="2:9">
      <c r="B355" s="48"/>
      <c r="C355" s="37"/>
      <c r="D355" s="36"/>
      <c r="E355" s="88"/>
      <c r="F355" s="89"/>
      <c r="G355" s="87">
        <f t="shared" si="6"/>
        <v>0</v>
      </c>
      <c r="H355" s="67"/>
      <c r="I355" s="134"/>
    </row>
    <row r="356" spans="2:9">
      <c r="B356" s="48"/>
      <c r="C356" s="37"/>
      <c r="D356" s="36"/>
      <c r="E356" s="88"/>
      <c r="F356" s="89"/>
      <c r="G356" s="87">
        <f t="shared" si="6"/>
        <v>0</v>
      </c>
      <c r="H356" s="67"/>
      <c r="I356" s="134"/>
    </row>
    <row r="357" spans="2:9">
      <c r="B357" s="48"/>
      <c r="C357" s="37"/>
      <c r="D357" s="36"/>
      <c r="E357" s="88"/>
      <c r="F357" s="89"/>
      <c r="G357" s="87">
        <f t="shared" si="6"/>
        <v>0</v>
      </c>
      <c r="H357" s="67"/>
      <c r="I357" s="134"/>
    </row>
    <row r="358" spans="2:9">
      <c r="B358" s="48"/>
      <c r="C358" s="37"/>
      <c r="D358" s="36"/>
      <c r="E358" s="88"/>
      <c r="F358" s="89"/>
      <c r="G358" s="87">
        <f t="shared" si="6"/>
        <v>0</v>
      </c>
      <c r="H358" s="67"/>
      <c r="I358" s="134"/>
    </row>
    <row r="359" spans="2:9">
      <c r="B359" s="48"/>
      <c r="C359" s="37"/>
      <c r="D359" s="36"/>
      <c r="E359" s="88"/>
      <c r="F359" s="89"/>
      <c r="G359" s="87">
        <f t="shared" si="6"/>
        <v>0</v>
      </c>
      <c r="H359" s="67"/>
      <c r="I359" s="134"/>
    </row>
    <row r="360" spans="2:9">
      <c r="B360" s="48"/>
      <c r="C360" s="37"/>
      <c r="D360" s="36"/>
      <c r="E360" s="88"/>
      <c r="F360" s="89"/>
      <c r="G360" s="87">
        <f t="shared" si="6"/>
        <v>0</v>
      </c>
      <c r="H360" s="67"/>
      <c r="I360" s="134"/>
    </row>
    <row r="361" spans="2:9">
      <c r="B361" s="48"/>
      <c r="C361" s="37"/>
      <c r="D361" s="36"/>
      <c r="E361" s="88"/>
      <c r="F361" s="89"/>
      <c r="G361" s="87">
        <f t="shared" si="6"/>
        <v>0</v>
      </c>
      <c r="H361" s="67"/>
      <c r="I361" s="134"/>
    </row>
    <row r="362" spans="2:9">
      <c r="B362" s="48"/>
      <c r="C362" s="37"/>
      <c r="D362" s="36"/>
      <c r="E362" s="88"/>
      <c r="F362" s="89"/>
      <c r="G362" s="87">
        <f t="shared" si="6"/>
        <v>0</v>
      </c>
      <c r="H362" s="67"/>
      <c r="I362" s="134"/>
    </row>
    <row r="363" spans="2:9">
      <c r="B363" s="48"/>
      <c r="C363" s="37"/>
      <c r="D363" s="36"/>
      <c r="E363" s="88"/>
      <c r="F363" s="89"/>
      <c r="G363" s="87">
        <f t="shared" si="6"/>
        <v>0</v>
      </c>
      <c r="H363" s="67"/>
      <c r="I363" s="134"/>
    </row>
    <row r="364" spans="2:9">
      <c r="B364" s="48"/>
      <c r="C364" s="37"/>
      <c r="D364" s="36"/>
      <c r="E364" s="88"/>
      <c r="F364" s="89"/>
      <c r="G364" s="87">
        <f t="shared" si="6"/>
        <v>0</v>
      </c>
      <c r="H364" s="67"/>
      <c r="I364" s="134"/>
    </row>
    <row r="365" spans="2:9">
      <c r="B365" s="48"/>
      <c r="C365" s="37"/>
      <c r="D365" s="36"/>
      <c r="E365" s="88"/>
      <c r="F365" s="89"/>
      <c r="G365" s="87">
        <f t="shared" si="6"/>
        <v>0</v>
      </c>
      <c r="H365" s="67"/>
      <c r="I365" s="134"/>
    </row>
    <row r="366" spans="2:9">
      <c r="B366" s="48"/>
      <c r="C366" s="37"/>
      <c r="D366" s="36"/>
      <c r="E366" s="88"/>
      <c r="F366" s="89"/>
      <c r="G366" s="87">
        <f t="shared" si="6"/>
        <v>0</v>
      </c>
      <c r="H366" s="67"/>
      <c r="I366" s="134"/>
    </row>
    <row r="367" spans="2:9">
      <c r="B367" s="48"/>
      <c r="C367" s="37"/>
      <c r="D367" s="36"/>
      <c r="E367" s="88"/>
      <c r="F367" s="89"/>
      <c r="G367" s="87">
        <f t="shared" si="6"/>
        <v>0</v>
      </c>
      <c r="H367" s="67"/>
      <c r="I367" s="134"/>
    </row>
    <row r="368" spans="2:9">
      <c r="B368" s="48"/>
      <c r="C368" s="37"/>
      <c r="D368" s="36"/>
      <c r="E368" s="88"/>
      <c r="F368" s="89"/>
      <c r="G368" s="87">
        <f t="shared" si="6"/>
        <v>0</v>
      </c>
      <c r="H368" s="67"/>
      <c r="I368" s="134"/>
    </row>
    <row r="369" spans="2:9">
      <c r="B369" s="48"/>
      <c r="C369" s="37"/>
      <c r="D369" s="36"/>
      <c r="E369" s="88"/>
      <c r="F369" s="89"/>
      <c r="G369" s="87">
        <f t="shared" si="6"/>
        <v>0</v>
      </c>
      <c r="H369" s="67"/>
      <c r="I369" s="134"/>
    </row>
    <row r="370" spans="2:9">
      <c r="B370" s="48"/>
      <c r="C370" s="37"/>
      <c r="D370" s="36"/>
      <c r="E370" s="88"/>
      <c r="F370" s="89"/>
      <c r="G370" s="87">
        <f t="shared" si="6"/>
        <v>0</v>
      </c>
      <c r="H370" s="67"/>
      <c r="I370" s="134"/>
    </row>
    <row r="371" spans="2:9">
      <c r="B371" s="48"/>
      <c r="C371" s="37"/>
      <c r="D371" s="36"/>
      <c r="E371" s="88"/>
      <c r="F371" s="89"/>
      <c r="G371" s="87">
        <f t="shared" si="6"/>
        <v>0</v>
      </c>
      <c r="H371" s="67"/>
      <c r="I371" s="134"/>
    </row>
    <row r="372" spans="2:9">
      <c r="B372" s="48"/>
      <c r="C372" s="37"/>
      <c r="D372" s="36"/>
      <c r="E372" s="88"/>
      <c r="F372" s="89"/>
      <c r="G372" s="87">
        <f t="shared" si="6"/>
        <v>0</v>
      </c>
      <c r="H372" s="67"/>
      <c r="I372" s="134"/>
    </row>
    <row r="373" spans="2:9">
      <c r="B373" s="48"/>
      <c r="C373" s="37"/>
      <c r="D373" s="36"/>
      <c r="E373" s="88"/>
      <c r="F373" s="89"/>
      <c r="G373" s="87">
        <f t="shared" si="6"/>
        <v>0</v>
      </c>
      <c r="H373" s="67"/>
      <c r="I373" s="134"/>
    </row>
    <row r="374" spans="2:9">
      <c r="B374" s="48"/>
      <c r="C374" s="37"/>
      <c r="D374" s="36"/>
      <c r="E374" s="88"/>
      <c r="F374" s="89"/>
      <c r="G374" s="87">
        <f t="shared" si="6"/>
        <v>0</v>
      </c>
      <c r="H374" s="67"/>
      <c r="I374" s="134"/>
    </row>
    <row r="375" spans="2:9">
      <c r="B375" s="48"/>
      <c r="C375" s="37"/>
      <c r="D375" s="36"/>
      <c r="E375" s="88"/>
      <c r="F375" s="89"/>
      <c r="G375" s="87">
        <f t="shared" si="6"/>
        <v>0</v>
      </c>
      <c r="H375" s="67"/>
      <c r="I375" s="134"/>
    </row>
    <row r="376" spans="2:9">
      <c r="B376" s="48"/>
      <c r="C376" s="37"/>
      <c r="D376" s="36"/>
      <c r="E376" s="88"/>
      <c r="F376" s="89"/>
      <c r="G376" s="87">
        <f t="shared" si="6"/>
        <v>0</v>
      </c>
      <c r="H376" s="67"/>
      <c r="I376" s="134"/>
    </row>
    <row r="377" spans="2:9">
      <c r="B377" s="48"/>
      <c r="C377" s="37"/>
      <c r="D377" s="36"/>
      <c r="E377" s="88"/>
      <c r="F377" s="89"/>
      <c r="G377" s="87">
        <f t="shared" si="6"/>
        <v>0</v>
      </c>
      <c r="H377" s="67"/>
      <c r="I377" s="134"/>
    </row>
    <row r="378" spans="2:9">
      <c r="B378" s="48"/>
      <c r="C378" s="37"/>
      <c r="D378" s="36"/>
      <c r="E378" s="88"/>
      <c r="F378" s="89"/>
      <c r="G378" s="87">
        <f t="shared" si="6"/>
        <v>0</v>
      </c>
      <c r="H378" s="67"/>
      <c r="I378" s="134"/>
    </row>
    <row r="379" spans="2:9">
      <c r="B379" s="48"/>
      <c r="C379" s="37"/>
      <c r="D379" s="36"/>
      <c r="E379" s="88"/>
      <c r="F379" s="89"/>
      <c r="G379" s="87">
        <f t="shared" si="6"/>
        <v>0</v>
      </c>
      <c r="H379" s="67"/>
      <c r="I379" s="134"/>
    </row>
    <row r="380" spans="2:9">
      <c r="B380" s="48"/>
      <c r="C380" s="37"/>
      <c r="D380" s="36"/>
      <c r="E380" s="88"/>
      <c r="F380" s="89"/>
      <c r="G380" s="87">
        <f t="shared" si="6"/>
        <v>0</v>
      </c>
      <c r="H380" s="67"/>
      <c r="I380" s="134"/>
    </row>
    <row r="381" spans="2:9">
      <c r="B381" s="48"/>
      <c r="C381" s="37"/>
      <c r="D381" s="36"/>
      <c r="E381" s="88"/>
      <c r="F381" s="89"/>
      <c r="G381" s="87">
        <f t="shared" si="6"/>
        <v>0</v>
      </c>
      <c r="H381" s="67"/>
      <c r="I381" s="134"/>
    </row>
    <row r="382" spans="2:9">
      <c r="B382" s="48"/>
      <c r="C382" s="37"/>
      <c r="D382" s="36"/>
      <c r="E382" s="88"/>
      <c r="F382" s="89"/>
      <c r="G382" s="87">
        <f t="shared" si="6"/>
        <v>0</v>
      </c>
      <c r="H382" s="67"/>
      <c r="I382" s="134"/>
    </row>
    <row r="383" spans="2:9">
      <c r="B383" s="48"/>
      <c r="C383" s="37"/>
      <c r="D383" s="36"/>
      <c r="E383" s="88"/>
      <c r="F383" s="89"/>
      <c r="G383" s="87">
        <f t="shared" si="6"/>
        <v>0</v>
      </c>
      <c r="H383" s="67"/>
      <c r="I383" s="134"/>
    </row>
    <row r="384" spans="2:9">
      <c r="B384" s="48"/>
      <c r="C384" s="37"/>
      <c r="D384" s="36"/>
      <c r="E384" s="88"/>
      <c r="F384" s="89"/>
      <c r="G384" s="87">
        <f t="shared" si="6"/>
        <v>0</v>
      </c>
      <c r="H384" s="67"/>
      <c r="I384" s="134"/>
    </row>
    <row r="385" spans="2:9">
      <c r="B385" s="48"/>
      <c r="C385" s="37"/>
      <c r="D385" s="36"/>
      <c r="E385" s="88"/>
      <c r="F385" s="89"/>
      <c r="G385" s="87">
        <f t="shared" si="6"/>
        <v>0</v>
      </c>
      <c r="H385" s="67"/>
      <c r="I385" s="134"/>
    </row>
    <row r="386" spans="2:9">
      <c r="B386" s="48"/>
      <c r="C386" s="37"/>
      <c r="D386" s="36"/>
      <c r="E386" s="88"/>
      <c r="F386" s="89"/>
      <c r="G386" s="87">
        <f t="shared" si="6"/>
        <v>0</v>
      </c>
      <c r="H386" s="67"/>
      <c r="I386" s="134"/>
    </row>
    <row r="387" spans="2:9">
      <c r="B387" s="48"/>
      <c r="C387" s="37"/>
      <c r="D387" s="36"/>
      <c r="E387" s="88"/>
      <c r="F387" s="89"/>
      <c r="G387" s="87">
        <f t="shared" ref="G387:G450" si="7">E387+F387</f>
        <v>0</v>
      </c>
      <c r="H387" s="67"/>
      <c r="I387" s="134"/>
    </row>
    <row r="388" spans="2:9">
      <c r="B388" s="48"/>
      <c r="C388" s="37"/>
      <c r="D388" s="36"/>
      <c r="E388" s="88"/>
      <c r="F388" s="89"/>
      <c r="G388" s="87">
        <f t="shared" si="7"/>
        <v>0</v>
      </c>
      <c r="H388" s="67"/>
      <c r="I388" s="134"/>
    </row>
    <row r="389" spans="2:9">
      <c r="B389" s="48"/>
      <c r="C389" s="37"/>
      <c r="D389" s="36"/>
      <c r="E389" s="88"/>
      <c r="F389" s="89"/>
      <c r="G389" s="87">
        <f t="shared" si="7"/>
        <v>0</v>
      </c>
      <c r="H389" s="67"/>
      <c r="I389" s="134"/>
    </row>
    <row r="390" spans="2:9">
      <c r="B390" s="48"/>
      <c r="C390" s="37"/>
      <c r="D390" s="36"/>
      <c r="E390" s="88"/>
      <c r="F390" s="89"/>
      <c r="G390" s="87">
        <f t="shared" si="7"/>
        <v>0</v>
      </c>
      <c r="H390" s="67"/>
      <c r="I390" s="134"/>
    </row>
    <row r="391" spans="2:9">
      <c r="B391" s="48"/>
      <c r="C391" s="37"/>
      <c r="D391" s="36"/>
      <c r="E391" s="88"/>
      <c r="F391" s="89"/>
      <c r="G391" s="87">
        <f t="shared" si="7"/>
        <v>0</v>
      </c>
      <c r="H391" s="67"/>
      <c r="I391" s="134"/>
    </row>
    <row r="392" spans="2:9">
      <c r="B392" s="48"/>
      <c r="C392" s="37"/>
      <c r="D392" s="36"/>
      <c r="E392" s="88"/>
      <c r="F392" s="89"/>
      <c r="G392" s="87">
        <f t="shared" si="7"/>
        <v>0</v>
      </c>
      <c r="H392" s="67"/>
      <c r="I392" s="134"/>
    </row>
    <row r="393" spans="2:9">
      <c r="B393" s="48"/>
      <c r="C393" s="37"/>
      <c r="D393" s="36"/>
      <c r="E393" s="88"/>
      <c r="F393" s="89"/>
      <c r="G393" s="87">
        <f t="shared" si="7"/>
        <v>0</v>
      </c>
      <c r="H393" s="67"/>
      <c r="I393" s="134"/>
    </row>
    <row r="394" spans="2:9">
      <c r="B394" s="48"/>
      <c r="C394" s="37"/>
      <c r="D394" s="36"/>
      <c r="E394" s="88"/>
      <c r="F394" s="89"/>
      <c r="G394" s="87">
        <f t="shared" si="7"/>
        <v>0</v>
      </c>
      <c r="H394" s="67"/>
      <c r="I394" s="134"/>
    </row>
    <row r="395" spans="2:9">
      <c r="B395" s="48"/>
      <c r="C395" s="37"/>
      <c r="D395" s="36"/>
      <c r="E395" s="88"/>
      <c r="F395" s="89"/>
      <c r="G395" s="87">
        <f t="shared" si="7"/>
        <v>0</v>
      </c>
      <c r="H395" s="67"/>
      <c r="I395" s="134"/>
    </row>
    <row r="396" spans="2:9">
      <c r="B396" s="48"/>
      <c r="C396" s="37"/>
      <c r="D396" s="36"/>
      <c r="E396" s="88"/>
      <c r="F396" s="89"/>
      <c r="G396" s="87">
        <f t="shared" si="7"/>
        <v>0</v>
      </c>
      <c r="H396" s="67"/>
      <c r="I396" s="134"/>
    </row>
    <row r="397" spans="2:9">
      <c r="B397" s="48"/>
      <c r="C397" s="37"/>
      <c r="D397" s="36"/>
      <c r="E397" s="88"/>
      <c r="F397" s="89"/>
      <c r="G397" s="87">
        <f t="shared" si="7"/>
        <v>0</v>
      </c>
      <c r="H397" s="67"/>
      <c r="I397" s="134"/>
    </row>
    <row r="398" spans="2:9">
      <c r="B398" s="48"/>
      <c r="C398" s="37"/>
      <c r="D398" s="36"/>
      <c r="E398" s="88"/>
      <c r="F398" s="89"/>
      <c r="G398" s="87">
        <f t="shared" si="7"/>
        <v>0</v>
      </c>
      <c r="H398" s="67"/>
      <c r="I398" s="134"/>
    </row>
    <row r="399" spans="2:9">
      <c r="B399" s="48"/>
      <c r="C399" s="37"/>
      <c r="D399" s="36"/>
      <c r="E399" s="88"/>
      <c r="F399" s="89"/>
      <c r="G399" s="87">
        <f t="shared" si="7"/>
        <v>0</v>
      </c>
      <c r="H399" s="67"/>
      <c r="I399" s="134"/>
    </row>
    <row r="400" spans="2:9">
      <c r="B400" s="48"/>
      <c r="C400" s="37"/>
      <c r="D400" s="36"/>
      <c r="E400" s="88"/>
      <c r="F400" s="89"/>
      <c r="G400" s="87">
        <f t="shared" si="7"/>
        <v>0</v>
      </c>
      <c r="H400" s="67"/>
      <c r="I400" s="134"/>
    </row>
    <row r="401" spans="2:9">
      <c r="B401" s="48"/>
      <c r="C401" s="37"/>
      <c r="D401" s="36"/>
      <c r="E401" s="88"/>
      <c r="F401" s="89"/>
      <c r="G401" s="87">
        <f t="shared" si="7"/>
        <v>0</v>
      </c>
      <c r="H401" s="67"/>
      <c r="I401" s="134"/>
    </row>
    <row r="402" spans="2:9">
      <c r="B402" s="48"/>
      <c r="C402" s="37"/>
      <c r="D402" s="36"/>
      <c r="E402" s="88"/>
      <c r="F402" s="89"/>
      <c r="G402" s="87">
        <f t="shared" si="7"/>
        <v>0</v>
      </c>
      <c r="H402" s="67"/>
      <c r="I402" s="134"/>
    </row>
    <row r="403" spans="2:9">
      <c r="B403" s="48"/>
      <c r="C403" s="37"/>
      <c r="D403" s="36"/>
      <c r="E403" s="88"/>
      <c r="F403" s="89"/>
      <c r="G403" s="87">
        <f t="shared" si="7"/>
        <v>0</v>
      </c>
      <c r="H403" s="67"/>
      <c r="I403" s="134"/>
    </row>
    <row r="404" spans="2:9">
      <c r="B404" s="48"/>
      <c r="C404" s="37"/>
      <c r="D404" s="36"/>
      <c r="E404" s="88"/>
      <c r="F404" s="89"/>
      <c r="G404" s="87">
        <f t="shared" si="7"/>
        <v>0</v>
      </c>
      <c r="H404" s="67"/>
      <c r="I404" s="134"/>
    </row>
    <row r="405" spans="2:9">
      <c r="B405" s="48"/>
      <c r="C405" s="37"/>
      <c r="D405" s="36"/>
      <c r="E405" s="88"/>
      <c r="F405" s="89"/>
      <c r="G405" s="87">
        <f t="shared" si="7"/>
        <v>0</v>
      </c>
      <c r="H405" s="67"/>
      <c r="I405" s="134"/>
    </row>
    <row r="406" spans="2:9">
      <c r="B406" s="48"/>
      <c r="C406" s="37"/>
      <c r="D406" s="36"/>
      <c r="E406" s="88"/>
      <c r="F406" s="89"/>
      <c r="G406" s="87">
        <f t="shared" si="7"/>
        <v>0</v>
      </c>
      <c r="H406" s="67"/>
      <c r="I406" s="134"/>
    </row>
    <row r="407" spans="2:9">
      <c r="B407" s="48"/>
      <c r="C407" s="37"/>
      <c r="D407" s="36"/>
      <c r="E407" s="88"/>
      <c r="F407" s="89"/>
      <c r="G407" s="87">
        <f t="shared" si="7"/>
        <v>0</v>
      </c>
      <c r="H407" s="67"/>
      <c r="I407" s="134"/>
    </row>
    <row r="408" spans="2:9">
      <c r="B408" s="48"/>
      <c r="C408" s="37"/>
      <c r="D408" s="36"/>
      <c r="E408" s="88"/>
      <c r="F408" s="89"/>
      <c r="G408" s="87">
        <f t="shared" si="7"/>
        <v>0</v>
      </c>
      <c r="H408" s="67"/>
      <c r="I408" s="134"/>
    </row>
    <row r="409" spans="2:9">
      <c r="B409" s="48"/>
      <c r="C409" s="37"/>
      <c r="D409" s="36"/>
      <c r="E409" s="88"/>
      <c r="F409" s="89"/>
      <c r="G409" s="87">
        <f t="shared" si="7"/>
        <v>0</v>
      </c>
      <c r="H409" s="67"/>
      <c r="I409" s="134"/>
    </row>
    <row r="410" spans="2:9">
      <c r="B410" s="48"/>
      <c r="C410" s="37"/>
      <c r="D410" s="36"/>
      <c r="E410" s="88"/>
      <c r="F410" s="89"/>
      <c r="G410" s="87">
        <f t="shared" si="7"/>
        <v>0</v>
      </c>
      <c r="H410" s="67"/>
      <c r="I410" s="134"/>
    </row>
    <row r="411" spans="2:9">
      <c r="B411" s="48"/>
      <c r="C411" s="37"/>
      <c r="D411" s="36"/>
      <c r="E411" s="88"/>
      <c r="F411" s="89"/>
      <c r="G411" s="87">
        <f t="shared" si="7"/>
        <v>0</v>
      </c>
      <c r="H411" s="67"/>
      <c r="I411" s="134"/>
    </row>
    <row r="412" spans="2:9">
      <c r="B412" s="48"/>
      <c r="C412" s="37"/>
      <c r="D412" s="36"/>
      <c r="E412" s="88"/>
      <c r="F412" s="89"/>
      <c r="G412" s="87">
        <f t="shared" si="7"/>
        <v>0</v>
      </c>
      <c r="H412" s="67"/>
      <c r="I412" s="134"/>
    </row>
    <row r="413" spans="2:9">
      <c r="B413" s="48"/>
      <c r="C413" s="37"/>
      <c r="D413" s="36"/>
      <c r="E413" s="88"/>
      <c r="F413" s="89"/>
      <c r="G413" s="87">
        <f t="shared" si="7"/>
        <v>0</v>
      </c>
      <c r="H413" s="67"/>
      <c r="I413" s="134"/>
    </row>
    <row r="414" spans="2:9">
      <c r="B414" s="48"/>
      <c r="C414" s="37"/>
      <c r="D414" s="36"/>
      <c r="E414" s="88"/>
      <c r="F414" s="89"/>
      <c r="G414" s="87">
        <f t="shared" si="7"/>
        <v>0</v>
      </c>
      <c r="H414" s="67"/>
      <c r="I414" s="134"/>
    </row>
    <row r="415" spans="2:9">
      <c r="B415" s="48"/>
      <c r="C415" s="37"/>
      <c r="D415" s="36"/>
      <c r="E415" s="88"/>
      <c r="F415" s="89"/>
      <c r="G415" s="87">
        <f t="shared" si="7"/>
        <v>0</v>
      </c>
      <c r="H415" s="67"/>
      <c r="I415" s="134"/>
    </row>
    <row r="416" spans="2:9">
      <c r="B416" s="48"/>
      <c r="C416" s="37"/>
      <c r="D416" s="36"/>
      <c r="E416" s="88"/>
      <c r="F416" s="89"/>
      <c r="G416" s="87">
        <f t="shared" si="7"/>
        <v>0</v>
      </c>
      <c r="H416" s="67"/>
      <c r="I416" s="134"/>
    </row>
    <row r="417" spans="2:9">
      <c r="B417" s="48"/>
      <c r="C417" s="37"/>
      <c r="D417" s="36"/>
      <c r="E417" s="88"/>
      <c r="F417" s="89"/>
      <c r="G417" s="87">
        <f t="shared" si="7"/>
        <v>0</v>
      </c>
      <c r="H417" s="67"/>
      <c r="I417" s="134"/>
    </row>
    <row r="418" spans="2:9">
      <c r="B418" s="48"/>
      <c r="C418" s="37"/>
      <c r="D418" s="36"/>
      <c r="E418" s="88"/>
      <c r="F418" s="89"/>
      <c r="G418" s="87">
        <f t="shared" si="7"/>
        <v>0</v>
      </c>
      <c r="H418" s="67"/>
      <c r="I418" s="134"/>
    </row>
    <row r="419" spans="2:9">
      <c r="B419" s="48"/>
      <c r="C419" s="37"/>
      <c r="D419" s="36"/>
      <c r="E419" s="88"/>
      <c r="F419" s="89"/>
      <c r="G419" s="87">
        <f t="shared" si="7"/>
        <v>0</v>
      </c>
      <c r="H419" s="67"/>
      <c r="I419" s="134"/>
    </row>
    <row r="420" spans="2:9">
      <c r="B420" s="48"/>
      <c r="C420" s="37"/>
      <c r="D420" s="36"/>
      <c r="E420" s="88"/>
      <c r="F420" s="89"/>
      <c r="G420" s="87">
        <f t="shared" si="7"/>
        <v>0</v>
      </c>
      <c r="H420" s="67"/>
      <c r="I420" s="134"/>
    </row>
    <row r="421" spans="2:9">
      <c r="B421" s="48"/>
      <c r="C421" s="37"/>
      <c r="D421" s="36"/>
      <c r="E421" s="88"/>
      <c r="F421" s="89"/>
      <c r="G421" s="87">
        <f t="shared" si="7"/>
        <v>0</v>
      </c>
      <c r="H421" s="67"/>
      <c r="I421" s="134"/>
    </row>
    <row r="422" spans="2:9">
      <c r="B422" s="48"/>
      <c r="C422" s="37"/>
      <c r="D422" s="36"/>
      <c r="E422" s="88"/>
      <c r="F422" s="89"/>
      <c r="G422" s="87">
        <f t="shared" si="7"/>
        <v>0</v>
      </c>
      <c r="H422" s="67"/>
      <c r="I422" s="134"/>
    </row>
    <row r="423" spans="2:9">
      <c r="B423" s="48"/>
      <c r="C423" s="37"/>
      <c r="D423" s="36"/>
      <c r="E423" s="88"/>
      <c r="F423" s="89"/>
      <c r="G423" s="87">
        <f t="shared" si="7"/>
        <v>0</v>
      </c>
      <c r="H423" s="67"/>
      <c r="I423" s="134"/>
    </row>
    <row r="424" spans="2:9">
      <c r="B424" s="48"/>
      <c r="C424" s="37"/>
      <c r="D424" s="36"/>
      <c r="E424" s="88"/>
      <c r="F424" s="89"/>
      <c r="G424" s="87">
        <f t="shared" si="7"/>
        <v>0</v>
      </c>
      <c r="H424" s="67"/>
      <c r="I424" s="134"/>
    </row>
    <row r="425" spans="2:9">
      <c r="B425" s="48"/>
      <c r="C425" s="37"/>
      <c r="D425" s="36"/>
      <c r="E425" s="88"/>
      <c r="F425" s="89"/>
      <c r="G425" s="87">
        <f t="shared" si="7"/>
        <v>0</v>
      </c>
      <c r="H425" s="67"/>
      <c r="I425" s="134"/>
    </row>
    <row r="426" spans="2:9">
      <c r="B426" s="48"/>
      <c r="C426" s="37"/>
      <c r="D426" s="36"/>
      <c r="E426" s="88"/>
      <c r="F426" s="89"/>
      <c r="G426" s="87">
        <f t="shared" si="7"/>
        <v>0</v>
      </c>
      <c r="H426" s="67"/>
      <c r="I426" s="134"/>
    </row>
    <row r="427" spans="2:9">
      <c r="B427" s="48"/>
      <c r="C427" s="37"/>
      <c r="D427" s="36"/>
      <c r="E427" s="88"/>
      <c r="F427" s="89"/>
      <c r="G427" s="87">
        <f t="shared" si="7"/>
        <v>0</v>
      </c>
      <c r="H427" s="67"/>
      <c r="I427" s="134"/>
    </row>
    <row r="428" spans="2:9">
      <c r="B428" s="48"/>
      <c r="C428" s="37"/>
      <c r="D428" s="36"/>
      <c r="E428" s="88"/>
      <c r="F428" s="89"/>
      <c r="G428" s="87">
        <f t="shared" si="7"/>
        <v>0</v>
      </c>
      <c r="H428" s="67"/>
      <c r="I428" s="134"/>
    </row>
    <row r="429" spans="2:9">
      <c r="B429" s="48"/>
      <c r="C429" s="37"/>
      <c r="D429" s="36"/>
      <c r="E429" s="88"/>
      <c r="F429" s="89"/>
      <c r="G429" s="87">
        <f t="shared" si="7"/>
        <v>0</v>
      </c>
      <c r="H429" s="67"/>
      <c r="I429" s="134"/>
    </row>
    <row r="430" spans="2:9">
      <c r="B430" s="48"/>
      <c r="C430" s="37"/>
      <c r="D430" s="36"/>
      <c r="E430" s="88"/>
      <c r="F430" s="89"/>
      <c r="G430" s="87">
        <f t="shared" si="7"/>
        <v>0</v>
      </c>
      <c r="H430" s="67"/>
      <c r="I430" s="134"/>
    </row>
    <row r="431" spans="2:9">
      <c r="B431" s="48"/>
      <c r="C431" s="37"/>
      <c r="D431" s="36"/>
      <c r="E431" s="88"/>
      <c r="F431" s="89"/>
      <c r="G431" s="87">
        <f t="shared" si="7"/>
        <v>0</v>
      </c>
      <c r="H431" s="67"/>
      <c r="I431" s="134"/>
    </row>
    <row r="432" spans="2:9">
      <c r="B432" s="48"/>
      <c r="C432" s="37"/>
      <c r="D432" s="36"/>
      <c r="E432" s="88"/>
      <c r="F432" s="89"/>
      <c r="G432" s="87">
        <f t="shared" si="7"/>
        <v>0</v>
      </c>
      <c r="H432" s="67"/>
      <c r="I432" s="134"/>
    </row>
    <row r="433" spans="2:9">
      <c r="B433" s="48"/>
      <c r="C433" s="37"/>
      <c r="D433" s="36"/>
      <c r="E433" s="88"/>
      <c r="F433" s="89"/>
      <c r="G433" s="87">
        <f t="shared" si="7"/>
        <v>0</v>
      </c>
      <c r="H433" s="67"/>
      <c r="I433" s="134"/>
    </row>
    <row r="434" spans="2:9">
      <c r="B434" s="48"/>
      <c r="C434" s="37"/>
      <c r="D434" s="36"/>
      <c r="E434" s="88"/>
      <c r="F434" s="89"/>
      <c r="G434" s="87">
        <f t="shared" si="7"/>
        <v>0</v>
      </c>
      <c r="H434" s="67"/>
      <c r="I434" s="134"/>
    </row>
    <row r="435" spans="2:9">
      <c r="B435" s="48"/>
      <c r="C435" s="37"/>
      <c r="D435" s="36"/>
      <c r="E435" s="88"/>
      <c r="F435" s="89"/>
      <c r="G435" s="87">
        <f t="shared" si="7"/>
        <v>0</v>
      </c>
      <c r="H435" s="67"/>
      <c r="I435" s="134"/>
    </row>
    <row r="436" spans="2:9">
      <c r="B436" s="48"/>
      <c r="C436" s="37"/>
      <c r="D436" s="36"/>
      <c r="E436" s="88"/>
      <c r="F436" s="89"/>
      <c r="G436" s="87">
        <f t="shared" si="7"/>
        <v>0</v>
      </c>
      <c r="H436" s="67"/>
      <c r="I436" s="134"/>
    </row>
    <row r="437" spans="2:9">
      <c r="B437" s="48"/>
      <c r="C437" s="37"/>
      <c r="D437" s="36"/>
      <c r="E437" s="88"/>
      <c r="F437" s="89"/>
      <c r="G437" s="87">
        <f t="shared" si="7"/>
        <v>0</v>
      </c>
      <c r="H437" s="67"/>
      <c r="I437" s="134"/>
    </row>
    <row r="438" spans="2:9">
      <c r="B438" s="48"/>
      <c r="C438" s="37"/>
      <c r="D438" s="36"/>
      <c r="E438" s="88"/>
      <c r="F438" s="89"/>
      <c r="G438" s="87">
        <f t="shared" si="7"/>
        <v>0</v>
      </c>
      <c r="H438" s="67"/>
      <c r="I438" s="134"/>
    </row>
    <row r="439" spans="2:9">
      <c r="B439" s="48"/>
      <c r="C439" s="37"/>
      <c r="D439" s="36"/>
      <c r="E439" s="88"/>
      <c r="F439" s="89"/>
      <c r="G439" s="87">
        <f t="shared" si="7"/>
        <v>0</v>
      </c>
      <c r="H439" s="67"/>
      <c r="I439" s="134"/>
    </row>
    <row r="440" spans="2:9">
      <c r="B440" s="48"/>
      <c r="C440" s="37"/>
      <c r="D440" s="36"/>
      <c r="E440" s="88"/>
      <c r="F440" s="89"/>
      <c r="G440" s="87">
        <f t="shared" si="7"/>
        <v>0</v>
      </c>
      <c r="H440" s="67"/>
      <c r="I440" s="134"/>
    </row>
    <row r="441" spans="2:9">
      <c r="B441" s="48"/>
      <c r="C441" s="37"/>
      <c r="D441" s="36"/>
      <c r="E441" s="88"/>
      <c r="F441" s="89"/>
      <c r="G441" s="87">
        <f t="shared" si="7"/>
        <v>0</v>
      </c>
      <c r="H441" s="67"/>
      <c r="I441" s="134"/>
    </row>
    <row r="442" spans="2:9">
      <c r="B442" s="48"/>
      <c r="C442" s="37"/>
      <c r="D442" s="36"/>
      <c r="E442" s="88"/>
      <c r="F442" s="89"/>
      <c r="G442" s="87">
        <f t="shared" si="7"/>
        <v>0</v>
      </c>
      <c r="H442" s="67"/>
      <c r="I442" s="134"/>
    </row>
    <row r="443" spans="2:9">
      <c r="B443" s="48"/>
      <c r="C443" s="37"/>
      <c r="D443" s="36"/>
      <c r="E443" s="88"/>
      <c r="F443" s="89"/>
      <c r="G443" s="87">
        <f t="shared" si="7"/>
        <v>0</v>
      </c>
      <c r="H443" s="67"/>
      <c r="I443" s="134"/>
    </row>
    <row r="444" spans="2:9">
      <c r="B444" s="48"/>
      <c r="C444" s="37"/>
      <c r="D444" s="36"/>
      <c r="E444" s="88"/>
      <c r="F444" s="89"/>
      <c r="G444" s="87">
        <f t="shared" si="7"/>
        <v>0</v>
      </c>
      <c r="H444" s="67"/>
      <c r="I444" s="134"/>
    </row>
    <row r="445" spans="2:9">
      <c r="B445" s="48"/>
      <c r="C445" s="37"/>
      <c r="D445" s="36"/>
      <c r="E445" s="88"/>
      <c r="F445" s="89"/>
      <c r="G445" s="87">
        <f t="shared" si="7"/>
        <v>0</v>
      </c>
      <c r="H445" s="67"/>
      <c r="I445" s="134"/>
    </row>
    <row r="446" spans="2:9">
      <c r="B446" s="48"/>
      <c r="C446" s="37"/>
      <c r="D446" s="36"/>
      <c r="E446" s="88"/>
      <c r="F446" s="89"/>
      <c r="G446" s="87">
        <f t="shared" si="7"/>
        <v>0</v>
      </c>
      <c r="H446" s="67"/>
      <c r="I446" s="134"/>
    </row>
    <row r="447" spans="2:9">
      <c r="B447" s="48"/>
      <c r="C447" s="37"/>
      <c r="D447" s="36"/>
      <c r="E447" s="88"/>
      <c r="F447" s="89"/>
      <c r="G447" s="87">
        <f t="shared" si="7"/>
        <v>0</v>
      </c>
      <c r="H447" s="67"/>
      <c r="I447" s="134"/>
    </row>
    <row r="448" spans="2:9">
      <c r="B448" s="48"/>
      <c r="C448" s="37"/>
      <c r="D448" s="36"/>
      <c r="E448" s="88"/>
      <c r="F448" s="89"/>
      <c r="G448" s="87">
        <f t="shared" si="7"/>
        <v>0</v>
      </c>
      <c r="H448" s="67"/>
      <c r="I448" s="134"/>
    </row>
    <row r="449" spans="2:9">
      <c r="B449" s="48"/>
      <c r="C449" s="37"/>
      <c r="D449" s="36"/>
      <c r="E449" s="88"/>
      <c r="F449" s="89"/>
      <c r="G449" s="87">
        <f t="shared" si="7"/>
        <v>0</v>
      </c>
      <c r="H449" s="67"/>
      <c r="I449" s="134"/>
    </row>
    <row r="450" spans="2:9">
      <c r="B450" s="48"/>
      <c r="C450" s="37"/>
      <c r="D450" s="36"/>
      <c r="E450" s="88"/>
      <c r="F450" s="89"/>
      <c r="G450" s="87">
        <f t="shared" si="7"/>
        <v>0</v>
      </c>
      <c r="H450" s="67"/>
      <c r="I450" s="134"/>
    </row>
    <row r="451" spans="2:9">
      <c r="B451" s="48"/>
      <c r="C451" s="37"/>
      <c r="D451" s="36"/>
      <c r="E451" s="88"/>
      <c r="F451" s="89"/>
      <c r="G451" s="87">
        <f t="shared" ref="G451:G514" si="8">E451+F451</f>
        <v>0</v>
      </c>
      <c r="H451" s="67"/>
      <c r="I451" s="134"/>
    </row>
    <row r="452" spans="2:9">
      <c r="B452" s="48"/>
      <c r="C452" s="37"/>
      <c r="D452" s="36"/>
      <c r="E452" s="88"/>
      <c r="F452" s="89"/>
      <c r="G452" s="87">
        <f t="shared" si="8"/>
        <v>0</v>
      </c>
      <c r="H452" s="67"/>
      <c r="I452" s="134"/>
    </row>
    <row r="453" spans="2:9">
      <c r="B453" s="48"/>
      <c r="C453" s="37"/>
      <c r="D453" s="36"/>
      <c r="E453" s="88"/>
      <c r="F453" s="89"/>
      <c r="G453" s="87">
        <f t="shared" si="8"/>
        <v>0</v>
      </c>
      <c r="H453" s="67"/>
      <c r="I453" s="134"/>
    </row>
    <row r="454" spans="2:9">
      <c r="B454" s="48"/>
      <c r="C454" s="37"/>
      <c r="D454" s="36"/>
      <c r="E454" s="88"/>
      <c r="F454" s="89"/>
      <c r="G454" s="87">
        <f t="shared" si="8"/>
        <v>0</v>
      </c>
      <c r="H454" s="67"/>
      <c r="I454" s="134"/>
    </row>
    <row r="455" spans="2:9">
      <c r="B455" s="48"/>
      <c r="C455" s="37"/>
      <c r="D455" s="36"/>
      <c r="E455" s="88"/>
      <c r="F455" s="89"/>
      <c r="G455" s="87">
        <f t="shared" si="8"/>
        <v>0</v>
      </c>
      <c r="H455" s="67"/>
      <c r="I455" s="134"/>
    </row>
    <row r="456" spans="2:9">
      <c r="B456" s="48"/>
      <c r="C456" s="37"/>
      <c r="D456" s="36"/>
      <c r="E456" s="88"/>
      <c r="F456" s="89"/>
      <c r="G456" s="87">
        <f t="shared" si="8"/>
        <v>0</v>
      </c>
      <c r="H456" s="67"/>
      <c r="I456" s="134"/>
    </row>
    <row r="457" spans="2:9">
      <c r="B457" s="48"/>
      <c r="C457" s="37"/>
      <c r="D457" s="36"/>
      <c r="E457" s="88"/>
      <c r="F457" s="89"/>
      <c r="G457" s="87">
        <f t="shared" si="8"/>
        <v>0</v>
      </c>
      <c r="H457" s="67"/>
      <c r="I457" s="134"/>
    </row>
    <row r="458" spans="2:9">
      <c r="B458" s="48"/>
      <c r="C458" s="37"/>
      <c r="D458" s="36"/>
      <c r="E458" s="88"/>
      <c r="F458" s="89"/>
      <c r="G458" s="87">
        <f t="shared" si="8"/>
        <v>0</v>
      </c>
      <c r="H458" s="67"/>
      <c r="I458" s="134"/>
    </row>
    <row r="459" spans="2:9">
      <c r="B459" s="48"/>
      <c r="C459" s="37"/>
      <c r="D459" s="36"/>
      <c r="E459" s="88"/>
      <c r="F459" s="89"/>
      <c r="G459" s="87">
        <f t="shared" si="8"/>
        <v>0</v>
      </c>
      <c r="H459" s="67"/>
      <c r="I459" s="134"/>
    </row>
    <row r="460" spans="2:9">
      <c r="B460" s="48"/>
      <c r="C460" s="37"/>
      <c r="D460" s="36"/>
      <c r="E460" s="88"/>
      <c r="F460" s="89"/>
      <c r="G460" s="87">
        <f t="shared" si="8"/>
        <v>0</v>
      </c>
      <c r="H460" s="67"/>
      <c r="I460" s="134"/>
    </row>
    <row r="461" spans="2:9">
      <c r="B461" s="48"/>
      <c r="C461" s="37"/>
      <c r="D461" s="36"/>
      <c r="E461" s="88"/>
      <c r="F461" s="89"/>
      <c r="G461" s="87">
        <f t="shared" si="8"/>
        <v>0</v>
      </c>
      <c r="H461" s="67"/>
      <c r="I461" s="134"/>
    </row>
    <row r="462" spans="2:9">
      <c r="B462" s="48"/>
      <c r="C462" s="37"/>
      <c r="D462" s="36"/>
      <c r="E462" s="88"/>
      <c r="F462" s="89"/>
      <c r="G462" s="87">
        <f t="shared" si="8"/>
        <v>0</v>
      </c>
      <c r="H462" s="67"/>
      <c r="I462" s="134"/>
    </row>
    <row r="463" spans="2:9">
      <c r="B463" s="48"/>
      <c r="C463" s="37"/>
      <c r="D463" s="36"/>
      <c r="E463" s="88"/>
      <c r="F463" s="89"/>
      <c r="G463" s="87">
        <f t="shared" si="8"/>
        <v>0</v>
      </c>
      <c r="H463" s="67"/>
      <c r="I463" s="134"/>
    </row>
    <row r="464" spans="2:9">
      <c r="B464" s="48"/>
      <c r="C464" s="37"/>
      <c r="D464" s="36"/>
      <c r="E464" s="88"/>
      <c r="F464" s="89"/>
      <c r="G464" s="87">
        <f t="shared" si="8"/>
        <v>0</v>
      </c>
      <c r="H464" s="67"/>
      <c r="I464" s="134"/>
    </row>
    <row r="465" spans="2:9">
      <c r="B465" s="48"/>
      <c r="C465" s="37"/>
      <c r="D465" s="36"/>
      <c r="E465" s="88"/>
      <c r="F465" s="89"/>
      <c r="G465" s="87">
        <f t="shared" si="8"/>
        <v>0</v>
      </c>
      <c r="H465" s="67"/>
      <c r="I465" s="134"/>
    </row>
    <row r="466" spans="2:9">
      <c r="B466" s="48"/>
      <c r="C466" s="37"/>
      <c r="D466" s="36"/>
      <c r="E466" s="88"/>
      <c r="F466" s="89"/>
      <c r="G466" s="87">
        <f t="shared" si="8"/>
        <v>0</v>
      </c>
      <c r="H466" s="67"/>
      <c r="I466" s="134"/>
    </row>
    <row r="467" spans="2:9">
      <c r="B467" s="48"/>
      <c r="C467" s="37"/>
      <c r="D467" s="36"/>
      <c r="E467" s="88"/>
      <c r="F467" s="89"/>
      <c r="G467" s="87">
        <f t="shared" si="8"/>
        <v>0</v>
      </c>
      <c r="H467" s="67"/>
      <c r="I467" s="134"/>
    </row>
    <row r="468" spans="2:9">
      <c r="B468" s="48"/>
      <c r="C468" s="37"/>
      <c r="D468" s="36"/>
      <c r="E468" s="88"/>
      <c r="F468" s="89"/>
      <c r="G468" s="87">
        <f t="shared" si="8"/>
        <v>0</v>
      </c>
      <c r="H468" s="67"/>
      <c r="I468" s="134"/>
    </row>
    <row r="469" spans="2:9">
      <c r="B469" s="48"/>
      <c r="C469" s="37"/>
      <c r="D469" s="36"/>
      <c r="E469" s="88"/>
      <c r="F469" s="89"/>
      <c r="G469" s="87">
        <f t="shared" si="8"/>
        <v>0</v>
      </c>
      <c r="H469" s="67"/>
      <c r="I469" s="134"/>
    </row>
    <row r="470" spans="2:9">
      <c r="B470" s="48"/>
      <c r="C470" s="37"/>
      <c r="D470" s="36"/>
      <c r="E470" s="88"/>
      <c r="F470" s="89"/>
      <c r="G470" s="87">
        <f t="shared" si="8"/>
        <v>0</v>
      </c>
      <c r="H470" s="67"/>
      <c r="I470" s="134"/>
    </row>
    <row r="471" spans="2:9">
      <c r="B471" s="48"/>
      <c r="C471" s="37"/>
      <c r="D471" s="36"/>
      <c r="E471" s="88"/>
      <c r="F471" s="89"/>
      <c r="G471" s="87">
        <f t="shared" si="8"/>
        <v>0</v>
      </c>
      <c r="H471" s="67"/>
      <c r="I471" s="134"/>
    </row>
    <row r="472" spans="2:9">
      <c r="B472" s="48"/>
      <c r="C472" s="37"/>
      <c r="D472" s="36"/>
      <c r="E472" s="88"/>
      <c r="F472" s="89"/>
      <c r="G472" s="87">
        <f t="shared" si="8"/>
        <v>0</v>
      </c>
      <c r="H472" s="67"/>
      <c r="I472" s="134"/>
    </row>
    <row r="473" spans="2:9">
      <c r="B473" s="48"/>
      <c r="C473" s="37"/>
      <c r="D473" s="36"/>
      <c r="E473" s="88"/>
      <c r="F473" s="89"/>
      <c r="G473" s="87">
        <f t="shared" si="8"/>
        <v>0</v>
      </c>
      <c r="H473" s="67"/>
      <c r="I473" s="134"/>
    </row>
    <row r="474" spans="2:9">
      <c r="B474" s="48"/>
      <c r="C474" s="37"/>
      <c r="D474" s="36"/>
      <c r="E474" s="88"/>
      <c r="F474" s="89"/>
      <c r="G474" s="87">
        <f t="shared" si="8"/>
        <v>0</v>
      </c>
      <c r="H474" s="67"/>
      <c r="I474" s="134"/>
    </row>
    <row r="475" spans="2:9">
      <c r="B475" s="48"/>
      <c r="C475" s="37"/>
      <c r="D475" s="36"/>
      <c r="E475" s="88"/>
      <c r="F475" s="89"/>
      <c r="G475" s="87">
        <f t="shared" si="8"/>
        <v>0</v>
      </c>
      <c r="H475" s="67"/>
      <c r="I475" s="134"/>
    </row>
    <row r="476" spans="2:9">
      <c r="B476" s="48"/>
      <c r="C476" s="37"/>
      <c r="D476" s="36"/>
      <c r="E476" s="88"/>
      <c r="F476" s="89"/>
      <c r="G476" s="87">
        <f t="shared" si="8"/>
        <v>0</v>
      </c>
      <c r="H476" s="67"/>
      <c r="I476" s="134"/>
    </row>
    <row r="477" spans="2:9">
      <c r="B477" s="48"/>
      <c r="C477" s="37"/>
      <c r="D477" s="36"/>
      <c r="E477" s="88"/>
      <c r="F477" s="89"/>
      <c r="G477" s="87">
        <f t="shared" si="8"/>
        <v>0</v>
      </c>
      <c r="H477" s="67"/>
      <c r="I477" s="134"/>
    </row>
    <row r="478" spans="2:9">
      <c r="B478" s="48"/>
      <c r="C478" s="37"/>
      <c r="D478" s="36"/>
      <c r="E478" s="88"/>
      <c r="F478" s="89"/>
      <c r="G478" s="87">
        <f t="shared" si="8"/>
        <v>0</v>
      </c>
      <c r="H478" s="67"/>
      <c r="I478" s="134"/>
    </row>
    <row r="479" spans="2:9">
      <c r="B479" s="48"/>
      <c r="C479" s="37"/>
      <c r="D479" s="36"/>
      <c r="E479" s="88"/>
      <c r="F479" s="89"/>
      <c r="G479" s="87">
        <f t="shared" si="8"/>
        <v>0</v>
      </c>
      <c r="H479" s="67"/>
      <c r="I479" s="134"/>
    </row>
    <row r="480" spans="2:9">
      <c r="B480" s="48"/>
      <c r="C480" s="37"/>
      <c r="D480" s="36"/>
      <c r="E480" s="88"/>
      <c r="F480" s="89"/>
      <c r="G480" s="87">
        <f t="shared" si="8"/>
        <v>0</v>
      </c>
      <c r="H480" s="67"/>
      <c r="I480" s="134"/>
    </row>
    <row r="481" spans="2:9">
      <c r="B481" s="48"/>
      <c r="C481" s="37"/>
      <c r="D481" s="36"/>
      <c r="E481" s="88"/>
      <c r="F481" s="89"/>
      <c r="G481" s="87">
        <f t="shared" si="8"/>
        <v>0</v>
      </c>
      <c r="H481" s="67"/>
      <c r="I481" s="134"/>
    </row>
    <row r="482" spans="2:9">
      <c r="B482" s="48"/>
      <c r="C482" s="37"/>
      <c r="D482" s="36"/>
      <c r="E482" s="88"/>
      <c r="F482" s="89"/>
      <c r="G482" s="87">
        <f t="shared" si="8"/>
        <v>0</v>
      </c>
      <c r="H482" s="67"/>
      <c r="I482" s="134"/>
    </row>
    <row r="483" spans="2:9">
      <c r="B483" s="48"/>
      <c r="C483" s="37"/>
      <c r="D483" s="36"/>
      <c r="E483" s="88"/>
      <c r="F483" s="89"/>
      <c r="G483" s="87">
        <f t="shared" si="8"/>
        <v>0</v>
      </c>
      <c r="H483" s="67"/>
      <c r="I483" s="134"/>
    </row>
    <row r="484" spans="2:9">
      <c r="B484" s="48"/>
      <c r="C484" s="37"/>
      <c r="D484" s="36"/>
      <c r="E484" s="88"/>
      <c r="F484" s="89"/>
      <c r="G484" s="87">
        <f t="shared" si="8"/>
        <v>0</v>
      </c>
      <c r="H484" s="67"/>
      <c r="I484" s="134"/>
    </row>
    <row r="485" spans="2:9">
      <c r="B485" s="48"/>
      <c r="C485" s="37"/>
      <c r="D485" s="36"/>
      <c r="E485" s="88"/>
      <c r="F485" s="89"/>
      <c r="G485" s="87">
        <f t="shared" si="8"/>
        <v>0</v>
      </c>
      <c r="H485" s="67"/>
      <c r="I485" s="134"/>
    </row>
    <row r="486" spans="2:9">
      <c r="B486" s="48"/>
      <c r="C486" s="37"/>
      <c r="D486" s="36"/>
      <c r="E486" s="88"/>
      <c r="F486" s="89"/>
      <c r="G486" s="87">
        <f t="shared" si="8"/>
        <v>0</v>
      </c>
      <c r="H486" s="67"/>
      <c r="I486" s="134"/>
    </row>
    <row r="487" spans="2:9">
      <c r="B487" s="48"/>
      <c r="C487" s="37"/>
      <c r="D487" s="36"/>
      <c r="E487" s="88"/>
      <c r="F487" s="89"/>
      <c r="G487" s="87">
        <f t="shared" si="8"/>
        <v>0</v>
      </c>
      <c r="H487" s="67"/>
      <c r="I487" s="134"/>
    </row>
    <row r="488" spans="2:9">
      <c r="B488" s="48"/>
      <c r="C488" s="37"/>
      <c r="D488" s="36"/>
      <c r="E488" s="88"/>
      <c r="F488" s="89"/>
      <c r="G488" s="87">
        <f t="shared" si="8"/>
        <v>0</v>
      </c>
      <c r="H488" s="67"/>
      <c r="I488" s="134"/>
    </row>
    <row r="489" spans="2:9">
      <c r="B489" s="48"/>
      <c r="C489" s="37"/>
      <c r="D489" s="36"/>
      <c r="E489" s="88"/>
      <c r="F489" s="89"/>
      <c r="G489" s="87">
        <f t="shared" si="8"/>
        <v>0</v>
      </c>
      <c r="H489" s="67"/>
      <c r="I489" s="134"/>
    </row>
    <row r="490" spans="2:9">
      <c r="B490" s="48"/>
      <c r="C490" s="37"/>
      <c r="D490" s="36"/>
      <c r="E490" s="88"/>
      <c r="F490" s="89"/>
      <c r="G490" s="87">
        <f t="shared" si="8"/>
        <v>0</v>
      </c>
      <c r="H490" s="67"/>
      <c r="I490" s="134"/>
    </row>
    <row r="491" spans="2:9">
      <c r="B491" s="48"/>
      <c r="C491" s="37"/>
      <c r="D491" s="36"/>
      <c r="E491" s="88"/>
      <c r="F491" s="89"/>
      <c r="G491" s="87">
        <f t="shared" si="8"/>
        <v>0</v>
      </c>
      <c r="H491" s="67"/>
      <c r="I491" s="134"/>
    </row>
    <row r="492" spans="2:9">
      <c r="B492" s="48"/>
      <c r="C492" s="37"/>
      <c r="D492" s="36"/>
      <c r="E492" s="88"/>
      <c r="F492" s="89"/>
      <c r="G492" s="87">
        <f t="shared" si="8"/>
        <v>0</v>
      </c>
      <c r="H492" s="67"/>
      <c r="I492" s="134"/>
    </row>
    <row r="493" spans="2:9">
      <c r="B493" s="48"/>
      <c r="C493" s="37"/>
      <c r="D493" s="36"/>
      <c r="E493" s="88"/>
      <c r="F493" s="89"/>
      <c r="G493" s="87">
        <f t="shared" si="8"/>
        <v>0</v>
      </c>
      <c r="H493" s="67"/>
      <c r="I493" s="134"/>
    </row>
    <row r="494" spans="2:9">
      <c r="B494" s="48"/>
      <c r="C494" s="37"/>
      <c r="D494" s="36"/>
      <c r="E494" s="88"/>
      <c r="F494" s="89"/>
      <c r="G494" s="87">
        <f t="shared" si="8"/>
        <v>0</v>
      </c>
      <c r="H494" s="67"/>
      <c r="I494" s="134"/>
    </row>
    <row r="495" spans="2:9">
      <c r="B495" s="48"/>
      <c r="C495" s="37"/>
      <c r="D495" s="36"/>
      <c r="E495" s="88"/>
      <c r="F495" s="89"/>
      <c r="G495" s="87">
        <f t="shared" si="8"/>
        <v>0</v>
      </c>
      <c r="H495" s="67"/>
      <c r="I495" s="134"/>
    </row>
    <row r="496" spans="2:9">
      <c r="B496" s="48"/>
      <c r="C496" s="37"/>
      <c r="D496" s="36"/>
      <c r="E496" s="88"/>
      <c r="F496" s="89"/>
      <c r="G496" s="87">
        <f t="shared" si="8"/>
        <v>0</v>
      </c>
      <c r="H496" s="67"/>
      <c r="I496" s="134"/>
    </row>
    <row r="497" spans="2:9">
      <c r="B497" s="48"/>
      <c r="C497" s="37"/>
      <c r="D497" s="36"/>
      <c r="E497" s="88"/>
      <c r="F497" s="89"/>
      <c r="G497" s="87">
        <f t="shared" si="8"/>
        <v>0</v>
      </c>
      <c r="H497" s="67"/>
      <c r="I497" s="134"/>
    </row>
    <row r="498" spans="2:9">
      <c r="B498" s="48"/>
      <c r="C498" s="37"/>
      <c r="D498" s="36"/>
      <c r="E498" s="88"/>
      <c r="F498" s="89"/>
      <c r="G498" s="87">
        <f t="shared" si="8"/>
        <v>0</v>
      </c>
      <c r="H498" s="67"/>
      <c r="I498" s="134"/>
    </row>
    <row r="499" spans="2:9">
      <c r="B499" s="48"/>
      <c r="C499" s="37"/>
      <c r="D499" s="36"/>
      <c r="E499" s="88"/>
      <c r="F499" s="89"/>
      <c r="G499" s="87">
        <f t="shared" si="8"/>
        <v>0</v>
      </c>
      <c r="H499" s="67"/>
      <c r="I499" s="134"/>
    </row>
    <row r="500" spans="2:9">
      <c r="B500" s="48"/>
      <c r="C500" s="37"/>
      <c r="D500" s="36"/>
      <c r="E500" s="88"/>
      <c r="F500" s="89"/>
      <c r="G500" s="87">
        <f t="shared" si="8"/>
        <v>0</v>
      </c>
      <c r="H500" s="67"/>
      <c r="I500" s="134"/>
    </row>
    <row r="501" spans="2:9">
      <c r="B501" s="48"/>
      <c r="C501" s="37"/>
      <c r="D501" s="36"/>
      <c r="E501" s="88"/>
      <c r="F501" s="89"/>
      <c r="G501" s="87">
        <f t="shared" si="8"/>
        <v>0</v>
      </c>
      <c r="H501" s="67"/>
      <c r="I501" s="134"/>
    </row>
    <row r="502" spans="2:9">
      <c r="B502" s="48"/>
      <c r="C502" s="37"/>
      <c r="D502" s="36"/>
      <c r="E502" s="88"/>
      <c r="F502" s="89"/>
      <c r="G502" s="87">
        <f t="shared" si="8"/>
        <v>0</v>
      </c>
      <c r="H502" s="67"/>
      <c r="I502" s="134"/>
    </row>
    <row r="503" spans="2:9">
      <c r="B503" s="48"/>
      <c r="C503" s="37"/>
      <c r="D503" s="36"/>
      <c r="E503" s="88"/>
      <c r="F503" s="89"/>
      <c r="G503" s="87">
        <f t="shared" si="8"/>
        <v>0</v>
      </c>
      <c r="H503" s="67"/>
      <c r="I503" s="134"/>
    </row>
    <row r="504" spans="2:9">
      <c r="B504" s="48"/>
      <c r="C504" s="37"/>
      <c r="D504" s="36"/>
      <c r="E504" s="88"/>
      <c r="F504" s="89"/>
      <c r="G504" s="87">
        <f t="shared" si="8"/>
        <v>0</v>
      </c>
      <c r="H504" s="67"/>
      <c r="I504" s="134"/>
    </row>
    <row r="505" spans="2:9">
      <c r="B505" s="48"/>
      <c r="C505" s="37"/>
      <c r="D505" s="36"/>
      <c r="E505" s="88"/>
      <c r="F505" s="89"/>
      <c r="G505" s="87">
        <f t="shared" si="8"/>
        <v>0</v>
      </c>
      <c r="H505" s="67"/>
      <c r="I505" s="134"/>
    </row>
    <row r="506" spans="2:9">
      <c r="B506" s="48"/>
      <c r="C506" s="37"/>
      <c r="D506" s="36"/>
      <c r="E506" s="88"/>
      <c r="F506" s="89"/>
      <c r="G506" s="87">
        <f t="shared" si="8"/>
        <v>0</v>
      </c>
      <c r="H506" s="67"/>
      <c r="I506" s="134"/>
    </row>
    <row r="507" spans="2:9">
      <c r="B507" s="48"/>
      <c r="C507" s="37"/>
      <c r="D507" s="36"/>
      <c r="E507" s="88"/>
      <c r="F507" s="89"/>
      <c r="G507" s="87">
        <f t="shared" si="8"/>
        <v>0</v>
      </c>
      <c r="H507" s="67"/>
      <c r="I507" s="134"/>
    </row>
    <row r="508" spans="2:9">
      <c r="B508" s="48"/>
      <c r="C508" s="37"/>
      <c r="D508" s="36"/>
      <c r="E508" s="88"/>
      <c r="F508" s="89"/>
      <c r="G508" s="87">
        <f t="shared" si="8"/>
        <v>0</v>
      </c>
      <c r="H508" s="67"/>
      <c r="I508" s="134"/>
    </row>
    <row r="509" spans="2:9">
      <c r="B509" s="48"/>
      <c r="C509" s="37"/>
      <c r="D509" s="36"/>
      <c r="E509" s="88"/>
      <c r="F509" s="89"/>
      <c r="G509" s="87">
        <f t="shared" si="8"/>
        <v>0</v>
      </c>
      <c r="H509" s="67"/>
      <c r="I509" s="134"/>
    </row>
    <row r="510" spans="2:9">
      <c r="B510" s="48"/>
      <c r="C510" s="37"/>
      <c r="D510" s="36"/>
      <c r="E510" s="88"/>
      <c r="F510" s="89"/>
      <c r="G510" s="87">
        <f t="shared" si="8"/>
        <v>0</v>
      </c>
      <c r="H510" s="67"/>
      <c r="I510" s="134"/>
    </row>
    <row r="511" spans="2:9">
      <c r="B511" s="48"/>
      <c r="C511" s="37"/>
      <c r="D511" s="36"/>
      <c r="E511" s="88"/>
      <c r="F511" s="89"/>
      <c r="G511" s="87">
        <f t="shared" si="8"/>
        <v>0</v>
      </c>
      <c r="H511" s="67"/>
      <c r="I511" s="134"/>
    </row>
    <row r="512" spans="2:9">
      <c r="B512" s="48"/>
      <c r="C512" s="37"/>
      <c r="D512" s="36"/>
      <c r="E512" s="88"/>
      <c r="F512" s="89"/>
      <c r="G512" s="87">
        <f t="shared" si="8"/>
        <v>0</v>
      </c>
      <c r="H512" s="67"/>
      <c r="I512" s="134"/>
    </row>
    <row r="513" spans="2:9">
      <c r="B513" s="48"/>
      <c r="C513" s="37"/>
      <c r="D513" s="36"/>
      <c r="E513" s="88"/>
      <c r="F513" s="89"/>
      <c r="G513" s="87">
        <f t="shared" si="8"/>
        <v>0</v>
      </c>
      <c r="H513" s="67"/>
      <c r="I513" s="134"/>
    </row>
    <row r="514" spans="2:9">
      <c r="B514" s="48"/>
      <c r="C514" s="37"/>
      <c r="D514" s="36"/>
      <c r="E514" s="88"/>
      <c r="F514" s="89"/>
      <c r="G514" s="87">
        <f t="shared" si="8"/>
        <v>0</v>
      </c>
      <c r="H514" s="67"/>
      <c r="I514" s="134"/>
    </row>
    <row r="515" spans="2:9">
      <c r="B515" s="48"/>
      <c r="C515" s="37"/>
      <c r="D515" s="36"/>
      <c r="E515" s="88"/>
      <c r="F515" s="89"/>
      <c r="G515" s="87">
        <f t="shared" ref="G515:G578" si="9">E515+F515</f>
        <v>0</v>
      </c>
      <c r="H515" s="67"/>
      <c r="I515" s="134"/>
    </row>
    <row r="516" spans="2:9">
      <c r="B516" s="48"/>
      <c r="C516" s="37"/>
      <c r="D516" s="36"/>
      <c r="E516" s="88"/>
      <c r="F516" s="89"/>
      <c r="G516" s="87">
        <f t="shared" si="9"/>
        <v>0</v>
      </c>
      <c r="H516" s="67"/>
      <c r="I516" s="134"/>
    </row>
    <row r="517" spans="2:9">
      <c r="B517" s="48"/>
      <c r="C517" s="37"/>
      <c r="D517" s="36"/>
      <c r="E517" s="88"/>
      <c r="F517" s="89"/>
      <c r="G517" s="87">
        <f t="shared" si="9"/>
        <v>0</v>
      </c>
      <c r="H517" s="67"/>
      <c r="I517" s="134"/>
    </row>
    <row r="518" spans="2:9">
      <c r="B518" s="48"/>
      <c r="C518" s="37"/>
      <c r="D518" s="36"/>
      <c r="E518" s="88"/>
      <c r="F518" s="89"/>
      <c r="G518" s="87">
        <f t="shared" si="9"/>
        <v>0</v>
      </c>
      <c r="H518" s="67"/>
      <c r="I518" s="134"/>
    </row>
    <row r="519" spans="2:9">
      <c r="B519" s="48"/>
      <c r="C519" s="37"/>
      <c r="D519" s="36"/>
      <c r="E519" s="88"/>
      <c r="F519" s="89"/>
      <c r="G519" s="87">
        <f t="shared" si="9"/>
        <v>0</v>
      </c>
      <c r="H519" s="67"/>
      <c r="I519" s="134"/>
    </row>
    <row r="520" spans="2:9">
      <c r="B520" s="48"/>
      <c r="C520" s="37"/>
      <c r="D520" s="36"/>
      <c r="E520" s="88"/>
      <c r="F520" s="89"/>
      <c r="G520" s="87">
        <f t="shared" si="9"/>
        <v>0</v>
      </c>
      <c r="H520" s="67"/>
      <c r="I520" s="134"/>
    </row>
    <row r="521" spans="2:9">
      <c r="B521" s="48"/>
      <c r="C521" s="37"/>
      <c r="D521" s="36"/>
      <c r="E521" s="88"/>
      <c r="F521" s="89"/>
      <c r="G521" s="87">
        <f t="shared" si="9"/>
        <v>0</v>
      </c>
      <c r="H521" s="67"/>
      <c r="I521" s="134"/>
    </row>
    <row r="522" spans="2:9">
      <c r="B522" s="48"/>
      <c r="C522" s="37"/>
      <c r="D522" s="36"/>
      <c r="E522" s="88"/>
      <c r="F522" s="89"/>
      <c r="G522" s="87">
        <f t="shared" si="9"/>
        <v>0</v>
      </c>
      <c r="H522" s="67"/>
      <c r="I522" s="134"/>
    </row>
    <row r="523" spans="2:9">
      <c r="B523" s="48"/>
      <c r="C523" s="37"/>
      <c r="D523" s="36"/>
      <c r="E523" s="88"/>
      <c r="F523" s="89"/>
      <c r="G523" s="87">
        <f t="shared" si="9"/>
        <v>0</v>
      </c>
      <c r="H523" s="67"/>
      <c r="I523" s="134"/>
    </row>
    <row r="524" spans="2:9">
      <c r="B524" s="48"/>
      <c r="C524" s="37"/>
      <c r="D524" s="36"/>
      <c r="E524" s="88"/>
      <c r="F524" s="89"/>
      <c r="G524" s="87">
        <f t="shared" si="9"/>
        <v>0</v>
      </c>
      <c r="H524" s="67"/>
      <c r="I524" s="134"/>
    </row>
    <row r="525" spans="2:9">
      <c r="B525" s="48"/>
      <c r="C525" s="37"/>
      <c r="D525" s="36"/>
      <c r="E525" s="88"/>
      <c r="F525" s="89"/>
      <c r="G525" s="87">
        <f t="shared" si="9"/>
        <v>0</v>
      </c>
      <c r="H525" s="67"/>
      <c r="I525" s="134"/>
    </row>
    <row r="526" spans="2:9">
      <c r="B526" s="48"/>
      <c r="C526" s="37"/>
      <c r="D526" s="36"/>
      <c r="E526" s="88"/>
      <c r="F526" s="89"/>
      <c r="G526" s="87">
        <f t="shared" si="9"/>
        <v>0</v>
      </c>
      <c r="H526" s="67"/>
      <c r="I526" s="134"/>
    </row>
    <row r="527" spans="2:9">
      <c r="B527" s="48"/>
      <c r="C527" s="37"/>
      <c r="D527" s="36"/>
      <c r="E527" s="88"/>
      <c r="F527" s="89"/>
      <c r="G527" s="87">
        <f t="shared" si="9"/>
        <v>0</v>
      </c>
      <c r="H527" s="67"/>
      <c r="I527" s="134"/>
    </row>
    <row r="528" spans="2:9">
      <c r="B528" s="48"/>
      <c r="C528" s="37"/>
      <c r="D528" s="36"/>
      <c r="E528" s="88"/>
      <c r="F528" s="89"/>
      <c r="G528" s="87">
        <f t="shared" si="9"/>
        <v>0</v>
      </c>
      <c r="H528" s="67"/>
      <c r="I528" s="134"/>
    </row>
    <row r="529" spans="2:9">
      <c r="B529" s="48"/>
      <c r="C529" s="37"/>
      <c r="D529" s="36"/>
      <c r="E529" s="88"/>
      <c r="F529" s="89"/>
      <c r="G529" s="87">
        <f t="shared" si="9"/>
        <v>0</v>
      </c>
      <c r="H529" s="67"/>
      <c r="I529" s="134"/>
    </row>
    <row r="530" spans="2:9">
      <c r="B530" s="48"/>
      <c r="C530" s="37"/>
      <c r="D530" s="36"/>
      <c r="E530" s="88"/>
      <c r="F530" s="89"/>
      <c r="G530" s="87">
        <f t="shared" si="9"/>
        <v>0</v>
      </c>
      <c r="H530" s="67"/>
      <c r="I530" s="134"/>
    </row>
    <row r="531" spans="2:9">
      <c r="B531" s="48"/>
      <c r="C531" s="37"/>
      <c r="D531" s="36"/>
      <c r="E531" s="88"/>
      <c r="F531" s="89"/>
      <c r="G531" s="87">
        <f t="shared" si="9"/>
        <v>0</v>
      </c>
      <c r="H531" s="67"/>
      <c r="I531" s="134"/>
    </row>
    <row r="532" spans="2:9">
      <c r="B532" s="48"/>
      <c r="C532" s="37"/>
      <c r="D532" s="36"/>
      <c r="E532" s="88"/>
      <c r="F532" s="89"/>
      <c r="G532" s="87">
        <f t="shared" si="9"/>
        <v>0</v>
      </c>
      <c r="H532" s="67"/>
      <c r="I532" s="134"/>
    </row>
    <row r="533" spans="2:9">
      <c r="B533" s="48"/>
      <c r="C533" s="37"/>
      <c r="D533" s="36"/>
      <c r="E533" s="88"/>
      <c r="F533" s="89"/>
      <c r="G533" s="87">
        <f t="shared" si="9"/>
        <v>0</v>
      </c>
      <c r="H533" s="67"/>
      <c r="I533" s="134"/>
    </row>
    <row r="534" spans="2:9">
      <c r="B534" s="48"/>
      <c r="C534" s="37"/>
      <c r="D534" s="36"/>
      <c r="E534" s="88"/>
      <c r="F534" s="89"/>
      <c r="G534" s="87">
        <f t="shared" si="9"/>
        <v>0</v>
      </c>
      <c r="H534" s="67"/>
      <c r="I534" s="134"/>
    </row>
    <row r="535" spans="2:9">
      <c r="B535" s="48"/>
      <c r="C535" s="37"/>
      <c r="D535" s="36"/>
      <c r="E535" s="88"/>
      <c r="F535" s="89"/>
      <c r="G535" s="87">
        <f t="shared" si="9"/>
        <v>0</v>
      </c>
      <c r="H535" s="67"/>
      <c r="I535" s="134"/>
    </row>
    <row r="536" spans="2:9">
      <c r="B536" s="48"/>
      <c r="C536" s="37"/>
      <c r="D536" s="36"/>
      <c r="E536" s="88"/>
      <c r="F536" s="89"/>
      <c r="G536" s="87">
        <f t="shared" si="9"/>
        <v>0</v>
      </c>
      <c r="H536" s="67"/>
      <c r="I536" s="134"/>
    </row>
    <row r="537" spans="2:9">
      <c r="B537" s="48"/>
      <c r="C537" s="37"/>
      <c r="D537" s="36"/>
      <c r="E537" s="88"/>
      <c r="F537" s="89"/>
      <c r="G537" s="87">
        <f t="shared" si="9"/>
        <v>0</v>
      </c>
      <c r="H537" s="67"/>
      <c r="I537" s="134"/>
    </row>
    <row r="538" spans="2:9">
      <c r="B538" s="48"/>
      <c r="C538" s="37"/>
      <c r="D538" s="36"/>
      <c r="E538" s="88"/>
      <c r="F538" s="89"/>
      <c r="G538" s="87">
        <f t="shared" si="9"/>
        <v>0</v>
      </c>
      <c r="H538" s="67"/>
      <c r="I538" s="134"/>
    </row>
    <row r="539" spans="2:9">
      <c r="B539" s="48"/>
      <c r="C539" s="37"/>
      <c r="D539" s="36"/>
      <c r="E539" s="88"/>
      <c r="F539" s="89"/>
      <c r="G539" s="87">
        <f t="shared" si="9"/>
        <v>0</v>
      </c>
      <c r="H539" s="67"/>
      <c r="I539" s="134"/>
    </row>
    <row r="540" spans="2:9">
      <c r="B540" s="48"/>
      <c r="C540" s="37"/>
      <c r="D540" s="36"/>
      <c r="E540" s="88"/>
      <c r="F540" s="89"/>
      <c r="G540" s="87">
        <f t="shared" si="9"/>
        <v>0</v>
      </c>
      <c r="H540" s="67"/>
      <c r="I540" s="134"/>
    </row>
    <row r="541" spans="2:9">
      <c r="B541" s="48"/>
      <c r="C541" s="37"/>
      <c r="D541" s="36"/>
      <c r="E541" s="88"/>
      <c r="F541" s="89"/>
      <c r="G541" s="87">
        <f t="shared" si="9"/>
        <v>0</v>
      </c>
      <c r="H541" s="67"/>
      <c r="I541" s="134"/>
    </row>
    <row r="542" spans="2:9">
      <c r="B542" s="48"/>
      <c r="C542" s="37"/>
      <c r="D542" s="36"/>
      <c r="E542" s="88"/>
      <c r="F542" s="89"/>
      <c r="G542" s="87">
        <f t="shared" si="9"/>
        <v>0</v>
      </c>
      <c r="H542" s="67"/>
      <c r="I542" s="134"/>
    </row>
    <row r="543" spans="2:9">
      <c r="B543" s="48"/>
      <c r="C543" s="37"/>
      <c r="D543" s="36"/>
      <c r="E543" s="88"/>
      <c r="F543" s="89"/>
      <c r="G543" s="87">
        <f t="shared" si="9"/>
        <v>0</v>
      </c>
      <c r="H543" s="67"/>
      <c r="I543" s="134"/>
    </row>
    <row r="544" spans="2:9">
      <c r="B544" s="48"/>
      <c r="C544" s="37"/>
      <c r="D544" s="36"/>
      <c r="E544" s="88"/>
      <c r="F544" s="89"/>
      <c r="G544" s="87">
        <f t="shared" si="9"/>
        <v>0</v>
      </c>
      <c r="H544" s="67"/>
      <c r="I544" s="134"/>
    </row>
    <row r="545" spans="2:9">
      <c r="B545" s="48"/>
      <c r="C545" s="37"/>
      <c r="D545" s="36"/>
      <c r="E545" s="88"/>
      <c r="F545" s="89"/>
      <c r="G545" s="87">
        <f t="shared" si="9"/>
        <v>0</v>
      </c>
      <c r="H545" s="67"/>
      <c r="I545" s="134"/>
    </row>
    <row r="546" spans="2:9">
      <c r="B546" s="48"/>
      <c r="C546" s="37"/>
      <c r="D546" s="36"/>
      <c r="E546" s="88"/>
      <c r="F546" s="89"/>
      <c r="G546" s="87">
        <f t="shared" si="9"/>
        <v>0</v>
      </c>
      <c r="H546" s="67"/>
      <c r="I546" s="134"/>
    </row>
    <row r="547" spans="2:9">
      <c r="B547" s="48"/>
      <c r="C547" s="37"/>
      <c r="D547" s="36"/>
      <c r="E547" s="88"/>
      <c r="F547" s="89"/>
      <c r="G547" s="87">
        <f t="shared" si="9"/>
        <v>0</v>
      </c>
      <c r="H547" s="67"/>
      <c r="I547" s="134"/>
    </row>
    <row r="548" spans="2:9">
      <c r="B548" s="48"/>
      <c r="C548" s="37"/>
      <c r="D548" s="36"/>
      <c r="E548" s="88"/>
      <c r="F548" s="89"/>
      <c r="G548" s="87">
        <f t="shared" si="9"/>
        <v>0</v>
      </c>
      <c r="H548" s="67"/>
      <c r="I548" s="134"/>
    </row>
    <row r="549" spans="2:9">
      <c r="B549" s="48"/>
      <c r="C549" s="37"/>
      <c r="D549" s="36"/>
      <c r="E549" s="88"/>
      <c r="F549" s="89"/>
      <c r="G549" s="87">
        <f t="shared" si="9"/>
        <v>0</v>
      </c>
      <c r="H549" s="67"/>
      <c r="I549" s="134"/>
    </row>
    <row r="550" spans="2:9">
      <c r="B550" s="48"/>
      <c r="C550" s="37"/>
      <c r="D550" s="36"/>
      <c r="E550" s="88"/>
      <c r="F550" s="89"/>
      <c r="G550" s="87">
        <f t="shared" si="9"/>
        <v>0</v>
      </c>
      <c r="H550" s="67"/>
      <c r="I550" s="134"/>
    </row>
    <row r="551" spans="2:9">
      <c r="B551" s="48"/>
      <c r="C551" s="37"/>
      <c r="D551" s="36"/>
      <c r="E551" s="88"/>
      <c r="F551" s="89"/>
      <c r="G551" s="87">
        <f t="shared" si="9"/>
        <v>0</v>
      </c>
      <c r="H551" s="67"/>
      <c r="I551" s="134"/>
    </row>
    <row r="552" spans="2:9">
      <c r="B552" s="48"/>
      <c r="C552" s="37"/>
      <c r="D552" s="36"/>
      <c r="E552" s="88"/>
      <c r="F552" s="89"/>
      <c r="G552" s="87">
        <f t="shared" si="9"/>
        <v>0</v>
      </c>
      <c r="H552" s="67"/>
      <c r="I552" s="134"/>
    </row>
    <row r="553" spans="2:9">
      <c r="B553" s="48"/>
      <c r="C553" s="37"/>
      <c r="D553" s="36"/>
      <c r="E553" s="88"/>
      <c r="F553" s="89"/>
      <c r="G553" s="87">
        <f t="shared" si="9"/>
        <v>0</v>
      </c>
      <c r="H553" s="67"/>
      <c r="I553" s="134"/>
    </row>
    <row r="554" spans="2:9">
      <c r="B554" s="48"/>
      <c r="C554" s="37"/>
      <c r="D554" s="36"/>
      <c r="E554" s="88"/>
      <c r="F554" s="89"/>
      <c r="G554" s="87">
        <f t="shared" si="9"/>
        <v>0</v>
      </c>
      <c r="H554" s="67"/>
      <c r="I554" s="134"/>
    </row>
    <row r="555" spans="2:9">
      <c r="B555" s="48"/>
      <c r="C555" s="37"/>
      <c r="D555" s="36"/>
      <c r="E555" s="88"/>
      <c r="F555" s="89"/>
      <c r="G555" s="87">
        <f t="shared" si="9"/>
        <v>0</v>
      </c>
      <c r="H555" s="67"/>
      <c r="I555" s="134"/>
    </row>
    <row r="556" spans="2:9">
      <c r="B556" s="48"/>
      <c r="C556" s="37"/>
      <c r="D556" s="36"/>
      <c r="E556" s="88"/>
      <c r="F556" s="89"/>
      <c r="G556" s="87">
        <f t="shared" si="9"/>
        <v>0</v>
      </c>
      <c r="H556" s="67"/>
      <c r="I556" s="134"/>
    </row>
    <row r="557" spans="2:9">
      <c r="B557" s="48"/>
      <c r="C557" s="37"/>
      <c r="D557" s="36"/>
      <c r="E557" s="88"/>
      <c r="F557" s="89"/>
      <c r="G557" s="87">
        <f t="shared" si="9"/>
        <v>0</v>
      </c>
      <c r="H557" s="67"/>
      <c r="I557" s="134"/>
    </row>
    <row r="558" spans="2:9">
      <c r="B558" s="48"/>
      <c r="C558" s="37"/>
      <c r="D558" s="36"/>
      <c r="E558" s="88"/>
      <c r="F558" s="89"/>
      <c r="G558" s="87">
        <f t="shared" si="9"/>
        <v>0</v>
      </c>
      <c r="H558" s="67"/>
      <c r="I558" s="134"/>
    </row>
    <row r="559" spans="2:9">
      <c r="B559" s="48"/>
      <c r="C559" s="37"/>
      <c r="D559" s="36"/>
      <c r="E559" s="88"/>
      <c r="F559" s="89"/>
      <c r="G559" s="87">
        <f t="shared" si="9"/>
        <v>0</v>
      </c>
      <c r="H559" s="67"/>
      <c r="I559" s="134"/>
    </row>
    <row r="560" spans="2:9">
      <c r="B560" s="48"/>
      <c r="C560" s="37"/>
      <c r="D560" s="36"/>
      <c r="E560" s="88"/>
      <c r="F560" s="89"/>
      <c r="G560" s="87">
        <f t="shared" si="9"/>
        <v>0</v>
      </c>
      <c r="H560" s="67"/>
      <c r="I560" s="134"/>
    </row>
    <row r="561" spans="2:9">
      <c r="B561" s="48"/>
      <c r="C561" s="37"/>
      <c r="D561" s="36"/>
      <c r="E561" s="88"/>
      <c r="F561" s="89"/>
      <c r="G561" s="87">
        <f t="shared" si="9"/>
        <v>0</v>
      </c>
      <c r="H561" s="67"/>
      <c r="I561" s="134"/>
    </row>
    <row r="562" spans="2:9">
      <c r="B562" s="48"/>
      <c r="C562" s="37"/>
      <c r="D562" s="36"/>
      <c r="E562" s="88"/>
      <c r="F562" s="89"/>
      <c r="G562" s="87">
        <f t="shared" si="9"/>
        <v>0</v>
      </c>
      <c r="H562" s="67"/>
      <c r="I562" s="134"/>
    </row>
    <row r="563" spans="2:9">
      <c r="B563" s="48"/>
      <c r="C563" s="37"/>
      <c r="D563" s="36"/>
      <c r="E563" s="88"/>
      <c r="F563" s="89"/>
      <c r="G563" s="87">
        <f t="shared" si="9"/>
        <v>0</v>
      </c>
      <c r="H563" s="67"/>
      <c r="I563" s="134"/>
    </row>
    <row r="564" spans="2:9">
      <c r="B564" s="48"/>
      <c r="C564" s="37"/>
      <c r="D564" s="36"/>
      <c r="E564" s="88"/>
      <c r="F564" s="89"/>
      <c r="G564" s="87">
        <f t="shared" si="9"/>
        <v>0</v>
      </c>
      <c r="H564" s="67"/>
      <c r="I564" s="134"/>
    </row>
    <row r="565" spans="2:9">
      <c r="B565" s="48"/>
      <c r="C565" s="37"/>
      <c r="D565" s="36"/>
      <c r="E565" s="88"/>
      <c r="F565" s="89"/>
      <c r="G565" s="87">
        <f t="shared" si="9"/>
        <v>0</v>
      </c>
      <c r="H565" s="67"/>
      <c r="I565" s="134"/>
    </row>
    <row r="566" spans="2:9">
      <c r="B566" s="48"/>
      <c r="C566" s="37"/>
      <c r="D566" s="36"/>
      <c r="E566" s="88"/>
      <c r="F566" s="89"/>
      <c r="G566" s="87">
        <f t="shared" si="9"/>
        <v>0</v>
      </c>
      <c r="H566" s="67"/>
      <c r="I566" s="134"/>
    </row>
    <row r="567" spans="2:9">
      <c r="B567" s="48"/>
      <c r="C567" s="37"/>
      <c r="D567" s="36"/>
      <c r="E567" s="88"/>
      <c r="F567" s="89"/>
      <c r="G567" s="87">
        <f t="shared" si="9"/>
        <v>0</v>
      </c>
      <c r="H567" s="67"/>
      <c r="I567" s="134"/>
    </row>
    <row r="568" spans="2:9">
      <c r="B568" s="48"/>
      <c r="C568" s="37"/>
      <c r="D568" s="36"/>
      <c r="E568" s="88"/>
      <c r="F568" s="89"/>
      <c r="G568" s="87">
        <f t="shared" si="9"/>
        <v>0</v>
      </c>
      <c r="H568" s="67"/>
      <c r="I568" s="134"/>
    </row>
    <row r="569" spans="2:9">
      <c r="B569" s="48"/>
      <c r="C569" s="37"/>
      <c r="D569" s="36"/>
      <c r="E569" s="88"/>
      <c r="F569" s="89"/>
      <c r="G569" s="87">
        <f t="shared" si="9"/>
        <v>0</v>
      </c>
      <c r="H569" s="67"/>
      <c r="I569" s="134"/>
    </row>
    <row r="570" spans="2:9">
      <c r="B570" s="48"/>
      <c r="C570" s="37"/>
      <c r="D570" s="36"/>
      <c r="E570" s="88"/>
      <c r="F570" s="89"/>
      <c r="G570" s="87">
        <f t="shared" si="9"/>
        <v>0</v>
      </c>
      <c r="H570" s="67"/>
      <c r="I570" s="134"/>
    </row>
    <row r="571" spans="2:9">
      <c r="B571" s="48"/>
      <c r="C571" s="37"/>
      <c r="D571" s="36"/>
      <c r="E571" s="88"/>
      <c r="F571" s="89"/>
      <c r="G571" s="87">
        <f t="shared" si="9"/>
        <v>0</v>
      </c>
      <c r="H571" s="67"/>
      <c r="I571" s="134"/>
    </row>
    <row r="572" spans="2:9">
      <c r="B572" s="48"/>
      <c r="C572" s="37"/>
      <c r="D572" s="36"/>
      <c r="E572" s="88"/>
      <c r="F572" s="89"/>
      <c r="G572" s="87">
        <f t="shared" si="9"/>
        <v>0</v>
      </c>
      <c r="H572" s="67"/>
      <c r="I572" s="134"/>
    </row>
    <row r="573" spans="2:9">
      <c r="B573" s="48"/>
      <c r="C573" s="37"/>
      <c r="D573" s="36"/>
      <c r="E573" s="88"/>
      <c r="F573" s="89"/>
      <c r="G573" s="87">
        <f t="shared" si="9"/>
        <v>0</v>
      </c>
      <c r="H573" s="67"/>
      <c r="I573" s="134"/>
    </row>
    <row r="574" spans="2:9">
      <c r="B574" s="48"/>
      <c r="C574" s="37"/>
      <c r="D574" s="36"/>
      <c r="E574" s="88"/>
      <c r="F574" s="89"/>
      <c r="G574" s="87">
        <f t="shared" si="9"/>
        <v>0</v>
      </c>
      <c r="H574" s="67"/>
      <c r="I574" s="134"/>
    </row>
    <row r="575" spans="2:9">
      <c r="B575" s="48"/>
      <c r="C575" s="37"/>
      <c r="D575" s="36"/>
      <c r="E575" s="88"/>
      <c r="F575" s="89"/>
      <c r="G575" s="87">
        <f t="shared" si="9"/>
        <v>0</v>
      </c>
      <c r="H575" s="67"/>
      <c r="I575" s="134"/>
    </row>
    <row r="576" spans="2:9">
      <c r="B576" s="48"/>
      <c r="C576" s="37"/>
      <c r="D576" s="36"/>
      <c r="E576" s="88"/>
      <c r="F576" s="89"/>
      <c r="G576" s="87">
        <f t="shared" si="9"/>
        <v>0</v>
      </c>
      <c r="H576" s="67"/>
      <c r="I576" s="134"/>
    </row>
    <row r="577" spans="2:9">
      <c r="B577" s="48"/>
      <c r="C577" s="37"/>
      <c r="D577" s="36"/>
      <c r="E577" s="88"/>
      <c r="F577" s="89"/>
      <c r="G577" s="87">
        <f t="shared" si="9"/>
        <v>0</v>
      </c>
      <c r="H577" s="67"/>
      <c r="I577" s="134"/>
    </row>
    <row r="578" spans="2:9">
      <c r="B578" s="48"/>
      <c r="C578" s="37"/>
      <c r="D578" s="36"/>
      <c r="E578" s="88"/>
      <c r="F578" s="89"/>
      <c r="G578" s="87">
        <f t="shared" si="9"/>
        <v>0</v>
      </c>
      <c r="H578" s="67"/>
      <c r="I578" s="134"/>
    </row>
    <row r="579" spans="2:9">
      <c r="B579" s="48"/>
      <c r="C579" s="37"/>
      <c r="D579" s="36"/>
      <c r="E579" s="88"/>
      <c r="F579" s="89"/>
      <c r="G579" s="87">
        <f t="shared" ref="G579:G642" si="10">E579+F579</f>
        <v>0</v>
      </c>
      <c r="H579" s="67"/>
      <c r="I579" s="134"/>
    </row>
    <row r="580" spans="2:9">
      <c r="B580" s="48"/>
      <c r="C580" s="37"/>
      <c r="D580" s="36"/>
      <c r="E580" s="88"/>
      <c r="F580" s="89"/>
      <c r="G580" s="87">
        <f t="shared" si="10"/>
        <v>0</v>
      </c>
      <c r="H580" s="67"/>
      <c r="I580" s="134"/>
    </row>
    <row r="581" spans="2:9">
      <c r="B581" s="48"/>
      <c r="C581" s="37"/>
      <c r="D581" s="36"/>
      <c r="E581" s="88"/>
      <c r="F581" s="89"/>
      <c r="G581" s="87">
        <f t="shared" si="10"/>
        <v>0</v>
      </c>
      <c r="H581" s="67"/>
      <c r="I581" s="134"/>
    </row>
    <row r="582" spans="2:9">
      <c r="B582" s="48"/>
      <c r="C582" s="37"/>
      <c r="D582" s="36"/>
      <c r="E582" s="88"/>
      <c r="F582" s="89"/>
      <c r="G582" s="87">
        <f t="shared" si="10"/>
        <v>0</v>
      </c>
      <c r="H582" s="67"/>
      <c r="I582" s="134"/>
    </row>
    <row r="583" spans="2:9">
      <c r="B583" s="48"/>
      <c r="C583" s="37"/>
      <c r="D583" s="36"/>
      <c r="E583" s="88"/>
      <c r="F583" s="89"/>
      <c r="G583" s="87">
        <f t="shared" si="10"/>
        <v>0</v>
      </c>
      <c r="H583" s="67"/>
      <c r="I583" s="134"/>
    </row>
    <row r="584" spans="2:9">
      <c r="B584" s="48"/>
      <c r="C584" s="37"/>
      <c r="D584" s="36"/>
      <c r="E584" s="88"/>
      <c r="F584" s="89"/>
      <c r="G584" s="87">
        <f t="shared" si="10"/>
        <v>0</v>
      </c>
      <c r="H584" s="67"/>
      <c r="I584" s="134"/>
    </row>
    <row r="585" spans="2:9">
      <c r="B585" s="48"/>
      <c r="C585" s="37"/>
      <c r="D585" s="36"/>
      <c r="E585" s="88"/>
      <c r="F585" s="89"/>
      <c r="G585" s="87">
        <f t="shared" si="10"/>
        <v>0</v>
      </c>
      <c r="H585" s="67"/>
      <c r="I585" s="134"/>
    </row>
    <row r="586" spans="2:9">
      <c r="B586" s="48"/>
      <c r="C586" s="37"/>
      <c r="D586" s="36"/>
      <c r="E586" s="88"/>
      <c r="F586" s="89"/>
      <c r="G586" s="87">
        <f t="shared" si="10"/>
        <v>0</v>
      </c>
      <c r="H586" s="67"/>
      <c r="I586" s="134"/>
    </row>
    <row r="587" spans="2:9">
      <c r="B587" s="48"/>
      <c r="C587" s="37"/>
      <c r="D587" s="36"/>
      <c r="E587" s="88"/>
      <c r="F587" s="89"/>
      <c r="G587" s="87">
        <f t="shared" si="10"/>
        <v>0</v>
      </c>
      <c r="H587" s="67"/>
      <c r="I587" s="134"/>
    </row>
    <row r="588" spans="2:9">
      <c r="B588" s="48"/>
      <c r="C588" s="37"/>
      <c r="D588" s="36"/>
      <c r="E588" s="88"/>
      <c r="F588" s="89"/>
      <c r="G588" s="87">
        <f t="shared" si="10"/>
        <v>0</v>
      </c>
      <c r="H588" s="67"/>
      <c r="I588" s="134"/>
    </row>
    <row r="589" spans="2:9">
      <c r="B589" s="48"/>
      <c r="C589" s="37"/>
      <c r="D589" s="36"/>
      <c r="E589" s="88"/>
      <c r="F589" s="89"/>
      <c r="G589" s="87">
        <f t="shared" si="10"/>
        <v>0</v>
      </c>
      <c r="H589" s="67"/>
      <c r="I589" s="134"/>
    </row>
    <row r="590" spans="2:9">
      <c r="B590" s="48"/>
      <c r="C590" s="37"/>
      <c r="D590" s="36"/>
      <c r="E590" s="88"/>
      <c r="F590" s="89"/>
      <c r="G590" s="87">
        <f t="shared" si="10"/>
        <v>0</v>
      </c>
      <c r="H590" s="67"/>
      <c r="I590" s="134"/>
    </row>
    <row r="591" spans="2:9">
      <c r="B591" s="48"/>
      <c r="C591" s="37"/>
      <c r="D591" s="36"/>
      <c r="E591" s="88"/>
      <c r="F591" s="89"/>
      <c r="G591" s="87">
        <f t="shared" si="10"/>
        <v>0</v>
      </c>
      <c r="H591" s="67"/>
      <c r="I591" s="134"/>
    </row>
    <row r="592" spans="2:9">
      <c r="B592" s="48"/>
      <c r="C592" s="37"/>
      <c r="D592" s="36"/>
      <c r="E592" s="88"/>
      <c r="F592" s="89"/>
      <c r="G592" s="87">
        <f t="shared" si="10"/>
        <v>0</v>
      </c>
      <c r="H592" s="67"/>
      <c r="I592" s="134"/>
    </row>
    <row r="593" spans="2:9">
      <c r="B593" s="48"/>
      <c r="C593" s="37"/>
      <c r="D593" s="36"/>
      <c r="E593" s="88"/>
      <c r="F593" s="89"/>
      <c r="G593" s="87">
        <f t="shared" si="10"/>
        <v>0</v>
      </c>
      <c r="H593" s="67"/>
      <c r="I593" s="134"/>
    </row>
    <row r="594" spans="2:9">
      <c r="B594" s="48"/>
      <c r="C594" s="37"/>
      <c r="D594" s="36"/>
      <c r="E594" s="88"/>
      <c r="F594" s="89"/>
      <c r="G594" s="87">
        <f t="shared" si="10"/>
        <v>0</v>
      </c>
      <c r="H594" s="67"/>
      <c r="I594" s="134"/>
    </row>
    <row r="595" spans="2:9">
      <c r="B595" s="48"/>
      <c r="C595" s="37"/>
      <c r="D595" s="36"/>
      <c r="E595" s="88"/>
      <c r="F595" s="89"/>
      <c r="G595" s="87">
        <f t="shared" si="10"/>
        <v>0</v>
      </c>
      <c r="H595" s="67"/>
      <c r="I595" s="134"/>
    </row>
    <row r="596" spans="2:9">
      <c r="B596" s="48"/>
      <c r="C596" s="37"/>
      <c r="D596" s="36"/>
      <c r="E596" s="88"/>
      <c r="F596" s="89"/>
      <c r="G596" s="87">
        <f t="shared" si="10"/>
        <v>0</v>
      </c>
      <c r="H596" s="67"/>
      <c r="I596" s="134"/>
    </row>
    <row r="597" spans="2:9">
      <c r="B597" s="48"/>
      <c r="C597" s="37"/>
      <c r="D597" s="36"/>
      <c r="E597" s="88"/>
      <c r="F597" s="89"/>
      <c r="G597" s="87">
        <f t="shared" si="10"/>
        <v>0</v>
      </c>
      <c r="H597" s="67"/>
      <c r="I597" s="134"/>
    </row>
    <row r="598" spans="2:9">
      <c r="B598" s="48"/>
      <c r="C598" s="37"/>
      <c r="D598" s="36"/>
      <c r="E598" s="88"/>
      <c r="F598" s="89"/>
      <c r="G598" s="87">
        <f t="shared" si="10"/>
        <v>0</v>
      </c>
      <c r="H598" s="67"/>
      <c r="I598" s="134"/>
    </row>
    <row r="599" spans="2:9">
      <c r="B599" s="48"/>
      <c r="C599" s="37"/>
      <c r="D599" s="36"/>
      <c r="E599" s="88"/>
      <c r="F599" s="89"/>
      <c r="G599" s="87">
        <f t="shared" si="10"/>
        <v>0</v>
      </c>
      <c r="H599" s="67"/>
      <c r="I599" s="134"/>
    </row>
    <row r="600" spans="2:9">
      <c r="B600" s="48"/>
      <c r="C600" s="37"/>
      <c r="D600" s="36"/>
      <c r="E600" s="88"/>
      <c r="F600" s="89"/>
      <c r="G600" s="87">
        <f t="shared" si="10"/>
        <v>0</v>
      </c>
      <c r="H600" s="67"/>
      <c r="I600" s="134"/>
    </row>
    <row r="601" spans="2:9">
      <c r="B601" s="48"/>
      <c r="C601" s="37"/>
      <c r="D601" s="36"/>
      <c r="E601" s="88"/>
      <c r="F601" s="89"/>
      <c r="G601" s="87">
        <f t="shared" si="10"/>
        <v>0</v>
      </c>
      <c r="H601" s="67"/>
      <c r="I601" s="134"/>
    </row>
    <row r="602" spans="2:9">
      <c r="B602" s="48"/>
      <c r="C602" s="37"/>
      <c r="D602" s="36"/>
      <c r="E602" s="88"/>
      <c r="F602" s="89"/>
      <c r="G602" s="87">
        <f t="shared" si="10"/>
        <v>0</v>
      </c>
      <c r="H602" s="67"/>
      <c r="I602" s="134"/>
    </row>
    <row r="603" spans="2:9">
      <c r="B603" s="48"/>
      <c r="C603" s="37"/>
      <c r="D603" s="36"/>
      <c r="E603" s="88"/>
      <c r="F603" s="89"/>
      <c r="G603" s="87">
        <f t="shared" si="10"/>
        <v>0</v>
      </c>
      <c r="H603" s="67"/>
      <c r="I603" s="134"/>
    </row>
    <row r="604" spans="2:9">
      <c r="B604" s="48"/>
      <c r="C604" s="37"/>
      <c r="D604" s="36"/>
      <c r="E604" s="88"/>
      <c r="F604" s="89"/>
      <c r="G604" s="87">
        <f t="shared" si="10"/>
        <v>0</v>
      </c>
      <c r="H604" s="67"/>
      <c r="I604" s="134"/>
    </row>
    <row r="605" spans="2:9">
      <c r="B605" s="48"/>
      <c r="C605" s="37"/>
      <c r="D605" s="36"/>
      <c r="E605" s="88"/>
      <c r="F605" s="89"/>
      <c r="G605" s="87">
        <f t="shared" si="10"/>
        <v>0</v>
      </c>
      <c r="H605" s="67"/>
      <c r="I605" s="134"/>
    </row>
    <row r="606" spans="2:9">
      <c r="B606" s="48"/>
      <c r="C606" s="37"/>
      <c r="D606" s="36"/>
      <c r="E606" s="88"/>
      <c r="F606" s="89"/>
      <c r="G606" s="87">
        <f t="shared" si="10"/>
        <v>0</v>
      </c>
      <c r="H606" s="67"/>
      <c r="I606" s="134"/>
    </row>
    <row r="607" spans="2:9">
      <c r="B607" s="48"/>
      <c r="C607" s="37"/>
      <c r="D607" s="36"/>
      <c r="E607" s="88"/>
      <c r="F607" s="89"/>
      <c r="G607" s="87">
        <f t="shared" si="10"/>
        <v>0</v>
      </c>
      <c r="H607" s="67"/>
      <c r="I607" s="134"/>
    </row>
    <row r="608" spans="2:9">
      <c r="B608" s="48"/>
      <c r="C608" s="37"/>
      <c r="D608" s="36"/>
      <c r="E608" s="88"/>
      <c r="F608" s="89"/>
      <c r="G608" s="87">
        <f t="shared" si="10"/>
        <v>0</v>
      </c>
      <c r="H608" s="67"/>
      <c r="I608" s="134"/>
    </row>
    <row r="609" spans="2:9">
      <c r="B609" s="48"/>
      <c r="C609" s="37"/>
      <c r="D609" s="36"/>
      <c r="E609" s="88"/>
      <c r="F609" s="89"/>
      <c r="G609" s="87">
        <f t="shared" si="10"/>
        <v>0</v>
      </c>
      <c r="H609" s="67"/>
      <c r="I609" s="134"/>
    </row>
    <row r="610" spans="2:9">
      <c r="B610" s="48"/>
      <c r="C610" s="37"/>
      <c r="D610" s="36"/>
      <c r="E610" s="88"/>
      <c r="F610" s="89"/>
      <c r="G610" s="87">
        <f t="shared" si="10"/>
        <v>0</v>
      </c>
      <c r="H610" s="67"/>
      <c r="I610" s="134"/>
    </row>
    <row r="611" spans="2:9">
      <c r="B611" s="48"/>
      <c r="C611" s="37"/>
      <c r="D611" s="36"/>
      <c r="E611" s="88"/>
      <c r="F611" s="89"/>
      <c r="G611" s="87">
        <f t="shared" si="10"/>
        <v>0</v>
      </c>
      <c r="H611" s="67"/>
      <c r="I611" s="134"/>
    </row>
    <row r="612" spans="2:9">
      <c r="B612" s="48"/>
      <c r="C612" s="37"/>
      <c r="D612" s="36"/>
      <c r="E612" s="88"/>
      <c r="F612" s="89"/>
      <c r="G612" s="87">
        <f t="shared" si="10"/>
        <v>0</v>
      </c>
      <c r="H612" s="67"/>
      <c r="I612" s="134"/>
    </row>
    <row r="613" spans="2:9">
      <c r="B613" s="48"/>
      <c r="C613" s="37"/>
      <c r="D613" s="36"/>
      <c r="E613" s="88"/>
      <c r="F613" s="89"/>
      <c r="G613" s="87">
        <f t="shared" si="10"/>
        <v>0</v>
      </c>
      <c r="H613" s="67"/>
      <c r="I613" s="134"/>
    </row>
    <row r="614" spans="2:9">
      <c r="B614" s="48"/>
      <c r="C614" s="37"/>
      <c r="D614" s="36"/>
      <c r="E614" s="88"/>
      <c r="F614" s="89"/>
      <c r="G614" s="87">
        <f t="shared" si="10"/>
        <v>0</v>
      </c>
      <c r="H614" s="67"/>
      <c r="I614" s="134"/>
    </row>
    <row r="615" spans="2:9">
      <c r="B615" s="48"/>
      <c r="C615" s="37"/>
      <c r="D615" s="36"/>
      <c r="E615" s="88"/>
      <c r="F615" s="89"/>
      <c r="G615" s="87">
        <f t="shared" si="10"/>
        <v>0</v>
      </c>
      <c r="H615" s="67"/>
      <c r="I615" s="134"/>
    </row>
    <row r="616" spans="2:9">
      <c r="B616" s="48"/>
      <c r="C616" s="37"/>
      <c r="D616" s="36"/>
      <c r="E616" s="88"/>
      <c r="F616" s="89"/>
      <c r="G616" s="87">
        <f t="shared" si="10"/>
        <v>0</v>
      </c>
      <c r="H616" s="67"/>
      <c r="I616" s="134"/>
    </row>
    <row r="617" spans="2:9">
      <c r="B617" s="48"/>
      <c r="C617" s="37"/>
      <c r="D617" s="36"/>
      <c r="E617" s="88"/>
      <c r="F617" s="89"/>
      <c r="G617" s="87">
        <f t="shared" si="10"/>
        <v>0</v>
      </c>
      <c r="H617" s="67"/>
      <c r="I617" s="134"/>
    </row>
    <row r="618" spans="2:9">
      <c r="B618" s="48"/>
      <c r="C618" s="37"/>
      <c r="D618" s="36"/>
      <c r="E618" s="88"/>
      <c r="F618" s="89"/>
      <c r="G618" s="87">
        <f t="shared" si="10"/>
        <v>0</v>
      </c>
      <c r="H618" s="67"/>
      <c r="I618" s="134"/>
    </row>
    <row r="619" spans="2:9">
      <c r="B619" s="48"/>
      <c r="C619" s="37"/>
      <c r="D619" s="36"/>
      <c r="E619" s="88"/>
      <c r="F619" s="89"/>
      <c r="G619" s="87">
        <f t="shared" si="10"/>
        <v>0</v>
      </c>
      <c r="H619" s="67"/>
      <c r="I619" s="134"/>
    </row>
    <row r="620" spans="2:9">
      <c r="B620" s="48"/>
      <c r="C620" s="37"/>
      <c r="D620" s="36"/>
      <c r="E620" s="88"/>
      <c r="F620" s="89"/>
      <c r="G620" s="87">
        <f t="shared" si="10"/>
        <v>0</v>
      </c>
      <c r="H620" s="67"/>
      <c r="I620" s="134"/>
    </row>
    <row r="621" spans="2:9">
      <c r="B621" s="48"/>
      <c r="C621" s="37"/>
      <c r="D621" s="36"/>
      <c r="E621" s="88"/>
      <c r="F621" s="89"/>
      <c r="G621" s="87">
        <f t="shared" si="10"/>
        <v>0</v>
      </c>
      <c r="H621" s="67"/>
      <c r="I621" s="134"/>
    </row>
    <row r="622" spans="2:9">
      <c r="B622" s="48"/>
      <c r="C622" s="37"/>
      <c r="D622" s="36"/>
      <c r="E622" s="88"/>
      <c r="F622" s="89"/>
      <c r="G622" s="87">
        <f t="shared" si="10"/>
        <v>0</v>
      </c>
      <c r="H622" s="67"/>
      <c r="I622" s="134"/>
    </row>
    <row r="623" spans="2:9">
      <c r="B623" s="48"/>
      <c r="C623" s="37"/>
      <c r="D623" s="36"/>
      <c r="E623" s="88"/>
      <c r="F623" s="89"/>
      <c r="G623" s="87">
        <f t="shared" si="10"/>
        <v>0</v>
      </c>
      <c r="H623" s="67"/>
      <c r="I623" s="134"/>
    </row>
    <row r="624" spans="2:9">
      <c r="B624" s="48"/>
      <c r="C624" s="37"/>
      <c r="D624" s="36"/>
      <c r="E624" s="88"/>
      <c r="F624" s="89"/>
      <c r="G624" s="87">
        <f t="shared" si="10"/>
        <v>0</v>
      </c>
      <c r="H624" s="67"/>
      <c r="I624" s="134"/>
    </row>
    <row r="625" spans="2:9">
      <c r="B625" s="48"/>
      <c r="C625" s="37"/>
      <c r="D625" s="36"/>
      <c r="E625" s="88"/>
      <c r="F625" s="89"/>
      <c r="G625" s="87">
        <f t="shared" si="10"/>
        <v>0</v>
      </c>
      <c r="H625" s="67"/>
      <c r="I625" s="134"/>
    </row>
    <row r="626" spans="2:9">
      <c r="B626" s="48"/>
      <c r="C626" s="37"/>
      <c r="D626" s="36"/>
      <c r="E626" s="88"/>
      <c r="F626" s="89"/>
      <c r="G626" s="87">
        <f t="shared" si="10"/>
        <v>0</v>
      </c>
      <c r="H626" s="67"/>
      <c r="I626" s="134"/>
    </row>
    <row r="627" spans="2:9">
      <c r="B627" s="48"/>
      <c r="C627" s="37"/>
      <c r="D627" s="36"/>
      <c r="E627" s="88"/>
      <c r="F627" s="89"/>
      <c r="G627" s="87">
        <f t="shared" si="10"/>
        <v>0</v>
      </c>
      <c r="H627" s="67"/>
      <c r="I627" s="134"/>
    </row>
    <row r="628" spans="2:9">
      <c r="B628" s="48"/>
      <c r="C628" s="37"/>
      <c r="D628" s="36"/>
      <c r="E628" s="88"/>
      <c r="F628" s="89"/>
      <c r="G628" s="87">
        <f t="shared" si="10"/>
        <v>0</v>
      </c>
      <c r="H628" s="67"/>
      <c r="I628" s="134"/>
    </row>
    <row r="629" spans="2:9">
      <c r="B629" s="48"/>
      <c r="C629" s="37"/>
      <c r="D629" s="36"/>
      <c r="E629" s="88"/>
      <c r="F629" s="89"/>
      <c r="G629" s="87">
        <f t="shared" si="10"/>
        <v>0</v>
      </c>
      <c r="H629" s="67"/>
      <c r="I629" s="134"/>
    </row>
    <row r="630" spans="2:9">
      <c r="B630" s="48"/>
      <c r="C630" s="37"/>
      <c r="D630" s="36"/>
      <c r="E630" s="88"/>
      <c r="F630" s="89"/>
      <c r="G630" s="87">
        <f t="shared" si="10"/>
        <v>0</v>
      </c>
      <c r="H630" s="67"/>
      <c r="I630" s="134"/>
    </row>
    <row r="631" spans="2:9">
      <c r="B631" s="48"/>
      <c r="C631" s="37"/>
      <c r="D631" s="36"/>
      <c r="E631" s="88"/>
      <c r="F631" s="89"/>
      <c r="G631" s="87">
        <f t="shared" si="10"/>
        <v>0</v>
      </c>
      <c r="H631" s="67"/>
      <c r="I631" s="134"/>
    </row>
    <row r="632" spans="2:9">
      <c r="B632" s="48"/>
      <c r="C632" s="37"/>
      <c r="D632" s="36"/>
      <c r="E632" s="88"/>
      <c r="F632" s="89"/>
      <c r="G632" s="87">
        <f t="shared" si="10"/>
        <v>0</v>
      </c>
      <c r="H632" s="67"/>
      <c r="I632" s="134"/>
    </row>
    <row r="633" spans="2:9">
      <c r="B633" s="48"/>
      <c r="C633" s="37"/>
      <c r="D633" s="36"/>
      <c r="E633" s="88"/>
      <c r="F633" s="89"/>
      <c r="G633" s="87">
        <f t="shared" si="10"/>
        <v>0</v>
      </c>
      <c r="H633" s="67"/>
      <c r="I633" s="134"/>
    </row>
    <row r="634" spans="2:9">
      <c r="B634" s="48"/>
      <c r="C634" s="37"/>
      <c r="D634" s="36"/>
      <c r="E634" s="88"/>
      <c r="F634" s="89"/>
      <c r="G634" s="87">
        <f t="shared" si="10"/>
        <v>0</v>
      </c>
      <c r="H634" s="67"/>
      <c r="I634" s="134"/>
    </row>
    <row r="635" spans="2:9">
      <c r="B635" s="48"/>
      <c r="C635" s="37"/>
      <c r="D635" s="36"/>
      <c r="E635" s="88"/>
      <c r="F635" s="89"/>
      <c r="G635" s="87">
        <f t="shared" si="10"/>
        <v>0</v>
      </c>
      <c r="H635" s="67"/>
      <c r="I635" s="134"/>
    </row>
    <row r="636" spans="2:9">
      <c r="B636" s="48"/>
      <c r="C636" s="37"/>
      <c r="D636" s="36"/>
      <c r="E636" s="88"/>
      <c r="F636" s="89"/>
      <c r="G636" s="87">
        <f t="shared" si="10"/>
        <v>0</v>
      </c>
      <c r="H636" s="67"/>
      <c r="I636" s="134"/>
    </row>
    <row r="637" spans="2:9">
      <c r="B637" s="48"/>
      <c r="C637" s="37"/>
      <c r="D637" s="36"/>
      <c r="E637" s="88"/>
      <c r="F637" s="89"/>
      <c r="G637" s="87">
        <f t="shared" si="10"/>
        <v>0</v>
      </c>
      <c r="H637" s="67"/>
      <c r="I637" s="134"/>
    </row>
    <row r="638" spans="2:9">
      <c r="B638" s="48"/>
      <c r="C638" s="37"/>
      <c r="D638" s="36"/>
      <c r="E638" s="88"/>
      <c r="F638" s="89"/>
      <c r="G638" s="87">
        <f t="shared" si="10"/>
        <v>0</v>
      </c>
      <c r="H638" s="67"/>
      <c r="I638" s="134"/>
    </row>
    <row r="639" spans="2:9">
      <c r="B639" s="48"/>
      <c r="C639" s="37"/>
      <c r="D639" s="36"/>
      <c r="E639" s="88"/>
      <c r="F639" s="89"/>
      <c r="G639" s="87">
        <f t="shared" si="10"/>
        <v>0</v>
      </c>
      <c r="H639" s="67"/>
      <c r="I639" s="134"/>
    </row>
    <row r="640" spans="2:9">
      <c r="B640" s="48"/>
      <c r="C640" s="37"/>
      <c r="D640" s="36"/>
      <c r="E640" s="88"/>
      <c r="F640" s="89"/>
      <c r="G640" s="87">
        <f t="shared" si="10"/>
        <v>0</v>
      </c>
      <c r="H640" s="67"/>
      <c r="I640" s="134"/>
    </row>
    <row r="641" spans="2:9">
      <c r="B641" s="48"/>
      <c r="C641" s="37"/>
      <c r="D641" s="36"/>
      <c r="E641" s="88"/>
      <c r="F641" s="89"/>
      <c r="G641" s="87">
        <f t="shared" si="10"/>
        <v>0</v>
      </c>
      <c r="H641" s="67"/>
      <c r="I641" s="134"/>
    </row>
    <row r="642" spans="2:9">
      <c r="B642" s="48"/>
      <c r="C642" s="37"/>
      <c r="D642" s="36"/>
      <c r="E642" s="88"/>
      <c r="F642" s="89"/>
      <c r="G642" s="87">
        <f t="shared" si="10"/>
        <v>0</v>
      </c>
      <c r="H642" s="67"/>
      <c r="I642" s="134"/>
    </row>
    <row r="643" spans="2:9">
      <c r="B643" s="48"/>
      <c r="C643" s="37"/>
      <c r="D643" s="36"/>
      <c r="E643" s="88"/>
      <c r="F643" s="89"/>
      <c r="G643" s="87">
        <f t="shared" ref="G643:G706" si="11">E643+F643</f>
        <v>0</v>
      </c>
      <c r="H643" s="67"/>
      <c r="I643" s="134"/>
    </row>
    <row r="644" spans="2:9">
      <c r="B644" s="48"/>
      <c r="C644" s="37"/>
      <c r="D644" s="36"/>
      <c r="E644" s="88"/>
      <c r="F644" s="89"/>
      <c r="G644" s="87">
        <f t="shared" si="11"/>
        <v>0</v>
      </c>
      <c r="H644" s="67"/>
      <c r="I644" s="134"/>
    </row>
    <row r="645" spans="2:9">
      <c r="B645" s="48"/>
      <c r="C645" s="37"/>
      <c r="D645" s="36"/>
      <c r="E645" s="88"/>
      <c r="F645" s="89"/>
      <c r="G645" s="87">
        <f t="shared" si="11"/>
        <v>0</v>
      </c>
      <c r="H645" s="67"/>
      <c r="I645" s="134"/>
    </row>
    <row r="646" spans="2:9">
      <c r="B646" s="48"/>
      <c r="C646" s="37"/>
      <c r="D646" s="36"/>
      <c r="E646" s="88"/>
      <c r="F646" s="89"/>
      <c r="G646" s="87">
        <f t="shared" si="11"/>
        <v>0</v>
      </c>
      <c r="H646" s="67"/>
      <c r="I646" s="134"/>
    </row>
    <row r="647" spans="2:9">
      <c r="B647" s="48"/>
      <c r="C647" s="37"/>
      <c r="D647" s="36"/>
      <c r="E647" s="88"/>
      <c r="F647" s="89"/>
      <c r="G647" s="87">
        <f t="shared" si="11"/>
        <v>0</v>
      </c>
      <c r="H647" s="67"/>
      <c r="I647" s="134"/>
    </row>
    <row r="648" spans="2:9">
      <c r="B648" s="48"/>
      <c r="C648" s="37"/>
      <c r="D648" s="36"/>
      <c r="E648" s="88"/>
      <c r="F648" s="89"/>
      <c r="G648" s="87">
        <f t="shared" si="11"/>
        <v>0</v>
      </c>
      <c r="H648" s="67"/>
      <c r="I648" s="134"/>
    </row>
    <row r="649" spans="2:9">
      <c r="B649" s="48"/>
      <c r="C649" s="37"/>
      <c r="D649" s="36"/>
      <c r="E649" s="88"/>
      <c r="F649" s="89"/>
      <c r="G649" s="87">
        <f t="shared" si="11"/>
        <v>0</v>
      </c>
      <c r="H649" s="67"/>
      <c r="I649" s="134"/>
    </row>
    <row r="650" spans="2:9">
      <c r="B650" s="48"/>
      <c r="C650" s="37"/>
      <c r="D650" s="36"/>
      <c r="E650" s="88"/>
      <c r="F650" s="89"/>
      <c r="G650" s="87">
        <f t="shared" si="11"/>
        <v>0</v>
      </c>
      <c r="H650" s="67"/>
      <c r="I650" s="134"/>
    </row>
    <row r="651" spans="2:9">
      <c r="B651" s="48"/>
      <c r="C651" s="37"/>
      <c r="D651" s="36"/>
      <c r="E651" s="88"/>
      <c r="F651" s="89"/>
      <c r="G651" s="87">
        <f t="shared" si="11"/>
        <v>0</v>
      </c>
      <c r="H651" s="67"/>
      <c r="I651" s="134"/>
    </row>
    <row r="652" spans="2:9">
      <c r="B652" s="48"/>
      <c r="C652" s="37"/>
      <c r="D652" s="36"/>
      <c r="E652" s="88"/>
      <c r="F652" s="89"/>
      <c r="G652" s="87">
        <f t="shared" si="11"/>
        <v>0</v>
      </c>
      <c r="H652" s="67"/>
      <c r="I652" s="134"/>
    </row>
    <row r="653" spans="2:9">
      <c r="B653" s="48"/>
      <c r="C653" s="37"/>
      <c r="D653" s="36"/>
      <c r="E653" s="88"/>
      <c r="F653" s="89"/>
      <c r="G653" s="87">
        <f t="shared" si="11"/>
        <v>0</v>
      </c>
      <c r="H653" s="67"/>
      <c r="I653" s="134"/>
    </row>
    <row r="654" spans="2:9">
      <c r="B654" s="48"/>
      <c r="C654" s="37"/>
      <c r="D654" s="36"/>
      <c r="E654" s="88"/>
      <c r="F654" s="89"/>
      <c r="G654" s="87">
        <f t="shared" si="11"/>
        <v>0</v>
      </c>
      <c r="H654" s="67"/>
      <c r="I654" s="134"/>
    </row>
    <row r="655" spans="2:9">
      <c r="B655" s="48"/>
      <c r="C655" s="37"/>
      <c r="D655" s="36"/>
      <c r="E655" s="88"/>
      <c r="F655" s="89"/>
      <c r="G655" s="87">
        <f t="shared" si="11"/>
        <v>0</v>
      </c>
      <c r="H655" s="67"/>
      <c r="I655" s="134"/>
    </row>
    <row r="656" spans="2:9">
      <c r="B656" s="48"/>
      <c r="C656" s="37"/>
      <c r="D656" s="36"/>
      <c r="E656" s="88"/>
      <c r="F656" s="89"/>
      <c r="G656" s="87">
        <f t="shared" si="11"/>
        <v>0</v>
      </c>
      <c r="H656" s="67"/>
      <c r="I656" s="134"/>
    </row>
    <row r="657" spans="2:9">
      <c r="B657" s="48"/>
      <c r="C657" s="37"/>
      <c r="D657" s="36"/>
      <c r="E657" s="88"/>
      <c r="F657" s="89"/>
      <c r="G657" s="87">
        <f t="shared" si="11"/>
        <v>0</v>
      </c>
      <c r="H657" s="67"/>
      <c r="I657" s="134"/>
    </row>
    <row r="658" spans="2:9">
      <c r="B658" s="48"/>
      <c r="C658" s="37"/>
      <c r="D658" s="36"/>
      <c r="E658" s="88"/>
      <c r="F658" s="89"/>
      <c r="G658" s="87">
        <f t="shared" si="11"/>
        <v>0</v>
      </c>
      <c r="H658" s="67"/>
      <c r="I658" s="134"/>
    </row>
    <row r="659" spans="2:9">
      <c r="B659" s="48"/>
      <c r="C659" s="37"/>
      <c r="D659" s="36"/>
      <c r="E659" s="88"/>
      <c r="F659" s="89"/>
      <c r="G659" s="87">
        <f t="shared" si="11"/>
        <v>0</v>
      </c>
      <c r="H659" s="67"/>
      <c r="I659" s="134"/>
    </row>
    <row r="660" spans="2:9">
      <c r="B660" s="48"/>
      <c r="C660" s="37"/>
      <c r="D660" s="36"/>
      <c r="E660" s="88"/>
      <c r="F660" s="89"/>
      <c r="G660" s="87">
        <f t="shared" si="11"/>
        <v>0</v>
      </c>
      <c r="H660" s="67"/>
      <c r="I660" s="134"/>
    </row>
    <row r="661" spans="2:9">
      <c r="B661" s="48"/>
      <c r="C661" s="37"/>
      <c r="D661" s="36"/>
      <c r="E661" s="88"/>
      <c r="F661" s="89"/>
      <c r="G661" s="87">
        <f t="shared" si="11"/>
        <v>0</v>
      </c>
      <c r="H661" s="67"/>
      <c r="I661" s="134"/>
    </row>
    <row r="662" spans="2:9">
      <c r="B662" s="48"/>
      <c r="C662" s="37"/>
      <c r="D662" s="36"/>
      <c r="E662" s="88"/>
      <c r="F662" s="89"/>
      <c r="G662" s="87">
        <f t="shared" si="11"/>
        <v>0</v>
      </c>
      <c r="H662" s="67"/>
      <c r="I662" s="134"/>
    </row>
    <row r="663" spans="2:9">
      <c r="B663" s="48"/>
      <c r="C663" s="37"/>
      <c r="D663" s="36"/>
      <c r="E663" s="88"/>
      <c r="F663" s="89"/>
      <c r="G663" s="87">
        <f t="shared" si="11"/>
        <v>0</v>
      </c>
      <c r="H663" s="67"/>
      <c r="I663" s="134"/>
    </row>
    <row r="664" spans="2:9">
      <c r="B664" s="48"/>
      <c r="C664" s="37"/>
      <c r="D664" s="36"/>
      <c r="E664" s="88"/>
      <c r="F664" s="89"/>
      <c r="G664" s="87">
        <f t="shared" si="11"/>
        <v>0</v>
      </c>
      <c r="H664" s="67"/>
      <c r="I664" s="134"/>
    </row>
    <row r="665" spans="2:9">
      <c r="B665" s="48"/>
      <c r="C665" s="37"/>
      <c r="D665" s="36"/>
      <c r="E665" s="88"/>
      <c r="F665" s="89"/>
      <c r="G665" s="87">
        <f t="shared" si="11"/>
        <v>0</v>
      </c>
      <c r="H665" s="67"/>
      <c r="I665" s="134"/>
    </row>
    <row r="666" spans="2:9">
      <c r="B666" s="48"/>
      <c r="C666" s="37"/>
      <c r="D666" s="36"/>
      <c r="E666" s="88"/>
      <c r="F666" s="89"/>
      <c r="G666" s="87">
        <f t="shared" si="11"/>
        <v>0</v>
      </c>
      <c r="H666" s="67"/>
      <c r="I666" s="134"/>
    </row>
    <row r="667" spans="2:9">
      <c r="B667" s="48"/>
      <c r="C667" s="37"/>
      <c r="D667" s="36"/>
      <c r="E667" s="88"/>
      <c r="F667" s="89"/>
      <c r="G667" s="87">
        <f t="shared" si="11"/>
        <v>0</v>
      </c>
      <c r="H667" s="67"/>
      <c r="I667" s="134"/>
    </row>
    <row r="668" spans="2:9">
      <c r="B668" s="48"/>
      <c r="C668" s="37"/>
      <c r="D668" s="36"/>
      <c r="E668" s="88"/>
      <c r="F668" s="89"/>
      <c r="G668" s="87">
        <f t="shared" si="11"/>
        <v>0</v>
      </c>
      <c r="H668" s="67"/>
      <c r="I668" s="134"/>
    </row>
    <row r="669" spans="2:9">
      <c r="B669" s="48"/>
      <c r="C669" s="37"/>
      <c r="D669" s="36"/>
      <c r="E669" s="88"/>
      <c r="F669" s="89"/>
      <c r="G669" s="87">
        <f t="shared" si="11"/>
        <v>0</v>
      </c>
      <c r="H669" s="67"/>
      <c r="I669" s="134"/>
    </row>
    <row r="670" spans="2:9">
      <c r="B670" s="48"/>
      <c r="C670" s="37"/>
      <c r="D670" s="36"/>
      <c r="E670" s="88"/>
      <c r="F670" s="89"/>
      <c r="G670" s="87">
        <f t="shared" si="11"/>
        <v>0</v>
      </c>
      <c r="H670" s="67"/>
      <c r="I670" s="134"/>
    </row>
    <row r="671" spans="2:9">
      <c r="B671" s="48"/>
      <c r="C671" s="37"/>
      <c r="D671" s="36"/>
      <c r="E671" s="88"/>
      <c r="F671" s="89"/>
      <c r="G671" s="87">
        <f t="shared" si="11"/>
        <v>0</v>
      </c>
      <c r="H671" s="67"/>
      <c r="I671" s="134"/>
    </row>
    <row r="672" spans="2:9">
      <c r="B672" s="48"/>
      <c r="C672" s="37"/>
      <c r="D672" s="36"/>
      <c r="E672" s="88"/>
      <c r="F672" s="89"/>
      <c r="G672" s="87">
        <f t="shared" si="11"/>
        <v>0</v>
      </c>
      <c r="H672" s="67"/>
      <c r="I672" s="134"/>
    </row>
    <row r="673" spans="2:9">
      <c r="B673" s="48"/>
      <c r="C673" s="37"/>
      <c r="D673" s="36"/>
      <c r="E673" s="88"/>
      <c r="F673" s="89"/>
      <c r="G673" s="87">
        <f t="shared" si="11"/>
        <v>0</v>
      </c>
      <c r="H673" s="67"/>
      <c r="I673" s="134"/>
    </row>
    <row r="674" spans="2:9">
      <c r="B674" s="48"/>
      <c r="C674" s="37"/>
      <c r="D674" s="36"/>
      <c r="E674" s="88"/>
      <c r="F674" s="89"/>
      <c r="G674" s="87">
        <f t="shared" si="11"/>
        <v>0</v>
      </c>
      <c r="H674" s="67"/>
      <c r="I674" s="134"/>
    </row>
    <row r="675" spans="2:9">
      <c r="B675" s="48"/>
      <c r="C675" s="37"/>
      <c r="D675" s="36"/>
      <c r="E675" s="88"/>
      <c r="F675" s="89"/>
      <c r="G675" s="87">
        <f t="shared" si="11"/>
        <v>0</v>
      </c>
      <c r="H675" s="67"/>
      <c r="I675" s="134"/>
    </row>
    <row r="676" spans="2:9">
      <c r="B676" s="48"/>
      <c r="C676" s="37"/>
      <c r="D676" s="36"/>
      <c r="E676" s="88"/>
      <c r="F676" s="89"/>
      <c r="G676" s="87">
        <f t="shared" si="11"/>
        <v>0</v>
      </c>
      <c r="H676" s="67"/>
      <c r="I676" s="134"/>
    </row>
    <row r="677" spans="2:9">
      <c r="B677" s="48"/>
      <c r="C677" s="37"/>
      <c r="D677" s="36"/>
      <c r="E677" s="88"/>
      <c r="F677" s="89"/>
      <c r="G677" s="87">
        <f t="shared" si="11"/>
        <v>0</v>
      </c>
      <c r="H677" s="67"/>
      <c r="I677" s="134"/>
    </row>
    <row r="678" spans="2:9">
      <c r="B678" s="48"/>
      <c r="C678" s="37"/>
      <c r="D678" s="36"/>
      <c r="E678" s="88"/>
      <c r="F678" s="89"/>
      <c r="G678" s="87">
        <f t="shared" si="11"/>
        <v>0</v>
      </c>
      <c r="H678" s="67"/>
      <c r="I678" s="134"/>
    </row>
    <row r="679" spans="2:9">
      <c r="B679" s="48"/>
      <c r="C679" s="37"/>
      <c r="D679" s="36"/>
      <c r="E679" s="88"/>
      <c r="F679" s="89"/>
      <c r="G679" s="87">
        <f t="shared" si="11"/>
        <v>0</v>
      </c>
      <c r="H679" s="67"/>
      <c r="I679" s="134"/>
    </row>
    <row r="680" spans="2:9">
      <c r="B680" s="48"/>
      <c r="C680" s="37"/>
      <c r="D680" s="36"/>
      <c r="E680" s="88"/>
      <c r="F680" s="89"/>
      <c r="G680" s="87">
        <f t="shared" si="11"/>
        <v>0</v>
      </c>
      <c r="H680" s="67"/>
      <c r="I680" s="134"/>
    </row>
    <row r="681" spans="2:9">
      <c r="B681" s="48"/>
      <c r="C681" s="37"/>
      <c r="D681" s="36"/>
      <c r="E681" s="88"/>
      <c r="F681" s="89"/>
      <c r="G681" s="87">
        <f t="shared" si="11"/>
        <v>0</v>
      </c>
      <c r="H681" s="67"/>
      <c r="I681" s="134"/>
    </row>
    <row r="682" spans="2:9">
      <c r="B682" s="48"/>
      <c r="C682" s="37"/>
      <c r="D682" s="36"/>
      <c r="E682" s="88"/>
      <c r="F682" s="89"/>
      <c r="G682" s="87">
        <f t="shared" si="11"/>
        <v>0</v>
      </c>
      <c r="H682" s="67"/>
      <c r="I682" s="134"/>
    </row>
    <row r="683" spans="2:9">
      <c r="B683" s="48"/>
      <c r="C683" s="37"/>
      <c r="D683" s="36"/>
      <c r="E683" s="88"/>
      <c r="F683" s="89"/>
      <c r="G683" s="87">
        <f t="shared" si="11"/>
        <v>0</v>
      </c>
      <c r="H683" s="67"/>
      <c r="I683" s="134"/>
    </row>
    <row r="684" spans="2:9">
      <c r="B684" s="48"/>
      <c r="C684" s="37"/>
      <c r="D684" s="36"/>
      <c r="E684" s="88"/>
      <c r="F684" s="89"/>
      <c r="G684" s="87">
        <f t="shared" si="11"/>
        <v>0</v>
      </c>
      <c r="H684" s="67"/>
      <c r="I684" s="134"/>
    </row>
    <row r="685" spans="2:9">
      <c r="B685" s="48"/>
      <c r="C685" s="37"/>
      <c r="D685" s="36"/>
      <c r="E685" s="88"/>
      <c r="F685" s="89"/>
      <c r="G685" s="87">
        <f t="shared" si="11"/>
        <v>0</v>
      </c>
      <c r="H685" s="67"/>
      <c r="I685" s="134"/>
    </row>
    <row r="686" spans="2:9">
      <c r="B686" s="48"/>
      <c r="C686" s="37"/>
      <c r="D686" s="36"/>
      <c r="E686" s="88"/>
      <c r="F686" s="89"/>
      <c r="G686" s="87">
        <f t="shared" si="11"/>
        <v>0</v>
      </c>
      <c r="H686" s="67"/>
      <c r="I686" s="134"/>
    </row>
    <row r="687" spans="2:9">
      <c r="B687" s="48"/>
      <c r="C687" s="37"/>
      <c r="D687" s="36"/>
      <c r="E687" s="88"/>
      <c r="F687" s="89"/>
      <c r="G687" s="87">
        <f t="shared" si="11"/>
        <v>0</v>
      </c>
      <c r="H687" s="67"/>
      <c r="I687" s="134"/>
    </row>
    <row r="688" spans="2:9">
      <c r="B688" s="48"/>
      <c r="C688" s="37"/>
      <c r="D688" s="36"/>
      <c r="E688" s="88"/>
      <c r="F688" s="89"/>
      <c r="G688" s="87">
        <f t="shared" si="11"/>
        <v>0</v>
      </c>
      <c r="H688" s="67"/>
      <c r="I688" s="134"/>
    </row>
    <row r="689" spans="2:9">
      <c r="B689" s="48"/>
      <c r="C689" s="37"/>
      <c r="D689" s="36"/>
      <c r="E689" s="88"/>
      <c r="F689" s="89"/>
      <c r="G689" s="87">
        <f t="shared" si="11"/>
        <v>0</v>
      </c>
      <c r="H689" s="67"/>
      <c r="I689" s="134"/>
    </row>
    <row r="690" spans="2:9">
      <c r="B690" s="48"/>
      <c r="C690" s="37"/>
      <c r="D690" s="36"/>
      <c r="E690" s="88"/>
      <c r="F690" s="89"/>
      <c r="G690" s="87">
        <f t="shared" si="11"/>
        <v>0</v>
      </c>
      <c r="H690" s="67"/>
      <c r="I690" s="134"/>
    </row>
    <row r="691" spans="2:9">
      <c r="B691" s="48"/>
      <c r="C691" s="37"/>
      <c r="D691" s="36"/>
      <c r="E691" s="88"/>
      <c r="F691" s="89"/>
      <c r="G691" s="87">
        <f t="shared" si="11"/>
        <v>0</v>
      </c>
      <c r="H691" s="67"/>
      <c r="I691" s="134"/>
    </row>
    <row r="692" spans="2:9">
      <c r="B692" s="48"/>
      <c r="C692" s="37"/>
      <c r="D692" s="36"/>
      <c r="E692" s="88"/>
      <c r="F692" s="89"/>
      <c r="G692" s="87">
        <f t="shared" si="11"/>
        <v>0</v>
      </c>
      <c r="H692" s="67"/>
      <c r="I692" s="134"/>
    </row>
    <row r="693" spans="2:9">
      <c r="B693" s="48"/>
      <c r="C693" s="37"/>
      <c r="D693" s="36"/>
      <c r="E693" s="88"/>
      <c r="F693" s="89"/>
      <c r="G693" s="87">
        <f t="shared" si="11"/>
        <v>0</v>
      </c>
      <c r="H693" s="67"/>
      <c r="I693" s="134"/>
    </row>
    <row r="694" spans="2:9">
      <c r="B694" s="48"/>
      <c r="C694" s="37"/>
      <c r="D694" s="36"/>
      <c r="E694" s="88"/>
      <c r="F694" s="89"/>
      <c r="G694" s="87">
        <f t="shared" si="11"/>
        <v>0</v>
      </c>
      <c r="H694" s="67"/>
      <c r="I694" s="134"/>
    </row>
    <row r="695" spans="2:9">
      <c r="B695" s="48"/>
      <c r="C695" s="37"/>
      <c r="D695" s="36"/>
      <c r="E695" s="88"/>
      <c r="F695" s="89"/>
      <c r="G695" s="87">
        <f t="shared" si="11"/>
        <v>0</v>
      </c>
      <c r="H695" s="67"/>
      <c r="I695" s="134"/>
    </row>
    <row r="696" spans="2:9">
      <c r="B696" s="48"/>
      <c r="C696" s="37"/>
      <c r="D696" s="36"/>
      <c r="E696" s="88"/>
      <c r="F696" s="89"/>
      <c r="G696" s="87">
        <f t="shared" si="11"/>
        <v>0</v>
      </c>
      <c r="H696" s="67"/>
      <c r="I696" s="134"/>
    </row>
    <row r="697" spans="2:9">
      <c r="B697" s="48"/>
      <c r="C697" s="37"/>
      <c r="D697" s="36"/>
      <c r="E697" s="88"/>
      <c r="F697" s="89"/>
      <c r="G697" s="87">
        <f t="shared" si="11"/>
        <v>0</v>
      </c>
      <c r="H697" s="67"/>
      <c r="I697" s="134"/>
    </row>
    <row r="698" spans="2:9">
      <c r="B698" s="48"/>
      <c r="C698" s="37"/>
      <c r="D698" s="36"/>
      <c r="E698" s="88"/>
      <c r="F698" s="89"/>
      <c r="G698" s="87">
        <f t="shared" si="11"/>
        <v>0</v>
      </c>
      <c r="H698" s="67"/>
      <c r="I698" s="134"/>
    </row>
    <row r="699" spans="2:9">
      <c r="B699" s="48"/>
      <c r="C699" s="37"/>
      <c r="D699" s="36"/>
      <c r="E699" s="88"/>
      <c r="F699" s="89"/>
      <c r="G699" s="87">
        <f t="shared" si="11"/>
        <v>0</v>
      </c>
      <c r="H699" s="67"/>
      <c r="I699" s="134"/>
    </row>
    <row r="700" spans="2:9">
      <c r="B700" s="48"/>
      <c r="C700" s="37"/>
      <c r="D700" s="36"/>
      <c r="E700" s="88"/>
      <c r="F700" s="89"/>
      <c r="G700" s="87">
        <f t="shared" si="11"/>
        <v>0</v>
      </c>
      <c r="H700" s="67"/>
      <c r="I700" s="134"/>
    </row>
    <row r="701" spans="2:9">
      <c r="B701" s="48"/>
      <c r="C701" s="37"/>
      <c r="D701" s="36"/>
      <c r="E701" s="88"/>
      <c r="F701" s="89"/>
      <c r="G701" s="87">
        <f t="shared" si="11"/>
        <v>0</v>
      </c>
      <c r="H701" s="67"/>
      <c r="I701" s="134"/>
    </row>
    <row r="702" spans="2:9">
      <c r="B702" s="48"/>
      <c r="C702" s="37"/>
      <c r="D702" s="36"/>
      <c r="E702" s="88"/>
      <c r="F702" s="89"/>
      <c r="G702" s="87">
        <f t="shared" si="11"/>
        <v>0</v>
      </c>
      <c r="H702" s="67"/>
      <c r="I702" s="134"/>
    </row>
    <row r="703" spans="2:9">
      <c r="B703" s="48"/>
      <c r="C703" s="37"/>
      <c r="D703" s="36"/>
      <c r="E703" s="88"/>
      <c r="F703" s="89"/>
      <c r="G703" s="87">
        <f t="shared" si="11"/>
        <v>0</v>
      </c>
      <c r="H703" s="67"/>
      <c r="I703" s="134"/>
    </row>
    <row r="704" spans="2:9">
      <c r="B704" s="48"/>
      <c r="C704" s="37"/>
      <c r="D704" s="36"/>
      <c r="E704" s="88"/>
      <c r="F704" s="89"/>
      <c r="G704" s="87">
        <f t="shared" si="11"/>
        <v>0</v>
      </c>
      <c r="H704" s="67"/>
      <c r="I704" s="134"/>
    </row>
    <row r="705" spans="2:9">
      <c r="B705" s="48"/>
      <c r="C705" s="37"/>
      <c r="D705" s="36"/>
      <c r="E705" s="88"/>
      <c r="F705" s="89"/>
      <c r="G705" s="87">
        <f t="shared" si="11"/>
        <v>0</v>
      </c>
      <c r="H705" s="67"/>
      <c r="I705" s="134"/>
    </row>
    <row r="706" spans="2:9">
      <c r="B706" s="48"/>
      <c r="C706" s="37"/>
      <c r="D706" s="36"/>
      <c r="E706" s="88"/>
      <c r="F706" s="89"/>
      <c r="G706" s="87">
        <f t="shared" si="11"/>
        <v>0</v>
      </c>
      <c r="H706" s="67"/>
      <c r="I706" s="134"/>
    </row>
    <row r="707" spans="2:9">
      <c r="B707" s="48"/>
      <c r="C707" s="37"/>
      <c r="D707" s="36"/>
      <c r="E707" s="88"/>
      <c r="F707" s="89"/>
      <c r="G707" s="87">
        <f t="shared" ref="G707:G770" si="12">E707+F707</f>
        <v>0</v>
      </c>
      <c r="H707" s="67"/>
      <c r="I707" s="134"/>
    </row>
    <row r="708" spans="2:9">
      <c r="B708" s="48"/>
      <c r="C708" s="37"/>
      <c r="D708" s="36"/>
      <c r="E708" s="88"/>
      <c r="F708" s="89"/>
      <c r="G708" s="87">
        <f t="shared" si="12"/>
        <v>0</v>
      </c>
      <c r="H708" s="67"/>
      <c r="I708" s="134"/>
    </row>
    <row r="709" spans="2:9">
      <c r="B709" s="48"/>
      <c r="C709" s="37"/>
      <c r="D709" s="36"/>
      <c r="E709" s="88"/>
      <c r="F709" s="89"/>
      <c r="G709" s="87">
        <f t="shared" si="12"/>
        <v>0</v>
      </c>
      <c r="H709" s="67"/>
      <c r="I709" s="134"/>
    </row>
    <row r="710" spans="2:9">
      <c r="B710" s="48"/>
      <c r="C710" s="37"/>
      <c r="D710" s="36"/>
      <c r="E710" s="88"/>
      <c r="F710" s="89"/>
      <c r="G710" s="87">
        <f t="shared" si="12"/>
        <v>0</v>
      </c>
      <c r="H710" s="67"/>
      <c r="I710" s="134"/>
    </row>
    <row r="711" spans="2:9">
      <c r="B711" s="48"/>
      <c r="C711" s="37"/>
      <c r="D711" s="36"/>
      <c r="E711" s="88"/>
      <c r="F711" s="89"/>
      <c r="G711" s="87">
        <f t="shared" si="12"/>
        <v>0</v>
      </c>
      <c r="H711" s="67"/>
      <c r="I711" s="134"/>
    </row>
    <row r="712" spans="2:9">
      <c r="B712" s="48"/>
      <c r="C712" s="37"/>
      <c r="D712" s="36"/>
      <c r="E712" s="88"/>
      <c r="F712" s="89"/>
      <c r="G712" s="87">
        <f t="shared" si="12"/>
        <v>0</v>
      </c>
      <c r="H712" s="67"/>
      <c r="I712" s="134"/>
    </row>
    <row r="713" spans="2:9">
      <c r="B713" s="48"/>
      <c r="C713" s="37"/>
      <c r="D713" s="36"/>
      <c r="E713" s="88"/>
      <c r="F713" s="89"/>
      <c r="G713" s="87">
        <f t="shared" si="12"/>
        <v>0</v>
      </c>
      <c r="H713" s="67"/>
      <c r="I713" s="134"/>
    </row>
    <row r="714" spans="2:9">
      <c r="B714" s="48"/>
      <c r="C714" s="37"/>
      <c r="D714" s="36"/>
      <c r="E714" s="88"/>
      <c r="F714" s="89"/>
      <c r="G714" s="87">
        <f t="shared" si="12"/>
        <v>0</v>
      </c>
      <c r="H714" s="67"/>
      <c r="I714" s="134"/>
    </row>
    <row r="715" spans="2:9">
      <c r="B715" s="48"/>
      <c r="C715" s="37"/>
      <c r="D715" s="36"/>
      <c r="E715" s="88"/>
      <c r="F715" s="89"/>
      <c r="G715" s="87">
        <f t="shared" si="12"/>
        <v>0</v>
      </c>
      <c r="H715" s="67"/>
      <c r="I715" s="134"/>
    </row>
    <row r="716" spans="2:9">
      <c r="B716" s="48"/>
      <c r="C716" s="37"/>
      <c r="D716" s="36"/>
      <c r="E716" s="88"/>
      <c r="F716" s="89"/>
      <c r="G716" s="87">
        <f t="shared" si="12"/>
        <v>0</v>
      </c>
      <c r="H716" s="67"/>
      <c r="I716" s="134"/>
    </row>
    <row r="717" spans="2:9">
      <c r="B717" s="48"/>
      <c r="C717" s="37"/>
      <c r="D717" s="36"/>
      <c r="E717" s="88"/>
      <c r="F717" s="89"/>
      <c r="G717" s="87">
        <f t="shared" si="12"/>
        <v>0</v>
      </c>
      <c r="H717" s="67"/>
      <c r="I717" s="134"/>
    </row>
    <row r="718" spans="2:9">
      <c r="B718" s="48"/>
      <c r="C718" s="37"/>
      <c r="D718" s="36"/>
      <c r="E718" s="88"/>
      <c r="F718" s="89"/>
      <c r="G718" s="87">
        <f t="shared" si="12"/>
        <v>0</v>
      </c>
      <c r="H718" s="67"/>
      <c r="I718" s="134"/>
    </row>
    <row r="719" spans="2:9">
      <c r="B719" s="48"/>
      <c r="C719" s="37"/>
      <c r="D719" s="36"/>
      <c r="E719" s="88"/>
      <c r="F719" s="89"/>
      <c r="G719" s="87">
        <f t="shared" si="12"/>
        <v>0</v>
      </c>
      <c r="H719" s="67"/>
      <c r="I719" s="134"/>
    </row>
    <row r="720" spans="2:9">
      <c r="B720" s="48"/>
      <c r="C720" s="37"/>
      <c r="D720" s="36"/>
      <c r="E720" s="88"/>
      <c r="F720" s="89"/>
      <c r="G720" s="87">
        <f t="shared" si="12"/>
        <v>0</v>
      </c>
      <c r="H720" s="67"/>
      <c r="I720" s="134"/>
    </row>
    <row r="721" spans="2:9">
      <c r="B721" s="48"/>
      <c r="C721" s="37"/>
      <c r="D721" s="36"/>
      <c r="E721" s="88"/>
      <c r="F721" s="89"/>
      <c r="G721" s="87">
        <f t="shared" si="12"/>
        <v>0</v>
      </c>
      <c r="H721" s="67"/>
      <c r="I721" s="134"/>
    </row>
    <row r="722" spans="2:9">
      <c r="B722" s="48"/>
      <c r="C722" s="37"/>
      <c r="D722" s="36"/>
      <c r="E722" s="88"/>
      <c r="F722" s="89"/>
      <c r="G722" s="87">
        <f t="shared" si="12"/>
        <v>0</v>
      </c>
      <c r="H722" s="67"/>
      <c r="I722" s="134"/>
    </row>
    <row r="723" spans="2:9">
      <c r="B723" s="48"/>
      <c r="C723" s="37"/>
      <c r="D723" s="36"/>
      <c r="E723" s="88"/>
      <c r="F723" s="89"/>
      <c r="G723" s="87">
        <f t="shared" si="12"/>
        <v>0</v>
      </c>
      <c r="H723" s="67"/>
      <c r="I723" s="134"/>
    </row>
    <row r="724" spans="2:9">
      <c r="B724" s="48"/>
      <c r="C724" s="37"/>
      <c r="D724" s="36"/>
      <c r="E724" s="88"/>
      <c r="F724" s="89"/>
      <c r="G724" s="87">
        <f t="shared" si="12"/>
        <v>0</v>
      </c>
      <c r="H724" s="67"/>
      <c r="I724" s="134"/>
    </row>
    <row r="725" spans="2:9">
      <c r="B725" s="48"/>
      <c r="C725" s="37"/>
      <c r="D725" s="36"/>
      <c r="E725" s="88"/>
      <c r="F725" s="89"/>
      <c r="G725" s="87">
        <f t="shared" si="12"/>
        <v>0</v>
      </c>
      <c r="H725" s="67"/>
      <c r="I725" s="134"/>
    </row>
    <row r="726" spans="2:9">
      <c r="B726" s="48"/>
      <c r="C726" s="37"/>
      <c r="D726" s="36"/>
      <c r="E726" s="88"/>
      <c r="F726" s="89"/>
      <c r="G726" s="87">
        <f t="shared" si="12"/>
        <v>0</v>
      </c>
      <c r="H726" s="67"/>
      <c r="I726" s="134"/>
    </row>
    <row r="727" spans="2:9">
      <c r="B727" s="48"/>
      <c r="C727" s="37"/>
      <c r="D727" s="36"/>
      <c r="E727" s="88"/>
      <c r="F727" s="89"/>
      <c r="G727" s="87">
        <f t="shared" si="12"/>
        <v>0</v>
      </c>
      <c r="H727" s="67"/>
      <c r="I727" s="134"/>
    </row>
    <row r="728" spans="2:9">
      <c r="B728" s="48"/>
      <c r="C728" s="37"/>
      <c r="D728" s="36"/>
      <c r="E728" s="88"/>
      <c r="F728" s="89"/>
      <c r="G728" s="87">
        <f t="shared" si="12"/>
        <v>0</v>
      </c>
      <c r="H728" s="67"/>
      <c r="I728" s="134"/>
    </row>
    <row r="729" spans="2:9">
      <c r="B729" s="48"/>
      <c r="C729" s="37"/>
      <c r="D729" s="36"/>
      <c r="E729" s="88"/>
      <c r="F729" s="89"/>
      <c r="G729" s="87">
        <f t="shared" si="12"/>
        <v>0</v>
      </c>
      <c r="H729" s="67"/>
      <c r="I729" s="134"/>
    </row>
    <row r="730" spans="2:9">
      <c r="B730" s="48"/>
      <c r="C730" s="37"/>
      <c r="D730" s="36"/>
      <c r="E730" s="88"/>
      <c r="F730" s="89"/>
      <c r="G730" s="87">
        <f t="shared" si="12"/>
        <v>0</v>
      </c>
      <c r="H730" s="67"/>
      <c r="I730" s="134"/>
    </row>
    <row r="731" spans="2:9">
      <c r="B731" s="48"/>
      <c r="C731" s="37"/>
      <c r="D731" s="36"/>
      <c r="E731" s="88"/>
      <c r="F731" s="89"/>
      <c r="G731" s="87">
        <f t="shared" si="12"/>
        <v>0</v>
      </c>
      <c r="H731" s="67"/>
      <c r="I731" s="134"/>
    </row>
    <row r="732" spans="2:9">
      <c r="B732" s="48"/>
      <c r="C732" s="37"/>
      <c r="D732" s="36"/>
      <c r="E732" s="88"/>
      <c r="F732" s="89"/>
      <c r="G732" s="87">
        <f t="shared" si="12"/>
        <v>0</v>
      </c>
      <c r="H732" s="67"/>
      <c r="I732" s="134"/>
    </row>
    <row r="733" spans="2:9">
      <c r="B733" s="48"/>
      <c r="C733" s="37"/>
      <c r="D733" s="36"/>
      <c r="E733" s="88"/>
      <c r="F733" s="89"/>
      <c r="G733" s="87">
        <f t="shared" si="12"/>
        <v>0</v>
      </c>
      <c r="H733" s="67"/>
      <c r="I733" s="134"/>
    </row>
    <row r="734" spans="2:9">
      <c r="B734" s="48"/>
      <c r="C734" s="37"/>
      <c r="D734" s="36"/>
      <c r="E734" s="88"/>
      <c r="F734" s="89"/>
      <c r="G734" s="87">
        <f t="shared" si="12"/>
        <v>0</v>
      </c>
      <c r="H734" s="67"/>
      <c r="I734" s="134"/>
    </row>
    <row r="735" spans="2:9">
      <c r="B735" s="48"/>
      <c r="C735" s="37"/>
      <c r="D735" s="36"/>
      <c r="E735" s="88"/>
      <c r="F735" s="89"/>
      <c r="G735" s="87">
        <f t="shared" si="12"/>
        <v>0</v>
      </c>
      <c r="H735" s="67"/>
      <c r="I735" s="134"/>
    </row>
    <row r="736" spans="2:9">
      <c r="B736" s="48"/>
      <c r="C736" s="37"/>
      <c r="D736" s="36"/>
      <c r="E736" s="88"/>
      <c r="F736" s="89"/>
      <c r="G736" s="87">
        <f t="shared" si="12"/>
        <v>0</v>
      </c>
      <c r="H736" s="67"/>
      <c r="I736" s="134"/>
    </row>
    <row r="737" spans="2:9">
      <c r="B737" s="48"/>
      <c r="C737" s="37"/>
      <c r="D737" s="36"/>
      <c r="E737" s="88"/>
      <c r="F737" s="89"/>
      <c r="G737" s="87">
        <f t="shared" si="12"/>
        <v>0</v>
      </c>
      <c r="H737" s="67"/>
      <c r="I737" s="134"/>
    </row>
    <row r="738" spans="2:9">
      <c r="B738" s="48"/>
      <c r="C738" s="37"/>
      <c r="D738" s="36"/>
      <c r="E738" s="88"/>
      <c r="F738" s="89"/>
      <c r="G738" s="87">
        <f t="shared" si="12"/>
        <v>0</v>
      </c>
      <c r="H738" s="67"/>
      <c r="I738" s="134"/>
    </row>
    <row r="739" spans="2:9">
      <c r="B739" s="48"/>
      <c r="C739" s="37"/>
      <c r="D739" s="36"/>
      <c r="E739" s="88"/>
      <c r="F739" s="89"/>
      <c r="G739" s="87">
        <f t="shared" si="12"/>
        <v>0</v>
      </c>
      <c r="H739" s="67"/>
      <c r="I739" s="134"/>
    </row>
    <row r="740" spans="2:9">
      <c r="B740" s="48"/>
      <c r="C740" s="37"/>
      <c r="D740" s="36"/>
      <c r="E740" s="88"/>
      <c r="F740" s="89"/>
      <c r="G740" s="87">
        <f t="shared" si="12"/>
        <v>0</v>
      </c>
      <c r="H740" s="67"/>
      <c r="I740" s="134"/>
    </row>
    <row r="741" spans="2:9">
      <c r="B741" s="48"/>
      <c r="C741" s="37"/>
      <c r="D741" s="36"/>
      <c r="E741" s="88"/>
      <c r="F741" s="89"/>
      <c r="G741" s="87">
        <f t="shared" si="12"/>
        <v>0</v>
      </c>
      <c r="H741" s="67"/>
      <c r="I741" s="134"/>
    </row>
    <row r="742" spans="2:9">
      <c r="B742" s="48"/>
      <c r="C742" s="37"/>
      <c r="D742" s="36"/>
      <c r="E742" s="88"/>
      <c r="F742" s="89"/>
      <c r="G742" s="87">
        <f t="shared" si="12"/>
        <v>0</v>
      </c>
      <c r="H742" s="67"/>
      <c r="I742" s="134"/>
    </row>
    <row r="743" spans="2:9">
      <c r="B743" s="48"/>
      <c r="C743" s="37"/>
      <c r="D743" s="36"/>
      <c r="E743" s="88"/>
      <c r="F743" s="89"/>
      <c r="G743" s="87">
        <f t="shared" si="12"/>
        <v>0</v>
      </c>
      <c r="H743" s="67"/>
      <c r="I743" s="134"/>
    </row>
    <row r="744" spans="2:9">
      <c r="B744" s="48"/>
      <c r="C744" s="37"/>
      <c r="D744" s="36"/>
      <c r="E744" s="88"/>
      <c r="F744" s="89"/>
      <c r="G744" s="87">
        <f t="shared" si="12"/>
        <v>0</v>
      </c>
      <c r="H744" s="67"/>
      <c r="I744" s="134"/>
    </row>
    <row r="745" spans="2:9">
      <c r="B745" s="48"/>
      <c r="C745" s="37"/>
      <c r="D745" s="36"/>
      <c r="E745" s="88"/>
      <c r="F745" s="89"/>
      <c r="G745" s="87">
        <f t="shared" si="12"/>
        <v>0</v>
      </c>
      <c r="H745" s="67"/>
      <c r="I745" s="134"/>
    </row>
    <row r="746" spans="2:9">
      <c r="B746" s="48"/>
      <c r="C746" s="37"/>
      <c r="D746" s="36"/>
      <c r="E746" s="88"/>
      <c r="F746" s="89"/>
      <c r="G746" s="87">
        <f t="shared" si="12"/>
        <v>0</v>
      </c>
      <c r="H746" s="67"/>
      <c r="I746" s="134"/>
    </row>
    <row r="747" spans="2:9">
      <c r="B747" s="48"/>
      <c r="C747" s="37"/>
      <c r="D747" s="36"/>
      <c r="E747" s="88"/>
      <c r="F747" s="89"/>
      <c r="G747" s="87">
        <f t="shared" si="12"/>
        <v>0</v>
      </c>
      <c r="H747" s="67"/>
      <c r="I747" s="134"/>
    </row>
    <row r="748" spans="2:9">
      <c r="B748" s="48"/>
      <c r="C748" s="37"/>
      <c r="D748" s="36"/>
      <c r="E748" s="88"/>
      <c r="F748" s="89"/>
      <c r="G748" s="87">
        <f t="shared" si="12"/>
        <v>0</v>
      </c>
      <c r="H748" s="67"/>
      <c r="I748" s="134"/>
    </row>
    <row r="749" spans="2:9">
      <c r="B749" s="48"/>
      <c r="C749" s="37"/>
      <c r="D749" s="36"/>
      <c r="E749" s="88"/>
      <c r="F749" s="89"/>
      <c r="G749" s="87">
        <f t="shared" si="12"/>
        <v>0</v>
      </c>
      <c r="H749" s="67"/>
      <c r="I749" s="134"/>
    </row>
    <row r="750" spans="2:9">
      <c r="B750" s="48"/>
      <c r="C750" s="37"/>
      <c r="D750" s="36"/>
      <c r="E750" s="88"/>
      <c r="F750" s="89"/>
      <c r="G750" s="87">
        <f t="shared" si="12"/>
        <v>0</v>
      </c>
      <c r="H750" s="67"/>
      <c r="I750" s="134"/>
    </row>
    <row r="751" spans="2:9">
      <c r="B751" s="48"/>
      <c r="C751" s="37"/>
      <c r="D751" s="36"/>
      <c r="E751" s="88"/>
      <c r="F751" s="89"/>
      <c r="G751" s="87">
        <f t="shared" si="12"/>
        <v>0</v>
      </c>
      <c r="H751" s="67"/>
      <c r="I751" s="134"/>
    </row>
    <row r="752" spans="2:9">
      <c r="B752" s="48"/>
      <c r="C752" s="37"/>
      <c r="D752" s="36"/>
      <c r="E752" s="88"/>
      <c r="F752" s="89"/>
      <c r="G752" s="87">
        <f t="shared" si="12"/>
        <v>0</v>
      </c>
      <c r="H752" s="67"/>
      <c r="I752" s="134"/>
    </row>
    <row r="753" spans="2:9">
      <c r="B753" s="48"/>
      <c r="C753" s="37"/>
      <c r="D753" s="36"/>
      <c r="E753" s="88"/>
      <c r="F753" s="89"/>
      <c r="G753" s="87">
        <f t="shared" si="12"/>
        <v>0</v>
      </c>
      <c r="H753" s="67"/>
      <c r="I753" s="134"/>
    </row>
    <row r="754" spans="2:9">
      <c r="B754" s="48"/>
      <c r="C754" s="37"/>
      <c r="D754" s="36"/>
      <c r="E754" s="88"/>
      <c r="F754" s="89"/>
      <c r="G754" s="87">
        <f t="shared" si="12"/>
        <v>0</v>
      </c>
      <c r="H754" s="67"/>
      <c r="I754" s="134"/>
    </row>
    <row r="755" spans="2:9">
      <c r="B755" s="48"/>
      <c r="C755" s="37"/>
      <c r="D755" s="36"/>
      <c r="E755" s="88"/>
      <c r="F755" s="89"/>
      <c r="G755" s="87">
        <f t="shared" si="12"/>
        <v>0</v>
      </c>
      <c r="H755" s="67"/>
      <c r="I755" s="134"/>
    </row>
    <row r="756" spans="2:9">
      <c r="B756" s="48"/>
      <c r="C756" s="37"/>
      <c r="D756" s="36"/>
      <c r="E756" s="88"/>
      <c r="F756" s="89"/>
      <c r="G756" s="87">
        <f t="shared" si="12"/>
        <v>0</v>
      </c>
      <c r="H756" s="67"/>
      <c r="I756" s="134"/>
    </row>
    <row r="757" spans="2:9">
      <c r="B757" s="48"/>
      <c r="C757" s="37"/>
      <c r="D757" s="36"/>
      <c r="E757" s="88"/>
      <c r="F757" s="89"/>
      <c r="G757" s="87">
        <f t="shared" si="12"/>
        <v>0</v>
      </c>
      <c r="H757" s="67"/>
      <c r="I757" s="134"/>
    </row>
    <row r="758" spans="2:9">
      <c r="B758" s="48"/>
      <c r="C758" s="37"/>
      <c r="D758" s="36"/>
      <c r="E758" s="88"/>
      <c r="F758" s="89"/>
      <c r="G758" s="87">
        <f t="shared" si="12"/>
        <v>0</v>
      </c>
      <c r="H758" s="67"/>
      <c r="I758" s="134"/>
    </row>
    <row r="759" spans="2:9">
      <c r="B759" s="48"/>
      <c r="C759" s="37"/>
      <c r="D759" s="36"/>
      <c r="E759" s="88"/>
      <c r="F759" s="89"/>
      <c r="G759" s="87">
        <f t="shared" si="12"/>
        <v>0</v>
      </c>
      <c r="H759" s="67"/>
      <c r="I759" s="134"/>
    </row>
    <row r="760" spans="2:9">
      <c r="B760" s="48"/>
      <c r="C760" s="37"/>
      <c r="D760" s="36"/>
      <c r="E760" s="88"/>
      <c r="F760" s="89"/>
      <c r="G760" s="87">
        <f t="shared" si="12"/>
        <v>0</v>
      </c>
      <c r="H760" s="67"/>
      <c r="I760" s="134"/>
    </row>
    <row r="761" spans="2:9">
      <c r="B761" s="48"/>
      <c r="C761" s="37"/>
      <c r="D761" s="36"/>
      <c r="E761" s="88"/>
      <c r="F761" s="89"/>
      <c r="G761" s="87">
        <f t="shared" si="12"/>
        <v>0</v>
      </c>
      <c r="H761" s="67"/>
      <c r="I761" s="134"/>
    </row>
    <row r="762" spans="2:9">
      <c r="B762" s="48"/>
      <c r="C762" s="37"/>
      <c r="D762" s="36"/>
      <c r="E762" s="88"/>
      <c r="F762" s="89"/>
      <c r="G762" s="87">
        <f t="shared" si="12"/>
        <v>0</v>
      </c>
      <c r="H762" s="67"/>
      <c r="I762" s="134"/>
    </row>
    <row r="763" spans="2:9">
      <c r="B763" s="48"/>
      <c r="C763" s="37"/>
      <c r="D763" s="36"/>
      <c r="E763" s="88"/>
      <c r="F763" s="89"/>
      <c r="G763" s="87">
        <f t="shared" si="12"/>
        <v>0</v>
      </c>
      <c r="H763" s="67"/>
      <c r="I763" s="134"/>
    </row>
    <row r="764" spans="2:9">
      <c r="B764" s="48"/>
      <c r="C764" s="37"/>
      <c r="D764" s="36"/>
      <c r="E764" s="88"/>
      <c r="F764" s="89"/>
      <c r="G764" s="87">
        <f t="shared" si="12"/>
        <v>0</v>
      </c>
      <c r="H764" s="67"/>
      <c r="I764" s="134"/>
    </row>
    <row r="765" spans="2:9">
      <c r="B765" s="48"/>
      <c r="C765" s="37"/>
      <c r="D765" s="36"/>
      <c r="E765" s="88"/>
      <c r="F765" s="89"/>
      <c r="G765" s="87">
        <f t="shared" si="12"/>
        <v>0</v>
      </c>
      <c r="H765" s="67"/>
      <c r="I765" s="134"/>
    </row>
    <row r="766" spans="2:9">
      <c r="B766" s="48"/>
      <c r="C766" s="37"/>
      <c r="D766" s="36"/>
      <c r="E766" s="88"/>
      <c r="F766" s="89"/>
      <c r="G766" s="87">
        <f t="shared" si="12"/>
        <v>0</v>
      </c>
      <c r="H766" s="67"/>
      <c r="I766" s="134"/>
    </row>
    <row r="767" spans="2:9">
      <c r="B767" s="48"/>
      <c r="C767" s="37"/>
      <c r="D767" s="36"/>
      <c r="E767" s="88"/>
      <c r="F767" s="89"/>
      <c r="G767" s="87">
        <f t="shared" si="12"/>
        <v>0</v>
      </c>
      <c r="H767" s="67"/>
      <c r="I767" s="134"/>
    </row>
    <row r="768" spans="2:9">
      <c r="B768" s="48"/>
      <c r="C768" s="37"/>
      <c r="D768" s="36"/>
      <c r="E768" s="88"/>
      <c r="F768" s="89"/>
      <c r="G768" s="87">
        <f t="shared" si="12"/>
        <v>0</v>
      </c>
      <c r="H768" s="67"/>
      <c r="I768" s="134"/>
    </row>
    <row r="769" spans="2:9">
      <c r="B769" s="48"/>
      <c r="C769" s="37"/>
      <c r="D769" s="36"/>
      <c r="E769" s="88"/>
      <c r="F769" s="89"/>
      <c r="G769" s="87">
        <f t="shared" si="12"/>
        <v>0</v>
      </c>
      <c r="H769" s="67"/>
      <c r="I769" s="134"/>
    </row>
    <row r="770" spans="2:9">
      <c r="C770" s="6"/>
      <c r="D770" s="6"/>
      <c r="E770" s="88"/>
      <c r="F770" s="89"/>
      <c r="G770" s="87">
        <f t="shared" si="12"/>
        <v>0</v>
      </c>
      <c r="H770" s="67"/>
      <c r="I770" s="134"/>
    </row>
    <row r="771" spans="2:9">
      <c r="C771" s="6"/>
      <c r="D771" s="6"/>
      <c r="E771" s="88"/>
      <c r="F771" s="89"/>
      <c r="G771" s="87">
        <f t="shared" ref="G771:G834" si="13">E771+F771</f>
        <v>0</v>
      </c>
      <c r="H771" s="67"/>
      <c r="I771" s="134"/>
    </row>
    <row r="772" spans="2:9">
      <c r="C772" s="6"/>
      <c r="D772" s="6"/>
      <c r="E772" s="88"/>
      <c r="F772" s="89"/>
      <c r="G772" s="87">
        <f t="shared" si="13"/>
        <v>0</v>
      </c>
      <c r="H772" s="67"/>
      <c r="I772" s="134"/>
    </row>
    <row r="773" spans="2:9">
      <c r="C773" s="6"/>
      <c r="D773" s="6"/>
      <c r="E773" s="88"/>
      <c r="F773" s="89"/>
      <c r="G773" s="87">
        <f t="shared" si="13"/>
        <v>0</v>
      </c>
      <c r="H773" s="67"/>
      <c r="I773" s="134"/>
    </row>
    <row r="774" spans="2:9">
      <c r="C774" s="6"/>
      <c r="D774" s="6"/>
      <c r="E774" s="88"/>
      <c r="F774" s="89"/>
      <c r="G774" s="87">
        <f t="shared" si="13"/>
        <v>0</v>
      </c>
      <c r="H774" s="67"/>
      <c r="I774" s="134"/>
    </row>
    <row r="775" spans="2:9">
      <c r="C775" s="6"/>
      <c r="D775" s="6"/>
      <c r="E775" s="88"/>
      <c r="F775" s="89"/>
      <c r="G775" s="87">
        <f t="shared" si="13"/>
        <v>0</v>
      </c>
      <c r="H775" s="67"/>
      <c r="I775" s="134"/>
    </row>
    <row r="776" spans="2:9">
      <c r="C776" s="6"/>
      <c r="D776" s="6"/>
      <c r="E776" s="88"/>
      <c r="F776" s="89"/>
      <c r="G776" s="87">
        <f t="shared" si="13"/>
        <v>0</v>
      </c>
      <c r="H776" s="67"/>
      <c r="I776" s="134"/>
    </row>
    <row r="777" spans="2:9">
      <c r="C777" s="6"/>
      <c r="D777" s="6"/>
      <c r="E777" s="88"/>
      <c r="F777" s="89"/>
      <c r="G777" s="87">
        <f t="shared" si="13"/>
        <v>0</v>
      </c>
      <c r="H777" s="67"/>
      <c r="I777" s="134"/>
    </row>
    <row r="778" spans="2:9">
      <c r="C778" s="6"/>
      <c r="D778" s="6"/>
      <c r="E778" s="88"/>
      <c r="F778" s="89"/>
      <c r="G778" s="87">
        <f t="shared" si="13"/>
        <v>0</v>
      </c>
      <c r="H778" s="67"/>
      <c r="I778" s="134"/>
    </row>
    <row r="779" spans="2:9">
      <c r="C779" s="6"/>
      <c r="D779" s="6"/>
      <c r="E779" s="88"/>
      <c r="F779" s="89"/>
      <c r="G779" s="87">
        <f t="shared" si="13"/>
        <v>0</v>
      </c>
      <c r="H779" s="67"/>
      <c r="I779" s="134"/>
    </row>
    <row r="780" spans="2:9">
      <c r="C780" s="6"/>
      <c r="D780" s="6"/>
      <c r="E780" s="88"/>
      <c r="F780" s="89"/>
      <c r="G780" s="87">
        <f t="shared" si="13"/>
        <v>0</v>
      </c>
      <c r="H780" s="67"/>
      <c r="I780" s="134"/>
    </row>
    <row r="781" spans="2:9">
      <c r="C781" s="6"/>
      <c r="D781" s="6"/>
      <c r="E781" s="88"/>
      <c r="F781" s="89"/>
      <c r="G781" s="87">
        <f t="shared" si="13"/>
        <v>0</v>
      </c>
      <c r="H781" s="67"/>
      <c r="I781" s="134"/>
    </row>
    <row r="782" spans="2:9">
      <c r="C782" s="6"/>
      <c r="D782" s="6"/>
      <c r="E782" s="88"/>
      <c r="F782" s="89"/>
      <c r="G782" s="87">
        <f t="shared" si="13"/>
        <v>0</v>
      </c>
      <c r="H782" s="67"/>
      <c r="I782" s="134"/>
    </row>
    <row r="783" spans="2:9">
      <c r="C783" s="6"/>
      <c r="D783" s="6"/>
      <c r="E783" s="88"/>
      <c r="F783" s="89"/>
      <c r="G783" s="87">
        <f t="shared" si="13"/>
        <v>0</v>
      </c>
      <c r="H783" s="67"/>
      <c r="I783" s="134"/>
    </row>
    <row r="784" spans="2:9">
      <c r="C784" s="6"/>
      <c r="D784" s="6"/>
      <c r="E784" s="88"/>
      <c r="F784" s="89"/>
      <c r="G784" s="87">
        <f t="shared" si="13"/>
        <v>0</v>
      </c>
      <c r="H784" s="67"/>
      <c r="I784" s="134"/>
    </row>
    <row r="785" spans="3:9">
      <c r="C785" s="6"/>
      <c r="D785" s="6"/>
      <c r="E785" s="88"/>
      <c r="F785" s="89"/>
      <c r="G785" s="87">
        <f t="shared" si="13"/>
        <v>0</v>
      </c>
      <c r="H785" s="67"/>
      <c r="I785" s="134"/>
    </row>
    <row r="786" spans="3:9">
      <c r="C786" s="6"/>
      <c r="D786" s="6"/>
      <c r="E786" s="88"/>
      <c r="F786" s="89"/>
      <c r="G786" s="87">
        <f t="shared" si="13"/>
        <v>0</v>
      </c>
      <c r="H786" s="67"/>
      <c r="I786" s="134"/>
    </row>
    <row r="787" spans="3:9">
      <c r="C787" s="6"/>
      <c r="D787" s="6"/>
      <c r="E787" s="88"/>
      <c r="F787" s="89"/>
      <c r="G787" s="87">
        <f t="shared" si="13"/>
        <v>0</v>
      </c>
      <c r="H787" s="67"/>
      <c r="I787" s="134"/>
    </row>
    <row r="788" spans="3:9">
      <c r="C788" s="6"/>
      <c r="D788" s="6"/>
      <c r="E788" s="88"/>
      <c r="F788" s="89"/>
      <c r="G788" s="87">
        <f t="shared" si="13"/>
        <v>0</v>
      </c>
      <c r="H788" s="67"/>
      <c r="I788" s="134"/>
    </row>
    <row r="789" spans="3:9">
      <c r="C789" s="6"/>
      <c r="D789" s="6"/>
      <c r="E789" s="88"/>
      <c r="F789" s="89"/>
      <c r="G789" s="87">
        <f t="shared" si="13"/>
        <v>0</v>
      </c>
      <c r="H789" s="67"/>
      <c r="I789" s="134"/>
    </row>
    <row r="790" spans="3:9">
      <c r="C790" s="6"/>
      <c r="D790" s="6"/>
      <c r="E790" s="88"/>
      <c r="F790" s="89"/>
      <c r="G790" s="87">
        <f t="shared" si="13"/>
        <v>0</v>
      </c>
      <c r="H790" s="67"/>
      <c r="I790" s="134"/>
    </row>
    <row r="791" spans="3:9">
      <c r="C791" s="6"/>
      <c r="D791" s="6"/>
      <c r="E791" s="88"/>
      <c r="F791" s="89"/>
      <c r="G791" s="87">
        <f t="shared" si="13"/>
        <v>0</v>
      </c>
      <c r="H791" s="67"/>
      <c r="I791" s="134"/>
    </row>
    <row r="792" spans="3:9">
      <c r="C792" s="6"/>
      <c r="D792" s="6"/>
      <c r="E792" s="88"/>
      <c r="F792" s="89"/>
      <c r="G792" s="87">
        <f t="shared" si="13"/>
        <v>0</v>
      </c>
      <c r="H792" s="67"/>
      <c r="I792" s="134"/>
    </row>
    <row r="793" spans="3:9">
      <c r="C793" s="6"/>
      <c r="D793" s="6"/>
      <c r="E793" s="88"/>
      <c r="F793" s="89"/>
      <c r="G793" s="87">
        <f t="shared" si="13"/>
        <v>0</v>
      </c>
      <c r="H793" s="67"/>
      <c r="I793" s="134"/>
    </row>
    <row r="794" spans="3:9">
      <c r="C794" s="6"/>
      <c r="D794" s="6"/>
      <c r="E794" s="88"/>
      <c r="F794" s="89"/>
      <c r="G794" s="87">
        <f t="shared" si="13"/>
        <v>0</v>
      </c>
      <c r="H794" s="67"/>
      <c r="I794" s="134"/>
    </row>
    <row r="795" spans="3:9">
      <c r="C795" s="6"/>
      <c r="D795" s="6"/>
      <c r="E795" s="88"/>
      <c r="F795" s="89"/>
      <c r="G795" s="87">
        <f t="shared" si="13"/>
        <v>0</v>
      </c>
      <c r="H795" s="67"/>
      <c r="I795" s="134"/>
    </row>
    <row r="796" spans="3:9">
      <c r="C796" s="6"/>
      <c r="D796" s="6"/>
      <c r="E796" s="88"/>
      <c r="F796" s="89"/>
      <c r="G796" s="87">
        <f t="shared" si="13"/>
        <v>0</v>
      </c>
      <c r="H796" s="67"/>
      <c r="I796" s="134"/>
    </row>
    <row r="797" spans="3:9">
      <c r="C797" s="6"/>
      <c r="D797" s="6"/>
      <c r="E797" s="88"/>
      <c r="F797" s="89"/>
      <c r="G797" s="87">
        <f t="shared" si="13"/>
        <v>0</v>
      </c>
      <c r="H797" s="67"/>
      <c r="I797" s="134"/>
    </row>
    <row r="798" spans="3:9">
      <c r="C798" s="6"/>
      <c r="D798" s="6"/>
      <c r="E798" s="88"/>
      <c r="F798" s="89"/>
      <c r="G798" s="87">
        <f t="shared" si="13"/>
        <v>0</v>
      </c>
      <c r="H798" s="67"/>
      <c r="I798" s="134"/>
    </row>
    <row r="799" spans="3:9">
      <c r="C799" s="6"/>
      <c r="D799" s="6"/>
      <c r="E799" s="88"/>
      <c r="F799" s="89"/>
      <c r="G799" s="87">
        <f t="shared" si="13"/>
        <v>0</v>
      </c>
      <c r="H799" s="67"/>
      <c r="I799" s="134"/>
    </row>
    <row r="800" spans="3:9">
      <c r="C800" s="6"/>
      <c r="D800" s="6"/>
      <c r="E800" s="88"/>
      <c r="F800" s="89"/>
      <c r="G800" s="87">
        <f t="shared" si="13"/>
        <v>0</v>
      </c>
      <c r="H800" s="67"/>
      <c r="I800" s="134"/>
    </row>
    <row r="801" spans="3:9">
      <c r="C801" s="6"/>
      <c r="D801" s="6"/>
      <c r="E801" s="88"/>
      <c r="F801" s="89"/>
      <c r="G801" s="87">
        <f t="shared" si="13"/>
        <v>0</v>
      </c>
      <c r="H801" s="67"/>
      <c r="I801" s="134"/>
    </row>
    <row r="802" spans="3:9">
      <c r="C802" s="6"/>
      <c r="D802" s="6"/>
      <c r="E802" s="88"/>
      <c r="F802" s="89"/>
      <c r="G802" s="87">
        <f t="shared" si="13"/>
        <v>0</v>
      </c>
      <c r="H802" s="67"/>
      <c r="I802" s="134"/>
    </row>
    <row r="803" spans="3:9">
      <c r="C803" s="6"/>
      <c r="D803" s="6"/>
      <c r="E803" s="88"/>
      <c r="F803" s="89"/>
      <c r="G803" s="87">
        <f t="shared" si="13"/>
        <v>0</v>
      </c>
      <c r="H803" s="67"/>
      <c r="I803" s="134"/>
    </row>
    <row r="804" spans="3:9">
      <c r="C804" s="6"/>
      <c r="D804" s="6"/>
      <c r="E804" s="88"/>
      <c r="F804" s="89"/>
      <c r="G804" s="87">
        <f t="shared" si="13"/>
        <v>0</v>
      </c>
      <c r="H804" s="67"/>
      <c r="I804" s="134"/>
    </row>
    <row r="805" spans="3:9">
      <c r="C805" s="6"/>
      <c r="D805" s="6"/>
      <c r="E805" s="88"/>
      <c r="F805" s="89"/>
      <c r="G805" s="87">
        <f t="shared" si="13"/>
        <v>0</v>
      </c>
      <c r="H805" s="67"/>
      <c r="I805" s="134"/>
    </row>
    <row r="806" spans="3:9">
      <c r="C806" s="6"/>
      <c r="D806" s="6"/>
      <c r="E806" s="88"/>
      <c r="F806" s="89"/>
      <c r="G806" s="87">
        <f t="shared" si="13"/>
        <v>0</v>
      </c>
      <c r="H806" s="67"/>
      <c r="I806" s="134"/>
    </row>
    <row r="807" spans="3:9">
      <c r="C807" s="6"/>
      <c r="D807" s="6"/>
      <c r="E807" s="88"/>
      <c r="F807" s="89"/>
      <c r="G807" s="87">
        <f t="shared" si="13"/>
        <v>0</v>
      </c>
      <c r="H807" s="67"/>
      <c r="I807" s="134"/>
    </row>
    <row r="808" spans="3:9">
      <c r="C808" s="6"/>
      <c r="D808" s="6"/>
      <c r="E808" s="88"/>
      <c r="F808" s="89"/>
      <c r="G808" s="87">
        <f t="shared" si="13"/>
        <v>0</v>
      </c>
      <c r="H808" s="67"/>
      <c r="I808" s="134"/>
    </row>
    <row r="809" spans="3:9">
      <c r="C809" s="6"/>
      <c r="D809" s="6"/>
      <c r="E809" s="88"/>
      <c r="F809" s="89"/>
      <c r="G809" s="87">
        <f t="shared" si="13"/>
        <v>0</v>
      </c>
      <c r="H809" s="67"/>
      <c r="I809" s="134"/>
    </row>
    <row r="810" spans="3:9">
      <c r="C810" s="6"/>
      <c r="D810" s="6"/>
      <c r="E810" s="88"/>
      <c r="F810" s="89"/>
      <c r="G810" s="87">
        <f t="shared" si="13"/>
        <v>0</v>
      </c>
      <c r="H810" s="67"/>
      <c r="I810" s="134"/>
    </row>
    <row r="811" spans="3:9">
      <c r="C811" s="6"/>
      <c r="D811" s="6"/>
      <c r="E811" s="88"/>
      <c r="F811" s="89"/>
      <c r="G811" s="87">
        <f t="shared" si="13"/>
        <v>0</v>
      </c>
      <c r="H811" s="67"/>
      <c r="I811" s="134"/>
    </row>
    <row r="812" spans="3:9">
      <c r="C812" s="6"/>
      <c r="D812" s="6"/>
      <c r="E812" s="88"/>
      <c r="F812" s="89"/>
      <c r="G812" s="87">
        <f t="shared" si="13"/>
        <v>0</v>
      </c>
      <c r="H812" s="67"/>
      <c r="I812" s="134"/>
    </row>
    <row r="813" spans="3:9">
      <c r="C813" s="6"/>
      <c r="D813" s="6"/>
      <c r="E813" s="88"/>
      <c r="F813" s="89"/>
      <c r="G813" s="87">
        <f t="shared" si="13"/>
        <v>0</v>
      </c>
      <c r="H813" s="67"/>
      <c r="I813" s="134"/>
    </row>
    <row r="814" spans="3:9">
      <c r="C814" s="6"/>
      <c r="D814" s="6"/>
      <c r="E814" s="88"/>
      <c r="F814" s="89"/>
      <c r="G814" s="87">
        <f t="shared" si="13"/>
        <v>0</v>
      </c>
      <c r="H814" s="67"/>
      <c r="I814" s="134"/>
    </row>
    <row r="815" spans="3:9">
      <c r="C815" s="6"/>
      <c r="D815" s="6"/>
      <c r="E815" s="88"/>
      <c r="F815" s="89"/>
      <c r="G815" s="87">
        <f t="shared" si="13"/>
        <v>0</v>
      </c>
      <c r="H815" s="67"/>
      <c r="I815" s="134"/>
    </row>
    <row r="816" spans="3:9">
      <c r="C816" s="6"/>
      <c r="D816" s="6"/>
      <c r="E816" s="88"/>
      <c r="F816" s="89"/>
      <c r="G816" s="87">
        <f t="shared" si="13"/>
        <v>0</v>
      </c>
      <c r="H816" s="67"/>
      <c r="I816" s="134"/>
    </row>
    <row r="817" spans="3:9">
      <c r="C817" s="6"/>
      <c r="D817" s="6"/>
      <c r="E817" s="88"/>
      <c r="F817" s="89"/>
      <c r="G817" s="87">
        <f t="shared" si="13"/>
        <v>0</v>
      </c>
      <c r="H817" s="67"/>
      <c r="I817" s="134"/>
    </row>
    <row r="818" spans="3:9">
      <c r="C818" s="6"/>
      <c r="D818" s="6"/>
      <c r="E818" s="88"/>
      <c r="F818" s="89"/>
      <c r="G818" s="87">
        <f t="shared" si="13"/>
        <v>0</v>
      </c>
      <c r="H818" s="67"/>
      <c r="I818" s="134"/>
    </row>
    <row r="819" spans="3:9">
      <c r="C819" s="6"/>
      <c r="D819" s="6"/>
      <c r="E819" s="88"/>
      <c r="F819" s="89"/>
      <c r="G819" s="87">
        <f t="shared" si="13"/>
        <v>0</v>
      </c>
      <c r="H819" s="67"/>
      <c r="I819" s="134"/>
    </row>
    <row r="820" spans="3:9">
      <c r="C820" s="6"/>
      <c r="D820" s="6"/>
      <c r="E820" s="88"/>
      <c r="F820" s="89"/>
      <c r="G820" s="87">
        <f t="shared" si="13"/>
        <v>0</v>
      </c>
      <c r="H820" s="67"/>
      <c r="I820" s="134"/>
    </row>
    <row r="821" spans="3:9">
      <c r="C821" s="6"/>
      <c r="D821" s="6"/>
      <c r="E821" s="88"/>
      <c r="F821" s="89"/>
      <c r="G821" s="87">
        <f t="shared" si="13"/>
        <v>0</v>
      </c>
      <c r="H821" s="67"/>
      <c r="I821" s="134"/>
    </row>
    <row r="822" spans="3:9">
      <c r="C822" s="6"/>
      <c r="D822" s="6"/>
      <c r="E822" s="88"/>
      <c r="F822" s="89"/>
      <c r="G822" s="87">
        <f t="shared" si="13"/>
        <v>0</v>
      </c>
      <c r="H822" s="67"/>
      <c r="I822" s="134"/>
    </row>
    <row r="823" spans="3:9">
      <c r="C823" s="6"/>
      <c r="D823" s="6"/>
      <c r="E823" s="88"/>
      <c r="F823" s="89"/>
      <c r="G823" s="87">
        <f t="shared" si="13"/>
        <v>0</v>
      </c>
      <c r="H823" s="67"/>
      <c r="I823" s="134"/>
    </row>
    <row r="824" spans="3:9">
      <c r="C824" s="6"/>
      <c r="D824" s="6"/>
      <c r="E824" s="88"/>
      <c r="F824" s="89"/>
      <c r="G824" s="87">
        <f t="shared" si="13"/>
        <v>0</v>
      </c>
      <c r="H824" s="67"/>
      <c r="I824" s="134"/>
    </row>
    <row r="825" spans="3:9">
      <c r="C825" s="6"/>
      <c r="D825" s="6"/>
      <c r="E825" s="88"/>
      <c r="F825" s="89"/>
      <c r="G825" s="87">
        <f t="shared" si="13"/>
        <v>0</v>
      </c>
      <c r="H825" s="67"/>
      <c r="I825" s="134"/>
    </row>
    <row r="826" spans="3:9">
      <c r="C826" s="6"/>
      <c r="D826" s="6"/>
      <c r="E826" s="88"/>
      <c r="F826" s="89"/>
      <c r="G826" s="87">
        <f t="shared" si="13"/>
        <v>0</v>
      </c>
      <c r="H826" s="67"/>
      <c r="I826" s="134"/>
    </row>
    <row r="827" spans="3:9">
      <c r="C827" s="6"/>
      <c r="D827" s="6"/>
      <c r="E827" s="88"/>
      <c r="F827" s="89"/>
      <c r="G827" s="87">
        <f t="shared" si="13"/>
        <v>0</v>
      </c>
      <c r="H827" s="67"/>
      <c r="I827" s="134"/>
    </row>
    <row r="828" spans="3:9">
      <c r="C828" s="6"/>
      <c r="D828" s="6"/>
      <c r="E828" s="88"/>
      <c r="F828" s="89"/>
      <c r="G828" s="87">
        <f t="shared" si="13"/>
        <v>0</v>
      </c>
      <c r="H828" s="67"/>
      <c r="I828" s="134"/>
    </row>
    <row r="829" spans="3:9">
      <c r="C829" s="6"/>
      <c r="D829" s="6"/>
      <c r="E829" s="88"/>
      <c r="F829" s="89"/>
      <c r="G829" s="87">
        <f t="shared" si="13"/>
        <v>0</v>
      </c>
      <c r="H829" s="67"/>
      <c r="I829" s="134"/>
    </row>
    <row r="830" spans="3:9">
      <c r="C830" s="6"/>
      <c r="D830" s="6"/>
      <c r="E830" s="88"/>
      <c r="F830" s="89"/>
      <c r="G830" s="87">
        <f t="shared" si="13"/>
        <v>0</v>
      </c>
      <c r="H830" s="67"/>
      <c r="I830" s="134"/>
    </row>
    <row r="831" spans="3:9">
      <c r="C831" s="6"/>
      <c r="D831" s="6"/>
      <c r="E831" s="88"/>
      <c r="F831" s="89"/>
      <c r="G831" s="87">
        <f t="shared" si="13"/>
        <v>0</v>
      </c>
      <c r="H831" s="67"/>
      <c r="I831" s="134"/>
    </row>
    <row r="832" spans="3:9">
      <c r="C832" s="6"/>
      <c r="D832" s="6"/>
      <c r="E832" s="88"/>
      <c r="F832" s="89"/>
      <c r="G832" s="87">
        <f t="shared" si="13"/>
        <v>0</v>
      </c>
      <c r="H832" s="67"/>
      <c r="I832" s="134"/>
    </row>
    <row r="833" spans="3:9">
      <c r="C833" s="6"/>
      <c r="D833" s="6"/>
      <c r="E833" s="88"/>
      <c r="F833" s="89"/>
      <c r="G833" s="87">
        <f t="shared" si="13"/>
        <v>0</v>
      </c>
      <c r="H833" s="67"/>
      <c r="I833" s="134"/>
    </row>
    <row r="834" spans="3:9">
      <c r="C834" s="6"/>
      <c r="D834" s="6"/>
      <c r="E834" s="88"/>
      <c r="F834" s="89"/>
      <c r="G834" s="87">
        <f t="shared" si="13"/>
        <v>0</v>
      </c>
      <c r="H834" s="67"/>
      <c r="I834" s="134"/>
    </row>
    <row r="835" spans="3:9">
      <c r="C835" s="6"/>
      <c r="D835" s="6"/>
      <c r="E835" s="88"/>
      <c r="F835" s="89"/>
      <c r="G835" s="87">
        <f t="shared" ref="G835:G898" si="14">E835+F835</f>
        <v>0</v>
      </c>
      <c r="H835" s="67"/>
      <c r="I835" s="134"/>
    </row>
    <row r="836" spans="3:9">
      <c r="C836" s="6"/>
      <c r="D836" s="6"/>
      <c r="E836" s="88"/>
      <c r="F836" s="89"/>
      <c r="G836" s="87">
        <f t="shared" si="14"/>
        <v>0</v>
      </c>
      <c r="H836" s="67"/>
      <c r="I836" s="134"/>
    </row>
    <row r="837" spans="3:9">
      <c r="C837" s="6"/>
      <c r="D837" s="6"/>
      <c r="E837" s="88"/>
      <c r="F837" s="89"/>
      <c r="G837" s="87">
        <f t="shared" si="14"/>
        <v>0</v>
      </c>
      <c r="H837" s="67"/>
      <c r="I837" s="134"/>
    </row>
    <row r="838" spans="3:9">
      <c r="C838" s="6"/>
      <c r="D838" s="6"/>
      <c r="E838" s="88"/>
      <c r="F838" s="89"/>
      <c r="G838" s="87">
        <f t="shared" si="14"/>
        <v>0</v>
      </c>
      <c r="H838" s="67"/>
      <c r="I838" s="134"/>
    </row>
    <row r="839" spans="3:9">
      <c r="C839" s="6"/>
      <c r="D839" s="6"/>
      <c r="E839" s="88"/>
      <c r="F839" s="89"/>
      <c r="G839" s="87">
        <f t="shared" si="14"/>
        <v>0</v>
      </c>
      <c r="H839" s="67"/>
      <c r="I839" s="134"/>
    </row>
    <row r="840" spans="3:9">
      <c r="C840" s="6"/>
      <c r="D840" s="6"/>
      <c r="E840" s="88"/>
      <c r="F840" s="89"/>
      <c r="G840" s="87">
        <f t="shared" si="14"/>
        <v>0</v>
      </c>
      <c r="H840" s="67"/>
      <c r="I840" s="134"/>
    </row>
    <row r="841" spans="3:9">
      <c r="C841" s="6"/>
      <c r="D841" s="6"/>
      <c r="E841" s="88"/>
      <c r="F841" s="89"/>
      <c r="G841" s="87">
        <f t="shared" si="14"/>
        <v>0</v>
      </c>
      <c r="H841" s="67"/>
      <c r="I841" s="134"/>
    </row>
    <row r="842" spans="3:9">
      <c r="C842" s="6"/>
      <c r="D842" s="6"/>
      <c r="E842" s="88"/>
      <c r="F842" s="89"/>
      <c r="G842" s="87">
        <f t="shared" si="14"/>
        <v>0</v>
      </c>
      <c r="H842" s="67"/>
      <c r="I842" s="134"/>
    </row>
    <row r="843" spans="3:9">
      <c r="C843" s="6"/>
      <c r="D843" s="6"/>
      <c r="E843" s="88"/>
      <c r="F843" s="89"/>
      <c r="G843" s="87">
        <f t="shared" si="14"/>
        <v>0</v>
      </c>
      <c r="H843" s="67"/>
      <c r="I843" s="134"/>
    </row>
    <row r="844" spans="3:9">
      <c r="C844" s="6"/>
      <c r="D844" s="6"/>
      <c r="E844" s="88"/>
      <c r="F844" s="89"/>
      <c r="G844" s="87">
        <f t="shared" si="14"/>
        <v>0</v>
      </c>
      <c r="H844" s="67"/>
      <c r="I844" s="134"/>
    </row>
    <row r="845" spans="3:9">
      <c r="C845" s="6"/>
      <c r="D845" s="6"/>
      <c r="E845" s="88"/>
      <c r="F845" s="89"/>
      <c r="G845" s="87">
        <f t="shared" si="14"/>
        <v>0</v>
      </c>
      <c r="H845" s="67"/>
      <c r="I845" s="134"/>
    </row>
    <row r="846" spans="3:9">
      <c r="C846" s="6"/>
      <c r="D846" s="6"/>
      <c r="E846" s="88"/>
      <c r="F846" s="89"/>
      <c r="G846" s="87">
        <f t="shared" si="14"/>
        <v>0</v>
      </c>
      <c r="H846" s="67"/>
      <c r="I846" s="134"/>
    </row>
    <row r="847" spans="3:9">
      <c r="C847" s="6"/>
      <c r="D847" s="6"/>
      <c r="E847" s="88"/>
      <c r="F847" s="89"/>
      <c r="G847" s="87">
        <f t="shared" si="14"/>
        <v>0</v>
      </c>
      <c r="H847" s="67"/>
      <c r="I847" s="134"/>
    </row>
    <row r="848" spans="3:9">
      <c r="C848" s="6"/>
      <c r="D848" s="6"/>
      <c r="E848" s="88"/>
      <c r="F848" s="89"/>
      <c r="G848" s="87">
        <f t="shared" si="14"/>
        <v>0</v>
      </c>
      <c r="H848" s="67"/>
      <c r="I848" s="134"/>
    </row>
    <row r="849" spans="3:9">
      <c r="C849" s="6"/>
      <c r="D849" s="6"/>
      <c r="E849" s="88"/>
      <c r="F849" s="89"/>
      <c r="G849" s="87">
        <f t="shared" si="14"/>
        <v>0</v>
      </c>
      <c r="H849" s="67"/>
      <c r="I849" s="134"/>
    </row>
    <row r="850" spans="3:9">
      <c r="C850" s="6"/>
      <c r="D850" s="6"/>
      <c r="E850" s="88"/>
      <c r="F850" s="89"/>
      <c r="G850" s="87">
        <f t="shared" si="14"/>
        <v>0</v>
      </c>
      <c r="H850" s="67"/>
      <c r="I850" s="134"/>
    </row>
    <row r="851" spans="3:9">
      <c r="C851" s="6"/>
      <c r="D851" s="6"/>
      <c r="E851" s="88"/>
      <c r="F851" s="89"/>
      <c r="G851" s="87">
        <f t="shared" si="14"/>
        <v>0</v>
      </c>
      <c r="H851" s="67"/>
      <c r="I851" s="134"/>
    </row>
    <row r="852" spans="3:9">
      <c r="C852" s="6"/>
      <c r="D852" s="6"/>
      <c r="E852" s="88"/>
      <c r="F852" s="89"/>
      <c r="G852" s="87">
        <f t="shared" si="14"/>
        <v>0</v>
      </c>
      <c r="H852" s="67"/>
      <c r="I852" s="134"/>
    </row>
    <row r="853" spans="3:9">
      <c r="C853" s="6"/>
      <c r="D853" s="6"/>
      <c r="E853" s="88"/>
      <c r="F853" s="89"/>
      <c r="G853" s="87">
        <f t="shared" si="14"/>
        <v>0</v>
      </c>
      <c r="H853" s="67"/>
      <c r="I853" s="134"/>
    </row>
    <row r="854" spans="3:9">
      <c r="C854" s="6"/>
      <c r="D854" s="6"/>
      <c r="E854" s="88"/>
      <c r="F854" s="89"/>
      <c r="G854" s="87">
        <f t="shared" si="14"/>
        <v>0</v>
      </c>
      <c r="H854" s="67"/>
      <c r="I854" s="134"/>
    </row>
    <row r="855" spans="3:9">
      <c r="C855" s="6"/>
      <c r="D855" s="6"/>
      <c r="E855" s="88"/>
      <c r="F855" s="89"/>
      <c r="G855" s="87">
        <f t="shared" si="14"/>
        <v>0</v>
      </c>
      <c r="H855" s="67"/>
      <c r="I855" s="134"/>
    </row>
    <row r="856" spans="3:9">
      <c r="C856" s="6"/>
      <c r="D856" s="6"/>
      <c r="E856" s="88"/>
      <c r="F856" s="89"/>
      <c r="G856" s="87">
        <f t="shared" si="14"/>
        <v>0</v>
      </c>
      <c r="H856" s="67"/>
      <c r="I856" s="134"/>
    </row>
    <row r="857" spans="3:9">
      <c r="C857" s="6"/>
      <c r="D857" s="6"/>
      <c r="E857" s="88"/>
      <c r="F857" s="89"/>
      <c r="G857" s="87">
        <f t="shared" si="14"/>
        <v>0</v>
      </c>
      <c r="H857" s="67"/>
      <c r="I857" s="134"/>
    </row>
    <row r="858" spans="3:9">
      <c r="C858" s="6"/>
      <c r="D858" s="6"/>
      <c r="E858" s="88"/>
      <c r="F858" s="89"/>
      <c r="G858" s="87">
        <f t="shared" si="14"/>
        <v>0</v>
      </c>
      <c r="H858" s="67"/>
      <c r="I858" s="134"/>
    </row>
    <row r="859" spans="3:9">
      <c r="C859" s="6"/>
      <c r="D859" s="6"/>
      <c r="E859" s="88"/>
      <c r="F859" s="89"/>
      <c r="G859" s="87">
        <f t="shared" si="14"/>
        <v>0</v>
      </c>
      <c r="H859" s="67"/>
      <c r="I859" s="134"/>
    </row>
    <row r="860" spans="3:9">
      <c r="C860" s="6"/>
      <c r="D860" s="6"/>
      <c r="E860" s="88"/>
      <c r="F860" s="89"/>
      <c r="G860" s="87">
        <f t="shared" si="14"/>
        <v>0</v>
      </c>
      <c r="H860" s="67"/>
      <c r="I860" s="134"/>
    </row>
    <row r="861" spans="3:9">
      <c r="C861" s="6"/>
      <c r="D861" s="6"/>
      <c r="E861" s="88"/>
      <c r="F861" s="89"/>
      <c r="G861" s="87">
        <f t="shared" si="14"/>
        <v>0</v>
      </c>
      <c r="H861" s="67"/>
      <c r="I861" s="134"/>
    </row>
    <row r="862" spans="3:9">
      <c r="C862" s="6"/>
      <c r="D862" s="6"/>
      <c r="E862" s="88"/>
      <c r="F862" s="89"/>
      <c r="G862" s="87">
        <f t="shared" si="14"/>
        <v>0</v>
      </c>
      <c r="H862" s="67"/>
      <c r="I862" s="134"/>
    </row>
    <row r="863" spans="3:9">
      <c r="C863" s="6"/>
      <c r="D863" s="6"/>
      <c r="E863" s="88"/>
      <c r="F863" s="89"/>
      <c r="G863" s="87">
        <f t="shared" si="14"/>
        <v>0</v>
      </c>
      <c r="H863" s="67"/>
      <c r="I863" s="134"/>
    </row>
    <row r="864" spans="3:9">
      <c r="C864" s="6"/>
      <c r="D864" s="6"/>
      <c r="E864" s="88"/>
      <c r="F864" s="89"/>
      <c r="G864" s="87">
        <f t="shared" si="14"/>
        <v>0</v>
      </c>
      <c r="H864" s="67"/>
      <c r="I864" s="134"/>
    </row>
    <row r="865" spans="3:9">
      <c r="C865" s="6"/>
      <c r="D865" s="6"/>
      <c r="E865" s="88"/>
      <c r="F865" s="89"/>
      <c r="G865" s="87">
        <f t="shared" si="14"/>
        <v>0</v>
      </c>
      <c r="H865" s="67"/>
      <c r="I865" s="134"/>
    </row>
    <row r="866" spans="3:9">
      <c r="C866" s="6"/>
      <c r="D866" s="6"/>
      <c r="E866" s="88"/>
      <c r="F866" s="89"/>
      <c r="G866" s="87">
        <f t="shared" si="14"/>
        <v>0</v>
      </c>
      <c r="H866" s="67"/>
      <c r="I866" s="134"/>
    </row>
    <row r="867" spans="3:9">
      <c r="C867" s="6"/>
      <c r="D867" s="6"/>
      <c r="E867" s="88"/>
      <c r="F867" s="89"/>
      <c r="G867" s="87">
        <f t="shared" si="14"/>
        <v>0</v>
      </c>
      <c r="H867" s="67"/>
      <c r="I867" s="134"/>
    </row>
    <row r="868" spans="3:9">
      <c r="C868" s="6"/>
      <c r="D868" s="6"/>
      <c r="E868" s="88"/>
      <c r="F868" s="89"/>
      <c r="G868" s="87">
        <f t="shared" si="14"/>
        <v>0</v>
      </c>
      <c r="H868" s="67"/>
      <c r="I868" s="134"/>
    </row>
    <row r="869" spans="3:9">
      <c r="C869" s="6"/>
      <c r="D869" s="6"/>
      <c r="E869" s="88"/>
      <c r="F869" s="89"/>
      <c r="G869" s="87">
        <f t="shared" si="14"/>
        <v>0</v>
      </c>
      <c r="H869" s="67"/>
      <c r="I869" s="134"/>
    </row>
    <row r="870" spans="3:9">
      <c r="C870" s="6"/>
      <c r="D870" s="6"/>
      <c r="E870" s="88"/>
      <c r="F870" s="89"/>
      <c r="G870" s="87">
        <f t="shared" si="14"/>
        <v>0</v>
      </c>
      <c r="H870" s="67"/>
      <c r="I870" s="134"/>
    </row>
    <row r="871" spans="3:9">
      <c r="C871" s="6"/>
      <c r="D871" s="6"/>
      <c r="E871" s="88"/>
      <c r="F871" s="89"/>
      <c r="G871" s="87">
        <f t="shared" si="14"/>
        <v>0</v>
      </c>
      <c r="H871" s="67"/>
      <c r="I871" s="134"/>
    </row>
    <row r="872" spans="3:9">
      <c r="C872" s="6"/>
      <c r="D872" s="6"/>
      <c r="E872" s="88"/>
      <c r="F872" s="89"/>
      <c r="G872" s="87">
        <f t="shared" si="14"/>
        <v>0</v>
      </c>
      <c r="H872" s="67"/>
      <c r="I872" s="134"/>
    </row>
    <row r="873" spans="3:9">
      <c r="C873" s="6"/>
      <c r="D873" s="6"/>
      <c r="E873" s="88"/>
      <c r="F873" s="89"/>
      <c r="G873" s="87">
        <f t="shared" si="14"/>
        <v>0</v>
      </c>
      <c r="H873" s="67"/>
      <c r="I873" s="134"/>
    </row>
    <row r="874" spans="3:9">
      <c r="C874" s="6"/>
      <c r="D874" s="6"/>
      <c r="E874" s="88"/>
      <c r="F874" s="89"/>
      <c r="G874" s="87">
        <f t="shared" si="14"/>
        <v>0</v>
      </c>
      <c r="H874" s="67"/>
      <c r="I874" s="134"/>
    </row>
    <row r="875" spans="3:9">
      <c r="C875" s="6"/>
      <c r="D875" s="6"/>
      <c r="E875" s="88"/>
      <c r="F875" s="89"/>
      <c r="G875" s="87">
        <f t="shared" si="14"/>
        <v>0</v>
      </c>
      <c r="H875" s="67"/>
      <c r="I875" s="134"/>
    </row>
    <row r="876" spans="3:9">
      <c r="C876" s="6"/>
      <c r="D876" s="6"/>
      <c r="E876" s="88"/>
      <c r="F876" s="89"/>
      <c r="G876" s="87">
        <f t="shared" si="14"/>
        <v>0</v>
      </c>
      <c r="H876" s="67"/>
      <c r="I876" s="134"/>
    </row>
    <row r="877" spans="3:9">
      <c r="C877" s="6"/>
      <c r="D877" s="6"/>
      <c r="E877" s="88"/>
      <c r="F877" s="89"/>
      <c r="G877" s="87">
        <f t="shared" si="14"/>
        <v>0</v>
      </c>
      <c r="H877" s="67"/>
      <c r="I877" s="134"/>
    </row>
    <row r="878" spans="3:9">
      <c r="C878" s="6"/>
      <c r="D878" s="6"/>
      <c r="E878" s="88"/>
      <c r="F878" s="89"/>
      <c r="G878" s="87">
        <f t="shared" si="14"/>
        <v>0</v>
      </c>
      <c r="H878" s="67"/>
      <c r="I878" s="134"/>
    </row>
    <row r="879" spans="3:9">
      <c r="C879" s="6"/>
      <c r="D879" s="6"/>
      <c r="E879" s="88"/>
      <c r="F879" s="89"/>
      <c r="G879" s="87">
        <f t="shared" si="14"/>
        <v>0</v>
      </c>
      <c r="H879" s="67"/>
      <c r="I879" s="134"/>
    </row>
    <row r="880" spans="3:9">
      <c r="C880" s="6"/>
      <c r="D880" s="6"/>
      <c r="E880" s="88"/>
      <c r="F880" s="89"/>
      <c r="G880" s="87">
        <f t="shared" si="14"/>
        <v>0</v>
      </c>
      <c r="H880" s="67"/>
      <c r="I880" s="134"/>
    </row>
    <row r="881" spans="3:9">
      <c r="C881" s="6"/>
      <c r="D881" s="6"/>
      <c r="E881" s="88"/>
      <c r="F881" s="89"/>
      <c r="G881" s="87">
        <f t="shared" si="14"/>
        <v>0</v>
      </c>
      <c r="H881" s="67"/>
      <c r="I881" s="134"/>
    </row>
    <row r="882" spans="3:9">
      <c r="C882" s="6"/>
      <c r="D882" s="6"/>
      <c r="E882" s="88"/>
      <c r="F882" s="89"/>
      <c r="G882" s="87">
        <f t="shared" si="14"/>
        <v>0</v>
      </c>
      <c r="H882" s="67"/>
      <c r="I882" s="134"/>
    </row>
    <row r="883" spans="3:9">
      <c r="C883" s="6"/>
      <c r="D883" s="6"/>
      <c r="E883" s="88"/>
      <c r="F883" s="89"/>
      <c r="G883" s="87">
        <f t="shared" si="14"/>
        <v>0</v>
      </c>
      <c r="H883" s="67"/>
      <c r="I883" s="134"/>
    </row>
    <row r="884" spans="3:9">
      <c r="C884" s="6"/>
      <c r="D884" s="6"/>
      <c r="E884" s="88"/>
      <c r="F884" s="89"/>
      <c r="G884" s="87">
        <f t="shared" si="14"/>
        <v>0</v>
      </c>
      <c r="H884" s="67"/>
      <c r="I884" s="134"/>
    </row>
    <row r="885" spans="3:9">
      <c r="C885" s="6"/>
      <c r="D885" s="6"/>
      <c r="E885" s="88"/>
      <c r="F885" s="89"/>
      <c r="G885" s="87">
        <f t="shared" si="14"/>
        <v>0</v>
      </c>
      <c r="H885" s="67"/>
      <c r="I885" s="134"/>
    </row>
    <row r="886" spans="3:9">
      <c r="C886" s="6"/>
      <c r="D886" s="6"/>
      <c r="E886" s="88"/>
      <c r="F886" s="89"/>
      <c r="G886" s="87">
        <f t="shared" si="14"/>
        <v>0</v>
      </c>
      <c r="H886" s="67"/>
      <c r="I886" s="134"/>
    </row>
    <row r="887" spans="3:9">
      <c r="C887" s="6"/>
      <c r="D887" s="6"/>
      <c r="E887" s="88"/>
      <c r="F887" s="89"/>
      <c r="G887" s="87">
        <f t="shared" si="14"/>
        <v>0</v>
      </c>
      <c r="H887" s="67"/>
      <c r="I887" s="134"/>
    </row>
    <row r="888" spans="3:9">
      <c r="C888" s="6"/>
      <c r="D888" s="6"/>
      <c r="E888" s="88"/>
      <c r="F888" s="89"/>
      <c r="G888" s="87">
        <f t="shared" si="14"/>
        <v>0</v>
      </c>
      <c r="H888" s="67"/>
      <c r="I888" s="134"/>
    </row>
    <row r="889" spans="3:9">
      <c r="C889" s="6"/>
      <c r="D889" s="6"/>
      <c r="E889" s="88"/>
      <c r="F889" s="89"/>
      <c r="G889" s="87">
        <f t="shared" si="14"/>
        <v>0</v>
      </c>
      <c r="H889" s="67"/>
      <c r="I889" s="134"/>
    </row>
    <row r="890" spans="3:9">
      <c r="C890" s="6"/>
      <c r="D890" s="6"/>
      <c r="E890" s="88"/>
      <c r="F890" s="89"/>
      <c r="G890" s="87">
        <f t="shared" si="14"/>
        <v>0</v>
      </c>
      <c r="H890" s="67"/>
      <c r="I890" s="134"/>
    </row>
    <row r="891" spans="3:9">
      <c r="C891" s="6"/>
      <c r="D891" s="6"/>
      <c r="E891" s="88"/>
      <c r="F891" s="89"/>
      <c r="G891" s="87">
        <f t="shared" si="14"/>
        <v>0</v>
      </c>
      <c r="H891" s="67"/>
      <c r="I891" s="134"/>
    </row>
    <row r="892" spans="3:9">
      <c r="C892" s="6"/>
      <c r="D892" s="6"/>
      <c r="E892" s="88"/>
      <c r="F892" s="89"/>
      <c r="G892" s="87">
        <f t="shared" si="14"/>
        <v>0</v>
      </c>
      <c r="H892" s="67"/>
      <c r="I892" s="134"/>
    </row>
    <row r="893" spans="3:9">
      <c r="C893" s="6"/>
      <c r="D893" s="6"/>
      <c r="E893" s="88"/>
      <c r="F893" s="89"/>
      <c r="G893" s="87">
        <f t="shared" si="14"/>
        <v>0</v>
      </c>
      <c r="H893" s="67"/>
      <c r="I893" s="134"/>
    </row>
    <row r="894" spans="3:9">
      <c r="C894" s="6"/>
      <c r="D894" s="6"/>
      <c r="E894" s="88"/>
      <c r="F894" s="89"/>
      <c r="G894" s="87">
        <f t="shared" si="14"/>
        <v>0</v>
      </c>
      <c r="H894" s="67"/>
      <c r="I894" s="134"/>
    </row>
    <row r="895" spans="3:9">
      <c r="C895" s="6"/>
      <c r="D895" s="6"/>
      <c r="E895" s="88"/>
      <c r="F895" s="89"/>
      <c r="G895" s="87">
        <f t="shared" si="14"/>
        <v>0</v>
      </c>
      <c r="H895" s="67"/>
      <c r="I895" s="134"/>
    </row>
    <row r="896" spans="3:9">
      <c r="C896" s="6"/>
      <c r="D896" s="6"/>
      <c r="E896" s="88"/>
      <c r="F896" s="89"/>
      <c r="G896" s="87">
        <f t="shared" si="14"/>
        <v>0</v>
      </c>
      <c r="H896" s="67"/>
      <c r="I896" s="134"/>
    </row>
    <row r="897" spans="3:9">
      <c r="C897" s="6"/>
      <c r="D897" s="6"/>
      <c r="E897" s="88"/>
      <c r="F897" s="89"/>
      <c r="G897" s="87">
        <f t="shared" si="14"/>
        <v>0</v>
      </c>
      <c r="H897" s="67"/>
      <c r="I897" s="134"/>
    </row>
    <row r="898" spans="3:9">
      <c r="C898" s="6"/>
      <c r="D898" s="6"/>
      <c r="E898" s="88"/>
      <c r="F898" s="89"/>
      <c r="G898" s="87">
        <f t="shared" si="14"/>
        <v>0</v>
      </c>
      <c r="H898" s="67"/>
      <c r="I898" s="134"/>
    </row>
    <row r="899" spans="3:9">
      <c r="C899" s="6"/>
      <c r="D899" s="6"/>
      <c r="E899" s="88"/>
      <c r="F899" s="89"/>
      <c r="G899" s="87">
        <f t="shared" ref="G899:G962" si="15">E899+F899</f>
        <v>0</v>
      </c>
      <c r="H899" s="67"/>
      <c r="I899" s="134"/>
    </row>
    <row r="900" spans="3:9">
      <c r="C900" s="6"/>
      <c r="D900" s="6"/>
      <c r="E900" s="88"/>
      <c r="F900" s="89"/>
      <c r="G900" s="87">
        <f t="shared" si="15"/>
        <v>0</v>
      </c>
      <c r="H900" s="67"/>
      <c r="I900" s="134"/>
    </row>
    <row r="901" spans="3:9">
      <c r="C901" s="6"/>
      <c r="D901" s="6"/>
      <c r="E901" s="88"/>
      <c r="F901" s="89"/>
      <c r="G901" s="87">
        <f t="shared" si="15"/>
        <v>0</v>
      </c>
      <c r="H901" s="67"/>
      <c r="I901" s="134"/>
    </row>
    <row r="902" spans="3:9">
      <c r="C902" s="6"/>
      <c r="D902" s="6"/>
      <c r="E902" s="88"/>
      <c r="F902" s="89"/>
      <c r="G902" s="87">
        <f t="shared" si="15"/>
        <v>0</v>
      </c>
      <c r="H902" s="67"/>
      <c r="I902" s="134"/>
    </row>
    <row r="903" spans="3:9">
      <c r="C903" s="6"/>
      <c r="D903" s="6"/>
      <c r="E903" s="88"/>
      <c r="F903" s="89"/>
      <c r="G903" s="87">
        <f t="shared" si="15"/>
        <v>0</v>
      </c>
      <c r="H903" s="67"/>
      <c r="I903" s="134"/>
    </row>
    <row r="904" spans="3:9">
      <c r="C904" s="6"/>
      <c r="D904" s="6"/>
      <c r="E904" s="88"/>
      <c r="F904" s="89"/>
      <c r="G904" s="87">
        <f t="shared" si="15"/>
        <v>0</v>
      </c>
      <c r="H904" s="67"/>
      <c r="I904" s="134"/>
    </row>
    <row r="905" spans="3:9">
      <c r="C905" s="6"/>
      <c r="D905" s="6"/>
      <c r="E905" s="88"/>
      <c r="F905" s="89"/>
      <c r="G905" s="87">
        <f t="shared" si="15"/>
        <v>0</v>
      </c>
      <c r="H905" s="67"/>
      <c r="I905" s="134"/>
    </row>
    <row r="906" spans="3:9">
      <c r="C906" s="6"/>
      <c r="D906" s="6"/>
      <c r="E906" s="88"/>
      <c r="F906" s="89"/>
      <c r="G906" s="87">
        <f t="shared" si="15"/>
        <v>0</v>
      </c>
      <c r="H906" s="67"/>
      <c r="I906" s="134"/>
    </row>
    <row r="907" spans="3:9">
      <c r="C907" s="6"/>
      <c r="D907" s="6"/>
      <c r="E907" s="88"/>
      <c r="F907" s="89"/>
      <c r="G907" s="87">
        <f t="shared" si="15"/>
        <v>0</v>
      </c>
      <c r="H907" s="67"/>
      <c r="I907" s="134"/>
    </row>
    <row r="908" spans="3:9">
      <c r="C908" s="6"/>
      <c r="D908" s="6"/>
      <c r="E908" s="88"/>
      <c r="F908" s="89"/>
      <c r="G908" s="87">
        <f t="shared" si="15"/>
        <v>0</v>
      </c>
      <c r="H908" s="67"/>
      <c r="I908" s="134"/>
    </row>
    <row r="909" spans="3:9">
      <c r="C909" s="6"/>
      <c r="D909" s="6"/>
      <c r="E909" s="88"/>
      <c r="F909" s="89"/>
      <c r="G909" s="87">
        <f t="shared" si="15"/>
        <v>0</v>
      </c>
      <c r="H909" s="67"/>
      <c r="I909" s="134"/>
    </row>
    <row r="910" spans="3:9">
      <c r="C910" s="6"/>
      <c r="D910" s="6"/>
      <c r="E910" s="88"/>
      <c r="F910" s="89"/>
      <c r="G910" s="87">
        <f t="shared" si="15"/>
        <v>0</v>
      </c>
      <c r="H910" s="67"/>
      <c r="I910" s="134"/>
    </row>
    <row r="911" spans="3:9">
      <c r="C911" s="6"/>
      <c r="D911" s="6"/>
      <c r="E911" s="88"/>
      <c r="F911" s="89"/>
      <c r="G911" s="87">
        <f t="shared" si="15"/>
        <v>0</v>
      </c>
      <c r="H911" s="67"/>
      <c r="I911" s="134"/>
    </row>
    <row r="912" spans="3:9">
      <c r="C912" s="6"/>
      <c r="D912" s="6"/>
      <c r="E912" s="88"/>
      <c r="F912" s="89"/>
      <c r="G912" s="87">
        <f t="shared" si="15"/>
        <v>0</v>
      </c>
      <c r="H912" s="67"/>
      <c r="I912" s="134"/>
    </row>
    <row r="913" spans="3:9">
      <c r="C913" s="6"/>
      <c r="D913" s="6"/>
      <c r="E913" s="88"/>
      <c r="F913" s="89"/>
      <c r="G913" s="87">
        <f t="shared" si="15"/>
        <v>0</v>
      </c>
      <c r="H913" s="67"/>
      <c r="I913" s="134"/>
    </row>
    <row r="914" spans="3:9">
      <c r="C914" s="6"/>
      <c r="D914" s="6"/>
      <c r="E914" s="88"/>
      <c r="F914" s="89"/>
      <c r="G914" s="87">
        <f t="shared" si="15"/>
        <v>0</v>
      </c>
      <c r="H914" s="67"/>
      <c r="I914" s="134"/>
    </row>
    <row r="915" spans="3:9">
      <c r="C915" s="6"/>
      <c r="D915" s="6"/>
      <c r="E915" s="88"/>
      <c r="F915" s="89"/>
      <c r="G915" s="87">
        <f t="shared" si="15"/>
        <v>0</v>
      </c>
      <c r="H915" s="67"/>
      <c r="I915" s="134"/>
    </row>
    <row r="916" spans="3:9">
      <c r="C916" s="6"/>
      <c r="D916" s="6"/>
      <c r="E916" s="88"/>
      <c r="F916" s="89"/>
      <c r="G916" s="87">
        <f t="shared" si="15"/>
        <v>0</v>
      </c>
      <c r="H916" s="67"/>
      <c r="I916" s="134"/>
    </row>
    <row r="917" spans="3:9">
      <c r="C917" s="6"/>
      <c r="D917" s="6"/>
      <c r="E917" s="88"/>
      <c r="F917" s="89"/>
      <c r="G917" s="87">
        <f t="shared" si="15"/>
        <v>0</v>
      </c>
      <c r="H917" s="67"/>
      <c r="I917" s="134"/>
    </row>
    <row r="918" spans="3:9">
      <c r="C918" s="6"/>
      <c r="D918" s="6"/>
      <c r="E918" s="88"/>
      <c r="F918" s="89"/>
      <c r="G918" s="87">
        <f t="shared" si="15"/>
        <v>0</v>
      </c>
      <c r="H918" s="67"/>
      <c r="I918" s="134"/>
    </row>
    <row r="919" spans="3:9">
      <c r="C919" s="6"/>
      <c r="D919" s="6"/>
      <c r="E919" s="88"/>
      <c r="F919" s="89"/>
      <c r="G919" s="87">
        <f t="shared" si="15"/>
        <v>0</v>
      </c>
      <c r="H919" s="67"/>
      <c r="I919" s="134"/>
    </row>
    <row r="920" spans="3:9">
      <c r="C920" s="6"/>
      <c r="D920" s="6"/>
      <c r="E920" s="88"/>
      <c r="F920" s="89"/>
      <c r="G920" s="87">
        <f t="shared" si="15"/>
        <v>0</v>
      </c>
      <c r="H920" s="67"/>
      <c r="I920" s="134"/>
    </row>
    <row r="921" spans="3:9">
      <c r="C921" s="6"/>
      <c r="D921" s="6"/>
      <c r="E921" s="88"/>
      <c r="F921" s="89"/>
      <c r="G921" s="87">
        <f t="shared" si="15"/>
        <v>0</v>
      </c>
      <c r="H921" s="67"/>
      <c r="I921" s="134"/>
    </row>
    <row r="922" spans="3:9">
      <c r="C922" s="6"/>
      <c r="D922" s="6"/>
      <c r="E922" s="88"/>
      <c r="F922" s="89"/>
      <c r="G922" s="87">
        <f t="shared" si="15"/>
        <v>0</v>
      </c>
      <c r="H922" s="67"/>
      <c r="I922" s="134"/>
    </row>
    <row r="923" spans="3:9">
      <c r="C923" s="6"/>
      <c r="D923" s="6"/>
      <c r="E923" s="88"/>
      <c r="F923" s="89"/>
      <c r="G923" s="87">
        <f t="shared" si="15"/>
        <v>0</v>
      </c>
      <c r="H923" s="67"/>
      <c r="I923" s="134"/>
    </row>
    <row r="924" spans="3:9">
      <c r="C924" s="6"/>
      <c r="D924" s="6"/>
      <c r="E924" s="88"/>
      <c r="F924" s="89"/>
      <c r="G924" s="87">
        <f t="shared" si="15"/>
        <v>0</v>
      </c>
      <c r="H924" s="67"/>
      <c r="I924" s="134"/>
    </row>
    <row r="925" spans="3:9">
      <c r="C925" s="6"/>
      <c r="D925" s="6"/>
      <c r="E925" s="88"/>
      <c r="F925" s="89"/>
      <c r="G925" s="87">
        <f t="shared" si="15"/>
        <v>0</v>
      </c>
      <c r="H925" s="67"/>
      <c r="I925" s="134"/>
    </row>
    <row r="926" spans="3:9">
      <c r="C926" s="6"/>
      <c r="D926" s="6"/>
      <c r="E926" s="88"/>
      <c r="F926" s="89"/>
      <c r="G926" s="87">
        <f t="shared" si="15"/>
        <v>0</v>
      </c>
      <c r="H926" s="67"/>
      <c r="I926" s="134"/>
    </row>
    <row r="927" spans="3:9">
      <c r="C927" s="6"/>
      <c r="D927" s="6"/>
      <c r="E927" s="88"/>
      <c r="F927" s="89"/>
      <c r="G927" s="87">
        <f t="shared" si="15"/>
        <v>0</v>
      </c>
      <c r="H927" s="67"/>
      <c r="I927" s="134"/>
    </row>
    <row r="928" spans="3:9">
      <c r="C928" s="6"/>
      <c r="D928" s="6"/>
      <c r="E928" s="88"/>
      <c r="F928" s="89"/>
      <c r="G928" s="87">
        <f t="shared" si="15"/>
        <v>0</v>
      </c>
      <c r="H928" s="67"/>
      <c r="I928" s="134"/>
    </row>
    <row r="929" spans="3:9">
      <c r="C929" s="6"/>
      <c r="D929" s="6"/>
      <c r="E929" s="88"/>
      <c r="F929" s="89"/>
      <c r="G929" s="87">
        <f t="shared" si="15"/>
        <v>0</v>
      </c>
      <c r="H929" s="67"/>
      <c r="I929" s="134"/>
    </row>
    <row r="930" spans="3:9">
      <c r="C930" s="6"/>
      <c r="D930" s="6"/>
      <c r="E930" s="88"/>
      <c r="F930" s="89"/>
      <c r="G930" s="87">
        <f t="shared" si="15"/>
        <v>0</v>
      </c>
      <c r="H930" s="67"/>
      <c r="I930" s="134"/>
    </row>
    <row r="931" spans="3:9">
      <c r="C931" s="6"/>
      <c r="D931" s="6"/>
      <c r="E931" s="88"/>
      <c r="F931" s="89"/>
      <c r="G931" s="87">
        <f t="shared" si="15"/>
        <v>0</v>
      </c>
      <c r="H931" s="67"/>
      <c r="I931" s="134"/>
    </row>
    <row r="932" spans="3:9">
      <c r="C932" s="6"/>
      <c r="D932" s="6"/>
      <c r="E932" s="88"/>
      <c r="F932" s="89"/>
      <c r="G932" s="87">
        <f t="shared" si="15"/>
        <v>0</v>
      </c>
      <c r="H932" s="67"/>
      <c r="I932" s="134"/>
    </row>
    <row r="933" spans="3:9">
      <c r="C933" s="6"/>
      <c r="D933" s="6"/>
      <c r="E933" s="88"/>
      <c r="F933" s="89"/>
      <c r="G933" s="87">
        <f t="shared" si="15"/>
        <v>0</v>
      </c>
      <c r="H933" s="67"/>
      <c r="I933" s="134"/>
    </row>
    <row r="934" spans="3:9">
      <c r="C934" s="6"/>
      <c r="D934" s="6"/>
      <c r="E934" s="88"/>
      <c r="F934" s="89"/>
      <c r="G934" s="87">
        <f t="shared" si="15"/>
        <v>0</v>
      </c>
      <c r="H934" s="67"/>
      <c r="I934" s="134"/>
    </row>
    <row r="935" spans="3:9">
      <c r="C935" s="6"/>
      <c r="D935" s="6"/>
      <c r="E935" s="88"/>
      <c r="F935" s="89"/>
      <c r="G935" s="87">
        <f t="shared" si="15"/>
        <v>0</v>
      </c>
      <c r="H935" s="67"/>
      <c r="I935" s="134"/>
    </row>
    <row r="936" spans="3:9">
      <c r="C936" s="6"/>
      <c r="D936" s="6"/>
      <c r="E936" s="88"/>
      <c r="F936" s="89"/>
      <c r="G936" s="87">
        <f t="shared" si="15"/>
        <v>0</v>
      </c>
      <c r="H936" s="67"/>
      <c r="I936" s="134"/>
    </row>
    <row r="937" spans="3:9">
      <c r="C937" s="6"/>
      <c r="D937" s="6"/>
      <c r="E937" s="88"/>
      <c r="F937" s="89"/>
      <c r="G937" s="87">
        <f t="shared" si="15"/>
        <v>0</v>
      </c>
      <c r="H937" s="67"/>
      <c r="I937" s="134"/>
    </row>
    <row r="938" spans="3:9">
      <c r="C938" s="6"/>
      <c r="D938" s="6"/>
      <c r="E938" s="88"/>
      <c r="F938" s="89"/>
      <c r="G938" s="87">
        <f t="shared" si="15"/>
        <v>0</v>
      </c>
      <c r="H938" s="67"/>
      <c r="I938" s="134"/>
    </row>
    <row r="939" spans="3:9">
      <c r="C939" s="6"/>
      <c r="D939" s="6"/>
      <c r="E939" s="88"/>
      <c r="F939" s="89"/>
      <c r="G939" s="87">
        <f t="shared" si="15"/>
        <v>0</v>
      </c>
      <c r="H939" s="67"/>
      <c r="I939" s="134"/>
    </row>
    <row r="940" spans="3:9">
      <c r="C940" s="6"/>
      <c r="D940" s="6"/>
      <c r="E940" s="88"/>
      <c r="F940" s="89"/>
      <c r="G940" s="87">
        <f t="shared" si="15"/>
        <v>0</v>
      </c>
      <c r="H940" s="67"/>
      <c r="I940" s="134"/>
    </row>
    <row r="941" spans="3:9">
      <c r="C941" s="6"/>
      <c r="D941" s="6"/>
      <c r="E941" s="88"/>
      <c r="F941" s="89"/>
      <c r="G941" s="87">
        <f t="shared" si="15"/>
        <v>0</v>
      </c>
      <c r="H941" s="67"/>
      <c r="I941" s="134"/>
    </row>
    <row r="942" spans="3:9">
      <c r="C942" s="6"/>
      <c r="D942" s="6"/>
      <c r="E942" s="88"/>
      <c r="F942" s="89"/>
      <c r="G942" s="87">
        <f t="shared" si="15"/>
        <v>0</v>
      </c>
      <c r="H942" s="67"/>
      <c r="I942" s="134"/>
    </row>
    <row r="943" spans="3:9">
      <c r="C943" s="6"/>
      <c r="D943" s="6"/>
      <c r="E943" s="88"/>
      <c r="F943" s="89"/>
      <c r="G943" s="87">
        <f t="shared" si="15"/>
        <v>0</v>
      </c>
      <c r="H943" s="67"/>
      <c r="I943" s="134"/>
    </row>
    <row r="944" spans="3:9">
      <c r="C944" s="6"/>
      <c r="D944" s="6"/>
      <c r="E944" s="88"/>
      <c r="F944" s="89"/>
      <c r="G944" s="87">
        <f t="shared" si="15"/>
        <v>0</v>
      </c>
      <c r="H944" s="67"/>
      <c r="I944" s="134"/>
    </row>
    <row r="945" spans="3:9">
      <c r="C945" s="6"/>
      <c r="D945" s="6"/>
      <c r="E945" s="88"/>
      <c r="F945" s="89"/>
      <c r="G945" s="87">
        <f t="shared" si="15"/>
        <v>0</v>
      </c>
      <c r="H945" s="67"/>
      <c r="I945" s="134"/>
    </row>
    <row r="946" spans="3:9">
      <c r="C946" s="6"/>
      <c r="D946" s="6"/>
      <c r="E946" s="88"/>
      <c r="F946" s="89"/>
      <c r="G946" s="87">
        <f t="shared" si="15"/>
        <v>0</v>
      </c>
      <c r="H946" s="67"/>
      <c r="I946" s="134"/>
    </row>
    <row r="947" spans="3:9">
      <c r="C947" s="6"/>
      <c r="D947" s="6"/>
      <c r="E947" s="88"/>
      <c r="F947" s="89"/>
      <c r="G947" s="87">
        <f t="shared" si="15"/>
        <v>0</v>
      </c>
      <c r="H947" s="67"/>
      <c r="I947" s="134"/>
    </row>
    <row r="948" spans="3:9">
      <c r="C948" s="6"/>
      <c r="D948" s="6"/>
      <c r="E948" s="88"/>
      <c r="F948" s="89"/>
      <c r="G948" s="87">
        <f t="shared" si="15"/>
        <v>0</v>
      </c>
      <c r="H948" s="67"/>
      <c r="I948" s="134"/>
    </row>
    <row r="949" spans="3:9">
      <c r="C949" s="6"/>
      <c r="D949" s="6"/>
      <c r="E949" s="88"/>
      <c r="F949" s="89"/>
      <c r="G949" s="87">
        <f t="shared" si="15"/>
        <v>0</v>
      </c>
      <c r="H949" s="67"/>
      <c r="I949" s="134"/>
    </row>
    <row r="950" spans="3:9">
      <c r="C950" s="6"/>
      <c r="D950" s="6"/>
      <c r="E950" s="88"/>
      <c r="F950" s="89"/>
      <c r="G950" s="87">
        <f t="shared" si="15"/>
        <v>0</v>
      </c>
      <c r="H950" s="67"/>
      <c r="I950" s="134"/>
    </row>
    <row r="951" spans="3:9">
      <c r="C951" s="6"/>
      <c r="D951" s="6"/>
      <c r="E951" s="88"/>
      <c r="F951" s="89"/>
      <c r="G951" s="87">
        <f t="shared" si="15"/>
        <v>0</v>
      </c>
      <c r="H951" s="67"/>
      <c r="I951" s="134"/>
    </row>
    <row r="952" spans="3:9">
      <c r="C952" s="6"/>
      <c r="D952" s="6"/>
      <c r="E952" s="88"/>
      <c r="F952" s="89"/>
      <c r="G952" s="87">
        <f t="shared" si="15"/>
        <v>0</v>
      </c>
      <c r="H952" s="67"/>
      <c r="I952" s="134"/>
    </row>
    <row r="953" spans="3:9">
      <c r="C953" s="6"/>
      <c r="D953" s="6"/>
      <c r="E953" s="88"/>
      <c r="F953" s="89"/>
      <c r="G953" s="87">
        <f t="shared" si="15"/>
        <v>0</v>
      </c>
      <c r="H953" s="67"/>
      <c r="I953" s="134"/>
    </row>
    <row r="954" spans="3:9">
      <c r="C954" s="6"/>
      <c r="D954" s="6"/>
      <c r="E954" s="88"/>
      <c r="F954" s="89"/>
      <c r="G954" s="87">
        <f t="shared" si="15"/>
        <v>0</v>
      </c>
      <c r="H954" s="67"/>
      <c r="I954" s="134"/>
    </row>
    <row r="955" spans="3:9">
      <c r="C955" s="6"/>
      <c r="D955" s="6"/>
      <c r="E955" s="88"/>
      <c r="F955" s="89"/>
      <c r="G955" s="87">
        <f t="shared" si="15"/>
        <v>0</v>
      </c>
      <c r="H955" s="67"/>
      <c r="I955" s="134"/>
    </row>
    <row r="956" spans="3:9">
      <c r="C956" s="6"/>
      <c r="D956" s="6"/>
      <c r="E956" s="88"/>
      <c r="F956" s="89"/>
      <c r="G956" s="87">
        <f t="shared" si="15"/>
        <v>0</v>
      </c>
      <c r="H956" s="67"/>
      <c r="I956" s="134"/>
    </row>
    <row r="957" spans="3:9">
      <c r="C957" s="6"/>
      <c r="D957" s="6"/>
      <c r="E957" s="88"/>
      <c r="F957" s="89"/>
      <c r="G957" s="87">
        <f t="shared" si="15"/>
        <v>0</v>
      </c>
      <c r="H957" s="67"/>
      <c r="I957" s="134"/>
    </row>
    <row r="958" spans="3:9">
      <c r="C958" s="6"/>
      <c r="D958" s="6"/>
      <c r="E958" s="88"/>
      <c r="F958" s="89"/>
      <c r="G958" s="87">
        <f t="shared" si="15"/>
        <v>0</v>
      </c>
      <c r="H958" s="67"/>
      <c r="I958" s="134"/>
    </row>
    <row r="959" spans="3:9">
      <c r="C959" s="6"/>
      <c r="D959" s="6"/>
      <c r="E959" s="88"/>
      <c r="F959" s="89"/>
      <c r="G959" s="87">
        <f t="shared" si="15"/>
        <v>0</v>
      </c>
      <c r="H959" s="67"/>
      <c r="I959" s="134"/>
    </row>
    <row r="960" spans="3:9">
      <c r="C960" s="6"/>
      <c r="D960" s="6"/>
      <c r="E960" s="88"/>
      <c r="F960" s="89"/>
      <c r="G960" s="87">
        <f t="shared" si="15"/>
        <v>0</v>
      </c>
      <c r="H960" s="67"/>
      <c r="I960" s="134"/>
    </row>
    <row r="961" spans="3:9">
      <c r="C961" s="6"/>
      <c r="D961" s="6"/>
      <c r="E961" s="88"/>
      <c r="F961" s="89"/>
      <c r="G961" s="87">
        <f t="shared" si="15"/>
        <v>0</v>
      </c>
      <c r="H961" s="67"/>
      <c r="I961" s="134"/>
    </row>
    <row r="962" spans="3:9">
      <c r="C962" s="6"/>
      <c r="D962" s="6"/>
      <c r="E962" s="88"/>
      <c r="F962" s="89"/>
      <c r="G962" s="87">
        <f t="shared" si="15"/>
        <v>0</v>
      </c>
      <c r="H962" s="67"/>
      <c r="I962" s="134"/>
    </row>
    <row r="963" spans="3:9">
      <c r="C963" s="6"/>
      <c r="D963" s="6"/>
      <c r="E963" s="88"/>
      <c r="F963" s="89"/>
      <c r="G963" s="87">
        <f t="shared" ref="G963:G1026" si="16">E963+F963</f>
        <v>0</v>
      </c>
      <c r="H963" s="67"/>
      <c r="I963" s="134"/>
    </row>
    <row r="964" spans="3:9">
      <c r="C964" s="6"/>
      <c r="D964" s="6"/>
      <c r="E964" s="88"/>
      <c r="F964" s="89"/>
      <c r="G964" s="87">
        <f t="shared" si="16"/>
        <v>0</v>
      </c>
      <c r="H964" s="67"/>
      <c r="I964" s="134"/>
    </row>
    <row r="965" spans="3:9">
      <c r="C965" s="6"/>
      <c r="D965" s="6"/>
      <c r="E965" s="88"/>
      <c r="F965" s="89"/>
      <c r="G965" s="87">
        <f t="shared" si="16"/>
        <v>0</v>
      </c>
      <c r="H965" s="67"/>
      <c r="I965" s="134"/>
    </row>
    <row r="966" spans="3:9">
      <c r="C966" s="6"/>
      <c r="D966" s="6"/>
      <c r="E966" s="88"/>
      <c r="F966" s="89"/>
      <c r="G966" s="87">
        <f t="shared" si="16"/>
        <v>0</v>
      </c>
      <c r="H966" s="67"/>
      <c r="I966" s="134"/>
    </row>
    <row r="967" spans="3:9">
      <c r="C967" s="6"/>
      <c r="D967" s="6"/>
      <c r="E967" s="88"/>
      <c r="F967" s="89"/>
      <c r="G967" s="87">
        <f t="shared" si="16"/>
        <v>0</v>
      </c>
      <c r="H967" s="67"/>
      <c r="I967" s="134"/>
    </row>
    <row r="968" spans="3:9">
      <c r="C968" s="6"/>
      <c r="D968" s="6"/>
      <c r="E968" s="88"/>
      <c r="F968" s="89"/>
      <c r="G968" s="87">
        <f t="shared" si="16"/>
        <v>0</v>
      </c>
      <c r="H968" s="67"/>
      <c r="I968" s="134"/>
    </row>
    <row r="969" spans="3:9">
      <c r="C969" s="6"/>
      <c r="D969" s="6"/>
      <c r="E969" s="88"/>
      <c r="F969" s="89"/>
      <c r="G969" s="87">
        <f t="shared" si="16"/>
        <v>0</v>
      </c>
      <c r="H969" s="67"/>
      <c r="I969" s="134"/>
    </row>
    <row r="970" spans="3:9">
      <c r="C970" s="6"/>
      <c r="D970" s="6"/>
      <c r="E970" s="88"/>
      <c r="F970" s="89"/>
      <c r="G970" s="87">
        <f t="shared" si="16"/>
        <v>0</v>
      </c>
      <c r="H970" s="67"/>
      <c r="I970" s="134"/>
    </row>
    <row r="971" spans="3:9">
      <c r="C971" s="6"/>
      <c r="D971" s="6"/>
      <c r="E971" s="88"/>
      <c r="F971" s="89"/>
      <c r="G971" s="87">
        <f t="shared" si="16"/>
        <v>0</v>
      </c>
      <c r="H971" s="67"/>
      <c r="I971" s="134"/>
    </row>
    <row r="972" spans="3:9">
      <c r="C972" s="6"/>
      <c r="D972" s="6"/>
      <c r="E972" s="88"/>
      <c r="F972" s="89"/>
      <c r="G972" s="87">
        <f t="shared" si="16"/>
        <v>0</v>
      </c>
      <c r="H972" s="67"/>
      <c r="I972" s="134"/>
    </row>
    <row r="973" spans="3:9">
      <c r="C973" s="6"/>
      <c r="D973" s="6"/>
      <c r="E973" s="88"/>
      <c r="F973" s="89"/>
      <c r="G973" s="87">
        <f t="shared" si="16"/>
        <v>0</v>
      </c>
      <c r="H973" s="67"/>
      <c r="I973" s="134"/>
    </row>
    <row r="974" spans="3:9">
      <c r="C974" s="6"/>
      <c r="D974" s="6"/>
      <c r="E974" s="88"/>
      <c r="F974" s="89"/>
      <c r="G974" s="87">
        <f t="shared" si="16"/>
        <v>0</v>
      </c>
      <c r="H974" s="67"/>
      <c r="I974" s="134"/>
    </row>
    <row r="975" spans="3:9">
      <c r="C975" s="6"/>
      <c r="D975" s="6"/>
      <c r="E975" s="88"/>
      <c r="F975" s="89"/>
      <c r="G975" s="87">
        <f t="shared" si="16"/>
        <v>0</v>
      </c>
      <c r="H975" s="67"/>
      <c r="I975" s="134"/>
    </row>
    <row r="976" spans="3:9">
      <c r="C976" s="6"/>
      <c r="D976" s="6"/>
      <c r="E976" s="88"/>
      <c r="F976" s="89"/>
      <c r="G976" s="87">
        <f t="shared" si="16"/>
        <v>0</v>
      </c>
      <c r="H976" s="67"/>
      <c r="I976" s="134"/>
    </row>
    <row r="977" spans="3:9">
      <c r="C977" s="6"/>
      <c r="D977" s="6"/>
      <c r="E977" s="88"/>
      <c r="F977" s="89"/>
      <c r="G977" s="87">
        <f t="shared" si="16"/>
        <v>0</v>
      </c>
      <c r="H977" s="67"/>
      <c r="I977" s="134"/>
    </row>
    <row r="978" spans="3:9">
      <c r="C978" s="6"/>
      <c r="D978" s="6"/>
      <c r="E978" s="88"/>
      <c r="F978" s="89"/>
      <c r="G978" s="87">
        <f t="shared" si="16"/>
        <v>0</v>
      </c>
      <c r="H978" s="67"/>
      <c r="I978" s="134"/>
    </row>
    <row r="979" spans="3:9">
      <c r="C979" s="6"/>
      <c r="D979" s="6"/>
      <c r="E979" s="88"/>
      <c r="F979" s="89"/>
      <c r="G979" s="87">
        <f t="shared" si="16"/>
        <v>0</v>
      </c>
      <c r="H979" s="67"/>
      <c r="I979" s="134"/>
    </row>
    <row r="980" spans="3:9">
      <c r="C980" s="6"/>
      <c r="D980" s="6"/>
      <c r="E980" s="88"/>
      <c r="F980" s="89"/>
      <c r="G980" s="87">
        <f t="shared" si="16"/>
        <v>0</v>
      </c>
      <c r="H980" s="67"/>
      <c r="I980" s="134"/>
    </row>
    <row r="981" spans="3:9">
      <c r="C981" s="6"/>
      <c r="D981" s="6"/>
      <c r="E981" s="88"/>
      <c r="F981" s="89"/>
      <c r="G981" s="87">
        <f t="shared" si="16"/>
        <v>0</v>
      </c>
      <c r="H981" s="67"/>
      <c r="I981" s="134"/>
    </row>
    <row r="982" spans="3:9">
      <c r="C982" s="6"/>
      <c r="D982" s="6"/>
      <c r="E982" s="88"/>
      <c r="F982" s="89"/>
      <c r="G982" s="87">
        <f t="shared" si="16"/>
        <v>0</v>
      </c>
      <c r="H982" s="67"/>
      <c r="I982" s="134"/>
    </row>
    <row r="983" spans="3:9">
      <c r="C983" s="6"/>
      <c r="D983" s="6"/>
      <c r="E983" s="88"/>
      <c r="F983" s="89"/>
      <c r="G983" s="87">
        <f t="shared" si="16"/>
        <v>0</v>
      </c>
      <c r="H983" s="67"/>
      <c r="I983" s="134"/>
    </row>
    <row r="984" spans="3:9">
      <c r="C984" s="6"/>
      <c r="D984" s="6"/>
      <c r="E984" s="88"/>
      <c r="F984" s="89"/>
      <c r="G984" s="87">
        <f t="shared" si="16"/>
        <v>0</v>
      </c>
      <c r="H984" s="67"/>
      <c r="I984" s="134"/>
    </row>
    <row r="985" spans="3:9">
      <c r="C985" s="6"/>
      <c r="D985" s="6"/>
      <c r="E985" s="88"/>
      <c r="F985" s="89"/>
      <c r="G985" s="87">
        <f t="shared" si="16"/>
        <v>0</v>
      </c>
      <c r="H985" s="67"/>
      <c r="I985" s="134"/>
    </row>
    <row r="986" spans="3:9">
      <c r="C986" s="6"/>
      <c r="D986" s="6"/>
      <c r="E986" s="88"/>
      <c r="F986" s="89"/>
      <c r="G986" s="87">
        <f t="shared" si="16"/>
        <v>0</v>
      </c>
      <c r="H986" s="67"/>
      <c r="I986" s="134"/>
    </row>
    <row r="987" spans="3:9">
      <c r="C987" s="6"/>
      <c r="D987" s="6"/>
      <c r="E987" s="88"/>
      <c r="F987" s="89"/>
      <c r="G987" s="87">
        <f t="shared" si="16"/>
        <v>0</v>
      </c>
      <c r="H987" s="67"/>
      <c r="I987" s="134"/>
    </row>
    <row r="988" spans="3:9">
      <c r="C988" s="6"/>
      <c r="D988" s="6"/>
      <c r="E988" s="88"/>
      <c r="F988" s="89"/>
      <c r="G988" s="87">
        <f t="shared" si="16"/>
        <v>0</v>
      </c>
      <c r="H988" s="67"/>
      <c r="I988" s="134"/>
    </row>
    <row r="989" spans="3:9">
      <c r="C989" s="6"/>
      <c r="D989" s="6"/>
      <c r="E989" s="88"/>
      <c r="F989" s="89"/>
      <c r="G989" s="87">
        <f t="shared" si="16"/>
        <v>0</v>
      </c>
      <c r="H989" s="67"/>
      <c r="I989" s="134"/>
    </row>
    <row r="990" spans="3:9">
      <c r="C990" s="6"/>
      <c r="D990" s="6"/>
      <c r="E990" s="88"/>
      <c r="F990" s="89"/>
      <c r="G990" s="87">
        <f t="shared" si="16"/>
        <v>0</v>
      </c>
      <c r="H990" s="67"/>
      <c r="I990" s="134"/>
    </row>
    <row r="991" spans="3:9">
      <c r="C991" s="6"/>
      <c r="D991" s="6"/>
      <c r="E991" s="88"/>
      <c r="F991" s="89"/>
      <c r="G991" s="87">
        <f t="shared" si="16"/>
        <v>0</v>
      </c>
      <c r="H991" s="67"/>
      <c r="I991" s="134"/>
    </row>
    <row r="992" spans="3:9">
      <c r="C992" s="6"/>
      <c r="D992" s="6"/>
      <c r="E992" s="88"/>
      <c r="F992" s="89"/>
      <c r="G992" s="87">
        <f t="shared" si="16"/>
        <v>0</v>
      </c>
      <c r="H992" s="67"/>
      <c r="I992" s="134"/>
    </row>
    <row r="993" spans="3:9">
      <c r="C993" s="6"/>
      <c r="D993" s="6"/>
      <c r="E993" s="88"/>
      <c r="F993" s="89"/>
      <c r="G993" s="87">
        <f t="shared" si="16"/>
        <v>0</v>
      </c>
      <c r="H993" s="67"/>
      <c r="I993" s="134"/>
    </row>
    <row r="994" spans="3:9">
      <c r="C994" s="6"/>
      <c r="D994" s="6"/>
      <c r="E994" s="88"/>
      <c r="F994" s="89"/>
      <c r="G994" s="87">
        <f t="shared" si="16"/>
        <v>0</v>
      </c>
      <c r="H994" s="67"/>
      <c r="I994" s="134"/>
    </row>
    <row r="995" spans="3:9">
      <c r="C995" s="6"/>
      <c r="D995" s="6"/>
      <c r="E995" s="88"/>
      <c r="F995" s="89"/>
      <c r="G995" s="87">
        <f t="shared" si="16"/>
        <v>0</v>
      </c>
      <c r="H995" s="67"/>
      <c r="I995" s="134"/>
    </row>
    <row r="996" spans="3:9">
      <c r="C996" s="6"/>
      <c r="D996" s="6"/>
      <c r="E996" s="88"/>
      <c r="F996" s="89"/>
      <c r="G996" s="87">
        <f t="shared" si="16"/>
        <v>0</v>
      </c>
      <c r="H996" s="67"/>
      <c r="I996" s="134"/>
    </row>
    <row r="997" spans="3:9">
      <c r="C997" s="6"/>
      <c r="D997" s="6"/>
      <c r="E997" s="88"/>
      <c r="F997" s="89"/>
      <c r="G997" s="87">
        <f t="shared" si="16"/>
        <v>0</v>
      </c>
      <c r="H997" s="67"/>
      <c r="I997" s="134"/>
    </row>
    <row r="998" spans="3:9">
      <c r="C998" s="6"/>
      <c r="D998" s="6"/>
      <c r="E998" s="88"/>
      <c r="F998" s="89"/>
      <c r="G998" s="87">
        <f t="shared" si="16"/>
        <v>0</v>
      </c>
      <c r="H998" s="67"/>
      <c r="I998" s="134"/>
    </row>
    <row r="999" spans="3:9">
      <c r="C999" s="6"/>
      <c r="D999" s="6"/>
      <c r="E999" s="88"/>
      <c r="F999" s="89"/>
      <c r="G999" s="87">
        <f t="shared" si="16"/>
        <v>0</v>
      </c>
      <c r="H999" s="67"/>
      <c r="I999" s="134"/>
    </row>
    <row r="1000" spans="3:9">
      <c r="C1000" s="6"/>
      <c r="D1000" s="6"/>
      <c r="E1000" s="88"/>
      <c r="F1000" s="89"/>
      <c r="G1000" s="87">
        <f t="shared" si="16"/>
        <v>0</v>
      </c>
      <c r="H1000" s="67"/>
      <c r="I1000" s="134"/>
    </row>
    <row r="1001" spans="3:9">
      <c r="E1001" s="90"/>
      <c r="F1001" s="91"/>
      <c r="G1001" s="87">
        <f t="shared" si="16"/>
        <v>0</v>
      </c>
      <c r="H1001" s="67"/>
      <c r="I1001" s="134"/>
    </row>
    <row r="1002" spans="3:9">
      <c r="E1002" s="90"/>
      <c r="F1002" s="91"/>
      <c r="G1002" s="87">
        <f t="shared" si="16"/>
        <v>0</v>
      </c>
      <c r="H1002" s="67"/>
      <c r="I1002" s="134"/>
    </row>
    <row r="1003" spans="3:9">
      <c r="E1003" s="90"/>
      <c r="F1003" s="91"/>
      <c r="G1003" s="87">
        <f t="shared" si="16"/>
        <v>0</v>
      </c>
      <c r="H1003" s="67"/>
      <c r="I1003" s="134"/>
    </row>
    <row r="1004" spans="3:9">
      <c r="E1004" s="90"/>
      <c r="F1004" s="91"/>
      <c r="G1004" s="87">
        <f t="shared" si="16"/>
        <v>0</v>
      </c>
      <c r="H1004" s="67"/>
      <c r="I1004" s="134"/>
    </row>
    <row r="1005" spans="3:9">
      <c r="E1005" s="90"/>
      <c r="F1005" s="91"/>
      <c r="G1005" s="87">
        <f t="shared" si="16"/>
        <v>0</v>
      </c>
      <c r="H1005" s="67"/>
      <c r="I1005" s="134"/>
    </row>
    <row r="1006" spans="3:9">
      <c r="E1006" s="90"/>
      <c r="F1006" s="91"/>
      <c r="G1006" s="87">
        <f t="shared" si="16"/>
        <v>0</v>
      </c>
      <c r="H1006" s="67"/>
      <c r="I1006" s="134"/>
    </row>
    <row r="1007" spans="3:9">
      <c r="E1007" s="90"/>
      <c r="F1007" s="91"/>
      <c r="G1007" s="87">
        <f t="shared" si="16"/>
        <v>0</v>
      </c>
      <c r="H1007" s="67"/>
      <c r="I1007" s="134"/>
    </row>
    <row r="1008" spans="3:9">
      <c r="E1008" s="90"/>
      <c r="F1008" s="91"/>
      <c r="G1008" s="87">
        <f t="shared" si="16"/>
        <v>0</v>
      </c>
      <c r="H1008" s="67"/>
      <c r="I1008" s="134"/>
    </row>
    <row r="1009" spans="5:9">
      <c r="E1009" s="90"/>
      <c r="F1009" s="91"/>
      <c r="G1009" s="87">
        <f t="shared" si="16"/>
        <v>0</v>
      </c>
      <c r="H1009" s="67"/>
      <c r="I1009" s="134"/>
    </row>
    <row r="1010" spans="5:9">
      <c r="E1010" s="90"/>
      <c r="F1010" s="91"/>
      <c r="G1010" s="87">
        <f t="shared" si="16"/>
        <v>0</v>
      </c>
      <c r="H1010" s="67"/>
      <c r="I1010" s="134"/>
    </row>
    <row r="1011" spans="5:9">
      <c r="E1011" s="90"/>
      <c r="F1011" s="91"/>
      <c r="G1011" s="87">
        <f t="shared" si="16"/>
        <v>0</v>
      </c>
      <c r="H1011" s="67"/>
      <c r="I1011" s="134"/>
    </row>
    <row r="1012" spans="5:9">
      <c r="E1012" s="90"/>
      <c r="F1012" s="91"/>
      <c r="G1012" s="87">
        <f t="shared" si="16"/>
        <v>0</v>
      </c>
      <c r="H1012" s="67"/>
      <c r="I1012" s="134"/>
    </row>
    <row r="1013" spans="5:9">
      <c r="E1013" s="90"/>
      <c r="F1013" s="91"/>
      <c r="G1013" s="87">
        <f t="shared" si="16"/>
        <v>0</v>
      </c>
      <c r="H1013" s="67"/>
      <c r="I1013" s="134"/>
    </row>
    <row r="1014" spans="5:9">
      <c r="E1014" s="90"/>
      <c r="F1014" s="91"/>
      <c r="G1014" s="87">
        <f t="shared" si="16"/>
        <v>0</v>
      </c>
      <c r="H1014" s="67"/>
      <c r="I1014" s="134"/>
    </row>
    <row r="1015" spans="5:9">
      <c r="E1015" s="90"/>
      <c r="F1015" s="91"/>
      <c r="G1015" s="87">
        <f t="shared" si="16"/>
        <v>0</v>
      </c>
      <c r="H1015" s="67"/>
      <c r="I1015" s="134"/>
    </row>
    <row r="1016" spans="5:9">
      <c r="E1016" s="90"/>
      <c r="F1016" s="91"/>
      <c r="G1016" s="87">
        <f t="shared" si="16"/>
        <v>0</v>
      </c>
      <c r="H1016" s="67"/>
      <c r="I1016" s="134"/>
    </row>
    <row r="1017" spans="5:9">
      <c r="E1017" s="90"/>
      <c r="F1017" s="91"/>
      <c r="G1017" s="87">
        <f t="shared" si="16"/>
        <v>0</v>
      </c>
      <c r="H1017" s="67"/>
      <c r="I1017" s="134"/>
    </row>
    <row r="1018" spans="5:9">
      <c r="E1018" s="90"/>
      <c r="F1018" s="91"/>
      <c r="G1018" s="87">
        <f t="shared" si="16"/>
        <v>0</v>
      </c>
      <c r="H1018" s="67"/>
      <c r="I1018" s="134"/>
    </row>
    <row r="1019" spans="5:9">
      <c r="E1019" s="90"/>
      <c r="F1019" s="91"/>
      <c r="G1019" s="87">
        <f t="shared" si="16"/>
        <v>0</v>
      </c>
      <c r="H1019" s="67"/>
      <c r="I1019" s="134"/>
    </row>
    <row r="1020" spans="5:9">
      <c r="E1020" s="90"/>
      <c r="F1020" s="91"/>
      <c r="G1020" s="87">
        <f t="shared" si="16"/>
        <v>0</v>
      </c>
      <c r="H1020" s="67"/>
      <c r="I1020" s="134"/>
    </row>
    <row r="1021" spans="5:9">
      <c r="E1021" s="90"/>
      <c r="F1021" s="91"/>
      <c r="G1021" s="87">
        <f t="shared" si="16"/>
        <v>0</v>
      </c>
      <c r="H1021" s="67"/>
      <c r="I1021" s="134"/>
    </row>
    <row r="1022" spans="5:9">
      <c r="E1022" s="90"/>
      <c r="F1022" s="91"/>
      <c r="G1022" s="87">
        <f t="shared" si="16"/>
        <v>0</v>
      </c>
      <c r="H1022" s="67"/>
      <c r="I1022" s="134"/>
    </row>
    <row r="1023" spans="5:9">
      <c r="E1023" s="90"/>
      <c r="F1023" s="91"/>
      <c r="G1023" s="87">
        <f t="shared" si="16"/>
        <v>0</v>
      </c>
      <c r="H1023" s="67"/>
      <c r="I1023" s="134"/>
    </row>
    <row r="1024" spans="5:9">
      <c r="E1024" s="90"/>
      <c r="F1024" s="91"/>
      <c r="G1024" s="87">
        <f t="shared" si="16"/>
        <v>0</v>
      </c>
      <c r="H1024" s="67"/>
      <c r="I1024" s="134"/>
    </row>
    <row r="1025" spans="5:9">
      <c r="E1025" s="90"/>
      <c r="F1025" s="91"/>
      <c r="G1025" s="87">
        <f t="shared" si="16"/>
        <v>0</v>
      </c>
      <c r="H1025" s="67"/>
      <c r="I1025" s="134"/>
    </row>
    <row r="1026" spans="5:9">
      <c r="E1026" s="90"/>
      <c r="F1026" s="91"/>
      <c r="G1026" s="87">
        <f t="shared" si="16"/>
        <v>0</v>
      </c>
      <c r="H1026" s="67"/>
      <c r="I1026" s="134"/>
    </row>
    <row r="1027" spans="5:9">
      <c r="E1027" s="90"/>
      <c r="F1027" s="91"/>
      <c r="G1027" s="87">
        <f t="shared" ref="G1027:G1090" si="17">E1027+F1027</f>
        <v>0</v>
      </c>
      <c r="H1027" s="67"/>
      <c r="I1027" s="134"/>
    </row>
    <row r="1028" spans="5:9">
      <c r="E1028" s="90"/>
      <c r="F1028" s="91"/>
      <c r="G1028" s="87">
        <f t="shared" si="17"/>
        <v>0</v>
      </c>
      <c r="H1028" s="67"/>
      <c r="I1028" s="134"/>
    </row>
    <row r="1029" spans="5:9">
      <c r="E1029" s="90"/>
      <c r="F1029" s="91"/>
      <c r="G1029" s="87">
        <f t="shared" si="17"/>
        <v>0</v>
      </c>
      <c r="H1029" s="67"/>
      <c r="I1029" s="134"/>
    </row>
    <row r="1030" spans="5:9">
      <c r="E1030" s="90"/>
      <c r="F1030" s="91"/>
      <c r="G1030" s="87">
        <f t="shared" si="17"/>
        <v>0</v>
      </c>
      <c r="H1030" s="67"/>
      <c r="I1030" s="134"/>
    </row>
    <row r="1031" spans="5:9">
      <c r="E1031" s="90"/>
      <c r="F1031" s="91"/>
      <c r="G1031" s="87">
        <f t="shared" si="17"/>
        <v>0</v>
      </c>
      <c r="H1031" s="67"/>
      <c r="I1031" s="134"/>
    </row>
    <row r="1032" spans="5:9">
      <c r="E1032" s="90"/>
      <c r="F1032" s="91"/>
      <c r="G1032" s="87">
        <f t="shared" si="17"/>
        <v>0</v>
      </c>
      <c r="H1032" s="67"/>
      <c r="I1032" s="134"/>
    </row>
    <row r="1033" spans="5:9">
      <c r="E1033" s="90"/>
      <c r="F1033" s="91"/>
      <c r="G1033" s="87">
        <f t="shared" si="17"/>
        <v>0</v>
      </c>
      <c r="H1033" s="67"/>
      <c r="I1033" s="134"/>
    </row>
    <row r="1034" spans="5:9">
      <c r="E1034" s="90"/>
      <c r="F1034" s="91"/>
      <c r="G1034" s="87">
        <f t="shared" si="17"/>
        <v>0</v>
      </c>
      <c r="H1034" s="67"/>
      <c r="I1034" s="134"/>
    </row>
    <row r="1035" spans="5:9">
      <c r="E1035" s="90"/>
      <c r="F1035" s="91"/>
      <c r="G1035" s="87">
        <f t="shared" si="17"/>
        <v>0</v>
      </c>
      <c r="H1035" s="67"/>
      <c r="I1035" s="134"/>
    </row>
    <row r="1036" spans="5:9">
      <c r="E1036" s="90"/>
      <c r="F1036" s="91"/>
      <c r="G1036" s="87">
        <f t="shared" si="17"/>
        <v>0</v>
      </c>
      <c r="H1036" s="67"/>
      <c r="I1036" s="134"/>
    </row>
    <row r="1037" spans="5:9">
      <c r="E1037" s="90"/>
      <c r="F1037" s="91"/>
      <c r="G1037" s="87">
        <f t="shared" si="17"/>
        <v>0</v>
      </c>
      <c r="H1037" s="67"/>
      <c r="I1037" s="134"/>
    </row>
    <row r="1038" spans="5:9">
      <c r="E1038" s="90"/>
      <c r="F1038" s="91"/>
      <c r="G1038" s="87">
        <f t="shared" si="17"/>
        <v>0</v>
      </c>
      <c r="H1038" s="67"/>
      <c r="I1038" s="134"/>
    </row>
    <row r="1039" spans="5:9">
      <c r="E1039" s="90"/>
      <c r="F1039" s="91"/>
      <c r="G1039" s="87">
        <f t="shared" si="17"/>
        <v>0</v>
      </c>
      <c r="H1039" s="67"/>
      <c r="I1039" s="134"/>
    </row>
    <row r="1040" spans="5:9">
      <c r="E1040" s="90"/>
      <c r="F1040" s="91"/>
      <c r="G1040" s="87">
        <f t="shared" si="17"/>
        <v>0</v>
      </c>
      <c r="H1040" s="67"/>
      <c r="I1040" s="134"/>
    </row>
    <row r="1041" spans="5:9">
      <c r="E1041" s="90"/>
      <c r="F1041" s="91"/>
      <c r="G1041" s="87">
        <f t="shared" si="17"/>
        <v>0</v>
      </c>
      <c r="H1041" s="67"/>
      <c r="I1041" s="134"/>
    </row>
    <row r="1042" spans="5:9">
      <c r="E1042" s="90"/>
      <c r="F1042" s="91"/>
      <c r="G1042" s="87">
        <f t="shared" si="17"/>
        <v>0</v>
      </c>
      <c r="H1042" s="67"/>
      <c r="I1042" s="134"/>
    </row>
    <row r="1043" spans="5:9">
      <c r="E1043" s="90"/>
      <c r="F1043" s="91"/>
      <c r="G1043" s="87">
        <f t="shared" si="17"/>
        <v>0</v>
      </c>
      <c r="H1043" s="67"/>
      <c r="I1043" s="134"/>
    </row>
    <row r="1044" spans="5:9">
      <c r="E1044" s="90"/>
      <c r="F1044" s="91"/>
      <c r="G1044" s="87">
        <f t="shared" si="17"/>
        <v>0</v>
      </c>
      <c r="H1044" s="67"/>
      <c r="I1044" s="134"/>
    </row>
    <row r="1045" spans="5:9">
      <c r="E1045" s="90"/>
      <c r="F1045" s="91"/>
      <c r="G1045" s="87">
        <f t="shared" si="17"/>
        <v>0</v>
      </c>
      <c r="H1045" s="67"/>
      <c r="I1045" s="134"/>
    </row>
    <row r="1046" spans="5:9">
      <c r="E1046" s="90"/>
      <c r="F1046" s="91"/>
      <c r="G1046" s="87">
        <f t="shared" si="17"/>
        <v>0</v>
      </c>
      <c r="H1046" s="67"/>
      <c r="I1046" s="134"/>
    </row>
    <row r="1047" spans="5:9">
      <c r="E1047" s="90"/>
      <c r="F1047" s="91"/>
      <c r="G1047" s="87">
        <f t="shared" si="17"/>
        <v>0</v>
      </c>
      <c r="H1047" s="67"/>
      <c r="I1047" s="134"/>
    </row>
    <row r="1048" spans="5:9">
      <c r="E1048" s="90"/>
      <c r="F1048" s="91"/>
      <c r="G1048" s="87">
        <f t="shared" si="17"/>
        <v>0</v>
      </c>
      <c r="H1048" s="67"/>
      <c r="I1048" s="134"/>
    </row>
    <row r="1049" spans="5:9">
      <c r="E1049" s="90"/>
      <c r="F1049" s="91"/>
      <c r="G1049" s="87">
        <f t="shared" si="17"/>
        <v>0</v>
      </c>
      <c r="H1049" s="67"/>
      <c r="I1049" s="134"/>
    </row>
    <row r="1050" spans="5:9">
      <c r="E1050" s="90"/>
      <c r="F1050" s="91"/>
      <c r="G1050" s="87">
        <f t="shared" si="17"/>
        <v>0</v>
      </c>
      <c r="H1050" s="67"/>
      <c r="I1050" s="134"/>
    </row>
    <row r="1051" spans="5:9">
      <c r="E1051" s="90"/>
      <c r="F1051" s="91"/>
      <c r="G1051" s="87">
        <f t="shared" si="17"/>
        <v>0</v>
      </c>
      <c r="H1051" s="67"/>
      <c r="I1051" s="134"/>
    </row>
    <row r="1052" spans="5:9">
      <c r="E1052" s="90"/>
      <c r="F1052" s="91"/>
      <c r="G1052" s="87">
        <f t="shared" si="17"/>
        <v>0</v>
      </c>
      <c r="H1052" s="67"/>
      <c r="I1052" s="134"/>
    </row>
    <row r="1053" spans="5:9">
      <c r="E1053" s="90"/>
      <c r="F1053" s="91"/>
      <c r="G1053" s="87">
        <f t="shared" si="17"/>
        <v>0</v>
      </c>
      <c r="H1053" s="67"/>
      <c r="I1053" s="134"/>
    </row>
    <row r="1054" spans="5:9">
      <c r="E1054" s="90"/>
      <c r="F1054" s="91"/>
      <c r="G1054" s="87">
        <f t="shared" si="17"/>
        <v>0</v>
      </c>
      <c r="H1054" s="67"/>
      <c r="I1054" s="134"/>
    </row>
    <row r="1055" spans="5:9">
      <c r="E1055" s="90"/>
      <c r="F1055" s="91"/>
      <c r="G1055" s="87">
        <f t="shared" si="17"/>
        <v>0</v>
      </c>
      <c r="H1055" s="67"/>
      <c r="I1055" s="134"/>
    </row>
    <row r="1056" spans="5:9">
      <c r="E1056" s="90"/>
      <c r="F1056" s="91"/>
      <c r="G1056" s="87">
        <f t="shared" si="17"/>
        <v>0</v>
      </c>
      <c r="H1056" s="67"/>
      <c r="I1056" s="134"/>
    </row>
    <row r="1057" spans="5:9">
      <c r="E1057" s="90"/>
      <c r="F1057" s="91"/>
      <c r="G1057" s="87">
        <f t="shared" si="17"/>
        <v>0</v>
      </c>
      <c r="H1057" s="67"/>
      <c r="I1057" s="134"/>
    </row>
    <row r="1058" spans="5:9">
      <c r="E1058" s="90"/>
      <c r="F1058" s="91"/>
      <c r="G1058" s="87">
        <f t="shared" si="17"/>
        <v>0</v>
      </c>
      <c r="H1058" s="67"/>
      <c r="I1058" s="134"/>
    </row>
    <row r="1059" spans="5:9">
      <c r="E1059" s="90"/>
      <c r="F1059" s="91"/>
      <c r="G1059" s="87">
        <f t="shared" si="17"/>
        <v>0</v>
      </c>
      <c r="H1059" s="67"/>
      <c r="I1059" s="134"/>
    </row>
    <row r="1060" spans="5:9">
      <c r="E1060" s="90"/>
      <c r="F1060" s="91"/>
      <c r="G1060" s="87">
        <f t="shared" si="17"/>
        <v>0</v>
      </c>
      <c r="H1060" s="67"/>
      <c r="I1060" s="134"/>
    </row>
    <row r="1061" spans="5:9">
      <c r="E1061" s="90"/>
      <c r="F1061" s="91"/>
      <c r="G1061" s="87">
        <f t="shared" si="17"/>
        <v>0</v>
      </c>
      <c r="H1061" s="67"/>
      <c r="I1061" s="134"/>
    </row>
    <row r="1062" spans="5:9">
      <c r="E1062" s="90"/>
      <c r="F1062" s="91"/>
      <c r="G1062" s="87">
        <f t="shared" si="17"/>
        <v>0</v>
      </c>
      <c r="H1062" s="67"/>
      <c r="I1062" s="134"/>
    </row>
    <row r="1063" spans="5:9">
      <c r="E1063" s="90"/>
      <c r="F1063" s="91"/>
      <c r="G1063" s="87">
        <f t="shared" si="17"/>
        <v>0</v>
      </c>
      <c r="H1063" s="67"/>
      <c r="I1063" s="134"/>
    </row>
    <row r="1064" spans="5:9">
      <c r="E1064" s="90"/>
      <c r="F1064" s="91"/>
      <c r="G1064" s="87">
        <f t="shared" si="17"/>
        <v>0</v>
      </c>
      <c r="H1064" s="67"/>
      <c r="I1064" s="134"/>
    </row>
    <row r="1065" spans="5:9">
      <c r="E1065" s="90"/>
      <c r="F1065" s="91"/>
      <c r="G1065" s="87">
        <f t="shared" si="17"/>
        <v>0</v>
      </c>
      <c r="H1065" s="67"/>
      <c r="I1065" s="134"/>
    </row>
    <row r="1066" spans="5:9">
      <c r="E1066" s="90"/>
      <c r="F1066" s="91"/>
      <c r="G1066" s="87">
        <f t="shared" si="17"/>
        <v>0</v>
      </c>
      <c r="H1066" s="67"/>
      <c r="I1066" s="134"/>
    </row>
    <row r="1067" spans="5:9">
      <c r="E1067" s="90"/>
      <c r="F1067" s="91"/>
      <c r="G1067" s="87">
        <f t="shared" si="17"/>
        <v>0</v>
      </c>
      <c r="H1067" s="67"/>
      <c r="I1067" s="134"/>
    </row>
    <row r="1068" spans="5:9">
      <c r="E1068" s="90"/>
      <c r="F1068" s="91"/>
      <c r="G1068" s="87">
        <f t="shared" si="17"/>
        <v>0</v>
      </c>
      <c r="H1068" s="67"/>
      <c r="I1068" s="134"/>
    </row>
    <row r="1069" spans="5:9">
      <c r="E1069" s="90"/>
      <c r="F1069" s="91"/>
      <c r="G1069" s="87">
        <f t="shared" si="17"/>
        <v>0</v>
      </c>
      <c r="H1069" s="67"/>
      <c r="I1069" s="134"/>
    </row>
    <row r="1070" spans="5:9">
      <c r="E1070" s="90"/>
      <c r="F1070" s="91"/>
      <c r="G1070" s="87">
        <f t="shared" si="17"/>
        <v>0</v>
      </c>
      <c r="H1070" s="67"/>
      <c r="I1070" s="134"/>
    </row>
    <row r="1071" spans="5:9">
      <c r="E1071" s="90"/>
      <c r="F1071" s="91"/>
      <c r="G1071" s="87">
        <f t="shared" si="17"/>
        <v>0</v>
      </c>
      <c r="H1071" s="67"/>
      <c r="I1071" s="134"/>
    </row>
    <row r="1072" spans="5:9">
      <c r="E1072" s="90"/>
      <c r="F1072" s="91"/>
      <c r="G1072" s="87">
        <f t="shared" si="17"/>
        <v>0</v>
      </c>
      <c r="H1072" s="67"/>
      <c r="I1072" s="134"/>
    </row>
    <row r="1073" spans="5:9">
      <c r="E1073" s="90"/>
      <c r="F1073" s="91"/>
      <c r="G1073" s="87">
        <f t="shared" si="17"/>
        <v>0</v>
      </c>
      <c r="H1073" s="67"/>
      <c r="I1073" s="134"/>
    </row>
    <row r="1074" spans="5:9">
      <c r="E1074" s="90"/>
      <c r="F1074" s="91"/>
      <c r="G1074" s="87">
        <f t="shared" si="17"/>
        <v>0</v>
      </c>
      <c r="H1074" s="67"/>
      <c r="I1074" s="134"/>
    </row>
    <row r="1075" spans="5:9">
      <c r="E1075" s="90"/>
      <c r="F1075" s="91"/>
      <c r="G1075" s="87">
        <f t="shared" si="17"/>
        <v>0</v>
      </c>
      <c r="H1075" s="67"/>
      <c r="I1075" s="134"/>
    </row>
    <row r="1076" spans="5:9">
      <c r="E1076" s="90"/>
      <c r="F1076" s="91"/>
      <c r="G1076" s="87">
        <f t="shared" si="17"/>
        <v>0</v>
      </c>
      <c r="H1076" s="67"/>
      <c r="I1076" s="134"/>
    </row>
    <row r="1077" spans="5:9">
      <c r="E1077" s="90"/>
      <c r="F1077" s="91"/>
      <c r="G1077" s="87">
        <f t="shared" si="17"/>
        <v>0</v>
      </c>
      <c r="H1077" s="67"/>
      <c r="I1077" s="134"/>
    </row>
    <row r="1078" spans="5:9">
      <c r="E1078" s="90"/>
      <c r="F1078" s="91"/>
      <c r="G1078" s="87">
        <f t="shared" si="17"/>
        <v>0</v>
      </c>
      <c r="H1078" s="67"/>
      <c r="I1078" s="134"/>
    </row>
    <row r="1079" spans="5:9">
      <c r="E1079" s="90"/>
      <c r="F1079" s="91"/>
      <c r="G1079" s="87">
        <f t="shared" si="17"/>
        <v>0</v>
      </c>
      <c r="H1079" s="67"/>
      <c r="I1079" s="134"/>
    </row>
    <row r="1080" spans="5:9">
      <c r="E1080" s="90"/>
      <c r="F1080" s="91"/>
      <c r="G1080" s="87">
        <f t="shared" si="17"/>
        <v>0</v>
      </c>
      <c r="H1080" s="67"/>
      <c r="I1080" s="134"/>
    </row>
    <row r="1081" spans="5:9">
      <c r="E1081" s="90"/>
      <c r="F1081" s="91"/>
      <c r="G1081" s="87">
        <f t="shared" si="17"/>
        <v>0</v>
      </c>
      <c r="H1081" s="67"/>
      <c r="I1081" s="134"/>
    </row>
    <row r="1082" spans="5:9">
      <c r="E1082" s="90"/>
      <c r="F1082" s="91"/>
      <c r="G1082" s="87">
        <f t="shared" si="17"/>
        <v>0</v>
      </c>
      <c r="H1082" s="67"/>
      <c r="I1082" s="134"/>
    </row>
    <row r="1083" spans="5:9">
      <c r="E1083" s="90"/>
      <c r="F1083" s="91"/>
      <c r="G1083" s="87">
        <f t="shared" si="17"/>
        <v>0</v>
      </c>
      <c r="H1083" s="67"/>
      <c r="I1083" s="134"/>
    </row>
    <row r="1084" spans="5:9">
      <c r="E1084" s="90"/>
      <c r="F1084" s="91"/>
      <c r="G1084" s="87">
        <f t="shared" si="17"/>
        <v>0</v>
      </c>
      <c r="H1084" s="67"/>
      <c r="I1084" s="134"/>
    </row>
    <row r="1085" spans="5:9">
      <c r="E1085" s="90"/>
      <c r="F1085" s="91"/>
      <c r="G1085" s="87">
        <f t="shared" si="17"/>
        <v>0</v>
      </c>
      <c r="H1085" s="67"/>
      <c r="I1085" s="134"/>
    </row>
    <row r="1086" spans="5:9">
      <c r="E1086" s="90"/>
      <c r="F1086" s="91"/>
      <c r="G1086" s="87">
        <f t="shared" si="17"/>
        <v>0</v>
      </c>
      <c r="H1086" s="67"/>
      <c r="I1086" s="134"/>
    </row>
    <row r="1087" spans="5:9">
      <c r="E1087" s="90"/>
      <c r="F1087" s="91"/>
      <c r="G1087" s="87">
        <f t="shared" si="17"/>
        <v>0</v>
      </c>
      <c r="H1087" s="67"/>
      <c r="I1087" s="134"/>
    </row>
    <row r="1088" spans="5:9">
      <c r="E1088" s="90"/>
      <c r="F1088" s="91"/>
      <c r="G1088" s="87">
        <f t="shared" si="17"/>
        <v>0</v>
      </c>
      <c r="H1088" s="67"/>
      <c r="I1088" s="134"/>
    </row>
    <row r="1089" spans="5:9">
      <c r="E1089" s="90"/>
      <c r="F1089" s="91"/>
      <c r="G1089" s="87">
        <f t="shared" si="17"/>
        <v>0</v>
      </c>
      <c r="H1089" s="67"/>
      <c r="I1089" s="134"/>
    </row>
    <row r="1090" spans="5:9">
      <c r="E1090" s="90"/>
      <c r="F1090" s="91"/>
      <c r="G1090" s="87">
        <f t="shared" si="17"/>
        <v>0</v>
      </c>
      <c r="H1090" s="67"/>
      <c r="I1090" s="134"/>
    </row>
    <row r="1091" spans="5:9">
      <c r="E1091" s="90"/>
      <c r="F1091" s="91"/>
      <c r="G1091" s="87">
        <f t="shared" ref="G1091:G1154" si="18">E1091+F1091</f>
        <v>0</v>
      </c>
      <c r="H1091" s="67"/>
      <c r="I1091" s="134"/>
    </row>
    <row r="1092" spans="5:9">
      <c r="E1092" s="90"/>
      <c r="F1092" s="91"/>
      <c r="G1092" s="87">
        <f t="shared" si="18"/>
        <v>0</v>
      </c>
      <c r="H1092" s="67"/>
      <c r="I1092" s="134"/>
    </row>
    <row r="1093" spans="5:9">
      <c r="E1093" s="90"/>
      <c r="F1093" s="91"/>
      <c r="G1093" s="87">
        <f t="shared" si="18"/>
        <v>0</v>
      </c>
      <c r="H1093" s="67"/>
      <c r="I1093" s="134"/>
    </row>
    <row r="1094" spans="5:9">
      <c r="E1094" s="90"/>
      <c r="F1094" s="91"/>
      <c r="G1094" s="87">
        <f t="shared" si="18"/>
        <v>0</v>
      </c>
      <c r="H1094" s="67"/>
      <c r="I1094" s="134"/>
    </row>
    <row r="1095" spans="5:9">
      <c r="E1095" s="90"/>
      <c r="F1095" s="91"/>
      <c r="G1095" s="87">
        <f t="shared" si="18"/>
        <v>0</v>
      </c>
      <c r="H1095" s="67"/>
      <c r="I1095" s="134"/>
    </row>
    <row r="1096" spans="5:9">
      <c r="E1096" s="90"/>
      <c r="F1096" s="91"/>
      <c r="G1096" s="87">
        <f t="shared" si="18"/>
        <v>0</v>
      </c>
      <c r="H1096" s="67"/>
      <c r="I1096" s="134"/>
    </row>
    <row r="1097" spans="5:9">
      <c r="E1097" s="90"/>
      <c r="F1097" s="91"/>
      <c r="G1097" s="87">
        <f t="shared" si="18"/>
        <v>0</v>
      </c>
      <c r="H1097" s="67"/>
      <c r="I1097" s="134"/>
    </row>
    <row r="1098" spans="5:9">
      <c r="E1098" s="90"/>
      <c r="F1098" s="91"/>
      <c r="G1098" s="87">
        <f t="shared" si="18"/>
        <v>0</v>
      </c>
      <c r="H1098" s="67"/>
      <c r="I1098" s="134"/>
    </row>
    <row r="1099" spans="5:9">
      <c r="E1099" s="90"/>
      <c r="F1099" s="91"/>
      <c r="G1099" s="87">
        <f t="shared" si="18"/>
        <v>0</v>
      </c>
      <c r="H1099" s="67"/>
      <c r="I1099" s="134"/>
    </row>
    <row r="1100" spans="5:9">
      <c r="E1100" s="90"/>
      <c r="F1100" s="91"/>
      <c r="G1100" s="87">
        <f t="shared" si="18"/>
        <v>0</v>
      </c>
      <c r="H1100" s="67"/>
      <c r="I1100" s="134"/>
    </row>
    <row r="1101" spans="5:9">
      <c r="E1101" s="90"/>
      <c r="F1101" s="91"/>
      <c r="G1101" s="87">
        <f t="shared" si="18"/>
        <v>0</v>
      </c>
      <c r="H1101" s="67"/>
      <c r="I1101" s="134"/>
    </row>
    <row r="1102" spans="5:9">
      <c r="E1102" s="90"/>
      <c r="F1102" s="91"/>
      <c r="G1102" s="87">
        <f t="shared" si="18"/>
        <v>0</v>
      </c>
      <c r="H1102" s="67"/>
      <c r="I1102" s="134"/>
    </row>
    <row r="1103" spans="5:9">
      <c r="E1103" s="90"/>
      <c r="F1103" s="91"/>
      <c r="G1103" s="87">
        <f t="shared" si="18"/>
        <v>0</v>
      </c>
      <c r="H1103" s="67"/>
      <c r="I1103" s="134"/>
    </row>
    <row r="1104" spans="5:9">
      <c r="E1104" s="90"/>
      <c r="F1104" s="91"/>
      <c r="G1104" s="87">
        <f t="shared" si="18"/>
        <v>0</v>
      </c>
      <c r="H1104" s="67"/>
      <c r="I1104" s="134"/>
    </row>
    <row r="1105" spans="5:9">
      <c r="E1105" s="90"/>
      <c r="F1105" s="91"/>
      <c r="G1105" s="87">
        <f t="shared" si="18"/>
        <v>0</v>
      </c>
      <c r="H1105" s="67"/>
      <c r="I1105" s="134"/>
    </row>
    <row r="1106" spans="5:9">
      <c r="E1106" s="90"/>
      <c r="F1106" s="91"/>
      <c r="G1106" s="87">
        <f t="shared" si="18"/>
        <v>0</v>
      </c>
      <c r="H1106" s="67"/>
      <c r="I1106" s="134"/>
    </row>
    <row r="1107" spans="5:9">
      <c r="E1107" s="90"/>
      <c r="F1107" s="91"/>
      <c r="G1107" s="87">
        <f t="shared" si="18"/>
        <v>0</v>
      </c>
      <c r="H1107" s="67"/>
      <c r="I1107" s="134"/>
    </row>
    <row r="1108" spans="5:9">
      <c r="E1108" s="90"/>
      <c r="F1108" s="91"/>
      <c r="G1108" s="87">
        <f t="shared" si="18"/>
        <v>0</v>
      </c>
      <c r="H1108" s="67"/>
      <c r="I1108" s="134"/>
    </row>
    <row r="1109" spans="5:9">
      <c r="E1109" s="90"/>
      <c r="F1109" s="91"/>
      <c r="G1109" s="87">
        <f t="shared" si="18"/>
        <v>0</v>
      </c>
      <c r="H1109" s="67"/>
      <c r="I1109" s="134"/>
    </row>
    <row r="1110" spans="5:9">
      <c r="E1110" s="90"/>
      <c r="F1110" s="91"/>
      <c r="G1110" s="87">
        <f t="shared" si="18"/>
        <v>0</v>
      </c>
      <c r="H1110" s="67"/>
      <c r="I1110" s="134"/>
    </row>
    <row r="1111" spans="5:9">
      <c r="E1111" s="90"/>
      <c r="F1111" s="91"/>
      <c r="G1111" s="87">
        <f t="shared" si="18"/>
        <v>0</v>
      </c>
      <c r="H1111" s="67"/>
      <c r="I1111" s="134"/>
    </row>
    <row r="1112" spans="5:9">
      <c r="E1112" s="90"/>
      <c r="F1112" s="91"/>
      <c r="G1112" s="87">
        <f t="shared" si="18"/>
        <v>0</v>
      </c>
      <c r="H1112" s="67"/>
      <c r="I1112" s="134"/>
    </row>
    <row r="1113" spans="5:9">
      <c r="E1113" s="90"/>
      <c r="F1113" s="91"/>
      <c r="G1113" s="87">
        <f t="shared" si="18"/>
        <v>0</v>
      </c>
      <c r="H1113" s="67"/>
      <c r="I1113" s="134"/>
    </row>
    <row r="1114" spans="5:9">
      <c r="E1114" s="90"/>
      <c r="F1114" s="91"/>
      <c r="G1114" s="87">
        <f t="shared" si="18"/>
        <v>0</v>
      </c>
      <c r="H1114" s="67"/>
      <c r="I1114" s="134"/>
    </row>
    <row r="1115" spans="5:9">
      <c r="E1115" s="90"/>
      <c r="F1115" s="91"/>
      <c r="G1115" s="87">
        <f t="shared" si="18"/>
        <v>0</v>
      </c>
      <c r="H1115" s="67"/>
      <c r="I1115" s="134"/>
    </row>
    <row r="1116" spans="5:9">
      <c r="E1116" s="90"/>
      <c r="F1116" s="91"/>
      <c r="G1116" s="87">
        <f t="shared" si="18"/>
        <v>0</v>
      </c>
      <c r="H1116" s="67"/>
      <c r="I1116" s="134"/>
    </row>
    <row r="1117" spans="5:9">
      <c r="E1117" s="90"/>
      <c r="F1117" s="91"/>
      <c r="G1117" s="87">
        <f t="shared" si="18"/>
        <v>0</v>
      </c>
      <c r="H1117" s="67"/>
      <c r="I1117" s="134"/>
    </row>
    <row r="1118" spans="5:9">
      <c r="E1118" s="90"/>
      <c r="F1118" s="91"/>
      <c r="G1118" s="87">
        <f t="shared" si="18"/>
        <v>0</v>
      </c>
      <c r="H1118" s="67"/>
      <c r="I1118" s="134"/>
    </row>
    <row r="1119" spans="5:9">
      <c r="E1119" s="90"/>
      <c r="F1119" s="91"/>
      <c r="G1119" s="87">
        <f t="shared" si="18"/>
        <v>0</v>
      </c>
      <c r="H1119" s="67"/>
      <c r="I1119" s="134"/>
    </row>
    <row r="1120" spans="5:9">
      <c r="E1120" s="90"/>
      <c r="F1120" s="91"/>
      <c r="G1120" s="87">
        <f t="shared" si="18"/>
        <v>0</v>
      </c>
      <c r="H1120" s="67"/>
      <c r="I1120" s="134"/>
    </row>
    <row r="1121" spans="5:9">
      <c r="E1121" s="90"/>
      <c r="F1121" s="91"/>
      <c r="G1121" s="87">
        <f t="shared" si="18"/>
        <v>0</v>
      </c>
      <c r="H1121" s="67"/>
      <c r="I1121" s="134"/>
    </row>
    <row r="1122" spans="5:9">
      <c r="E1122" s="90"/>
      <c r="F1122" s="91"/>
      <c r="G1122" s="87">
        <f t="shared" si="18"/>
        <v>0</v>
      </c>
      <c r="H1122" s="67"/>
      <c r="I1122" s="134"/>
    </row>
    <row r="1123" spans="5:9">
      <c r="E1123" s="90"/>
      <c r="F1123" s="91"/>
      <c r="G1123" s="87">
        <f t="shared" si="18"/>
        <v>0</v>
      </c>
      <c r="H1123" s="67"/>
      <c r="I1123" s="134"/>
    </row>
    <row r="1124" spans="5:9">
      <c r="E1124" s="90"/>
      <c r="F1124" s="91"/>
      <c r="G1124" s="87">
        <f t="shared" si="18"/>
        <v>0</v>
      </c>
      <c r="H1124" s="67"/>
      <c r="I1124" s="134"/>
    </row>
    <row r="1125" spans="5:9">
      <c r="E1125" s="90"/>
      <c r="F1125" s="91"/>
      <c r="G1125" s="87">
        <f t="shared" si="18"/>
        <v>0</v>
      </c>
      <c r="H1125" s="67"/>
      <c r="I1125" s="134"/>
    </row>
    <row r="1126" spans="5:9">
      <c r="E1126" s="90"/>
      <c r="F1126" s="91"/>
      <c r="G1126" s="87">
        <f t="shared" si="18"/>
        <v>0</v>
      </c>
      <c r="H1126" s="67"/>
      <c r="I1126" s="134"/>
    </row>
    <row r="1127" spans="5:9">
      <c r="E1127" s="90"/>
      <c r="F1127" s="91"/>
      <c r="G1127" s="87">
        <f t="shared" si="18"/>
        <v>0</v>
      </c>
      <c r="H1127" s="67"/>
      <c r="I1127" s="134"/>
    </row>
    <row r="1128" spans="5:9">
      <c r="E1128" s="90"/>
      <c r="F1128" s="91"/>
      <c r="G1128" s="87">
        <f t="shared" si="18"/>
        <v>0</v>
      </c>
      <c r="H1128" s="67"/>
      <c r="I1128" s="134"/>
    </row>
    <row r="1129" spans="5:9">
      <c r="E1129" s="90"/>
      <c r="F1129" s="91"/>
      <c r="G1129" s="87">
        <f t="shared" si="18"/>
        <v>0</v>
      </c>
      <c r="H1129" s="67"/>
      <c r="I1129" s="134"/>
    </row>
    <row r="1130" spans="5:9">
      <c r="E1130" s="90"/>
      <c r="F1130" s="91"/>
      <c r="G1130" s="87">
        <f t="shared" si="18"/>
        <v>0</v>
      </c>
      <c r="H1130" s="67"/>
      <c r="I1130" s="134"/>
    </row>
    <row r="1131" spans="5:9">
      <c r="E1131" s="90"/>
      <c r="F1131" s="91"/>
      <c r="G1131" s="87">
        <f t="shared" si="18"/>
        <v>0</v>
      </c>
      <c r="H1131" s="67"/>
      <c r="I1131" s="134"/>
    </row>
    <row r="1132" spans="5:9">
      <c r="E1132" s="90"/>
      <c r="F1132" s="91"/>
      <c r="G1132" s="87">
        <f t="shared" si="18"/>
        <v>0</v>
      </c>
      <c r="H1132" s="67"/>
      <c r="I1132" s="134"/>
    </row>
    <row r="1133" spans="5:9">
      <c r="E1133" s="90"/>
      <c r="F1133" s="91"/>
      <c r="G1133" s="87">
        <f t="shared" si="18"/>
        <v>0</v>
      </c>
      <c r="H1133" s="67"/>
      <c r="I1133" s="134"/>
    </row>
    <row r="1134" spans="5:9">
      <c r="E1134" s="90"/>
      <c r="F1134" s="91"/>
      <c r="G1134" s="87">
        <f t="shared" si="18"/>
        <v>0</v>
      </c>
      <c r="H1134" s="67"/>
      <c r="I1134" s="134"/>
    </row>
    <row r="1135" spans="5:9">
      <c r="E1135" s="90"/>
      <c r="F1135" s="91"/>
      <c r="G1135" s="87">
        <f t="shared" si="18"/>
        <v>0</v>
      </c>
      <c r="H1135" s="67"/>
      <c r="I1135" s="134"/>
    </row>
    <row r="1136" spans="5:9">
      <c r="E1136" s="90"/>
      <c r="F1136" s="91"/>
      <c r="G1136" s="87">
        <f t="shared" si="18"/>
        <v>0</v>
      </c>
      <c r="H1136" s="67"/>
      <c r="I1136" s="134"/>
    </row>
    <row r="1137" spans="5:9">
      <c r="E1137" s="90"/>
      <c r="F1137" s="91"/>
      <c r="G1137" s="87">
        <f t="shared" si="18"/>
        <v>0</v>
      </c>
      <c r="H1137" s="67"/>
      <c r="I1137" s="134"/>
    </row>
    <row r="1138" spans="5:9">
      <c r="E1138" s="90"/>
      <c r="F1138" s="91"/>
      <c r="G1138" s="87">
        <f t="shared" si="18"/>
        <v>0</v>
      </c>
      <c r="H1138" s="67"/>
      <c r="I1138" s="134"/>
    </row>
    <row r="1139" spans="5:9">
      <c r="E1139" s="90"/>
      <c r="F1139" s="91"/>
      <c r="G1139" s="87">
        <f t="shared" si="18"/>
        <v>0</v>
      </c>
      <c r="H1139" s="67"/>
      <c r="I1139" s="134"/>
    </row>
    <row r="1140" spans="5:9">
      <c r="E1140" s="90"/>
      <c r="F1140" s="91"/>
      <c r="G1140" s="87">
        <f t="shared" si="18"/>
        <v>0</v>
      </c>
      <c r="H1140" s="67"/>
      <c r="I1140" s="134"/>
    </row>
    <row r="1141" spans="5:9">
      <c r="E1141" s="90"/>
      <c r="F1141" s="91"/>
      <c r="G1141" s="87">
        <f t="shared" si="18"/>
        <v>0</v>
      </c>
      <c r="H1141" s="67"/>
      <c r="I1141" s="134"/>
    </row>
    <row r="1142" spans="5:9">
      <c r="E1142" s="90"/>
      <c r="F1142" s="91"/>
      <c r="G1142" s="87">
        <f t="shared" si="18"/>
        <v>0</v>
      </c>
      <c r="H1142" s="67"/>
      <c r="I1142" s="134"/>
    </row>
    <row r="1143" spans="5:9">
      <c r="E1143" s="90"/>
      <c r="F1143" s="91"/>
      <c r="G1143" s="87">
        <f t="shared" si="18"/>
        <v>0</v>
      </c>
      <c r="H1143" s="67"/>
      <c r="I1143" s="134"/>
    </row>
    <row r="1144" spans="5:9">
      <c r="E1144" s="90"/>
      <c r="F1144" s="91"/>
      <c r="G1144" s="87">
        <f t="shared" si="18"/>
        <v>0</v>
      </c>
      <c r="H1144" s="67"/>
      <c r="I1144" s="134"/>
    </row>
    <row r="1145" spans="5:9">
      <c r="E1145" s="90"/>
      <c r="F1145" s="91"/>
      <c r="G1145" s="87">
        <f t="shared" si="18"/>
        <v>0</v>
      </c>
      <c r="H1145" s="67"/>
      <c r="I1145" s="134"/>
    </row>
    <row r="1146" spans="5:9">
      <c r="E1146" s="90"/>
      <c r="F1146" s="91"/>
      <c r="G1146" s="87">
        <f t="shared" si="18"/>
        <v>0</v>
      </c>
      <c r="H1146" s="67"/>
      <c r="I1146" s="134"/>
    </row>
    <row r="1147" spans="5:9">
      <c r="E1147" s="90"/>
      <c r="F1147" s="91"/>
      <c r="G1147" s="87">
        <f t="shared" si="18"/>
        <v>0</v>
      </c>
      <c r="H1147" s="67"/>
      <c r="I1147" s="134"/>
    </row>
    <row r="1148" spans="5:9">
      <c r="E1148" s="90"/>
      <c r="F1148" s="91"/>
      <c r="G1148" s="87">
        <f t="shared" si="18"/>
        <v>0</v>
      </c>
      <c r="H1148" s="67"/>
      <c r="I1148" s="134"/>
    </row>
    <row r="1149" spans="5:9">
      <c r="E1149" s="90"/>
      <c r="F1149" s="91"/>
      <c r="G1149" s="87">
        <f t="shared" si="18"/>
        <v>0</v>
      </c>
      <c r="H1149" s="67"/>
      <c r="I1149" s="134"/>
    </row>
    <row r="1150" spans="5:9">
      <c r="E1150" s="90"/>
      <c r="F1150" s="91"/>
      <c r="G1150" s="87">
        <f t="shared" si="18"/>
        <v>0</v>
      </c>
      <c r="H1150" s="67"/>
      <c r="I1150" s="134"/>
    </row>
    <row r="1151" spans="5:9">
      <c r="E1151" s="90"/>
      <c r="F1151" s="91"/>
      <c r="G1151" s="87">
        <f t="shared" si="18"/>
        <v>0</v>
      </c>
      <c r="H1151" s="67"/>
      <c r="I1151" s="134"/>
    </row>
    <row r="1152" spans="5:9">
      <c r="E1152" s="90"/>
      <c r="F1152" s="91"/>
      <c r="G1152" s="87">
        <f t="shared" si="18"/>
        <v>0</v>
      </c>
      <c r="H1152" s="67"/>
      <c r="I1152" s="134"/>
    </row>
    <row r="1153" spans="5:9">
      <c r="E1153" s="90"/>
      <c r="F1153" s="91"/>
      <c r="G1153" s="87">
        <f t="shared" si="18"/>
        <v>0</v>
      </c>
      <c r="H1153" s="67"/>
      <c r="I1153" s="134"/>
    </row>
    <row r="1154" spans="5:9">
      <c r="E1154" s="90"/>
      <c r="F1154" s="91"/>
      <c r="G1154" s="87">
        <f t="shared" si="18"/>
        <v>0</v>
      </c>
      <c r="H1154" s="67"/>
      <c r="I1154" s="134"/>
    </row>
    <row r="1155" spans="5:9">
      <c r="E1155" s="90"/>
      <c r="F1155" s="91"/>
      <c r="G1155" s="87">
        <f t="shared" ref="G1155:G1218" si="19">E1155+F1155</f>
        <v>0</v>
      </c>
      <c r="H1155" s="67"/>
      <c r="I1155" s="134"/>
    </row>
    <row r="1156" spans="5:9">
      <c r="E1156" s="90"/>
      <c r="F1156" s="91"/>
      <c r="G1156" s="87">
        <f t="shared" si="19"/>
        <v>0</v>
      </c>
      <c r="H1156" s="67"/>
      <c r="I1156" s="134"/>
    </row>
    <row r="1157" spans="5:9">
      <c r="E1157" s="90"/>
      <c r="F1157" s="91"/>
      <c r="G1157" s="87">
        <f t="shared" si="19"/>
        <v>0</v>
      </c>
      <c r="H1157" s="67"/>
      <c r="I1157" s="134"/>
    </row>
    <row r="1158" spans="5:9">
      <c r="E1158" s="90"/>
      <c r="F1158" s="91"/>
      <c r="G1158" s="87">
        <f t="shared" si="19"/>
        <v>0</v>
      </c>
      <c r="H1158" s="67"/>
      <c r="I1158" s="134"/>
    </row>
    <row r="1159" spans="5:9">
      <c r="E1159" s="90"/>
      <c r="F1159" s="91"/>
      <c r="G1159" s="87">
        <f t="shared" si="19"/>
        <v>0</v>
      </c>
      <c r="H1159" s="67"/>
      <c r="I1159" s="134"/>
    </row>
    <row r="1160" spans="5:9">
      <c r="E1160" s="90"/>
      <c r="F1160" s="91"/>
      <c r="G1160" s="87">
        <f t="shared" si="19"/>
        <v>0</v>
      </c>
      <c r="H1160" s="67"/>
      <c r="I1160" s="134"/>
    </row>
    <row r="1161" spans="5:9">
      <c r="E1161" s="90"/>
      <c r="F1161" s="91"/>
      <c r="G1161" s="87">
        <f t="shared" si="19"/>
        <v>0</v>
      </c>
      <c r="H1161" s="67"/>
      <c r="I1161" s="134"/>
    </row>
    <row r="1162" spans="5:9">
      <c r="E1162" s="90"/>
      <c r="F1162" s="91"/>
      <c r="G1162" s="87">
        <f t="shared" si="19"/>
        <v>0</v>
      </c>
      <c r="H1162" s="67"/>
      <c r="I1162" s="134"/>
    </row>
    <row r="1163" spans="5:9">
      <c r="E1163" s="90"/>
      <c r="F1163" s="91"/>
      <c r="G1163" s="87">
        <f t="shared" si="19"/>
        <v>0</v>
      </c>
      <c r="H1163" s="67"/>
      <c r="I1163" s="134"/>
    </row>
    <row r="1164" spans="5:9">
      <c r="E1164" s="90"/>
      <c r="F1164" s="91"/>
      <c r="G1164" s="87">
        <f t="shared" si="19"/>
        <v>0</v>
      </c>
      <c r="H1164" s="67"/>
      <c r="I1164" s="134"/>
    </row>
    <row r="1165" spans="5:9">
      <c r="E1165" s="90"/>
      <c r="F1165" s="91"/>
      <c r="G1165" s="87">
        <f t="shared" si="19"/>
        <v>0</v>
      </c>
      <c r="H1165" s="67"/>
      <c r="I1165" s="134"/>
    </row>
    <row r="1166" spans="5:9">
      <c r="E1166" s="90"/>
      <c r="F1166" s="91"/>
      <c r="G1166" s="87">
        <f t="shared" si="19"/>
        <v>0</v>
      </c>
      <c r="H1166" s="67"/>
      <c r="I1166" s="134"/>
    </row>
    <row r="1167" spans="5:9">
      <c r="E1167" s="90"/>
      <c r="F1167" s="91"/>
      <c r="G1167" s="87">
        <f t="shared" si="19"/>
        <v>0</v>
      </c>
      <c r="H1167" s="67"/>
      <c r="I1167" s="134"/>
    </row>
    <row r="1168" spans="5:9">
      <c r="E1168" s="90"/>
      <c r="F1168" s="91"/>
      <c r="G1168" s="87">
        <f t="shared" si="19"/>
        <v>0</v>
      </c>
      <c r="H1168" s="67"/>
      <c r="I1168" s="134"/>
    </row>
    <row r="1169" spans="5:9">
      <c r="E1169" s="90"/>
      <c r="F1169" s="91"/>
      <c r="G1169" s="87">
        <f t="shared" si="19"/>
        <v>0</v>
      </c>
      <c r="H1169" s="67"/>
      <c r="I1169" s="134"/>
    </row>
    <row r="1170" spans="5:9">
      <c r="E1170" s="90"/>
      <c r="F1170" s="91"/>
      <c r="G1170" s="87">
        <f t="shared" si="19"/>
        <v>0</v>
      </c>
      <c r="H1170" s="67"/>
      <c r="I1170" s="134"/>
    </row>
    <row r="1171" spans="5:9">
      <c r="E1171" s="90"/>
      <c r="F1171" s="91"/>
      <c r="G1171" s="87">
        <f t="shared" si="19"/>
        <v>0</v>
      </c>
      <c r="H1171" s="67"/>
      <c r="I1171" s="134"/>
    </row>
    <row r="1172" spans="5:9">
      <c r="E1172" s="90"/>
      <c r="F1172" s="91"/>
      <c r="G1172" s="87">
        <f t="shared" si="19"/>
        <v>0</v>
      </c>
      <c r="H1172" s="67"/>
      <c r="I1172" s="134"/>
    </row>
    <row r="1173" spans="5:9">
      <c r="E1173" s="90"/>
      <c r="F1173" s="91"/>
      <c r="G1173" s="87">
        <f t="shared" si="19"/>
        <v>0</v>
      </c>
      <c r="H1173" s="67"/>
      <c r="I1173" s="134"/>
    </row>
    <row r="1174" spans="5:9">
      <c r="E1174" s="90"/>
      <c r="F1174" s="91"/>
      <c r="G1174" s="87">
        <f t="shared" si="19"/>
        <v>0</v>
      </c>
      <c r="H1174" s="67"/>
      <c r="I1174" s="134"/>
    </row>
    <row r="1175" spans="5:9">
      <c r="E1175" s="90"/>
      <c r="F1175" s="91"/>
      <c r="G1175" s="87">
        <f t="shared" si="19"/>
        <v>0</v>
      </c>
      <c r="H1175" s="67"/>
      <c r="I1175" s="134"/>
    </row>
    <row r="1176" spans="5:9">
      <c r="E1176" s="90"/>
      <c r="F1176" s="91"/>
      <c r="G1176" s="87">
        <f t="shared" si="19"/>
        <v>0</v>
      </c>
      <c r="H1176" s="67"/>
      <c r="I1176" s="134"/>
    </row>
    <row r="1177" spans="5:9">
      <c r="E1177" s="90"/>
      <c r="F1177" s="91"/>
      <c r="G1177" s="87">
        <f t="shared" si="19"/>
        <v>0</v>
      </c>
      <c r="H1177" s="67"/>
      <c r="I1177" s="134"/>
    </row>
    <row r="1178" spans="5:9">
      <c r="E1178" s="90"/>
      <c r="F1178" s="91"/>
      <c r="G1178" s="87">
        <f t="shared" si="19"/>
        <v>0</v>
      </c>
      <c r="H1178" s="67"/>
      <c r="I1178" s="134"/>
    </row>
    <row r="1179" spans="5:9">
      <c r="E1179" s="90"/>
      <c r="F1179" s="91"/>
      <c r="G1179" s="87">
        <f t="shared" si="19"/>
        <v>0</v>
      </c>
      <c r="H1179" s="67"/>
      <c r="I1179" s="134"/>
    </row>
    <row r="1180" spans="5:9">
      <c r="E1180" s="90"/>
      <c r="F1180" s="91"/>
      <c r="G1180" s="87">
        <f t="shared" si="19"/>
        <v>0</v>
      </c>
      <c r="H1180" s="67"/>
      <c r="I1180" s="134"/>
    </row>
    <row r="1181" spans="5:9">
      <c r="E1181" s="90"/>
      <c r="F1181" s="91"/>
      <c r="G1181" s="87">
        <f t="shared" si="19"/>
        <v>0</v>
      </c>
      <c r="H1181" s="67"/>
      <c r="I1181" s="134"/>
    </row>
    <row r="1182" spans="5:9">
      <c r="E1182" s="90"/>
      <c r="F1182" s="91"/>
      <c r="G1182" s="87">
        <f t="shared" si="19"/>
        <v>0</v>
      </c>
      <c r="H1182" s="67"/>
      <c r="I1182" s="134"/>
    </row>
    <row r="1183" spans="5:9">
      <c r="E1183" s="90"/>
      <c r="F1183" s="91"/>
      <c r="G1183" s="87">
        <f t="shared" si="19"/>
        <v>0</v>
      </c>
      <c r="H1183" s="67"/>
      <c r="I1183" s="134"/>
    </row>
    <row r="1184" spans="5:9">
      <c r="E1184" s="90"/>
      <c r="F1184" s="91"/>
      <c r="G1184" s="87">
        <f t="shared" si="19"/>
        <v>0</v>
      </c>
      <c r="H1184" s="67"/>
      <c r="I1184" s="134"/>
    </row>
    <row r="1185" spans="5:9">
      <c r="E1185" s="90"/>
      <c r="F1185" s="91"/>
      <c r="G1185" s="87">
        <f t="shared" si="19"/>
        <v>0</v>
      </c>
      <c r="H1185" s="67"/>
      <c r="I1185" s="134"/>
    </row>
    <row r="1186" spans="5:9">
      <c r="E1186" s="90"/>
      <c r="F1186" s="91"/>
      <c r="G1186" s="87">
        <f t="shared" si="19"/>
        <v>0</v>
      </c>
      <c r="H1186" s="67"/>
      <c r="I1186" s="134"/>
    </row>
    <row r="1187" spans="5:9">
      <c r="E1187" s="90"/>
      <c r="F1187" s="91"/>
      <c r="G1187" s="87">
        <f t="shared" si="19"/>
        <v>0</v>
      </c>
      <c r="H1187" s="67"/>
      <c r="I1187" s="134"/>
    </row>
    <row r="1188" spans="5:9">
      <c r="E1188" s="90"/>
      <c r="F1188" s="91"/>
      <c r="G1188" s="87">
        <f t="shared" si="19"/>
        <v>0</v>
      </c>
      <c r="H1188" s="67"/>
      <c r="I1188" s="134"/>
    </row>
    <row r="1189" spans="5:9">
      <c r="E1189" s="90"/>
      <c r="F1189" s="91"/>
      <c r="G1189" s="87">
        <f t="shared" si="19"/>
        <v>0</v>
      </c>
      <c r="H1189" s="67"/>
      <c r="I1189" s="134"/>
    </row>
    <row r="1190" spans="5:9">
      <c r="E1190" s="90"/>
      <c r="F1190" s="91"/>
      <c r="G1190" s="87">
        <f t="shared" si="19"/>
        <v>0</v>
      </c>
      <c r="H1190" s="67"/>
      <c r="I1190" s="134"/>
    </row>
    <row r="1191" spans="5:9">
      <c r="E1191" s="90"/>
      <c r="F1191" s="91"/>
      <c r="G1191" s="87">
        <f t="shared" si="19"/>
        <v>0</v>
      </c>
      <c r="H1191" s="67"/>
      <c r="I1191" s="134"/>
    </row>
    <row r="1192" spans="5:9">
      <c r="E1192" s="90"/>
      <c r="F1192" s="91"/>
      <c r="G1192" s="87">
        <f t="shared" si="19"/>
        <v>0</v>
      </c>
      <c r="H1192" s="67"/>
      <c r="I1192" s="134"/>
    </row>
    <row r="1193" spans="5:9">
      <c r="E1193" s="90"/>
      <c r="F1193" s="91"/>
      <c r="G1193" s="87">
        <f t="shared" si="19"/>
        <v>0</v>
      </c>
      <c r="H1193" s="67"/>
      <c r="I1193" s="134"/>
    </row>
    <row r="1194" spans="5:9">
      <c r="E1194" s="90"/>
      <c r="F1194" s="91"/>
      <c r="G1194" s="87">
        <f t="shared" si="19"/>
        <v>0</v>
      </c>
      <c r="H1194" s="67"/>
      <c r="I1194" s="134"/>
    </row>
    <row r="1195" spans="5:9">
      <c r="E1195" s="90"/>
      <c r="F1195" s="91"/>
      <c r="G1195" s="87">
        <f t="shared" si="19"/>
        <v>0</v>
      </c>
      <c r="H1195" s="67"/>
      <c r="I1195" s="134"/>
    </row>
    <row r="1196" spans="5:9">
      <c r="E1196" s="90"/>
      <c r="F1196" s="91"/>
      <c r="G1196" s="87">
        <f t="shared" si="19"/>
        <v>0</v>
      </c>
      <c r="H1196" s="67"/>
      <c r="I1196" s="134"/>
    </row>
    <row r="1197" spans="5:9">
      <c r="E1197" s="90"/>
      <c r="F1197" s="91"/>
      <c r="G1197" s="87">
        <f t="shared" si="19"/>
        <v>0</v>
      </c>
      <c r="H1197" s="67"/>
      <c r="I1197" s="134"/>
    </row>
    <row r="1198" spans="5:9">
      <c r="E1198" s="90"/>
      <c r="F1198" s="91"/>
      <c r="G1198" s="87">
        <f t="shared" si="19"/>
        <v>0</v>
      </c>
      <c r="H1198" s="67"/>
      <c r="I1198" s="134"/>
    </row>
    <row r="1199" spans="5:9">
      <c r="E1199" s="90"/>
      <c r="F1199" s="91"/>
      <c r="G1199" s="87">
        <f t="shared" si="19"/>
        <v>0</v>
      </c>
      <c r="H1199" s="67"/>
      <c r="I1199" s="134"/>
    </row>
    <row r="1200" spans="5:9">
      <c r="E1200" s="90"/>
      <c r="F1200" s="91"/>
      <c r="G1200" s="87">
        <f t="shared" si="19"/>
        <v>0</v>
      </c>
      <c r="H1200" s="67"/>
      <c r="I1200" s="134"/>
    </row>
    <row r="1201" spans="5:9">
      <c r="E1201" s="90"/>
      <c r="F1201" s="91"/>
      <c r="G1201" s="87">
        <f t="shared" si="19"/>
        <v>0</v>
      </c>
      <c r="H1201" s="67"/>
      <c r="I1201" s="134"/>
    </row>
    <row r="1202" spans="5:9">
      <c r="E1202" s="90"/>
      <c r="F1202" s="91"/>
      <c r="G1202" s="87">
        <f t="shared" si="19"/>
        <v>0</v>
      </c>
      <c r="H1202" s="67"/>
      <c r="I1202" s="134"/>
    </row>
    <row r="1203" spans="5:9">
      <c r="E1203" s="90"/>
      <c r="F1203" s="91"/>
      <c r="G1203" s="87">
        <f t="shared" si="19"/>
        <v>0</v>
      </c>
      <c r="H1203" s="67"/>
      <c r="I1203" s="134"/>
    </row>
    <row r="1204" spans="5:9">
      <c r="E1204" s="90"/>
      <c r="F1204" s="91"/>
      <c r="G1204" s="87">
        <f t="shared" si="19"/>
        <v>0</v>
      </c>
      <c r="H1204" s="67"/>
      <c r="I1204" s="134"/>
    </row>
    <row r="1205" spans="5:9">
      <c r="E1205" s="90"/>
      <c r="F1205" s="91"/>
      <c r="G1205" s="87">
        <f t="shared" si="19"/>
        <v>0</v>
      </c>
      <c r="H1205" s="67"/>
      <c r="I1205" s="134"/>
    </row>
    <row r="1206" spans="5:9">
      <c r="E1206" s="90"/>
      <c r="F1206" s="91"/>
      <c r="G1206" s="87">
        <f t="shared" si="19"/>
        <v>0</v>
      </c>
      <c r="H1206" s="67"/>
      <c r="I1206" s="134"/>
    </row>
    <row r="1207" spans="5:9">
      <c r="E1207" s="90"/>
      <c r="F1207" s="91"/>
      <c r="G1207" s="87">
        <f t="shared" si="19"/>
        <v>0</v>
      </c>
      <c r="H1207" s="67"/>
      <c r="I1207" s="134"/>
    </row>
    <row r="1208" spans="5:9">
      <c r="E1208" s="90"/>
      <c r="F1208" s="91"/>
      <c r="G1208" s="87">
        <f t="shared" si="19"/>
        <v>0</v>
      </c>
      <c r="H1208" s="67"/>
      <c r="I1208" s="134"/>
    </row>
    <row r="1209" spans="5:9">
      <c r="E1209" s="90"/>
      <c r="F1209" s="91"/>
      <c r="G1209" s="87">
        <f t="shared" si="19"/>
        <v>0</v>
      </c>
      <c r="H1209" s="67"/>
      <c r="I1209" s="134"/>
    </row>
    <row r="1210" spans="5:9">
      <c r="E1210" s="90"/>
      <c r="F1210" s="91"/>
      <c r="G1210" s="87">
        <f t="shared" si="19"/>
        <v>0</v>
      </c>
      <c r="H1210" s="67"/>
      <c r="I1210" s="134"/>
    </row>
    <row r="1211" spans="5:9">
      <c r="E1211" s="90"/>
      <c r="F1211" s="91"/>
      <c r="G1211" s="87">
        <f t="shared" si="19"/>
        <v>0</v>
      </c>
      <c r="H1211" s="67"/>
      <c r="I1211" s="134"/>
    </row>
    <row r="1212" spans="5:9">
      <c r="E1212" s="90"/>
      <c r="F1212" s="91"/>
      <c r="G1212" s="87">
        <f t="shared" si="19"/>
        <v>0</v>
      </c>
      <c r="H1212" s="67"/>
      <c r="I1212" s="134"/>
    </row>
    <row r="1213" spans="5:9">
      <c r="E1213" s="90"/>
      <c r="F1213" s="91"/>
      <c r="G1213" s="87">
        <f t="shared" si="19"/>
        <v>0</v>
      </c>
      <c r="H1213" s="67"/>
      <c r="I1213" s="134"/>
    </row>
    <row r="1214" spans="5:9">
      <c r="E1214" s="90"/>
      <c r="F1214" s="91"/>
      <c r="G1214" s="87">
        <f t="shared" si="19"/>
        <v>0</v>
      </c>
      <c r="H1214" s="67"/>
      <c r="I1214" s="134"/>
    </row>
    <row r="1215" spans="5:9">
      <c r="E1215" s="90"/>
      <c r="F1215" s="91"/>
      <c r="G1215" s="87">
        <f t="shared" si="19"/>
        <v>0</v>
      </c>
      <c r="H1215" s="67"/>
      <c r="I1215" s="134"/>
    </row>
    <row r="1216" spans="5:9">
      <c r="E1216" s="90"/>
      <c r="F1216" s="91"/>
      <c r="G1216" s="87">
        <f t="shared" si="19"/>
        <v>0</v>
      </c>
      <c r="H1216" s="67"/>
      <c r="I1216" s="134"/>
    </row>
    <row r="1217" spans="5:9">
      <c r="E1217" s="90"/>
      <c r="F1217" s="91"/>
      <c r="G1217" s="87">
        <f t="shared" si="19"/>
        <v>0</v>
      </c>
      <c r="H1217" s="67"/>
      <c r="I1217" s="134"/>
    </row>
    <row r="1218" spans="5:9">
      <c r="E1218" s="90"/>
      <c r="F1218" s="91"/>
      <c r="G1218" s="87">
        <f t="shared" si="19"/>
        <v>0</v>
      </c>
      <c r="H1218" s="67"/>
      <c r="I1218" s="134"/>
    </row>
    <row r="1219" spans="5:9">
      <c r="E1219" s="90"/>
      <c r="F1219" s="91"/>
      <c r="G1219" s="87">
        <f t="shared" ref="G1219:G1282" si="20">E1219+F1219</f>
        <v>0</v>
      </c>
      <c r="H1219" s="67"/>
      <c r="I1219" s="134"/>
    </row>
    <row r="1220" spans="5:9">
      <c r="E1220" s="90"/>
      <c r="F1220" s="91"/>
      <c r="G1220" s="87">
        <f t="shared" si="20"/>
        <v>0</v>
      </c>
      <c r="H1220" s="67"/>
      <c r="I1220" s="134"/>
    </row>
    <row r="1221" spans="5:9">
      <c r="E1221" s="90"/>
      <c r="F1221" s="91"/>
      <c r="G1221" s="87">
        <f t="shared" si="20"/>
        <v>0</v>
      </c>
      <c r="H1221" s="67"/>
      <c r="I1221" s="134"/>
    </row>
    <row r="1222" spans="5:9">
      <c r="E1222" s="90"/>
      <c r="F1222" s="91"/>
      <c r="G1222" s="87">
        <f t="shared" si="20"/>
        <v>0</v>
      </c>
      <c r="H1222" s="67"/>
      <c r="I1222" s="134"/>
    </row>
    <row r="1223" spans="5:9">
      <c r="E1223" s="90"/>
      <c r="F1223" s="91"/>
      <c r="G1223" s="87">
        <f t="shared" si="20"/>
        <v>0</v>
      </c>
      <c r="H1223" s="67"/>
      <c r="I1223" s="134"/>
    </row>
    <row r="1224" spans="5:9">
      <c r="E1224" s="90"/>
      <c r="F1224" s="91"/>
      <c r="G1224" s="87">
        <f t="shared" si="20"/>
        <v>0</v>
      </c>
      <c r="H1224" s="67"/>
      <c r="I1224" s="134"/>
    </row>
    <row r="1225" spans="5:9">
      <c r="E1225" s="90"/>
      <c r="F1225" s="91"/>
      <c r="G1225" s="87">
        <f t="shared" si="20"/>
        <v>0</v>
      </c>
      <c r="H1225" s="67"/>
      <c r="I1225" s="134"/>
    </row>
    <row r="1226" spans="5:9">
      <c r="E1226" s="90"/>
      <c r="F1226" s="91"/>
      <c r="G1226" s="87">
        <f t="shared" si="20"/>
        <v>0</v>
      </c>
      <c r="H1226" s="67"/>
      <c r="I1226" s="134"/>
    </row>
    <row r="1227" spans="5:9">
      <c r="E1227" s="90"/>
      <c r="F1227" s="91"/>
      <c r="G1227" s="87">
        <f t="shared" si="20"/>
        <v>0</v>
      </c>
      <c r="H1227" s="67"/>
      <c r="I1227" s="134"/>
    </row>
    <row r="1228" spans="5:9">
      <c r="E1228" s="90"/>
      <c r="F1228" s="91"/>
      <c r="G1228" s="87">
        <f t="shared" si="20"/>
        <v>0</v>
      </c>
      <c r="H1228" s="67"/>
      <c r="I1228" s="134"/>
    </row>
    <row r="1229" spans="5:9">
      <c r="E1229" s="90"/>
      <c r="F1229" s="91"/>
      <c r="G1229" s="87">
        <f t="shared" si="20"/>
        <v>0</v>
      </c>
      <c r="H1229" s="67"/>
      <c r="I1229" s="134"/>
    </row>
    <row r="1230" spans="5:9">
      <c r="E1230" s="90"/>
      <c r="F1230" s="91"/>
      <c r="G1230" s="87">
        <f t="shared" si="20"/>
        <v>0</v>
      </c>
      <c r="H1230" s="67"/>
      <c r="I1230" s="134"/>
    </row>
    <row r="1231" spans="5:9">
      <c r="E1231" s="90"/>
      <c r="F1231" s="91"/>
      <c r="G1231" s="87">
        <f t="shared" si="20"/>
        <v>0</v>
      </c>
      <c r="H1231" s="67"/>
      <c r="I1231" s="134"/>
    </row>
    <row r="1232" spans="5:9">
      <c r="E1232" s="90"/>
      <c r="F1232" s="91"/>
      <c r="G1232" s="87">
        <f t="shared" si="20"/>
        <v>0</v>
      </c>
      <c r="H1232" s="67"/>
      <c r="I1232" s="134"/>
    </row>
    <row r="1233" spans="5:9">
      <c r="E1233" s="90"/>
      <c r="F1233" s="91"/>
      <c r="G1233" s="87">
        <f t="shared" si="20"/>
        <v>0</v>
      </c>
      <c r="H1233" s="67"/>
      <c r="I1233" s="134"/>
    </row>
    <row r="1234" spans="5:9">
      <c r="E1234" s="90"/>
      <c r="F1234" s="91"/>
      <c r="G1234" s="87">
        <f t="shared" si="20"/>
        <v>0</v>
      </c>
      <c r="H1234" s="67"/>
      <c r="I1234" s="134"/>
    </row>
    <row r="1235" spans="5:9">
      <c r="E1235" s="90"/>
      <c r="F1235" s="91"/>
      <c r="G1235" s="87">
        <f t="shared" si="20"/>
        <v>0</v>
      </c>
      <c r="H1235" s="67"/>
      <c r="I1235" s="134"/>
    </row>
    <row r="1236" spans="5:9">
      <c r="E1236" s="90"/>
      <c r="F1236" s="91"/>
      <c r="G1236" s="87">
        <f t="shared" si="20"/>
        <v>0</v>
      </c>
      <c r="H1236" s="67"/>
      <c r="I1236" s="134"/>
    </row>
    <row r="1237" spans="5:9">
      <c r="E1237" s="90"/>
      <c r="F1237" s="91"/>
      <c r="G1237" s="87">
        <f t="shared" si="20"/>
        <v>0</v>
      </c>
      <c r="H1237" s="67"/>
      <c r="I1237" s="134"/>
    </row>
    <row r="1238" spans="5:9">
      <c r="E1238" s="90"/>
      <c r="F1238" s="91"/>
      <c r="G1238" s="87">
        <f t="shared" si="20"/>
        <v>0</v>
      </c>
      <c r="H1238" s="67"/>
      <c r="I1238" s="134"/>
    </row>
    <row r="1239" spans="5:9">
      <c r="E1239" s="90"/>
      <c r="F1239" s="91"/>
      <c r="G1239" s="87">
        <f t="shared" si="20"/>
        <v>0</v>
      </c>
      <c r="H1239" s="67"/>
      <c r="I1239" s="134"/>
    </row>
    <row r="1240" spans="5:9">
      <c r="E1240" s="90"/>
      <c r="F1240" s="91"/>
      <c r="G1240" s="87">
        <f t="shared" si="20"/>
        <v>0</v>
      </c>
      <c r="H1240" s="67"/>
      <c r="I1240" s="134"/>
    </row>
    <row r="1241" spans="5:9">
      <c r="E1241" s="90"/>
      <c r="F1241" s="91"/>
      <c r="G1241" s="87">
        <f t="shared" si="20"/>
        <v>0</v>
      </c>
      <c r="H1241" s="67"/>
      <c r="I1241" s="134"/>
    </row>
    <row r="1242" spans="5:9">
      <c r="E1242" s="90"/>
      <c r="F1242" s="91"/>
      <c r="G1242" s="87">
        <f t="shared" si="20"/>
        <v>0</v>
      </c>
      <c r="H1242" s="67"/>
      <c r="I1242" s="134"/>
    </row>
    <row r="1243" spans="5:9">
      <c r="E1243" s="90"/>
      <c r="F1243" s="91"/>
      <c r="G1243" s="87">
        <f t="shared" si="20"/>
        <v>0</v>
      </c>
      <c r="H1243" s="67"/>
      <c r="I1243" s="134"/>
    </row>
    <row r="1244" spans="5:9">
      <c r="E1244" s="90"/>
      <c r="F1244" s="91"/>
      <c r="G1244" s="87">
        <f t="shared" si="20"/>
        <v>0</v>
      </c>
      <c r="H1244" s="67"/>
      <c r="I1244" s="134"/>
    </row>
    <row r="1245" spans="5:9">
      <c r="E1245" s="90"/>
      <c r="F1245" s="91"/>
      <c r="G1245" s="87">
        <f t="shared" si="20"/>
        <v>0</v>
      </c>
      <c r="H1245" s="67"/>
      <c r="I1245" s="134"/>
    </row>
    <row r="1246" spans="5:9">
      <c r="E1246" s="90"/>
      <c r="F1246" s="91"/>
      <c r="G1246" s="87">
        <f t="shared" si="20"/>
        <v>0</v>
      </c>
      <c r="H1246" s="67"/>
      <c r="I1246" s="134"/>
    </row>
    <row r="1247" spans="5:9">
      <c r="E1247" s="90"/>
      <c r="F1247" s="91"/>
      <c r="G1247" s="87">
        <f t="shared" si="20"/>
        <v>0</v>
      </c>
      <c r="H1247" s="67"/>
      <c r="I1247" s="134"/>
    </row>
    <row r="1248" spans="5:9">
      <c r="E1248" s="90"/>
      <c r="F1248" s="91"/>
      <c r="G1248" s="87">
        <f t="shared" si="20"/>
        <v>0</v>
      </c>
      <c r="H1248" s="67"/>
      <c r="I1248" s="134"/>
    </row>
    <row r="1249" spans="5:9">
      <c r="E1249" s="90"/>
      <c r="F1249" s="91"/>
      <c r="G1249" s="87">
        <f t="shared" si="20"/>
        <v>0</v>
      </c>
      <c r="H1249" s="67"/>
      <c r="I1249" s="134"/>
    </row>
    <row r="1250" spans="5:9">
      <c r="E1250" s="90"/>
      <c r="F1250" s="91"/>
      <c r="G1250" s="87">
        <f t="shared" si="20"/>
        <v>0</v>
      </c>
      <c r="H1250" s="67"/>
      <c r="I1250" s="134"/>
    </row>
    <row r="1251" spans="5:9">
      <c r="E1251" s="90"/>
      <c r="F1251" s="91"/>
      <c r="G1251" s="87">
        <f t="shared" si="20"/>
        <v>0</v>
      </c>
      <c r="H1251" s="67"/>
      <c r="I1251" s="134"/>
    </row>
    <row r="1252" spans="5:9">
      <c r="E1252" s="90"/>
      <c r="F1252" s="91"/>
      <c r="G1252" s="87">
        <f t="shared" si="20"/>
        <v>0</v>
      </c>
      <c r="H1252" s="67"/>
      <c r="I1252" s="134"/>
    </row>
    <row r="1253" spans="5:9">
      <c r="E1253" s="90"/>
      <c r="F1253" s="91"/>
      <c r="G1253" s="87">
        <f t="shared" si="20"/>
        <v>0</v>
      </c>
      <c r="H1253" s="67"/>
      <c r="I1253" s="134"/>
    </row>
    <row r="1254" spans="5:9">
      <c r="E1254" s="90"/>
      <c r="F1254" s="91"/>
      <c r="G1254" s="87">
        <f t="shared" si="20"/>
        <v>0</v>
      </c>
      <c r="H1254" s="67"/>
      <c r="I1254" s="134"/>
    </row>
    <row r="1255" spans="5:9">
      <c r="E1255" s="90"/>
      <c r="F1255" s="91"/>
      <c r="G1255" s="87">
        <f t="shared" si="20"/>
        <v>0</v>
      </c>
      <c r="H1255" s="67"/>
      <c r="I1255" s="134"/>
    </row>
    <row r="1256" spans="5:9">
      <c r="E1256" s="90"/>
      <c r="F1256" s="91"/>
      <c r="G1256" s="87">
        <f t="shared" si="20"/>
        <v>0</v>
      </c>
      <c r="H1256" s="67"/>
      <c r="I1256" s="134"/>
    </row>
    <row r="1257" spans="5:9">
      <c r="E1257" s="90"/>
      <c r="F1257" s="91"/>
      <c r="G1257" s="87">
        <f t="shared" si="20"/>
        <v>0</v>
      </c>
      <c r="H1257" s="67"/>
      <c r="I1257" s="134"/>
    </row>
    <row r="1258" spans="5:9">
      <c r="E1258" s="90"/>
      <c r="F1258" s="91"/>
      <c r="G1258" s="87">
        <f t="shared" si="20"/>
        <v>0</v>
      </c>
      <c r="H1258" s="67"/>
      <c r="I1258" s="134"/>
    </row>
    <row r="1259" spans="5:9">
      <c r="E1259" s="90"/>
      <c r="F1259" s="91"/>
      <c r="G1259" s="87">
        <f t="shared" si="20"/>
        <v>0</v>
      </c>
      <c r="H1259" s="67"/>
      <c r="I1259" s="134"/>
    </row>
    <row r="1260" spans="5:9">
      <c r="E1260" s="90"/>
      <c r="F1260" s="91"/>
      <c r="G1260" s="87">
        <f t="shared" si="20"/>
        <v>0</v>
      </c>
      <c r="H1260" s="67"/>
      <c r="I1260" s="134"/>
    </row>
    <row r="1261" spans="5:9">
      <c r="E1261" s="90"/>
      <c r="F1261" s="91"/>
      <c r="G1261" s="87">
        <f t="shared" si="20"/>
        <v>0</v>
      </c>
      <c r="H1261" s="67"/>
      <c r="I1261" s="134"/>
    </row>
    <row r="1262" spans="5:9">
      <c r="E1262" s="90"/>
      <c r="F1262" s="91"/>
      <c r="G1262" s="87">
        <f t="shared" si="20"/>
        <v>0</v>
      </c>
      <c r="H1262" s="67"/>
      <c r="I1262" s="134"/>
    </row>
    <row r="1263" spans="5:9">
      <c r="E1263" s="90"/>
      <c r="F1263" s="91"/>
      <c r="G1263" s="87">
        <f t="shared" si="20"/>
        <v>0</v>
      </c>
      <c r="H1263" s="67"/>
      <c r="I1263" s="134"/>
    </row>
    <row r="1264" spans="5:9">
      <c r="E1264" s="90"/>
      <c r="F1264" s="91"/>
      <c r="G1264" s="87">
        <f t="shared" si="20"/>
        <v>0</v>
      </c>
      <c r="H1264" s="67"/>
      <c r="I1264" s="134"/>
    </row>
    <row r="1265" spans="5:9">
      <c r="E1265" s="90"/>
      <c r="F1265" s="91"/>
      <c r="G1265" s="87">
        <f t="shared" si="20"/>
        <v>0</v>
      </c>
      <c r="H1265" s="67"/>
      <c r="I1265" s="134"/>
    </row>
    <row r="1266" spans="5:9">
      <c r="E1266" s="90"/>
      <c r="F1266" s="91"/>
      <c r="G1266" s="87">
        <f t="shared" si="20"/>
        <v>0</v>
      </c>
      <c r="H1266" s="67"/>
      <c r="I1266" s="134"/>
    </row>
    <row r="1267" spans="5:9">
      <c r="E1267" s="90"/>
      <c r="F1267" s="91"/>
      <c r="G1267" s="87">
        <f t="shared" si="20"/>
        <v>0</v>
      </c>
      <c r="H1267" s="67"/>
      <c r="I1267" s="134"/>
    </row>
    <row r="1268" spans="5:9">
      <c r="E1268" s="90"/>
      <c r="F1268" s="91"/>
      <c r="G1268" s="87">
        <f t="shared" si="20"/>
        <v>0</v>
      </c>
      <c r="H1268" s="67"/>
      <c r="I1268" s="134"/>
    </row>
    <row r="1269" spans="5:9">
      <c r="E1269" s="90"/>
      <c r="F1269" s="91"/>
      <c r="G1269" s="87">
        <f t="shared" si="20"/>
        <v>0</v>
      </c>
      <c r="H1269" s="67"/>
      <c r="I1269" s="134"/>
    </row>
    <row r="1270" spans="5:9">
      <c r="E1270" s="90"/>
      <c r="F1270" s="91"/>
      <c r="G1270" s="87">
        <f t="shared" si="20"/>
        <v>0</v>
      </c>
      <c r="H1270" s="67"/>
      <c r="I1270" s="134"/>
    </row>
    <row r="1271" spans="5:9">
      <c r="E1271" s="90"/>
      <c r="F1271" s="91"/>
      <c r="G1271" s="87">
        <f t="shared" si="20"/>
        <v>0</v>
      </c>
      <c r="H1271" s="67"/>
      <c r="I1271" s="134"/>
    </row>
    <row r="1272" spans="5:9">
      <c r="E1272" s="90"/>
      <c r="F1272" s="91"/>
      <c r="G1272" s="87">
        <f t="shared" si="20"/>
        <v>0</v>
      </c>
      <c r="H1272" s="67"/>
      <c r="I1272" s="134"/>
    </row>
    <row r="1273" spans="5:9">
      <c r="E1273" s="90"/>
      <c r="F1273" s="91"/>
      <c r="G1273" s="87">
        <f t="shared" si="20"/>
        <v>0</v>
      </c>
      <c r="H1273" s="67"/>
      <c r="I1273" s="134"/>
    </row>
    <row r="1274" spans="5:9">
      <c r="E1274" s="90"/>
      <c r="F1274" s="91"/>
      <c r="G1274" s="87">
        <f t="shared" si="20"/>
        <v>0</v>
      </c>
      <c r="H1274" s="67"/>
      <c r="I1274" s="134"/>
    </row>
    <row r="1275" spans="5:9">
      <c r="E1275" s="90"/>
      <c r="F1275" s="91"/>
      <c r="G1275" s="87">
        <f t="shared" si="20"/>
        <v>0</v>
      </c>
      <c r="H1275" s="67"/>
      <c r="I1275" s="134"/>
    </row>
    <row r="1276" spans="5:9">
      <c r="E1276" s="90"/>
      <c r="F1276" s="91"/>
      <c r="G1276" s="87">
        <f t="shared" si="20"/>
        <v>0</v>
      </c>
      <c r="H1276" s="67"/>
      <c r="I1276" s="134"/>
    </row>
    <row r="1277" spans="5:9">
      <c r="E1277" s="90"/>
      <c r="F1277" s="91"/>
      <c r="G1277" s="87">
        <f t="shared" si="20"/>
        <v>0</v>
      </c>
      <c r="H1277" s="67"/>
      <c r="I1277" s="134"/>
    </row>
    <row r="1278" spans="5:9">
      <c r="E1278" s="90"/>
      <c r="F1278" s="91"/>
      <c r="G1278" s="87">
        <f t="shared" si="20"/>
        <v>0</v>
      </c>
      <c r="H1278" s="67"/>
      <c r="I1278" s="134"/>
    </row>
    <row r="1279" spans="5:9">
      <c r="E1279" s="90"/>
      <c r="F1279" s="91"/>
      <c r="G1279" s="87">
        <f t="shared" si="20"/>
        <v>0</v>
      </c>
      <c r="H1279" s="67"/>
      <c r="I1279" s="134"/>
    </row>
    <row r="1280" spans="5:9">
      <c r="E1280" s="90"/>
      <c r="F1280" s="91"/>
      <c r="G1280" s="87">
        <f t="shared" si="20"/>
        <v>0</v>
      </c>
      <c r="H1280" s="67"/>
      <c r="I1280" s="134"/>
    </row>
    <row r="1281" spans="5:9">
      <c r="E1281" s="90"/>
      <c r="F1281" s="91"/>
      <c r="G1281" s="87">
        <f t="shared" si="20"/>
        <v>0</v>
      </c>
      <c r="H1281" s="67"/>
      <c r="I1281" s="134"/>
    </row>
    <row r="1282" spans="5:9">
      <c r="E1282" s="90"/>
      <c r="F1282" s="91"/>
      <c r="G1282" s="87">
        <f t="shared" si="20"/>
        <v>0</v>
      </c>
      <c r="H1282" s="67"/>
      <c r="I1282" s="134"/>
    </row>
    <row r="1283" spans="5:9">
      <c r="E1283" s="90"/>
      <c r="F1283" s="91"/>
      <c r="G1283" s="87">
        <f t="shared" ref="G1283:G1346" si="21">E1283+F1283</f>
        <v>0</v>
      </c>
      <c r="H1283" s="67"/>
      <c r="I1283" s="134"/>
    </row>
    <row r="1284" spans="5:9">
      <c r="E1284" s="90"/>
      <c r="F1284" s="91"/>
      <c r="G1284" s="87">
        <f t="shared" si="21"/>
        <v>0</v>
      </c>
      <c r="H1284" s="67"/>
      <c r="I1284" s="134"/>
    </row>
    <row r="1285" spans="5:9">
      <c r="E1285" s="90"/>
      <c r="F1285" s="91"/>
      <c r="G1285" s="87">
        <f t="shared" si="21"/>
        <v>0</v>
      </c>
      <c r="H1285" s="67"/>
      <c r="I1285" s="134"/>
    </row>
    <row r="1286" spans="5:9">
      <c r="E1286" s="90"/>
      <c r="F1286" s="91"/>
      <c r="G1286" s="87">
        <f t="shared" si="21"/>
        <v>0</v>
      </c>
      <c r="H1286" s="67"/>
      <c r="I1286" s="134"/>
    </row>
    <row r="1287" spans="5:9">
      <c r="E1287" s="90"/>
      <c r="F1287" s="91"/>
      <c r="G1287" s="87">
        <f t="shared" si="21"/>
        <v>0</v>
      </c>
      <c r="H1287" s="67"/>
      <c r="I1287" s="134"/>
    </row>
    <row r="1288" spans="5:9">
      <c r="E1288" s="90"/>
      <c r="F1288" s="91"/>
      <c r="G1288" s="87">
        <f t="shared" si="21"/>
        <v>0</v>
      </c>
      <c r="H1288" s="67"/>
      <c r="I1288" s="134"/>
    </row>
    <row r="1289" spans="5:9">
      <c r="E1289" s="90"/>
      <c r="F1289" s="91"/>
      <c r="G1289" s="87">
        <f t="shared" si="21"/>
        <v>0</v>
      </c>
      <c r="H1289" s="67"/>
      <c r="I1289" s="134"/>
    </row>
    <row r="1290" spans="5:9">
      <c r="E1290" s="90"/>
      <c r="F1290" s="91"/>
      <c r="G1290" s="87">
        <f t="shared" si="21"/>
        <v>0</v>
      </c>
      <c r="H1290" s="67"/>
      <c r="I1290" s="134"/>
    </row>
    <row r="1291" spans="5:9">
      <c r="E1291" s="90"/>
      <c r="F1291" s="91"/>
      <c r="G1291" s="87">
        <f t="shared" si="21"/>
        <v>0</v>
      </c>
      <c r="H1291" s="67"/>
      <c r="I1291" s="134"/>
    </row>
    <row r="1292" spans="5:9">
      <c r="E1292" s="90"/>
      <c r="F1292" s="91"/>
      <c r="G1292" s="87">
        <f t="shared" si="21"/>
        <v>0</v>
      </c>
      <c r="H1292" s="67"/>
      <c r="I1292" s="134"/>
    </row>
    <row r="1293" spans="5:9">
      <c r="E1293" s="90"/>
      <c r="F1293" s="91"/>
      <c r="G1293" s="87">
        <f t="shared" si="21"/>
        <v>0</v>
      </c>
      <c r="H1293" s="67"/>
      <c r="I1293" s="134"/>
    </row>
    <row r="1294" spans="5:9">
      <c r="E1294" s="90"/>
      <c r="F1294" s="91"/>
      <c r="G1294" s="87">
        <f t="shared" si="21"/>
        <v>0</v>
      </c>
      <c r="H1294" s="67"/>
      <c r="I1294" s="134"/>
    </row>
    <row r="1295" spans="5:9">
      <c r="E1295" s="90"/>
      <c r="F1295" s="91"/>
      <c r="G1295" s="87">
        <f t="shared" si="21"/>
        <v>0</v>
      </c>
      <c r="H1295" s="67"/>
      <c r="I1295" s="134"/>
    </row>
    <row r="1296" spans="5:9">
      <c r="E1296" s="90"/>
      <c r="F1296" s="91"/>
      <c r="G1296" s="87">
        <f t="shared" si="21"/>
        <v>0</v>
      </c>
      <c r="H1296" s="67"/>
      <c r="I1296" s="134"/>
    </row>
    <row r="1297" spans="5:9">
      <c r="E1297" s="90"/>
      <c r="F1297" s="91"/>
      <c r="G1297" s="87">
        <f t="shared" si="21"/>
        <v>0</v>
      </c>
      <c r="H1297" s="67"/>
      <c r="I1297" s="134"/>
    </row>
    <row r="1298" spans="5:9">
      <c r="E1298" s="90"/>
      <c r="F1298" s="91"/>
      <c r="G1298" s="87">
        <f t="shared" si="21"/>
        <v>0</v>
      </c>
      <c r="H1298" s="67"/>
      <c r="I1298" s="134"/>
    </row>
    <row r="1299" spans="5:9">
      <c r="E1299" s="90"/>
      <c r="F1299" s="91"/>
      <c r="G1299" s="87">
        <f t="shared" si="21"/>
        <v>0</v>
      </c>
      <c r="H1299" s="67"/>
      <c r="I1299" s="134"/>
    </row>
    <row r="1300" spans="5:9">
      <c r="E1300" s="90"/>
      <c r="F1300" s="91"/>
      <c r="G1300" s="87">
        <f t="shared" si="21"/>
        <v>0</v>
      </c>
      <c r="H1300" s="67"/>
      <c r="I1300" s="134"/>
    </row>
    <row r="1301" spans="5:9">
      <c r="E1301" s="90"/>
      <c r="F1301" s="91"/>
      <c r="G1301" s="87">
        <f t="shared" si="21"/>
        <v>0</v>
      </c>
      <c r="H1301" s="67"/>
      <c r="I1301" s="134"/>
    </row>
    <row r="1302" spans="5:9">
      <c r="E1302" s="90"/>
      <c r="F1302" s="91"/>
      <c r="G1302" s="87">
        <f t="shared" si="21"/>
        <v>0</v>
      </c>
      <c r="H1302" s="67"/>
      <c r="I1302" s="134"/>
    </row>
    <row r="1303" spans="5:9">
      <c r="E1303" s="90"/>
      <c r="F1303" s="91"/>
      <c r="G1303" s="87">
        <f t="shared" si="21"/>
        <v>0</v>
      </c>
      <c r="H1303" s="67"/>
      <c r="I1303" s="134"/>
    </row>
    <row r="1304" spans="5:9">
      <c r="E1304" s="90"/>
      <c r="F1304" s="91"/>
      <c r="G1304" s="87">
        <f t="shared" si="21"/>
        <v>0</v>
      </c>
      <c r="H1304" s="67"/>
      <c r="I1304" s="134"/>
    </row>
    <row r="1305" spans="5:9">
      <c r="E1305" s="90"/>
      <c r="F1305" s="91"/>
      <c r="G1305" s="87">
        <f t="shared" si="21"/>
        <v>0</v>
      </c>
      <c r="H1305" s="67"/>
      <c r="I1305" s="134"/>
    </row>
    <row r="1306" spans="5:9">
      <c r="E1306" s="90"/>
      <c r="F1306" s="91"/>
      <c r="G1306" s="87">
        <f t="shared" si="21"/>
        <v>0</v>
      </c>
      <c r="H1306" s="67"/>
      <c r="I1306" s="134"/>
    </row>
    <row r="1307" spans="5:9">
      <c r="E1307" s="90"/>
      <c r="F1307" s="91"/>
      <c r="G1307" s="87">
        <f t="shared" si="21"/>
        <v>0</v>
      </c>
      <c r="H1307" s="67"/>
      <c r="I1307" s="134"/>
    </row>
    <row r="1308" spans="5:9">
      <c r="E1308" s="90"/>
      <c r="F1308" s="91"/>
      <c r="G1308" s="87">
        <f t="shared" si="21"/>
        <v>0</v>
      </c>
      <c r="H1308" s="67"/>
      <c r="I1308" s="134"/>
    </row>
    <row r="1309" spans="5:9">
      <c r="E1309" s="90"/>
      <c r="F1309" s="91"/>
      <c r="G1309" s="87">
        <f t="shared" si="21"/>
        <v>0</v>
      </c>
      <c r="H1309" s="67"/>
      <c r="I1309" s="134"/>
    </row>
    <row r="1310" spans="5:9">
      <c r="E1310" s="90"/>
      <c r="F1310" s="91"/>
      <c r="G1310" s="87">
        <f t="shared" si="21"/>
        <v>0</v>
      </c>
      <c r="H1310" s="67"/>
      <c r="I1310" s="134"/>
    </row>
    <row r="1311" spans="5:9">
      <c r="E1311" s="90"/>
      <c r="F1311" s="91"/>
      <c r="G1311" s="87">
        <f t="shared" si="21"/>
        <v>0</v>
      </c>
      <c r="H1311" s="67"/>
      <c r="I1311" s="134"/>
    </row>
    <row r="1312" spans="5:9">
      <c r="E1312" s="90"/>
      <c r="F1312" s="91"/>
      <c r="G1312" s="87">
        <f t="shared" si="21"/>
        <v>0</v>
      </c>
      <c r="H1312" s="67"/>
      <c r="I1312" s="134"/>
    </row>
    <row r="1313" spans="5:9">
      <c r="E1313" s="90"/>
      <c r="F1313" s="91"/>
      <c r="G1313" s="87">
        <f t="shared" si="21"/>
        <v>0</v>
      </c>
      <c r="H1313" s="67"/>
      <c r="I1313" s="134"/>
    </row>
    <row r="1314" spans="5:9">
      <c r="E1314" s="90"/>
      <c r="F1314" s="91"/>
      <c r="G1314" s="87">
        <f t="shared" si="21"/>
        <v>0</v>
      </c>
      <c r="H1314" s="67"/>
      <c r="I1314" s="134"/>
    </row>
    <row r="1315" spans="5:9">
      <c r="E1315" s="90"/>
      <c r="F1315" s="91"/>
      <c r="G1315" s="87">
        <f t="shared" si="21"/>
        <v>0</v>
      </c>
      <c r="H1315" s="67"/>
      <c r="I1315" s="134"/>
    </row>
    <row r="1316" spans="5:9">
      <c r="E1316" s="90"/>
      <c r="F1316" s="91"/>
      <c r="G1316" s="87">
        <f t="shared" si="21"/>
        <v>0</v>
      </c>
      <c r="H1316" s="67"/>
      <c r="I1316" s="134"/>
    </row>
    <row r="1317" spans="5:9">
      <c r="E1317" s="90"/>
      <c r="F1317" s="91"/>
      <c r="G1317" s="87">
        <f t="shared" si="21"/>
        <v>0</v>
      </c>
      <c r="H1317" s="67"/>
      <c r="I1317" s="134"/>
    </row>
    <row r="1318" spans="5:9">
      <c r="E1318" s="90"/>
      <c r="F1318" s="91"/>
      <c r="G1318" s="87">
        <f t="shared" si="21"/>
        <v>0</v>
      </c>
      <c r="H1318" s="67"/>
      <c r="I1318" s="134"/>
    </row>
    <row r="1319" spans="5:9">
      <c r="E1319" s="90"/>
      <c r="F1319" s="91"/>
      <c r="G1319" s="87">
        <f t="shared" si="21"/>
        <v>0</v>
      </c>
      <c r="H1319" s="67"/>
      <c r="I1319" s="134"/>
    </row>
    <row r="1320" spans="5:9">
      <c r="E1320" s="90"/>
      <c r="F1320" s="91"/>
      <c r="G1320" s="87">
        <f t="shared" si="21"/>
        <v>0</v>
      </c>
      <c r="H1320" s="67"/>
      <c r="I1320" s="134"/>
    </row>
    <row r="1321" spans="5:9">
      <c r="E1321" s="90"/>
      <c r="F1321" s="91"/>
      <c r="G1321" s="87">
        <f t="shared" si="21"/>
        <v>0</v>
      </c>
      <c r="H1321" s="67"/>
      <c r="I1321" s="134"/>
    </row>
    <row r="1322" spans="5:9">
      <c r="E1322" s="90"/>
      <c r="F1322" s="91"/>
      <c r="G1322" s="87">
        <f t="shared" si="21"/>
        <v>0</v>
      </c>
      <c r="H1322" s="67"/>
      <c r="I1322" s="134"/>
    </row>
    <row r="1323" spans="5:9">
      <c r="E1323" s="90"/>
      <c r="F1323" s="91"/>
      <c r="G1323" s="87">
        <f t="shared" si="21"/>
        <v>0</v>
      </c>
      <c r="H1323" s="67"/>
      <c r="I1323" s="134"/>
    </row>
    <row r="1324" spans="5:9">
      <c r="E1324" s="90"/>
      <c r="F1324" s="91"/>
      <c r="G1324" s="87">
        <f t="shared" si="21"/>
        <v>0</v>
      </c>
      <c r="H1324" s="67"/>
      <c r="I1324" s="134"/>
    </row>
    <row r="1325" spans="5:9">
      <c r="E1325" s="90"/>
      <c r="F1325" s="91"/>
      <c r="G1325" s="87">
        <f t="shared" si="21"/>
        <v>0</v>
      </c>
      <c r="H1325" s="67"/>
      <c r="I1325" s="134"/>
    </row>
    <row r="1326" spans="5:9">
      <c r="E1326" s="90"/>
      <c r="F1326" s="91"/>
      <c r="G1326" s="87">
        <f t="shared" si="21"/>
        <v>0</v>
      </c>
      <c r="H1326" s="67"/>
      <c r="I1326" s="134"/>
    </row>
    <row r="1327" spans="5:9">
      <c r="E1327" s="90"/>
      <c r="F1327" s="91"/>
      <c r="G1327" s="87">
        <f t="shared" si="21"/>
        <v>0</v>
      </c>
      <c r="H1327" s="67"/>
      <c r="I1327" s="134"/>
    </row>
    <row r="1328" spans="5:9">
      <c r="E1328" s="90"/>
      <c r="F1328" s="91"/>
      <c r="G1328" s="87">
        <f t="shared" si="21"/>
        <v>0</v>
      </c>
      <c r="H1328" s="67"/>
      <c r="I1328" s="134"/>
    </row>
    <row r="1329" spans="5:9">
      <c r="E1329" s="90"/>
      <c r="F1329" s="91"/>
      <c r="G1329" s="87">
        <f t="shared" si="21"/>
        <v>0</v>
      </c>
      <c r="H1329" s="67"/>
      <c r="I1329" s="134"/>
    </row>
    <row r="1330" spans="5:9">
      <c r="E1330" s="90"/>
      <c r="F1330" s="91"/>
      <c r="G1330" s="87">
        <f t="shared" si="21"/>
        <v>0</v>
      </c>
      <c r="H1330" s="67"/>
      <c r="I1330" s="134"/>
    </row>
    <row r="1331" spans="5:9">
      <c r="E1331" s="90"/>
      <c r="F1331" s="91"/>
      <c r="G1331" s="87">
        <f t="shared" si="21"/>
        <v>0</v>
      </c>
      <c r="H1331" s="67"/>
      <c r="I1331" s="134"/>
    </row>
    <row r="1332" spans="5:9">
      <c r="E1332" s="90"/>
      <c r="F1332" s="91"/>
      <c r="G1332" s="87">
        <f t="shared" si="21"/>
        <v>0</v>
      </c>
      <c r="H1332" s="67"/>
      <c r="I1332" s="134"/>
    </row>
    <row r="1333" spans="5:9">
      <c r="E1333" s="90"/>
      <c r="F1333" s="91"/>
      <c r="G1333" s="87">
        <f t="shared" si="21"/>
        <v>0</v>
      </c>
      <c r="H1333" s="67"/>
      <c r="I1333" s="134"/>
    </row>
    <row r="1334" spans="5:9">
      <c r="E1334" s="90"/>
      <c r="F1334" s="91"/>
      <c r="G1334" s="87">
        <f t="shared" si="21"/>
        <v>0</v>
      </c>
      <c r="H1334" s="67"/>
      <c r="I1334" s="134"/>
    </row>
    <row r="1335" spans="5:9">
      <c r="E1335" s="90"/>
      <c r="F1335" s="91"/>
      <c r="G1335" s="87">
        <f t="shared" si="21"/>
        <v>0</v>
      </c>
      <c r="H1335" s="67"/>
      <c r="I1335" s="134"/>
    </row>
    <row r="1336" spans="5:9">
      <c r="E1336" s="90"/>
      <c r="F1336" s="91"/>
      <c r="G1336" s="87">
        <f t="shared" si="21"/>
        <v>0</v>
      </c>
      <c r="H1336" s="67"/>
      <c r="I1336" s="134"/>
    </row>
    <row r="1337" spans="5:9">
      <c r="E1337" s="90"/>
      <c r="F1337" s="91"/>
      <c r="G1337" s="87">
        <f t="shared" si="21"/>
        <v>0</v>
      </c>
      <c r="H1337" s="67"/>
      <c r="I1337" s="134"/>
    </row>
    <row r="1338" spans="5:9">
      <c r="E1338" s="90"/>
      <c r="F1338" s="91"/>
      <c r="G1338" s="87">
        <f t="shared" si="21"/>
        <v>0</v>
      </c>
      <c r="H1338" s="67"/>
      <c r="I1338" s="134"/>
    </row>
    <row r="1339" spans="5:9">
      <c r="E1339" s="90"/>
      <c r="F1339" s="91"/>
      <c r="G1339" s="87">
        <f t="shared" si="21"/>
        <v>0</v>
      </c>
      <c r="H1339" s="67"/>
      <c r="I1339" s="134"/>
    </row>
    <row r="1340" spans="5:9">
      <c r="E1340" s="90"/>
      <c r="F1340" s="91"/>
      <c r="G1340" s="87">
        <f t="shared" si="21"/>
        <v>0</v>
      </c>
      <c r="H1340" s="67"/>
      <c r="I1340" s="134"/>
    </row>
    <row r="1341" spans="5:9">
      <c r="E1341" s="90"/>
      <c r="F1341" s="91"/>
      <c r="G1341" s="87">
        <f t="shared" si="21"/>
        <v>0</v>
      </c>
      <c r="H1341" s="67"/>
      <c r="I1341" s="134"/>
    </row>
    <row r="1342" spans="5:9">
      <c r="E1342" s="90"/>
      <c r="F1342" s="91"/>
      <c r="G1342" s="87">
        <f t="shared" si="21"/>
        <v>0</v>
      </c>
      <c r="H1342" s="67"/>
      <c r="I1342" s="134"/>
    </row>
    <row r="1343" spans="5:9">
      <c r="E1343" s="90"/>
      <c r="F1343" s="91"/>
      <c r="G1343" s="87">
        <f t="shared" si="21"/>
        <v>0</v>
      </c>
      <c r="H1343" s="67"/>
      <c r="I1343" s="134"/>
    </row>
    <row r="1344" spans="5:9">
      <c r="E1344" s="90"/>
      <c r="F1344" s="91"/>
      <c r="G1344" s="87">
        <f t="shared" si="21"/>
        <v>0</v>
      </c>
      <c r="H1344" s="67"/>
      <c r="I1344" s="134"/>
    </row>
    <row r="1345" spans="5:9">
      <c r="E1345" s="90"/>
      <c r="F1345" s="91"/>
      <c r="G1345" s="87">
        <f t="shared" si="21"/>
        <v>0</v>
      </c>
      <c r="H1345" s="67"/>
      <c r="I1345" s="134"/>
    </row>
    <row r="1346" spans="5:9">
      <c r="E1346" s="90"/>
      <c r="F1346" s="91"/>
      <c r="G1346" s="87">
        <f t="shared" si="21"/>
        <v>0</v>
      </c>
      <c r="H1346" s="67"/>
      <c r="I1346" s="134"/>
    </row>
    <row r="1347" spans="5:9">
      <c r="E1347" s="90"/>
      <c r="F1347" s="91"/>
      <c r="G1347" s="87">
        <f t="shared" ref="G1347:G1410" si="22">E1347+F1347</f>
        <v>0</v>
      </c>
      <c r="H1347" s="67"/>
      <c r="I1347" s="134"/>
    </row>
    <row r="1348" spans="5:9">
      <c r="E1348" s="90"/>
      <c r="F1348" s="91"/>
      <c r="G1348" s="87">
        <f t="shared" si="22"/>
        <v>0</v>
      </c>
      <c r="H1348" s="67"/>
      <c r="I1348" s="134"/>
    </row>
    <row r="1349" spans="5:9">
      <c r="E1349" s="90"/>
      <c r="F1349" s="91"/>
      <c r="G1349" s="87">
        <f t="shared" si="22"/>
        <v>0</v>
      </c>
      <c r="H1349" s="67"/>
      <c r="I1349" s="134"/>
    </row>
    <row r="1350" spans="5:9">
      <c r="E1350" s="90"/>
      <c r="F1350" s="91"/>
      <c r="G1350" s="87">
        <f t="shared" si="22"/>
        <v>0</v>
      </c>
      <c r="H1350" s="67"/>
      <c r="I1350" s="134"/>
    </row>
    <row r="1351" spans="5:9">
      <c r="E1351" s="90"/>
      <c r="F1351" s="91"/>
      <c r="G1351" s="87">
        <f t="shared" si="22"/>
        <v>0</v>
      </c>
      <c r="H1351" s="67"/>
      <c r="I1351" s="134"/>
    </row>
    <row r="1352" spans="5:9">
      <c r="E1352" s="90"/>
      <c r="F1352" s="91"/>
      <c r="G1352" s="87">
        <f t="shared" si="22"/>
        <v>0</v>
      </c>
      <c r="H1352" s="67"/>
      <c r="I1352" s="134"/>
    </row>
    <row r="1353" spans="5:9">
      <c r="E1353" s="90"/>
      <c r="F1353" s="91"/>
      <c r="G1353" s="87">
        <f t="shared" si="22"/>
        <v>0</v>
      </c>
      <c r="H1353" s="67"/>
      <c r="I1353" s="134"/>
    </row>
    <row r="1354" spans="5:9">
      <c r="E1354" s="90"/>
      <c r="F1354" s="91"/>
      <c r="G1354" s="87">
        <f t="shared" si="22"/>
        <v>0</v>
      </c>
      <c r="H1354" s="67"/>
      <c r="I1354" s="134"/>
    </row>
    <row r="1355" spans="5:9">
      <c r="E1355" s="90"/>
      <c r="F1355" s="91"/>
      <c r="G1355" s="87">
        <f t="shared" si="22"/>
        <v>0</v>
      </c>
      <c r="H1355" s="67"/>
      <c r="I1355" s="134"/>
    </row>
    <row r="1356" spans="5:9">
      <c r="E1356" s="90"/>
      <c r="F1356" s="91"/>
      <c r="G1356" s="87">
        <f t="shared" si="22"/>
        <v>0</v>
      </c>
      <c r="H1356" s="67"/>
      <c r="I1356" s="134"/>
    </row>
    <row r="1357" spans="5:9">
      <c r="E1357" s="90"/>
      <c r="F1357" s="91"/>
      <c r="G1357" s="87">
        <f t="shared" si="22"/>
        <v>0</v>
      </c>
      <c r="H1357" s="67"/>
      <c r="I1357" s="134"/>
    </row>
    <row r="1358" spans="5:9">
      <c r="E1358" s="90"/>
      <c r="F1358" s="91"/>
      <c r="G1358" s="87">
        <f t="shared" si="22"/>
        <v>0</v>
      </c>
      <c r="H1358" s="67"/>
      <c r="I1358" s="134"/>
    </row>
    <row r="1359" spans="5:9">
      <c r="E1359" s="90"/>
      <c r="F1359" s="91"/>
      <c r="G1359" s="87">
        <f t="shared" si="22"/>
        <v>0</v>
      </c>
      <c r="H1359" s="67"/>
      <c r="I1359" s="134"/>
    </row>
    <row r="1360" spans="5:9">
      <c r="E1360" s="90"/>
      <c r="F1360" s="91"/>
      <c r="G1360" s="87">
        <f t="shared" si="22"/>
        <v>0</v>
      </c>
      <c r="H1360" s="67"/>
      <c r="I1360" s="134"/>
    </row>
    <row r="1361" spans="5:9">
      <c r="E1361" s="90"/>
      <c r="F1361" s="91"/>
      <c r="G1361" s="87">
        <f t="shared" si="22"/>
        <v>0</v>
      </c>
      <c r="H1361" s="67"/>
      <c r="I1361" s="134"/>
    </row>
    <row r="1362" spans="5:9">
      <c r="E1362" s="90"/>
      <c r="F1362" s="91"/>
      <c r="G1362" s="87">
        <f t="shared" si="22"/>
        <v>0</v>
      </c>
      <c r="H1362" s="67"/>
      <c r="I1362" s="134"/>
    </row>
    <row r="1363" spans="5:9">
      <c r="E1363" s="90"/>
      <c r="F1363" s="91"/>
      <c r="G1363" s="87">
        <f t="shared" si="22"/>
        <v>0</v>
      </c>
      <c r="H1363" s="67"/>
      <c r="I1363" s="134"/>
    </row>
    <row r="1364" spans="5:9">
      <c r="E1364" s="90"/>
      <c r="F1364" s="91"/>
      <c r="G1364" s="87">
        <f t="shared" si="22"/>
        <v>0</v>
      </c>
      <c r="H1364" s="67"/>
      <c r="I1364" s="134"/>
    </row>
    <row r="1365" spans="5:9">
      <c r="E1365" s="90"/>
      <c r="F1365" s="91"/>
      <c r="G1365" s="87">
        <f t="shared" si="22"/>
        <v>0</v>
      </c>
      <c r="H1365" s="67"/>
      <c r="I1365" s="134"/>
    </row>
    <row r="1366" spans="5:9">
      <c r="E1366" s="90"/>
      <c r="F1366" s="91"/>
      <c r="G1366" s="87">
        <f t="shared" si="22"/>
        <v>0</v>
      </c>
      <c r="H1366" s="67"/>
      <c r="I1366" s="134"/>
    </row>
    <row r="1367" spans="5:9">
      <c r="E1367" s="90"/>
      <c r="F1367" s="91"/>
      <c r="G1367" s="87">
        <f t="shared" si="22"/>
        <v>0</v>
      </c>
      <c r="H1367" s="67"/>
      <c r="I1367" s="134"/>
    </row>
    <row r="1368" spans="5:9">
      <c r="E1368" s="90"/>
      <c r="F1368" s="91"/>
      <c r="G1368" s="87">
        <f t="shared" si="22"/>
        <v>0</v>
      </c>
      <c r="H1368" s="67"/>
      <c r="I1368" s="134"/>
    </row>
    <row r="1369" spans="5:9">
      <c r="E1369" s="90"/>
      <c r="F1369" s="91"/>
      <c r="G1369" s="87">
        <f t="shared" si="22"/>
        <v>0</v>
      </c>
      <c r="H1369" s="67"/>
      <c r="I1369" s="134"/>
    </row>
    <row r="1370" spans="5:9">
      <c r="E1370" s="90"/>
      <c r="F1370" s="91"/>
      <c r="G1370" s="87">
        <f t="shared" si="22"/>
        <v>0</v>
      </c>
      <c r="H1370" s="67"/>
      <c r="I1370" s="134"/>
    </row>
    <row r="1371" spans="5:9">
      <c r="E1371" s="90"/>
      <c r="F1371" s="91"/>
      <c r="G1371" s="87">
        <f t="shared" si="22"/>
        <v>0</v>
      </c>
      <c r="H1371" s="67"/>
      <c r="I1371" s="134"/>
    </row>
    <row r="1372" spans="5:9">
      <c r="E1372" s="90"/>
      <c r="F1372" s="91"/>
      <c r="G1372" s="87">
        <f t="shared" si="22"/>
        <v>0</v>
      </c>
      <c r="H1372" s="67"/>
      <c r="I1372" s="134"/>
    </row>
    <row r="1373" spans="5:9">
      <c r="E1373" s="90"/>
      <c r="F1373" s="91"/>
      <c r="G1373" s="87">
        <f t="shared" si="22"/>
        <v>0</v>
      </c>
      <c r="H1373" s="67"/>
      <c r="I1373" s="134"/>
    </row>
    <row r="1374" spans="5:9">
      <c r="E1374" s="90"/>
      <c r="F1374" s="91"/>
      <c r="G1374" s="87">
        <f t="shared" si="22"/>
        <v>0</v>
      </c>
      <c r="H1374" s="67"/>
      <c r="I1374" s="134"/>
    </row>
    <row r="1375" spans="5:9">
      <c r="E1375" s="90"/>
      <c r="F1375" s="91"/>
      <c r="G1375" s="87">
        <f t="shared" si="22"/>
        <v>0</v>
      </c>
      <c r="H1375" s="67"/>
      <c r="I1375" s="134"/>
    </row>
    <row r="1376" spans="5:9">
      <c r="E1376" s="90"/>
      <c r="F1376" s="91"/>
      <c r="G1376" s="87">
        <f t="shared" si="22"/>
        <v>0</v>
      </c>
      <c r="H1376" s="67"/>
      <c r="I1376" s="134"/>
    </row>
    <row r="1377" spans="5:9">
      <c r="E1377" s="90"/>
      <c r="F1377" s="91"/>
      <c r="G1377" s="87">
        <f t="shared" si="22"/>
        <v>0</v>
      </c>
      <c r="H1377" s="67"/>
      <c r="I1377" s="134"/>
    </row>
    <row r="1378" spans="5:9">
      <c r="E1378" s="90"/>
      <c r="F1378" s="91"/>
      <c r="G1378" s="87">
        <f t="shared" si="22"/>
        <v>0</v>
      </c>
      <c r="H1378" s="67"/>
      <c r="I1378" s="134"/>
    </row>
    <row r="1379" spans="5:9">
      <c r="E1379" s="90"/>
      <c r="F1379" s="91"/>
      <c r="G1379" s="87">
        <f t="shared" si="22"/>
        <v>0</v>
      </c>
      <c r="H1379" s="67"/>
      <c r="I1379" s="134"/>
    </row>
    <row r="1380" spans="5:9">
      <c r="E1380" s="90"/>
      <c r="F1380" s="91"/>
      <c r="G1380" s="87">
        <f t="shared" si="22"/>
        <v>0</v>
      </c>
      <c r="H1380" s="67"/>
      <c r="I1380" s="134"/>
    </row>
    <row r="1381" spans="5:9">
      <c r="E1381" s="90"/>
      <c r="F1381" s="91"/>
      <c r="G1381" s="87">
        <f t="shared" si="22"/>
        <v>0</v>
      </c>
      <c r="H1381" s="67"/>
      <c r="I1381" s="134"/>
    </row>
    <row r="1382" spans="5:9">
      <c r="E1382" s="90"/>
      <c r="F1382" s="91"/>
      <c r="G1382" s="87">
        <f t="shared" si="22"/>
        <v>0</v>
      </c>
      <c r="H1382" s="67"/>
      <c r="I1382" s="134"/>
    </row>
    <row r="1383" spans="5:9">
      <c r="E1383" s="90"/>
      <c r="F1383" s="91"/>
      <c r="G1383" s="87">
        <f t="shared" si="22"/>
        <v>0</v>
      </c>
      <c r="H1383" s="67"/>
      <c r="I1383" s="134"/>
    </row>
    <row r="1384" spans="5:9">
      <c r="E1384" s="90"/>
      <c r="F1384" s="91"/>
      <c r="G1384" s="87">
        <f t="shared" si="22"/>
        <v>0</v>
      </c>
      <c r="H1384" s="67"/>
      <c r="I1384" s="134"/>
    </row>
    <row r="1385" spans="5:9">
      <c r="E1385" s="90"/>
      <c r="F1385" s="91"/>
      <c r="G1385" s="87">
        <f t="shared" si="22"/>
        <v>0</v>
      </c>
      <c r="H1385" s="67"/>
      <c r="I1385" s="134"/>
    </row>
    <row r="1386" spans="5:9">
      <c r="E1386" s="90"/>
      <c r="F1386" s="91"/>
      <c r="G1386" s="87">
        <f t="shared" si="22"/>
        <v>0</v>
      </c>
      <c r="H1386" s="67"/>
      <c r="I1386" s="134"/>
    </row>
    <row r="1387" spans="5:9">
      <c r="E1387" s="90"/>
      <c r="F1387" s="91"/>
      <c r="G1387" s="87">
        <f t="shared" si="22"/>
        <v>0</v>
      </c>
      <c r="H1387" s="67"/>
      <c r="I1387" s="134"/>
    </row>
    <row r="1388" spans="5:9">
      <c r="E1388" s="90"/>
      <c r="F1388" s="91"/>
      <c r="G1388" s="87">
        <f t="shared" si="22"/>
        <v>0</v>
      </c>
      <c r="H1388" s="67"/>
      <c r="I1388" s="134"/>
    </row>
    <row r="1389" spans="5:9">
      <c r="E1389" s="90"/>
      <c r="F1389" s="91"/>
      <c r="G1389" s="87">
        <f t="shared" si="22"/>
        <v>0</v>
      </c>
      <c r="H1389" s="67"/>
      <c r="I1389" s="134"/>
    </row>
    <row r="1390" spans="5:9">
      <c r="E1390" s="90"/>
      <c r="F1390" s="91"/>
      <c r="G1390" s="87">
        <f t="shared" si="22"/>
        <v>0</v>
      </c>
      <c r="H1390" s="67"/>
      <c r="I1390" s="134"/>
    </row>
    <row r="1391" spans="5:9">
      <c r="E1391" s="90"/>
      <c r="F1391" s="91"/>
      <c r="G1391" s="87">
        <f t="shared" si="22"/>
        <v>0</v>
      </c>
      <c r="H1391" s="67"/>
      <c r="I1391" s="134"/>
    </row>
    <row r="1392" spans="5:9">
      <c r="E1392" s="90"/>
      <c r="F1392" s="91"/>
      <c r="G1392" s="87">
        <f t="shared" si="22"/>
        <v>0</v>
      </c>
      <c r="H1392" s="67"/>
      <c r="I1392" s="134"/>
    </row>
    <row r="1393" spans="5:9">
      <c r="E1393" s="90"/>
      <c r="F1393" s="91"/>
      <c r="G1393" s="87">
        <f t="shared" si="22"/>
        <v>0</v>
      </c>
      <c r="H1393" s="67"/>
      <c r="I1393" s="134"/>
    </row>
    <row r="1394" spans="5:9">
      <c r="E1394" s="90"/>
      <c r="F1394" s="91"/>
      <c r="G1394" s="87">
        <f t="shared" si="22"/>
        <v>0</v>
      </c>
      <c r="H1394" s="67"/>
      <c r="I1394" s="134"/>
    </row>
    <row r="1395" spans="5:9">
      <c r="E1395" s="90"/>
      <c r="F1395" s="91"/>
      <c r="G1395" s="87">
        <f t="shared" si="22"/>
        <v>0</v>
      </c>
      <c r="H1395" s="67"/>
      <c r="I1395" s="134"/>
    </row>
    <row r="1396" spans="5:9">
      <c r="E1396" s="90"/>
      <c r="F1396" s="91"/>
      <c r="G1396" s="87">
        <f t="shared" si="22"/>
        <v>0</v>
      </c>
      <c r="H1396" s="67"/>
      <c r="I1396" s="134"/>
    </row>
    <row r="1397" spans="5:9">
      <c r="E1397" s="90"/>
      <c r="F1397" s="91"/>
      <c r="G1397" s="87">
        <f t="shared" si="22"/>
        <v>0</v>
      </c>
      <c r="H1397" s="67"/>
      <c r="I1397" s="134"/>
    </row>
    <row r="1398" spans="5:9">
      <c r="E1398" s="90"/>
      <c r="F1398" s="91"/>
      <c r="G1398" s="87">
        <f t="shared" si="22"/>
        <v>0</v>
      </c>
      <c r="H1398" s="67"/>
      <c r="I1398" s="134"/>
    </row>
    <row r="1399" spans="5:9">
      <c r="E1399" s="90"/>
      <c r="F1399" s="91"/>
      <c r="G1399" s="87">
        <f t="shared" si="22"/>
        <v>0</v>
      </c>
      <c r="H1399" s="67"/>
      <c r="I1399" s="134"/>
    </row>
    <row r="1400" spans="5:9">
      <c r="E1400" s="90"/>
      <c r="F1400" s="91"/>
      <c r="G1400" s="87">
        <f t="shared" si="22"/>
        <v>0</v>
      </c>
      <c r="H1400" s="67"/>
      <c r="I1400" s="134"/>
    </row>
    <row r="1401" spans="5:9">
      <c r="E1401" s="90"/>
      <c r="F1401" s="91"/>
      <c r="G1401" s="87">
        <f t="shared" si="22"/>
        <v>0</v>
      </c>
      <c r="H1401" s="67"/>
      <c r="I1401" s="134"/>
    </row>
    <row r="1402" spans="5:9">
      <c r="E1402" s="90"/>
      <c r="F1402" s="91"/>
      <c r="G1402" s="87">
        <f t="shared" si="22"/>
        <v>0</v>
      </c>
      <c r="H1402" s="67"/>
      <c r="I1402" s="134"/>
    </row>
    <row r="1403" spans="5:9">
      <c r="E1403" s="90"/>
      <c r="F1403" s="91"/>
      <c r="G1403" s="87">
        <f t="shared" si="22"/>
        <v>0</v>
      </c>
      <c r="H1403" s="67"/>
      <c r="I1403" s="134"/>
    </row>
    <row r="1404" spans="5:9">
      <c r="E1404" s="90"/>
      <c r="F1404" s="91"/>
      <c r="G1404" s="87">
        <f t="shared" si="22"/>
        <v>0</v>
      </c>
      <c r="H1404" s="67"/>
      <c r="I1404" s="134"/>
    </row>
    <row r="1405" spans="5:9">
      <c r="E1405" s="90"/>
      <c r="F1405" s="91"/>
      <c r="G1405" s="87">
        <f t="shared" si="22"/>
        <v>0</v>
      </c>
      <c r="H1405" s="67"/>
      <c r="I1405" s="134"/>
    </row>
    <row r="1406" spans="5:9">
      <c r="E1406" s="90"/>
      <c r="F1406" s="91"/>
      <c r="G1406" s="87">
        <f t="shared" si="22"/>
        <v>0</v>
      </c>
      <c r="H1406" s="67"/>
      <c r="I1406" s="134"/>
    </row>
    <row r="1407" spans="5:9">
      <c r="E1407" s="90"/>
      <c r="F1407" s="91"/>
      <c r="G1407" s="87">
        <f t="shared" si="22"/>
        <v>0</v>
      </c>
      <c r="H1407" s="67"/>
      <c r="I1407" s="134"/>
    </row>
    <row r="1408" spans="5:9">
      <c r="E1408" s="90"/>
      <c r="F1408" s="91"/>
      <c r="G1408" s="87">
        <f t="shared" si="22"/>
        <v>0</v>
      </c>
      <c r="H1408" s="67"/>
      <c r="I1408" s="134"/>
    </row>
    <row r="1409" spans="5:9">
      <c r="E1409" s="90"/>
      <c r="F1409" s="91"/>
      <c r="G1409" s="87">
        <f t="shared" si="22"/>
        <v>0</v>
      </c>
      <c r="H1409" s="67"/>
      <c r="I1409" s="134"/>
    </row>
    <row r="1410" spans="5:9">
      <c r="E1410" s="90"/>
      <c r="F1410" s="91"/>
      <c r="G1410" s="87">
        <f t="shared" si="22"/>
        <v>0</v>
      </c>
      <c r="H1410" s="67"/>
      <c r="I1410" s="134"/>
    </row>
    <row r="1411" spans="5:9">
      <c r="E1411" s="90"/>
      <c r="F1411" s="91"/>
      <c r="G1411" s="87">
        <f t="shared" ref="G1411:G1474" si="23">E1411+F1411</f>
        <v>0</v>
      </c>
      <c r="H1411" s="67"/>
      <c r="I1411" s="134"/>
    </row>
    <row r="1412" spans="5:9">
      <c r="E1412" s="90"/>
      <c r="F1412" s="91"/>
      <c r="G1412" s="87">
        <f t="shared" si="23"/>
        <v>0</v>
      </c>
      <c r="H1412" s="67"/>
      <c r="I1412" s="134"/>
    </row>
    <row r="1413" spans="5:9">
      <c r="E1413" s="90"/>
      <c r="F1413" s="91"/>
      <c r="G1413" s="87">
        <f t="shared" si="23"/>
        <v>0</v>
      </c>
      <c r="H1413" s="67"/>
      <c r="I1413" s="134"/>
    </row>
    <row r="1414" spans="5:9">
      <c r="E1414" s="90"/>
      <c r="F1414" s="91"/>
      <c r="G1414" s="87">
        <f t="shared" si="23"/>
        <v>0</v>
      </c>
      <c r="H1414" s="67"/>
      <c r="I1414" s="134"/>
    </row>
    <row r="1415" spans="5:9">
      <c r="E1415" s="90"/>
      <c r="F1415" s="91"/>
      <c r="G1415" s="87">
        <f t="shared" si="23"/>
        <v>0</v>
      </c>
      <c r="H1415" s="67"/>
      <c r="I1415" s="134"/>
    </row>
    <row r="1416" spans="5:9">
      <c r="E1416" s="90"/>
      <c r="F1416" s="91"/>
      <c r="G1416" s="87">
        <f t="shared" si="23"/>
        <v>0</v>
      </c>
      <c r="H1416" s="67"/>
      <c r="I1416" s="134"/>
    </row>
    <row r="1417" spans="5:9">
      <c r="E1417" s="90"/>
      <c r="F1417" s="91"/>
      <c r="G1417" s="87">
        <f t="shared" si="23"/>
        <v>0</v>
      </c>
      <c r="H1417" s="67"/>
      <c r="I1417" s="134"/>
    </row>
    <row r="1418" spans="5:9">
      <c r="E1418" s="90"/>
      <c r="F1418" s="91"/>
      <c r="G1418" s="87">
        <f t="shared" si="23"/>
        <v>0</v>
      </c>
      <c r="H1418" s="67"/>
      <c r="I1418" s="134"/>
    </row>
    <row r="1419" spans="5:9">
      <c r="E1419" s="90"/>
      <c r="F1419" s="91"/>
      <c r="G1419" s="87">
        <f t="shared" si="23"/>
        <v>0</v>
      </c>
      <c r="H1419" s="67"/>
      <c r="I1419" s="134"/>
    </row>
    <row r="1420" spans="5:9">
      <c r="E1420" s="90"/>
      <c r="F1420" s="91"/>
      <c r="G1420" s="87">
        <f t="shared" si="23"/>
        <v>0</v>
      </c>
      <c r="H1420" s="67"/>
      <c r="I1420" s="134"/>
    </row>
    <row r="1421" spans="5:9">
      <c r="E1421" s="90"/>
      <c r="F1421" s="91"/>
      <c r="G1421" s="87">
        <f t="shared" si="23"/>
        <v>0</v>
      </c>
      <c r="H1421" s="67"/>
      <c r="I1421" s="134"/>
    </row>
    <row r="1422" spans="5:9">
      <c r="E1422" s="90"/>
      <c r="F1422" s="91"/>
      <c r="G1422" s="87">
        <f t="shared" si="23"/>
        <v>0</v>
      </c>
      <c r="H1422" s="67"/>
      <c r="I1422" s="134"/>
    </row>
    <row r="1423" spans="5:9">
      <c r="E1423" s="90"/>
      <c r="F1423" s="91"/>
      <c r="G1423" s="87">
        <f t="shared" si="23"/>
        <v>0</v>
      </c>
      <c r="H1423" s="67"/>
      <c r="I1423" s="134"/>
    </row>
    <row r="1424" spans="5:9">
      <c r="E1424" s="90"/>
      <c r="F1424" s="91"/>
      <c r="G1424" s="87">
        <f t="shared" si="23"/>
        <v>0</v>
      </c>
      <c r="H1424" s="67"/>
      <c r="I1424" s="134"/>
    </row>
    <row r="1425" spans="5:9">
      <c r="E1425" s="90"/>
      <c r="F1425" s="91"/>
      <c r="G1425" s="87">
        <f t="shared" si="23"/>
        <v>0</v>
      </c>
      <c r="H1425" s="67"/>
      <c r="I1425" s="134"/>
    </row>
    <row r="1426" spans="5:9">
      <c r="E1426" s="90"/>
      <c r="F1426" s="91"/>
      <c r="G1426" s="87">
        <f t="shared" si="23"/>
        <v>0</v>
      </c>
      <c r="H1426" s="67"/>
      <c r="I1426" s="134"/>
    </row>
    <row r="1427" spans="5:9">
      <c r="E1427" s="90"/>
      <c r="F1427" s="91"/>
      <c r="G1427" s="87">
        <f t="shared" si="23"/>
        <v>0</v>
      </c>
      <c r="H1427" s="67"/>
      <c r="I1427" s="134"/>
    </row>
    <row r="1428" spans="5:9">
      <c r="E1428" s="90"/>
      <c r="F1428" s="91"/>
      <c r="G1428" s="87">
        <f t="shared" si="23"/>
        <v>0</v>
      </c>
      <c r="H1428" s="67"/>
      <c r="I1428" s="134"/>
    </row>
    <row r="1429" spans="5:9">
      <c r="E1429" s="90"/>
      <c r="F1429" s="91"/>
      <c r="G1429" s="87">
        <f t="shared" si="23"/>
        <v>0</v>
      </c>
      <c r="H1429" s="67"/>
      <c r="I1429" s="134"/>
    </row>
    <row r="1430" spans="5:9">
      <c r="E1430" s="90"/>
      <c r="F1430" s="91"/>
      <c r="G1430" s="87">
        <f t="shared" si="23"/>
        <v>0</v>
      </c>
      <c r="H1430" s="67"/>
      <c r="I1430" s="134"/>
    </row>
    <row r="1431" spans="5:9">
      <c r="E1431" s="90"/>
      <c r="F1431" s="91"/>
      <c r="G1431" s="87">
        <f t="shared" si="23"/>
        <v>0</v>
      </c>
      <c r="H1431" s="67"/>
      <c r="I1431" s="134"/>
    </row>
    <row r="1432" spans="5:9">
      <c r="E1432" s="90"/>
      <c r="F1432" s="91"/>
      <c r="G1432" s="87">
        <f t="shared" si="23"/>
        <v>0</v>
      </c>
      <c r="H1432" s="67"/>
      <c r="I1432" s="134"/>
    </row>
    <row r="1433" spans="5:9">
      <c r="E1433" s="90"/>
      <c r="F1433" s="91"/>
      <c r="G1433" s="87">
        <f t="shared" si="23"/>
        <v>0</v>
      </c>
      <c r="H1433" s="67"/>
      <c r="I1433" s="134"/>
    </row>
    <row r="1434" spans="5:9">
      <c r="E1434" s="90"/>
      <c r="F1434" s="91"/>
      <c r="G1434" s="87">
        <f t="shared" si="23"/>
        <v>0</v>
      </c>
      <c r="H1434" s="67"/>
      <c r="I1434" s="134"/>
    </row>
    <row r="1435" spans="5:9">
      <c r="E1435" s="90"/>
      <c r="F1435" s="91"/>
      <c r="G1435" s="87">
        <f t="shared" si="23"/>
        <v>0</v>
      </c>
      <c r="H1435" s="67"/>
      <c r="I1435" s="134"/>
    </row>
    <row r="1436" spans="5:9">
      <c r="E1436" s="90"/>
      <c r="F1436" s="91"/>
      <c r="G1436" s="87">
        <f t="shared" si="23"/>
        <v>0</v>
      </c>
      <c r="H1436" s="67"/>
      <c r="I1436" s="134"/>
    </row>
    <row r="1437" spans="5:9">
      <c r="E1437" s="90"/>
      <c r="F1437" s="91"/>
      <c r="G1437" s="87">
        <f t="shared" si="23"/>
        <v>0</v>
      </c>
      <c r="H1437" s="67"/>
      <c r="I1437" s="134"/>
    </row>
    <row r="1438" spans="5:9">
      <c r="E1438" s="90"/>
      <c r="F1438" s="91"/>
      <c r="G1438" s="87">
        <f t="shared" si="23"/>
        <v>0</v>
      </c>
      <c r="H1438" s="67"/>
      <c r="I1438" s="134"/>
    </row>
    <row r="1439" spans="5:9">
      <c r="E1439" s="90"/>
      <c r="F1439" s="91"/>
      <c r="G1439" s="87">
        <f t="shared" si="23"/>
        <v>0</v>
      </c>
      <c r="H1439" s="67"/>
      <c r="I1439" s="134"/>
    </row>
    <row r="1440" spans="5:9">
      <c r="E1440" s="90"/>
      <c r="F1440" s="91"/>
      <c r="G1440" s="87">
        <f t="shared" si="23"/>
        <v>0</v>
      </c>
      <c r="H1440" s="67"/>
      <c r="I1440" s="134"/>
    </row>
    <row r="1441" spans="5:9">
      <c r="E1441" s="90"/>
      <c r="F1441" s="91"/>
      <c r="G1441" s="87">
        <f t="shared" si="23"/>
        <v>0</v>
      </c>
      <c r="H1441" s="67"/>
      <c r="I1441" s="134"/>
    </row>
    <row r="1442" spans="5:9">
      <c r="E1442" s="90"/>
      <c r="F1442" s="91"/>
      <c r="G1442" s="87">
        <f t="shared" si="23"/>
        <v>0</v>
      </c>
      <c r="H1442" s="67"/>
      <c r="I1442" s="134"/>
    </row>
    <row r="1443" spans="5:9">
      <c r="E1443" s="90"/>
      <c r="F1443" s="91"/>
      <c r="G1443" s="87">
        <f t="shared" si="23"/>
        <v>0</v>
      </c>
      <c r="H1443" s="67"/>
      <c r="I1443" s="134"/>
    </row>
    <row r="1444" spans="5:9">
      <c r="E1444" s="90"/>
      <c r="F1444" s="91"/>
      <c r="G1444" s="87">
        <f t="shared" si="23"/>
        <v>0</v>
      </c>
      <c r="H1444" s="67"/>
      <c r="I1444" s="134"/>
    </row>
    <row r="1445" spans="5:9">
      <c r="E1445" s="90"/>
      <c r="F1445" s="91"/>
      <c r="G1445" s="87">
        <f t="shared" si="23"/>
        <v>0</v>
      </c>
      <c r="H1445" s="67"/>
      <c r="I1445" s="134"/>
    </row>
    <row r="1446" spans="5:9">
      <c r="E1446" s="90"/>
      <c r="F1446" s="91"/>
      <c r="G1446" s="87">
        <f t="shared" si="23"/>
        <v>0</v>
      </c>
      <c r="H1446" s="67"/>
      <c r="I1446" s="134"/>
    </row>
    <row r="1447" spans="5:9">
      <c r="E1447" s="90"/>
      <c r="F1447" s="91"/>
      <c r="G1447" s="87">
        <f t="shared" si="23"/>
        <v>0</v>
      </c>
      <c r="H1447" s="67"/>
      <c r="I1447" s="134"/>
    </row>
    <row r="1448" spans="5:9">
      <c r="E1448" s="90"/>
      <c r="F1448" s="91"/>
      <c r="G1448" s="87">
        <f t="shared" si="23"/>
        <v>0</v>
      </c>
      <c r="H1448" s="67"/>
      <c r="I1448" s="134"/>
    </row>
    <row r="1449" spans="5:9">
      <c r="E1449" s="90"/>
      <c r="F1449" s="91"/>
      <c r="G1449" s="87">
        <f t="shared" si="23"/>
        <v>0</v>
      </c>
      <c r="H1449" s="67"/>
      <c r="I1449" s="134"/>
    </row>
    <row r="1450" spans="5:9">
      <c r="E1450" s="90"/>
      <c r="F1450" s="91"/>
      <c r="G1450" s="87">
        <f t="shared" si="23"/>
        <v>0</v>
      </c>
      <c r="H1450" s="67"/>
      <c r="I1450" s="134"/>
    </row>
    <row r="1451" spans="5:9">
      <c r="E1451" s="90"/>
      <c r="F1451" s="91"/>
      <c r="G1451" s="87">
        <f t="shared" si="23"/>
        <v>0</v>
      </c>
      <c r="H1451" s="67"/>
      <c r="I1451" s="134"/>
    </row>
    <row r="1452" spans="5:9">
      <c r="E1452" s="90"/>
      <c r="F1452" s="91"/>
      <c r="G1452" s="87">
        <f t="shared" si="23"/>
        <v>0</v>
      </c>
      <c r="H1452" s="67"/>
      <c r="I1452" s="134"/>
    </row>
    <row r="1453" spans="5:9">
      <c r="E1453" s="90"/>
      <c r="F1453" s="91"/>
      <c r="G1453" s="87">
        <f t="shared" si="23"/>
        <v>0</v>
      </c>
      <c r="H1453" s="67"/>
      <c r="I1453" s="134"/>
    </row>
    <row r="1454" spans="5:9">
      <c r="E1454" s="90"/>
      <c r="F1454" s="91"/>
      <c r="G1454" s="87">
        <f t="shared" si="23"/>
        <v>0</v>
      </c>
      <c r="H1454" s="67"/>
      <c r="I1454" s="134"/>
    </row>
    <row r="1455" spans="5:9">
      <c r="E1455" s="90"/>
      <c r="F1455" s="91"/>
      <c r="G1455" s="87">
        <f t="shared" si="23"/>
        <v>0</v>
      </c>
      <c r="H1455" s="67"/>
      <c r="I1455" s="134"/>
    </row>
    <row r="1456" spans="5:9">
      <c r="E1456" s="90"/>
      <c r="F1456" s="91"/>
      <c r="G1456" s="87">
        <f t="shared" si="23"/>
        <v>0</v>
      </c>
      <c r="H1456" s="67"/>
      <c r="I1456" s="134"/>
    </row>
    <row r="1457" spans="5:9">
      <c r="E1457" s="90"/>
      <c r="F1457" s="91"/>
      <c r="G1457" s="87">
        <f t="shared" si="23"/>
        <v>0</v>
      </c>
      <c r="H1457" s="67"/>
      <c r="I1457" s="134"/>
    </row>
    <row r="1458" spans="5:9">
      <c r="E1458" s="90"/>
      <c r="F1458" s="91"/>
      <c r="G1458" s="87">
        <f t="shared" si="23"/>
        <v>0</v>
      </c>
      <c r="H1458" s="67"/>
      <c r="I1458" s="134"/>
    </row>
    <row r="1459" spans="5:9">
      <c r="E1459" s="90"/>
      <c r="F1459" s="91"/>
      <c r="G1459" s="87">
        <f t="shared" si="23"/>
        <v>0</v>
      </c>
      <c r="H1459" s="67"/>
      <c r="I1459" s="134"/>
    </row>
    <row r="1460" spans="5:9">
      <c r="E1460" s="90"/>
      <c r="F1460" s="91"/>
      <c r="G1460" s="87">
        <f t="shared" si="23"/>
        <v>0</v>
      </c>
      <c r="H1460" s="67"/>
      <c r="I1460" s="134"/>
    </row>
    <row r="1461" spans="5:9">
      <c r="E1461" s="90"/>
      <c r="F1461" s="91"/>
      <c r="G1461" s="87">
        <f t="shared" si="23"/>
        <v>0</v>
      </c>
      <c r="H1461" s="67"/>
      <c r="I1461" s="134"/>
    </row>
    <row r="1462" spans="5:9">
      <c r="E1462" s="90"/>
      <c r="F1462" s="91"/>
      <c r="G1462" s="87">
        <f t="shared" si="23"/>
        <v>0</v>
      </c>
      <c r="H1462" s="67"/>
      <c r="I1462" s="134"/>
    </row>
    <row r="1463" spans="5:9">
      <c r="E1463" s="90"/>
      <c r="F1463" s="91"/>
      <c r="G1463" s="87">
        <f t="shared" si="23"/>
        <v>0</v>
      </c>
      <c r="H1463" s="67"/>
      <c r="I1463" s="134"/>
    </row>
    <row r="1464" spans="5:9">
      <c r="E1464" s="90"/>
      <c r="F1464" s="91"/>
      <c r="G1464" s="87">
        <f t="shared" si="23"/>
        <v>0</v>
      </c>
      <c r="H1464" s="67"/>
      <c r="I1464" s="134"/>
    </row>
    <row r="1465" spans="5:9">
      <c r="E1465" s="90"/>
      <c r="F1465" s="91"/>
      <c r="G1465" s="87">
        <f t="shared" si="23"/>
        <v>0</v>
      </c>
      <c r="H1465" s="67"/>
      <c r="I1465" s="134"/>
    </row>
    <row r="1466" spans="5:9">
      <c r="E1466" s="90"/>
      <c r="F1466" s="91"/>
      <c r="G1466" s="87">
        <f t="shared" si="23"/>
        <v>0</v>
      </c>
      <c r="H1466" s="67"/>
      <c r="I1466" s="134"/>
    </row>
    <row r="1467" spans="5:9">
      <c r="E1467" s="90"/>
      <c r="F1467" s="91"/>
      <c r="G1467" s="87">
        <f t="shared" si="23"/>
        <v>0</v>
      </c>
      <c r="H1467" s="67"/>
      <c r="I1467" s="134"/>
    </row>
    <row r="1468" spans="5:9">
      <c r="E1468" s="90"/>
      <c r="F1468" s="91"/>
      <c r="G1468" s="87">
        <f t="shared" si="23"/>
        <v>0</v>
      </c>
      <c r="H1468" s="67"/>
      <c r="I1468" s="134"/>
    </row>
    <row r="1469" spans="5:9">
      <c r="E1469" s="90"/>
      <c r="F1469" s="91"/>
      <c r="G1469" s="87">
        <f t="shared" si="23"/>
        <v>0</v>
      </c>
      <c r="H1469" s="67"/>
      <c r="I1469" s="134"/>
    </row>
    <row r="1470" spans="5:9">
      <c r="E1470" s="90"/>
      <c r="F1470" s="91"/>
      <c r="G1470" s="87">
        <f t="shared" si="23"/>
        <v>0</v>
      </c>
      <c r="H1470" s="67"/>
      <c r="I1470" s="134"/>
    </row>
    <row r="1471" spans="5:9">
      <c r="E1471" s="90"/>
      <c r="F1471" s="91"/>
      <c r="G1471" s="87">
        <f t="shared" si="23"/>
        <v>0</v>
      </c>
      <c r="H1471" s="67"/>
      <c r="I1471" s="134"/>
    </row>
    <row r="1472" spans="5:9">
      <c r="E1472" s="90"/>
      <c r="F1472" s="91"/>
      <c r="G1472" s="87">
        <f t="shared" si="23"/>
        <v>0</v>
      </c>
      <c r="H1472" s="67"/>
      <c r="I1472" s="134"/>
    </row>
    <row r="1473" spans="5:9">
      <c r="E1473" s="90"/>
      <c r="F1473" s="91"/>
      <c r="G1473" s="87">
        <f t="shared" si="23"/>
        <v>0</v>
      </c>
      <c r="H1473" s="67"/>
      <c r="I1473" s="134"/>
    </row>
    <row r="1474" spans="5:9">
      <c r="E1474" s="90"/>
      <c r="F1474" s="91"/>
      <c r="G1474" s="87">
        <f t="shared" si="23"/>
        <v>0</v>
      </c>
      <c r="H1474" s="67"/>
      <c r="I1474" s="134"/>
    </row>
    <row r="1475" spans="5:9">
      <c r="E1475" s="90"/>
      <c r="F1475" s="91"/>
      <c r="G1475" s="87">
        <f t="shared" ref="G1475:G1538" si="24">E1475+F1475</f>
        <v>0</v>
      </c>
      <c r="H1475" s="67"/>
      <c r="I1475" s="134"/>
    </row>
    <row r="1476" spans="5:9">
      <c r="E1476" s="90"/>
      <c r="F1476" s="91"/>
      <c r="G1476" s="87">
        <f t="shared" si="24"/>
        <v>0</v>
      </c>
      <c r="H1476" s="67"/>
      <c r="I1476" s="134"/>
    </row>
    <row r="1477" spans="5:9">
      <c r="E1477" s="90"/>
      <c r="F1477" s="91"/>
      <c r="G1477" s="87">
        <f t="shared" si="24"/>
        <v>0</v>
      </c>
      <c r="H1477" s="67"/>
      <c r="I1477" s="134"/>
    </row>
    <row r="1478" spans="5:9">
      <c r="E1478" s="90"/>
      <c r="F1478" s="91"/>
      <c r="G1478" s="87">
        <f t="shared" si="24"/>
        <v>0</v>
      </c>
      <c r="H1478" s="67"/>
      <c r="I1478" s="134"/>
    </row>
    <row r="1479" spans="5:9">
      <c r="E1479" s="90"/>
      <c r="F1479" s="91"/>
      <c r="G1479" s="87">
        <f t="shared" si="24"/>
        <v>0</v>
      </c>
      <c r="H1479" s="67"/>
      <c r="I1479" s="134"/>
    </row>
    <row r="1480" spans="5:9">
      <c r="E1480" s="90"/>
      <c r="F1480" s="91"/>
      <c r="G1480" s="87">
        <f t="shared" si="24"/>
        <v>0</v>
      </c>
      <c r="H1480" s="67"/>
      <c r="I1480" s="134"/>
    </row>
    <row r="1481" spans="5:9">
      <c r="E1481" s="90"/>
      <c r="F1481" s="91"/>
      <c r="G1481" s="87">
        <f t="shared" si="24"/>
        <v>0</v>
      </c>
      <c r="H1481" s="67"/>
      <c r="I1481" s="134"/>
    </row>
    <row r="1482" spans="5:9">
      <c r="E1482" s="90"/>
      <c r="F1482" s="91"/>
      <c r="G1482" s="87">
        <f t="shared" si="24"/>
        <v>0</v>
      </c>
      <c r="H1482" s="67"/>
      <c r="I1482" s="134"/>
    </row>
    <row r="1483" spans="5:9">
      <c r="E1483" s="90"/>
      <c r="F1483" s="91"/>
      <c r="G1483" s="87">
        <f t="shared" si="24"/>
        <v>0</v>
      </c>
      <c r="H1483" s="67"/>
      <c r="I1483" s="134"/>
    </row>
    <row r="1484" spans="5:9">
      <c r="E1484" s="90"/>
      <c r="F1484" s="91"/>
      <c r="G1484" s="87">
        <f t="shared" si="24"/>
        <v>0</v>
      </c>
      <c r="H1484" s="67"/>
      <c r="I1484" s="134"/>
    </row>
    <row r="1485" spans="5:9">
      <c r="E1485" s="90"/>
      <c r="F1485" s="91"/>
      <c r="G1485" s="87">
        <f t="shared" si="24"/>
        <v>0</v>
      </c>
      <c r="H1485" s="67"/>
      <c r="I1485" s="134"/>
    </row>
    <row r="1486" spans="5:9">
      <c r="E1486" s="90"/>
      <c r="F1486" s="91"/>
      <c r="G1486" s="87">
        <f t="shared" si="24"/>
        <v>0</v>
      </c>
      <c r="H1486" s="67"/>
      <c r="I1486" s="134"/>
    </row>
    <row r="1487" spans="5:9">
      <c r="E1487" s="90"/>
      <c r="F1487" s="91"/>
      <c r="G1487" s="87">
        <f t="shared" si="24"/>
        <v>0</v>
      </c>
      <c r="H1487" s="67"/>
      <c r="I1487" s="134"/>
    </row>
    <row r="1488" spans="5:9">
      <c r="E1488" s="90"/>
      <c r="F1488" s="91"/>
      <c r="G1488" s="87">
        <f t="shared" si="24"/>
        <v>0</v>
      </c>
      <c r="H1488" s="67"/>
      <c r="I1488" s="134"/>
    </row>
    <row r="1489" spans="5:9">
      <c r="E1489" s="90"/>
      <c r="F1489" s="91"/>
      <c r="G1489" s="87">
        <f t="shared" si="24"/>
        <v>0</v>
      </c>
      <c r="H1489" s="67"/>
      <c r="I1489" s="134"/>
    </row>
    <row r="1490" spans="5:9">
      <c r="E1490" s="90"/>
      <c r="F1490" s="91"/>
      <c r="G1490" s="87">
        <f t="shared" si="24"/>
        <v>0</v>
      </c>
      <c r="H1490" s="67"/>
      <c r="I1490" s="134"/>
    </row>
    <row r="1491" spans="5:9">
      <c r="E1491" s="90"/>
      <c r="F1491" s="91"/>
      <c r="G1491" s="87">
        <f t="shared" si="24"/>
        <v>0</v>
      </c>
      <c r="H1491" s="67"/>
      <c r="I1491" s="134"/>
    </row>
    <row r="1492" spans="5:9">
      <c r="E1492" s="90"/>
      <c r="F1492" s="91"/>
      <c r="G1492" s="87">
        <f t="shared" si="24"/>
        <v>0</v>
      </c>
      <c r="H1492" s="67"/>
      <c r="I1492" s="134"/>
    </row>
    <row r="1493" spans="5:9">
      <c r="E1493" s="90"/>
      <c r="F1493" s="91"/>
      <c r="G1493" s="87">
        <f t="shared" si="24"/>
        <v>0</v>
      </c>
      <c r="H1493" s="67"/>
      <c r="I1493" s="134"/>
    </row>
    <row r="1494" spans="5:9">
      <c r="E1494" s="90"/>
      <c r="F1494" s="91"/>
      <c r="G1494" s="87">
        <f t="shared" si="24"/>
        <v>0</v>
      </c>
      <c r="H1494" s="67"/>
      <c r="I1494" s="134"/>
    </row>
    <row r="1495" spans="5:9">
      <c r="E1495" s="90"/>
      <c r="F1495" s="91"/>
      <c r="G1495" s="87">
        <f t="shared" si="24"/>
        <v>0</v>
      </c>
      <c r="H1495" s="67"/>
      <c r="I1495" s="134"/>
    </row>
    <row r="1496" spans="5:9">
      <c r="E1496" s="90"/>
      <c r="F1496" s="91"/>
      <c r="G1496" s="87">
        <f t="shared" si="24"/>
        <v>0</v>
      </c>
      <c r="H1496" s="67"/>
      <c r="I1496" s="134"/>
    </row>
    <row r="1497" spans="5:9">
      <c r="E1497" s="90"/>
      <c r="F1497" s="91"/>
      <c r="G1497" s="87">
        <f t="shared" si="24"/>
        <v>0</v>
      </c>
      <c r="H1497" s="67"/>
      <c r="I1497" s="134"/>
    </row>
    <row r="1498" spans="5:9">
      <c r="E1498" s="90"/>
      <c r="F1498" s="91"/>
      <c r="G1498" s="87">
        <f t="shared" si="24"/>
        <v>0</v>
      </c>
      <c r="H1498" s="67"/>
      <c r="I1498" s="134"/>
    </row>
    <row r="1499" spans="5:9">
      <c r="E1499" s="90"/>
      <c r="F1499" s="91"/>
      <c r="G1499" s="87">
        <f t="shared" si="24"/>
        <v>0</v>
      </c>
      <c r="H1499" s="67"/>
      <c r="I1499" s="134"/>
    </row>
    <row r="1500" spans="5:9">
      <c r="E1500" s="90"/>
      <c r="F1500" s="91"/>
      <c r="G1500" s="87">
        <f t="shared" si="24"/>
        <v>0</v>
      </c>
      <c r="H1500" s="67"/>
      <c r="I1500" s="134"/>
    </row>
    <row r="1501" spans="5:9">
      <c r="E1501" s="90"/>
      <c r="F1501" s="91"/>
      <c r="G1501" s="87">
        <f t="shared" si="24"/>
        <v>0</v>
      </c>
      <c r="H1501" s="67"/>
      <c r="I1501" s="134"/>
    </row>
    <row r="1502" spans="5:9">
      <c r="E1502" s="90"/>
      <c r="F1502" s="91"/>
      <c r="G1502" s="87">
        <f t="shared" si="24"/>
        <v>0</v>
      </c>
      <c r="H1502" s="67"/>
      <c r="I1502" s="134"/>
    </row>
    <row r="1503" spans="5:9">
      <c r="E1503" s="90"/>
      <c r="F1503" s="91"/>
      <c r="G1503" s="87">
        <f t="shared" si="24"/>
        <v>0</v>
      </c>
      <c r="H1503" s="67"/>
      <c r="I1503" s="134"/>
    </row>
    <row r="1504" spans="5:9">
      <c r="E1504" s="90"/>
      <c r="F1504" s="91"/>
      <c r="G1504" s="87">
        <f t="shared" si="24"/>
        <v>0</v>
      </c>
      <c r="H1504" s="67"/>
      <c r="I1504" s="134"/>
    </row>
    <row r="1505" spans="5:9">
      <c r="E1505" s="90"/>
      <c r="F1505" s="91"/>
      <c r="G1505" s="87">
        <f t="shared" si="24"/>
        <v>0</v>
      </c>
      <c r="H1505" s="67"/>
      <c r="I1505" s="134"/>
    </row>
    <row r="1506" spans="5:9">
      <c r="E1506" s="90"/>
      <c r="F1506" s="91"/>
      <c r="G1506" s="87">
        <f t="shared" si="24"/>
        <v>0</v>
      </c>
      <c r="H1506" s="67"/>
      <c r="I1506" s="134"/>
    </row>
    <row r="1507" spans="5:9">
      <c r="E1507" s="90"/>
      <c r="F1507" s="91"/>
      <c r="G1507" s="87">
        <f t="shared" si="24"/>
        <v>0</v>
      </c>
      <c r="H1507" s="67"/>
      <c r="I1507" s="134"/>
    </row>
    <row r="1508" spans="5:9">
      <c r="E1508" s="90"/>
      <c r="F1508" s="91"/>
      <c r="G1508" s="87">
        <f t="shared" si="24"/>
        <v>0</v>
      </c>
      <c r="H1508" s="67"/>
      <c r="I1508" s="134"/>
    </row>
    <row r="1509" spans="5:9">
      <c r="E1509" s="90"/>
      <c r="F1509" s="91"/>
      <c r="G1509" s="87">
        <f t="shared" si="24"/>
        <v>0</v>
      </c>
      <c r="H1509" s="67"/>
      <c r="I1509" s="134"/>
    </row>
    <row r="1510" spans="5:9">
      <c r="E1510" s="90"/>
      <c r="F1510" s="91"/>
      <c r="G1510" s="87">
        <f t="shared" si="24"/>
        <v>0</v>
      </c>
      <c r="H1510" s="67"/>
      <c r="I1510" s="134"/>
    </row>
    <row r="1511" spans="5:9">
      <c r="E1511" s="90"/>
      <c r="F1511" s="91"/>
      <c r="G1511" s="87">
        <f t="shared" si="24"/>
        <v>0</v>
      </c>
      <c r="H1511" s="67"/>
      <c r="I1511" s="134"/>
    </row>
    <row r="1512" spans="5:9">
      <c r="E1512" s="90"/>
      <c r="F1512" s="91"/>
      <c r="G1512" s="87">
        <f t="shared" si="24"/>
        <v>0</v>
      </c>
      <c r="H1512" s="67"/>
      <c r="I1512" s="134"/>
    </row>
    <row r="1513" spans="5:9">
      <c r="E1513" s="90"/>
      <c r="F1513" s="91"/>
      <c r="G1513" s="87">
        <f t="shared" si="24"/>
        <v>0</v>
      </c>
      <c r="H1513" s="67"/>
      <c r="I1513" s="134"/>
    </row>
    <row r="1514" spans="5:9">
      <c r="E1514" s="90"/>
      <c r="F1514" s="91"/>
      <c r="G1514" s="87">
        <f t="shared" si="24"/>
        <v>0</v>
      </c>
      <c r="H1514" s="67"/>
      <c r="I1514" s="134"/>
    </row>
    <row r="1515" spans="5:9">
      <c r="E1515" s="90"/>
      <c r="F1515" s="91"/>
      <c r="G1515" s="87">
        <f t="shared" si="24"/>
        <v>0</v>
      </c>
      <c r="H1515" s="67"/>
      <c r="I1515" s="134"/>
    </row>
    <row r="1516" spans="5:9">
      <c r="E1516" s="90"/>
      <c r="F1516" s="91"/>
      <c r="G1516" s="87">
        <f t="shared" si="24"/>
        <v>0</v>
      </c>
      <c r="H1516" s="67"/>
      <c r="I1516" s="134"/>
    </row>
    <row r="1517" spans="5:9">
      <c r="E1517" s="90"/>
      <c r="F1517" s="91"/>
      <c r="G1517" s="87">
        <f t="shared" si="24"/>
        <v>0</v>
      </c>
      <c r="H1517" s="67"/>
      <c r="I1517" s="134"/>
    </row>
    <row r="1518" spans="5:9">
      <c r="E1518" s="90"/>
      <c r="F1518" s="91"/>
      <c r="G1518" s="87">
        <f t="shared" si="24"/>
        <v>0</v>
      </c>
      <c r="H1518" s="67"/>
      <c r="I1518" s="134"/>
    </row>
    <row r="1519" spans="5:9">
      <c r="E1519" s="90"/>
      <c r="F1519" s="91"/>
      <c r="G1519" s="87">
        <f t="shared" si="24"/>
        <v>0</v>
      </c>
      <c r="H1519" s="67"/>
      <c r="I1519" s="134"/>
    </row>
    <row r="1520" spans="5:9">
      <c r="E1520" s="90"/>
      <c r="F1520" s="91"/>
      <c r="G1520" s="87">
        <f t="shared" si="24"/>
        <v>0</v>
      </c>
      <c r="H1520" s="67"/>
      <c r="I1520" s="134"/>
    </row>
    <row r="1521" spans="5:9">
      <c r="E1521" s="90"/>
      <c r="F1521" s="91"/>
      <c r="G1521" s="87">
        <f t="shared" si="24"/>
        <v>0</v>
      </c>
      <c r="H1521" s="67"/>
      <c r="I1521" s="134"/>
    </row>
    <row r="1522" spans="5:9">
      <c r="E1522" s="90"/>
      <c r="F1522" s="91"/>
      <c r="G1522" s="87">
        <f t="shared" si="24"/>
        <v>0</v>
      </c>
      <c r="H1522" s="67"/>
      <c r="I1522" s="134"/>
    </row>
    <row r="1523" spans="5:9">
      <c r="E1523" s="90"/>
      <c r="F1523" s="91"/>
      <c r="G1523" s="87">
        <f t="shared" si="24"/>
        <v>0</v>
      </c>
      <c r="H1523" s="67"/>
      <c r="I1523" s="134"/>
    </row>
    <row r="1524" spans="5:9">
      <c r="E1524" s="90"/>
      <c r="F1524" s="91"/>
      <c r="G1524" s="87">
        <f t="shared" si="24"/>
        <v>0</v>
      </c>
      <c r="H1524" s="67"/>
      <c r="I1524" s="134"/>
    </row>
    <row r="1525" spans="5:9">
      <c r="E1525" s="90"/>
      <c r="F1525" s="91"/>
      <c r="G1525" s="87">
        <f t="shared" si="24"/>
        <v>0</v>
      </c>
      <c r="H1525" s="67"/>
      <c r="I1525" s="134"/>
    </row>
    <row r="1526" spans="5:9">
      <c r="E1526" s="90"/>
      <c r="F1526" s="91"/>
      <c r="G1526" s="87">
        <f t="shared" si="24"/>
        <v>0</v>
      </c>
      <c r="H1526" s="67"/>
      <c r="I1526" s="134"/>
    </row>
    <row r="1527" spans="5:9">
      <c r="E1527" s="90"/>
      <c r="F1527" s="91"/>
      <c r="G1527" s="87">
        <f t="shared" si="24"/>
        <v>0</v>
      </c>
      <c r="H1527" s="67"/>
      <c r="I1527" s="134"/>
    </row>
    <row r="1528" spans="5:9">
      <c r="E1528" s="90"/>
      <c r="F1528" s="91"/>
      <c r="G1528" s="87">
        <f t="shared" si="24"/>
        <v>0</v>
      </c>
      <c r="H1528" s="67"/>
      <c r="I1528" s="134"/>
    </row>
    <row r="1529" spans="5:9">
      <c r="E1529" s="90"/>
      <c r="F1529" s="91"/>
      <c r="G1529" s="87">
        <f t="shared" si="24"/>
        <v>0</v>
      </c>
      <c r="H1529" s="67"/>
      <c r="I1529" s="134"/>
    </row>
    <row r="1530" spans="5:9">
      <c r="E1530" s="90"/>
      <c r="F1530" s="91"/>
      <c r="G1530" s="87">
        <f t="shared" si="24"/>
        <v>0</v>
      </c>
      <c r="H1530" s="67"/>
      <c r="I1530" s="134"/>
    </row>
    <row r="1531" spans="5:9">
      <c r="E1531" s="90"/>
      <c r="F1531" s="91"/>
      <c r="G1531" s="87">
        <f t="shared" si="24"/>
        <v>0</v>
      </c>
      <c r="H1531" s="67"/>
      <c r="I1531" s="134"/>
    </row>
    <row r="1532" spans="5:9">
      <c r="E1532" s="90"/>
      <c r="F1532" s="91"/>
      <c r="G1532" s="87">
        <f t="shared" si="24"/>
        <v>0</v>
      </c>
      <c r="H1532" s="67"/>
      <c r="I1532" s="134"/>
    </row>
    <row r="1533" spans="5:9">
      <c r="E1533" s="90"/>
      <c r="F1533" s="91"/>
      <c r="G1533" s="87">
        <f t="shared" si="24"/>
        <v>0</v>
      </c>
      <c r="H1533" s="67"/>
      <c r="I1533" s="134"/>
    </row>
    <row r="1534" spans="5:9">
      <c r="E1534" s="90"/>
      <c r="F1534" s="91"/>
      <c r="G1534" s="87">
        <f t="shared" si="24"/>
        <v>0</v>
      </c>
      <c r="H1534" s="67"/>
      <c r="I1534" s="134"/>
    </row>
    <row r="1535" spans="5:9">
      <c r="E1535" s="90"/>
      <c r="F1535" s="91"/>
      <c r="G1535" s="87">
        <f t="shared" si="24"/>
        <v>0</v>
      </c>
      <c r="H1535" s="67"/>
      <c r="I1535" s="134"/>
    </row>
    <row r="1536" spans="5:9">
      <c r="E1536" s="90"/>
      <c r="F1536" s="91"/>
      <c r="G1536" s="87">
        <f t="shared" si="24"/>
        <v>0</v>
      </c>
      <c r="H1536" s="67"/>
      <c r="I1536" s="134"/>
    </row>
    <row r="1537" spans="5:9">
      <c r="E1537" s="90"/>
      <c r="F1537" s="91"/>
      <c r="G1537" s="87">
        <f t="shared" si="24"/>
        <v>0</v>
      </c>
      <c r="H1537" s="67"/>
      <c r="I1537" s="134"/>
    </row>
    <row r="1538" spans="5:9">
      <c r="E1538" s="90"/>
      <c r="F1538" s="91"/>
      <c r="G1538" s="87">
        <f t="shared" si="24"/>
        <v>0</v>
      </c>
      <c r="H1538" s="67"/>
      <c r="I1538" s="134"/>
    </row>
    <row r="1539" spans="5:9">
      <c r="E1539" s="90"/>
      <c r="F1539" s="91"/>
      <c r="G1539" s="87">
        <f t="shared" ref="G1539:G1602" si="25">E1539+F1539</f>
        <v>0</v>
      </c>
      <c r="H1539" s="67"/>
      <c r="I1539" s="134"/>
    </row>
    <row r="1540" spans="5:9">
      <c r="E1540" s="90"/>
      <c r="F1540" s="91"/>
      <c r="G1540" s="87">
        <f t="shared" si="25"/>
        <v>0</v>
      </c>
      <c r="H1540" s="67"/>
      <c r="I1540" s="134"/>
    </row>
    <row r="1541" spans="5:9">
      <c r="E1541" s="90"/>
      <c r="F1541" s="91"/>
      <c r="G1541" s="87">
        <f t="shared" si="25"/>
        <v>0</v>
      </c>
      <c r="H1541" s="67"/>
      <c r="I1541" s="134"/>
    </row>
    <row r="1542" spans="5:9">
      <c r="E1542" s="90"/>
      <c r="F1542" s="91"/>
      <c r="G1542" s="87">
        <f t="shared" si="25"/>
        <v>0</v>
      </c>
      <c r="H1542" s="67"/>
      <c r="I1542" s="134"/>
    </row>
    <row r="1543" spans="5:9">
      <c r="E1543" s="90"/>
      <c r="F1543" s="91"/>
      <c r="G1543" s="87">
        <f t="shared" si="25"/>
        <v>0</v>
      </c>
      <c r="H1543" s="67"/>
      <c r="I1543" s="134"/>
    </row>
    <row r="1544" spans="5:9">
      <c r="E1544" s="90"/>
      <c r="F1544" s="91"/>
      <c r="G1544" s="87">
        <f t="shared" si="25"/>
        <v>0</v>
      </c>
      <c r="H1544" s="67"/>
      <c r="I1544" s="134"/>
    </row>
    <row r="1545" spans="5:9">
      <c r="E1545" s="90"/>
      <c r="F1545" s="91"/>
      <c r="G1545" s="87">
        <f t="shared" si="25"/>
        <v>0</v>
      </c>
      <c r="H1545" s="67"/>
      <c r="I1545" s="134"/>
    </row>
    <row r="1546" spans="5:9">
      <c r="E1546" s="90"/>
      <c r="F1546" s="91"/>
      <c r="G1546" s="87">
        <f t="shared" si="25"/>
        <v>0</v>
      </c>
      <c r="H1546" s="67"/>
      <c r="I1546" s="134"/>
    </row>
    <row r="1547" spans="5:9">
      <c r="E1547" s="90"/>
      <c r="F1547" s="91"/>
      <c r="G1547" s="87">
        <f t="shared" si="25"/>
        <v>0</v>
      </c>
      <c r="H1547" s="67"/>
      <c r="I1547" s="134"/>
    </row>
    <row r="1548" spans="5:9">
      <c r="E1548" s="90"/>
      <c r="F1548" s="91"/>
      <c r="G1548" s="87">
        <f t="shared" si="25"/>
        <v>0</v>
      </c>
      <c r="H1548" s="67"/>
      <c r="I1548" s="134"/>
    </row>
    <row r="1549" spans="5:9">
      <c r="E1549" s="90"/>
      <c r="F1549" s="91"/>
      <c r="G1549" s="87">
        <f t="shared" si="25"/>
        <v>0</v>
      </c>
      <c r="H1549" s="67"/>
      <c r="I1549" s="134"/>
    </row>
    <row r="1550" spans="5:9">
      <c r="E1550" s="90"/>
      <c r="F1550" s="91"/>
      <c r="G1550" s="87">
        <f t="shared" si="25"/>
        <v>0</v>
      </c>
      <c r="H1550" s="67"/>
      <c r="I1550" s="134"/>
    </row>
    <row r="1551" spans="5:9">
      <c r="E1551" s="90"/>
      <c r="F1551" s="91"/>
      <c r="G1551" s="87">
        <f t="shared" si="25"/>
        <v>0</v>
      </c>
      <c r="H1551" s="67"/>
      <c r="I1551" s="134"/>
    </row>
    <row r="1552" spans="5:9">
      <c r="E1552" s="90"/>
      <c r="F1552" s="91"/>
      <c r="G1552" s="87">
        <f t="shared" si="25"/>
        <v>0</v>
      </c>
      <c r="H1552" s="67"/>
      <c r="I1552" s="134"/>
    </row>
    <row r="1553" spans="5:9">
      <c r="E1553" s="90"/>
      <c r="F1553" s="91"/>
      <c r="G1553" s="87">
        <f t="shared" si="25"/>
        <v>0</v>
      </c>
      <c r="H1553" s="67"/>
      <c r="I1553" s="134"/>
    </row>
    <row r="1554" spans="5:9">
      <c r="E1554" s="90"/>
      <c r="F1554" s="91"/>
      <c r="G1554" s="87">
        <f t="shared" si="25"/>
        <v>0</v>
      </c>
      <c r="H1554" s="67"/>
      <c r="I1554" s="134"/>
    </row>
    <row r="1555" spans="5:9">
      <c r="E1555" s="90"/>
      <c r="F1555" s="91"/>
      <c r="G1555" s="87">
        <f t="shared" si="25"/>
        <v>0</v>
      </c>
      <c r="H1555" s="67"/>
      <c r="I1555" s="134"/>
    </row>
    <row r="1556" spans="5:9">
      <c r="E1556" s="90"/>
      <c r="F1556" s="91"/>
      <c r="G1556" s="87">
        <f t="shared" si="25"/>
        <v>0</v>
      </c>
      <c r="H1556" s="67"/>
      <c r="I1556" s="134"/>
    </row>
    <row r="1557" spans="5:9">
      <c r="E1557" s="90"/>
      <c r="F1557" s="91"/>
      <c r="G1557" s="87">
        <f t="shared" si="25"/>
        <v>0</v>
      </c>
      <c r="H1557" s="67"/>
      <c r="I1557" s="134"/>
    </row>
    <row r="1558" spans="5:9">
      <c r="E1558" s="90"/>
      <c r="F1558" s="91"/>
      <c r="G1558" s="87">
        <f t="shared" si="25"/>
        <v>0</v>
      </c>
      <c r="H1558" s="67"/>
      <c r="I1558" s="134"/>
    </row>
    <row r="1559" spans="5:9">
      <c r="E1559" s="90"/>
      <c r="F1559" s="91"/>
      <c r="G1559" s="87">
        <f t="shared" si="25"/>
        <v>0</v>
      </c>
      <c r="H1559" s="67"/>
      <c r="I1559" s="134"/>
    </row>
    <row r="1560" spans="5:9">
      <c r="E1560" s="90"/>
      <c r="F1560" s="91"/>
      <c r="G1560" s="87">
        <f t="shared" si="25"/>
        <v>0</v>
      </c>
      <c r="H1560" s="67"/>
      <c r="I1560" s="134"/>
    </row>
    <row r="1561" spans="5:9">
      <c r="E1561" s="90"/>
      <c r="F1561" s="91"/>
      <c r="G1561" s="87">
        <f t="shared" si="25"/>
        <v>0</v>
      </c>
      <c r="H1561" s="67"/>
      <c r="I1561" s="134"/>
    </row>
    <row r="1562" spans="5:9">
      <c r="E1562" s="90"/>
      <c r="F1562" s="91"/>
      <c r="G1562" s="87">
        <f t="shared" si="25"/>
        <v>0</v>
      </c>
      <c r="H1562" s="67"/>
      <c r="I1562" s="134"/>
    </row>
    <row r="1563" spans="5:9">
      <c r="E1563" s="90"/>
      <c r="F1563" s="91"/>
      <c r="G1563" s="87">
        <f t="shared" si="25"/>
        <v>0</v>
      </c>
      <c r="H1563" s="67"/>
      <c r="I1563" s="134"/>
    </row>
    <row r="1564" spans="5:9">
      <c r="E1564" s="90"/>
      <c r="F1564" s="91"/>
      <c r="G1564" s="87">
        <f t="shared" si="25"/>
        <v>0</v>
      </c>
      <c r="H1564" s="67"/>
      <c r="I1564" s="134"/>
    </row>
    <row r="1565" spans="5:9">
      <c r="E1565" s="90"/>
      <c r="F1565" s="91"/>
      <c r="G1565" s="87">
        <f t="shared" si="25"/>
        <v>0</v>
      </c>
      <c r="H1565" s="67"/>
      <c r="I1565" s="134"/>
    </row>
    <row r="1566" spans="5:9">
      <c r="E1566" s="90"/>
      <c r="F1566" s="91"/>
      <c r="G1566" s="87">
        <f t="shared" si="25"/>
        <v>0</v>
      </c>
      <c r="H1566" s="67"/>
      <c r="I1566" s="134"/>
    </row>
    <row r="1567" spans="5:9">
      <c r="E1567" s="90"/>
      <c r="F1567" s="91"/>
      <c r="G1567" s="87">
        <f t="shared" si="25"/>
        <v>0</v>
      </c>
      <c r="H1567" s="67"/>
      <c r="I1567" s="134"/>
    </row>
    <row r="1568" spans="5:9">
      <c r="E1568" s="90"/>
      <c r="F1568" s="91"/>
      <c r="G1568" s="87">
        <f t="shared" si="25"/>
        <v>0</v>
      </c>
      <c r="H1568" s="67"/>
      <c r="I1568" s="134"/>
    </row>
    <row r="1569" spans="5:9">
      <c r="E1569" s="90"/>
      <c r="F1569" s="91"/>
      <c r="G1569" s="87">
        <f t="shared" si="25"/>
        <v>0</v>
      </c>
      <c r="H1569" s="67"/>
      <c r="I1569" s="134"/>
    </row>
    <row r="1570" spans="5:9">
      <c r="E1570" s="90"/>
      <c r="F1570" s="91"/>
      <c r="G1570" s="87">
        <f t="shared" si="25"/>
        <v>0</v>
      </c>
      <c r="H1570" s="67"/>
      <c r="I1570" s="134"/>
    </row>
    <row r="1571" spans="5:9">
      <c r="E1571" s="90"/>
      <c r="F1571" s="91"/>
      <c r="G1571" s="87">
        <f t="shared" si="25"/>
        <v>0</v>
      </c>
      <c r="H1571" s="67"/>
      <c r="I1571" s="134"/>
    </row>
    <row r="1572" spans="5:9">
      <c r="E1572" s="90"/>
      <c r="F1572" s="91"/>
      <c r="G1572" s="87">
        <f t="shared" si="25"/>
        <v>0</v>
      </c>
      <c r="H1572" s="67"/>
      <c r="I1572" s="134"/>
    </row>
    <row r="1573" spans="5:9">
      <c r="E1573" s="90"/>
      <c r="F1573" s="91"/>
      <c r="G1573" s="87">
        <f t="shared" si="25"/>
        <v>0</v>
      </c>
      <c r="H1573" s="67"/>
      <c r="I1573" s="134"/>
    </row>
    <row r="1574" spans="5:9">
      <c r="E1574" s="90"/>
      <c r="F1574" s="91"/>
      <c r="G1574" s="87">
        <f t="shared" si="25"/>
        <v>0</v>
      </c>
      <c r="H1574" s="67"/>
      <c r="I1574" s="134"/>
    </row>
    <row r="1575" spans="5:9">
      <c r="E1575" s="90"/>
      <c r="F1575" s="91"/>
      <c r="G1575" s="87">
        <f t="shared" si="25"/>
        <v>0</v>
      </c>
      <c r="H1575" s="67"/>
      <c r="I1575" s="134"/>
    </row>
    <row r="1576" spans="5:9">
      <c r="E1576" s="90"/>
      <c r="F1576" s="91"/>
      <c r="G1576" s="87">
        <f t="shared" si="25"/>
        <v>0</v>
      </c>
      <c r="H1576" s="67"/>
      <c r="I1576" s="134"/>
    </row>
    <row r="1577" spans="5:9">
      <c r="E1577" s="90"/>
      <c r="F1577" s="91"/>
      <c r="G1577" s="87">
        <f t="shared" si="25"/>
        <v>0</v>
      </c>
      <c r="H1577" s="67"/>
      <c r="I1577" s="134"/>
    </row>
    <row r="1578" spans="5:9">
      <c r="E1578" s="90"/>
      <c r="F1578" s="91"/>
      <c r="G1578" s="87">
        <f t="shared" si="25"/>
        <v>0</v>
      </c>
      <c r="H1578" s="67"/>
      <c r="I1578" s="134"/>
    </row>
    <row r="1579" spans="5:9">
      <c r="E1579" s="90"/>
      <c r="F1579" s="91"/>
      <c r="G1579" s="87">
        <f t="shared" si="25"/>
        <v>0</v>
      </c>
      <c r="H1579" s="67"/>
      <c r="I1579" s="134"/>
    </row>
    <row r="1580" spans="5:9">
      <c r="E1580" s="90"/>
      <c r="F1580" s="91"/>
      <c r="G1580" s="87">
        <f t="shared" si="25"/>
        <v>0</v>
      </c>
      <c r="H1580" s="67"/>
      <c r="I1580" s="134"/>
    </row>
    <row r="1581" spans="5:9">
      <c r="E1581" s="90"/>
      <c r="F1581" s="91"/>
      <c r="G1581" s="87">
        <f t="shared" si="25"/>
        <v>0</v>
      </c>
      <c r="H1581" s="67"/>
      <c r="I1581" s="134"/>
    </row>
    <row r="1582" spans="5:9">
      <c r="E1582" s="90"/>
      <c r="F1582" s="91"/>
      <c r="G1582" s="87">
        <f t="shared" si="25"/>
        <v>0</v>
      </c>
      <c r="H1582" s="67"/>
      <c r="I1582" s="134"/>
    </row>
    <row r="1583" spans="5:9">
      <c r="E1583" s="90"/>
      <c r="F1583" s="91"/>
      <c r="G1583" s="87">
        <f t="shared" si="25"/>
        <v>0</v>
      </c>
      <c r="H1583" s="67"/>
      <c r="I1583" s="134"/>
    </row>
    <row r="1584" spans="5:9">
      <c r="E1584" s="90"/>
      <c r="F1584" s="91"/>
      <c r="G1584" s="87">
        <f t="shared" si="25"/>
        <v>0</v>
      </c>
      <c r="H1584" s="67"/>
      <c r="I1584" s="134"/>
    </row>
    <row r="1585" spans="5:9">
      <c r="E1585" s="90"/>
      <c r="F1585" s="91"/>
      <c r="G1585" s="87">
        <f t="shared" si="25"/>
        <v>0</v>
      </c>
      <c r="H1585" s="67"/>
      <c r="I1585" s="134"/>
    </row>
    <row r="1586" spans="5:9">
      <c r="E1586" s="90"/>
      <c r="F1586" s="91"/>
      <c r="G1586" s="87">
        <f t="shared" si="25"/>
        <v>0</v>
      </c>
      <c r="H1586" s="67"/>
      <c r="I1586" s="134"/>
    </row>
    <row r="1587" spans="5:9">
      <c r="E1587" s="90"/>
      <c r="F1587" s="91"/>
      <c r="G1587" s="87">
        <f t="shared" si="25"/>
        <v>0</v>
      </c>
      <c r="H1587" s="67"/>
      <c r="I1587" s="134"/>
    </row>
    <row r="1588" spans="5:9">
      <c r="E1588" s="90"/>
      <c r="F1588" s="91"/>
      <c r="G1588" s="87">
        <f t="shared" si="25"/>
        <v>0</v>
      </c>
      <c r="H1588" s="67"/>
      <c r="I1588" s="134"/>
    </row>
    <row r="1589" spans="5:9">
      <c r="E1589" s="90"/>
      <c r="F1589" s="91"/>
      <c r="G1589" s="87">
        <f t="shared" si="25"/>
        <v>0</v>
      </c>
      <c r="H1589" s="67"/>
      <c r="I1589" s="134"/>
    </row>
    <row r="1590" spans="5:9">
      <c r="E1590" s="90"/>
      <c r="F1590" s="91"/>
      <c r="G1590" s="87">
        <f t="shared" si="25"/>
        <v>0</v>
      </c>
      <c r="H1590" s="67"/>
      <c r="I1590" s="134"/>
    </row>
    <row r="1591" spans="5:9">
      <c r="E1591" s="90"/>
      <c r="F1591" s="91"/>
      <c r="G1591" s="87">
        <f t="shared" si="25"/>
        <v>0</v>
      </c>
      <c r="H1591" s="67"/>
      <c r="I1591" s="134"/>
    </row>
    <row r="1592" spans="5:9">
      <c r="E1592" s="90"/>
      <c r="F1592" s="91"/>
      <c r="G1592" s="87">
        <f t="shared" si="25"/>
        <v>0</v>
      </c>
      <c r="H1592" s="67"/>
      <c r="I1592" s="134"/>
    </row>
    <row r="1593" spans="5:9">
      <c r="E1593" s="90"/>
      <c r="F1593" s="91"/>
      <c r="G1593" s="87">
        <f t="shared" si="25"/>
        <v>0</v>
      </c>
      <c r="H1593" s="67"/>
      <c r="I1593" s="134"/>
    </row>
    <row r="1594" spans="5:9">
      <c r="E1594" s="90"/>
      <c r="F1594" s="91"/>
      <c r="G1594" s="87">
        <f t="shared" si="25"/>
        <v>0</v>
      </c>
      <c r="H1594" s="67"/>
      <c r="I1594" s="134"/>
    </row>
    <row r="1595" spans="5:9">
      <c r="E1595" s="90"/>
      <c r="F1595" s="91"/>
      <c r="G1595" s="87">
        <f t="shared" si="25"/>
        <v>0</v>
      </c>
      <c r="H1595" s="67"/>
      <c r="I1595" s="134"/>
    </row>
    <row r="1596" spans="5:9">
      <c r="E1596" s="90"/>
      <c r="F1596" s="91"/>
      <c r="G1596" s="87">
        <f t="shared" si="25"/>
        <v>0</v>
      </c>
      <c r="H1596" s="67"/>
      <c r="I1596" s="134"/>
    </row>
    <row r="1597" spans="5:9">
      <c r="E1597" s="90"/>
      <c r="F1597" s="91"/>
      <c r="G1597" s="87">
        <f t="shared" si="25"/>
        <v>0</v>
      </c>
      <c r="H1597" s="67"/>
      <c r="I1597" s="134"/>
    </row>
    <row r="1598" spans="5:9">
      <c r="E1598" s="90"/>
      <c r="F1598" s="91"/>
      <c r="G1598" s="87">
        <f t="shared" si="25"/>
        <v>0</v>
      </c>
      <c r="H1598" s="67"/>
      <c r="I1598" s="134"/>
    </row>
    <row r="1599" spans="5:9">
      <c r="E1599" s="90"/>
      <c r="F1599" s="91"/>
      <c r="G1599" s="87">
        <f t="shared" si="25"/>
        <v>0</v>
      </c>
      <c r="H1599" s="67"/>
      <c r="I1599" s="134"/>
    </row>
    <row r="1600" spans="5:9">
      <c r="E1600" s="90"/>
      <c r="F1600" s="91"/>
      <c r="G1600" s="87">
        <f t="shared" si="25"/>
        <v>0</v>
      </c>
      <c r="H1600" s="67"/>
      <c r="I1600" s="134"/>
    </row>
    <row r="1601" spans="5:9">
      <c r="E1601" s="90"/>
      <c r="F1601" s="91"/>
      <c r="G1601" s="87">
        <f t="shared" si="25"/>
        <v>0</v>
      </c>
      <c r="H1601" s="67"/>
      <c r="I1601" s="134"/>
    </row>
    <row r="1602" spans="5:9">
      <c r="E1602" s="90"/>
      <c r="F1602" s="91"/>
      <c r="G1602" s="87">
        <f t="shared" si="25"/>
        <v>0</v>
      </c>
      <c r="H1602" s="67"/>
      <c r="I1602" s="134"/>
    </row>
    <row r="1603" spans="5:9">
      <c r="E1603" s="90"/>
      <c r="F1603" s="91"/>
      <c r="G1603" s="87">
        <f t="shared" ref="G1603:G1666" si="26">E1603+F1603</f>
        <v>0</v>
      </c>
      <c r="H1603" s="67"/>
      <c r="I1603" s="134"/>
    </row>
    <row r="1604" spans="5:9">
      <c r="E1604" s="90"/>
      <c r="F1604" s="91"/>
      <c r="G1604" s="87">
        <f t="shared" si="26"/>
        <v>0</v>
      </c>
      <c r="H1604" s="67"/>
      <c r="I1604" s="134"/>
    </row>
    <row r="1605" spans="5:9">
      <c r="E1605" s="90"/>
      <c r="F1605" s="91"/>
      <c r="G1605" s="87">
        <f t="shared" si="26"/>
        <v>0</v>
      </c>
      <c r="H1605" s="67"/>
      <c r="I1605" s="134"/>
    </row>
    <row r="1606" spans="5:9">
      <c r="E1606" s="90"/>
      <c r="F1606" s="91"/>
      <c r="G1606" s="87">
        <f t="shared" si="26"/>
        <v>0</v>
      </c>
      <c r="H1606" s="67"/>
      <c r="I1606" s="134"/>
    </row>
    <row r="1607" spans="5:9">
      <c r="E1607" s="90"/>
      <c r="F1607" s="91"/>
      <c r="G1607" s="87">
        <f t="shared" si="26"/>
        <v>0</v>
      </c>
      <c r="H1607" s="67"/>
      <c r="I1607" s="134"/>
    </row>
    <row r="1608" spans="5:9">
      <c r="E1608" s="90"/>
      <c r="F1608" s="91"/>
      <c r="G1608" s="87">
        <f t="shared" si="26"/>
        <v>0</v>
      </c>
      <c r="H1608" s="67"/>
      <c r="I1608" s="134"/>
    </row>
    <row r="1609" spans="5:9">
      <c r="E1609" s="90"/>
      <c r="F1609" s="91"/>
      <c r="G1609" s="87">
        <f t="shared" si="26"/>
        <v>0</v>
      </c>
      <c r="H1609" s="67"/>
      <c r="I1609" s="134"/>
    </row>
    <row r="1610" spans="5:9">
      <c r="E1610" s="90"/>
      <c r="F1610" s="91"/>
      <c r="G1610" s="87">
        <f t="shared" si="26"/>
        <v>0</v>
      </c>
      <c r="H1610" s="67"/>
      <c r="I1610" s="134"/>
    </row>
    <row r="1611" spans="5:9">
      <c r="E1611" s="90"/>
      <c r="F1611" s="91"/>
      <c r="G1611" s="87">
        <f t="shared" si="26"/>
        <v>0</v>
      </c>
      <c r="H1611" s="67"/>
      <c r="I1611" s="134"/>
    </row>
    <row r="1612" spans="5:9">
      <c r="E1612" s="90"/>
      <c r="F1612" s="91"/>
      <c r="G1612" s="87">
        <f t="shared" si="26"/>
        <v>0</v>
      </c>
      <c r="H1612" s="67"/>
      <c r="I1612" s="134"/>
    </row>
    <row r="1613" spans="5:9">
      <c r="E1613" s="90"/>
      <c r="F1613" s="91"/>
      <c r="G1613" s="87">
        <f t="shared" si="26"/>
        <v>0</v>
      </c>
      <c r="H1613" s="67"/>
      <c r="I1613" s="134"/>
    </row>
    <row r="1614" spans="5:9">
      <c r="E1614" s="90"/>
      <c r="F1614" s="91"/>
      <c r="G1614" s="87">
        <f t="shared" si="26"/>
        <v>0</v>
      </c>
      <c r="H1614" s="67"/>
      <c r="I1614" s="134"/>
    </row>
    <row r="1615" spans="5:9">
      <c r="E1615" s="90"/>
      <c r="F1615" s="91"/>
      <c r="G1615" s="87">
        <f t="shared" si="26"/>
        <v>0</v>
      </c>
      <c r="H1615" s="67"/>
      <c r="I1615" s="134"/>
    </row>
    <row r="1616" spans="5:9">
      <c r="E1616" s="90"/>
      <c r="F1616" s="91"/>
      <c r="G1616" s="87">
        <f t="shared" si="26"/>
        <v>0</v>
      </c>
      <c r="H1616" s="67"/>
      <c r="I1616" s="134"/>
    </row>
    <row r="1617" spans="5:9">
      <c r="E1617" s="90"/>
      <c r="F1617" s="91"/>
      <c r="G1617" s="87">
        <f t="shared" si="26"/>
        <v>0</v>
      </c>
      <c r="H1617" s="67"/>
      <c r="I1617" s="134"/>
    </row>
    <row r="1618" spans="5:9">
      <c r="E1618" s="90"/>
      <c r="F1618" s="91"/>
      <c r="G1618" s="87">
        <f t="shared" si="26"/>
        <v>0</v>
      </c>
      <c r="H1618" s="67"/>
      <c r="I1618" s="134"/>
    </row>
    <row r="1619" spans="5:9">
      <c r="E1619" s="90"/>
      <c r="F1619" s="91"/>
      <c r="G1619" s="87">
        <f t="shared" si="26"/>
        <v>0</v>
      </c>
      <c r="H1619" s="67"/>
      <c r="I1619" s="134"/>
    </row>
    <row r="1620" spans="5:9">
      <c r="E1620" s="90"/>
      <c r="F1620" s="91"/>
      <c r="G1620" s="87">
        <f t="shared" si="26"/>
        <v>0</v>
      </c>
      <c r="H1620" s="67"/>
      <c r="I1620" s="134"/>
    </row>
    <row r="1621" spans="5:9">
      <c r="E1621" s="90"/>
      <c r="F1621" s="91"/>
      <c r="G1621" s="87">
        <f t="shared" si="26"/>
        <v>0</v>
      </c>
      <c r="H1621" s="67"/>
      <c r="I1621" s="134"/>
    </row>
    <row r="1622" spans="5:9">
      <c r="E1622" s="90"/>
      <c r="F1622" s="91"/>
      <c r="G1622" s="87">
        <f t="shared" si="26"/>
        <v>0</v>
      </c>
      <c r="H1622" s="67"/>
      <c r="I1622" s="134"/>
    </row>
    <row r="1623" spans="5:9">
      <c r="E1623" s="90"/>
      <c r="F1623" s="91"/>
      <c r="G1623" s="87">
        <f t="shared" si="26"/>
        <v>0</v>
      </c>
      <c r="H1623" s="67"/>
      <c r="I1623" s="134"/>
    </row>
    <row r="1624" spans="5:9">
      <c r="E1624" s="90"/>
      <c r="F1624" s="91"/>
      <c r="G1624" s="87">
        <f t="shared" si="26"/>
        <v>0</v>
      </c>
      <c r="H1624" s="67"/>
      <c r="I1624" s="134"/>
    </row>
    <row r="1625" spans="5:9">
      <c r="E1625" s="90"/>
      <c r="F1625" s="91"/>
      <c r="G1625" s="87">
        <f t="shared" si="26"/>
        <v>0</v>
      </c>
      <c r="H1625" s="67"/>
      <c r="I1625" s="134"/>
    </row>
    <row r="1626" spans="5:9">
      <c r="E1626" s="90"/>
      <c r="F1626" s="91"/>
      <c r="G1626" s="87">
        <f t="shared" si="26"/>
        <v>0</v>
      </c>
      <c r="H1626" s="67"/>
      <c r="I1626" s="134"/>
    </row>
    <row r="1627" spans="5:9">
      <c r="E1627" s="90"/>
      <c r="F1627" s="91"/>
      <c r="G1627" s="87">
        <f t="shared" si="26"/>
        <v>0</v>
      </c>
      <c r="H1627" s="67"/>
      <c r="I1627" s="134"/>
    </row>
    <row r="1628" spans="5:9">
      <c r="E1628" s="90"/>
      <c r="F1628" s="91"/>
      <c r="G1628" s="87">
        <f t="shared" si="26"/>
        <v>0</v>
      </c>
      <c r="H1628" s="67"/>
      <c r="I1628" s="134"/>
    </row>
    <row r="1629" spans="5:9">
      <c r="E1629" s="90"/>
      <c r="F1629" s="91"/>
      <c r="G1629" s="87">
        <f t="shared" si="26"/>
        <v>0</v>
      </c>
      <c r="H1629" s="67"/>
      <c r="I1629" s="134"/>
    </row>
    <row r="1630" spans="5:9">
      <c r="E1630" s="90"/>
      <c r="F1630" s="91"/>
      <c r="G1630" s="87">
        <f t="shared" si="26"/>
        <v>0</v>
      </c>
      <c r="H1630" s="67"/>
      <c r="I1630" s="134"/>
    </row>
    <row r="1631" spans="5:9">
      <c r="E1631" s="90"/>
      <c r="F1631" s="91"/>
      <c r="G1631" s="87">
        <f t="shared" si="26"/>
        <v>0</v>
      </c>
      <c r="H1631" s="67"/>
      <c r="I1631" s="134"/>
    </row>
    <row r="1632" spans="5:9">
      <c r="E1632" s="90"/>
      <c r="F1632" s="91"/>
      <c r="G1632" s="87">
        <f t="shared" si="26"/>
        <v>0</v>
      </c>
      <c r="H1632" s="67"/>
      <c r="I1632" s="134"/>
    </row>
    <row r="1633" spans="5:9">
      <c r="E1633" s="90"/>
      <c r="F1633" s="91"/>
      <c r="G1633" s="87">
        <f t="shared" si="26"/>
        <v>0</v>
      </c>
      <c r="H1633" s="67"/>
      <c r="I1633" s="134"/>
    </row>
    <row r="1634" spans="5:9">
      <c r="E1634" s="90"/>
      <c r="F1634" s="91"/>
      <c r="G1634" s="87">
        <f t="shared" si="26"/>
        <v>0</v>
      </c>
      <c r="H1634" s="67"/>
      <c r="I1634" s="134"/>
    </row>
    <row r="1635" spans="5:9">
      <c r="E1635" s="90"/>
      <c r="F1635" s="91"/>
      <c r="G1635" s="87">
        <f t="shared" si="26"/>
        <v>0</v>
      </c>
      <c r="H1635" s="67"/>
      <c r="I1635" s="134"/>
    </row>
    <row r="1636" spans="5:9">
      <c r="E1636" s="90"/>
      <c r="F1636" s="91"/>
      <c r="G1636" s="87">
        <f t="shared" si="26"/>
        <v>0</v>
      </c>
      <c r="H1636" s="67"/>
      <c r="I1636" s="134"/>
    </row>
    <row r="1637" spans="5:9">
      <c r="E1637" s="90"/>
      <c r="F1637" s="91"/>
      <c r="G1637" s="87">
        <f t="shared" si="26"/>
        <v>0</v>
      </c>
      <c r="H1637" s="67"/>
      <c r="I1637" s="134"/>
    </row>
    <row r="1638" spans="5:9">
      <c r="E1638" s="90"/>
      <c r="F1638" s="91"/>
      <c r="G1638" s="87">
        <f t="shared" si="26"/>
        <v>0</v>
      </c>
      <c r="H1638" s="67"/>
      <c r="I1638" s="134"/>
    </row>
    <row r="1639" spans="5:9">
      <c r="E1639" s="90"/>
      <c r="F1639" s="91"/>
      <c r="G1639" s="87">
        <f t="shared" si="26"/>
        <v>0</v>
      </c>
      <c r="H1639" s="67"/>
      <c r="I1639" s="134"/>
    </row>
    <row r="1640" spans="5:9">
      <c r="E1640" s="90"/>
      <c r="F1640" s="91"/>
      <c r="G1640" s="87">
        <f t="shared" si="26"/>
        <v>0</v>
      </c>
      <c r="H1640" s="67"/>
      <c r="I1640" s="134"/>
    </row>
    <row r="1641" spans="5:9">
      <c r="E1641" s="90"/>
      <c r="F1641" s="91"/>
      <c r="G1641" s="87">
        <f t="shared" si="26"/>
        <v>0</v>
      </c>
      <c r="H1641" s="67"/>
      <c r="I1641" s="134"/>
    </row>
    <row r="1642" spans="5:9">
      <c r="E1642" s="90"/>
      <c r="F1642" s="91"/>
      <c r="G1642" s="87">
        <f t="shared" si="26"/>
        <v>0</v>
      </c>
      <c r="H1642" s="67"/>
      <c r="I1642" s="134"/>
    </row>
    <row r="1643" spans="5:9">
      <c r="E1643" s="90"/>
      <c r="F1643" s="91"/>
      <c r="G1643" s="87">
        <f t="shared" si="26"/>
        <v>0</v>
      </c>
      <c r="H1643" s="67"/>
      <c r="I1643" s="134"/>
    </row>
    <row r="1644" spans="5:9">
      <c r="E1644" s="90"/>
      <c r="F1644" s="91"/>
      <c r="G1644" s="87">
        <f t="shared" si="26"/>
        <v>0</v>
      </c>
      <c r="H1644" s="67"/>
      <c r="I1644" s="134"/>
    </row>
    <row r="1645" spans="5:9">
      <c r="E1645" s="90"/>
      <c r="F1645" s="91"/>
      <c r="G1645" s="87">
        <f t="shared" si="26"/>
        <v>0</v>
      </c>
      <c r="H1645" s="67"/>
      <c r="I1645" s="134"/>
    </row>
    <row r="1646" spans="5:9">
      <c r="E1646" s="90"/>
      <c r="F1646" s="91"/>
      <c r="G1646" s="87">
        <f t="shared" si="26"/>
        <v>0</v>
      </c>
      <c r="H1646" s="67"/>
      <c r="I1646" s="134"/>
    </row>
    <row r="1647" spans="5:9">
      <c r="E1647" s="90"/>
      <c r="F1647" s="91"/>
      <c r="G1647" s="87">
        <f t="shared" si="26"/>
        <v>0</v>
      </c>
      <c r="H1647" s="67"/>
      <c r="I1647" s="134"/>
    </row>
    <row r="1648" spans="5:9">
      <c r="E1648" s="90"/>
      <c r="F1648" s="91"/>
      <c r="G1648" s="87">
        <f t="shared" si="26"/>
        <v>0</v>
      </c>
      <c r="H1648" s="67"/>
      <c r="I1648" s="134"/>
    </row>
    <row r="1649" spans="5:9">
      <c r="E1649" s="90"/>
      <c r="F1649" s="91"/>
      <c r="G1649" s="87">
        <f t="shared" si="26"/>
        <v>0</v>
      </c>
      <c r="H1649" s="67"/>
      <c r="I1649" s="134"/>
    </row>
    <row r="1650" spans="5:9">
      <c r="E1650" s="90"/>
      <c r="F1650" s="91"/>
      <c r="G1650" s="87">
        <f t="shared" si="26"/>
        <v>0</v>
      </c>
      <c r="H1650" s="67"/>
      <c r="I1650" s="134"/>
    </row>
    <row r="1651" spans="5:9">
      <c r="E1651" s="90"/>
      <c r="F1651" s="91"/>
      <c r="G1651" s="87">
        <f t="shared" si="26"/>
        <v>0</v>
      </c>
      <c r="H1651" s="67"/>
      <c r="I1651" s="134"/>
    </row>
    <row r="1652" spans="5:9">
      <c r="E1652" s="90"/>
      <c r="F1652" s="91"/>
      <c r="G1652" s="87">
        <f t="shared" si="26"/>
        <v>0</v>
      </c>
      <c r="H1652" s="67"/>
      <c r="I1652" s="134"/>
    </row>
    <row r="1653" spans="5:9">
      <c r="E1653" s="90"/>
      <c r="F1653" s="91"/>
      <c r="G1653" s="87">
        <f t="shared" si="26"/>
        <v>0</v>
      </c>
      <c r="H1653" s="67"/>
      <c r="I1653" s="134"/>
    </row>
    <row r="1654" spans="5:9">
      <c r="E1654" s="90"/>
      <c r="F1654" s="91"/>
      <c r="G1654" s="87">
        <f t="shared" si="26"/>
        <v>0</v>
      </c>
      <c r="H1654" s="67"/>
      <c r="I1654" s="134"/>
    </row>
    <row r="1655" spans="5:9">
      <c r="E1655" s="90"/>
      <c r="F1655" s="91"/>
      <c r="G1655" s="87">
        <f t="shared" si="26"/>
        <v>0</v>
      </c>
      <c r="H1655" s="67"/>
      <c r="I1655" s="134"/>
    </row>
    <row r="1656" spans="5:9">
      <c r="E1656" s="90"/>
      <c r="F1656" s="91"/>
      <c r="G1656" s="87">
        <f t="shared" si="26"/>
        <v>0</v>
      </c>
      <c r="H1656" s="67"/>
      <c r="I1656" s="134"/>
    </row>
    <row r="1657" spans="5:9">
      <c r="E1657" s="90"/>
      <c r="F1657" s="91"/>
      <c r="G1657" s="87">
        <f t="shared" si="26"/>
        <v>0</v>
      </c>
      <c r="H1657" s="67"/>
      <c r="I1657" s="134"/>
    </row>
    <row r="1658" spans="5:9">
      <c r="E1658" s="90"/>
      <c r="F1658" s="91"/>
      <c r="G1658" s="87">
        <f t="shared" si="26"/>
        <v>0</v>
      </c>
      <c r="H1658" s="67"/>
      <c r="I1658" s="134"/>
    </row>
    <row r="1659" spans="5:9">
      <c r="E1659" s="90"/>
      <c r="F1659" s="91"/>
      <c r="G1659" s="87">
        <f t="shared" si="26"/>
        <v>0</v>
      </c>
      <c r="H1659" s="67"/>
      <c r="I1659" s="134"/>
    </row>
    <row r="1660" spans="5:9">
      <c r="E1660" s="90"/>
      <c r="F1660" s="91"/>
      <c r="G1660" s="87">
        <f t="shared" si="26"/>
        <v>0</v>
      </c>
      <c r="H1660" s="67"/>
      <c r="I1660" s="134"/>
    </row>
    <row r="1661" spans="5:9">
      <c r="E1661" s="90"/>
      <c r="F1661" s="91"/>
      <c r="G1661" s="87">
        <f t="shared" si="26"/>
        <v>0</v>
      </c>
      <c r="H1661" s="67"/>
      <c r="I1661" s="134"/>
    </row>
    <row r="1662" spans="5:9">
      <c r="E1662" s="90"/>
      <c r="F1662" s="91"/>
      <c r="G1662" s="87">
        <f t="shared" si="26"/>
        <v>0</v>
      </c>
      <c r="H1662" s="67"/>
      <c r="I1662" s="134"/>
    </row>
    <row r="1663" spans="5:9">
      <c r="E1663" s="90"/>
      <c r="F1663" s="91"/>
      <c r="G1663" s="87">
        <f t="shared" si="26"/>
        <v>0</v>
      </c>
      <c r="H1663" s="67"/>
      <c r="I1663" s="134"/>
    </row>
    <row r="1664" spans="5:9">
      <c r="E1664" s="90"/>
      <c r="F1664" s="91"/>
      <c r="G1664" s="87">
        <f t="shared" si="26"/>
        <v>0</v>
      </c>
      <c r="H1664" s="67"/>
      <c r="I1664" s="134"/>
    </row>
    <row r="1665" spans="5:9">
      <c r="E1665" s="90"/>
      <c r="F1665" s="91"/>
      <c r="G1665" s="87">
        <f t="shared" si="26"/>
        <v>0</v>
      </c>
      <c r="H1665" s="67"/>
      <c r="I1665" s="134"/>
    </row>
    <row r="1666" spans="5:9">
      <c r="E1666" s="90"/>
      <c r="F1666" s="91"/>
      <c r="G1666" s="87">
        <f t="shared" si="26"/>
        <v>0</v>
      </c>
      <c r="H1666" s="67"/>
      <c r="I1666" s="134"/>
    </row>
    <row r="1667" spans="5:9">
      <c r="E1667" s="90"/>
      <c r="F1667" s="91"/>
      <c r="G1667" s="87">
        <f t="shared" ref="G1667:G1730" si="27">E1667+F1667</f>
        <v>0</v>
      </c>
      <c r="H1667" s="67"/>
      <c r="I1667" s="134"/>
    </row>
    <row r="1668" spans="5:9">
      <c r="E1668" s="90"/>
      <c r="F1668" s="91"/>
      <c r="G1668" s="87">
        <f t="shared" si="27"/>
        <v>0</v>
      </c>
      <c r="H1668" s="67"/>
      <c r="I1668" s="134"/>
    </row>
    <row r="1669" spans="5:9">
      <c r="E1669" s="90"/>
      <c r="F1669" s="91"/>
      <c r="G1669" s="87">
        <f t="shared" si="27"/>
        <v>0</v>
      </c>
      <c r="H1669" s="67"/>
      <c r="I1669" s="134"/>
    </row>
    <row r="1670" spans="5:9">
      <c r="E1670" s="90"/>
      <c r="F1670" s="91"/>
      <c r="G1670" s="87">
        <f t="shared" si="27"/>
        <v>0</v>
      </c>
      <c r="H1670" s="67"/>
      <c r="I1670" s="134"/>
    </row>
    <row r="1671" spans="5:9">
      <c r="E1671" s="90"/>
      <c r="F1671" s="91"/>
      <c r="G1671" s="87">
        <f t="shared" si="27"/>
        <v>0</v>
      </c>
      <c r="H1671" s="67"/>
      <c r="I1671" s="134"/>
    </row>
    <row r="1672" spans="5:9">
      <c r="E1672" s="90"/>
      <c r="F1672" s="91"/>
      <c r="G1672" s="87">
        <f t="shared" si="27"/>
        <v>0</v>
      </c>
      <c r="H1672" s="67"/>
      <c r="I1672" s="134"/>
    </row>
    <row r="1673" spans="5:9">
      <c r="E1673" s="90"/>
      <c r="F1673" s="91"/>
      <c r="G1673" s="87">
        <f t="shared" si="27"/>
        <v>0</v>
      </c>
      <c r="H1673" s="67"/>
      <c r="I1673" s="134"/>
    </row>
    <row r="1674" spans="5:9">
      <c r="E1674" s="90"/>
      <c r="F1674" s="91"/>
      <c r="G1674" s="87">
        <f t="shared" si="27"/>
        <v>0</v>
      </c>
      <c r="H1674" s="67"/>
      <c r="I1674" s="134"/>
    </row>
    <row r="1675" spans="5:9">
      <c r="E1675" s="90"/>
      <c r="F1675" s="91"/>
      <c r="G1675" s="87">
        <f t="shared" si="27"/>
        <v>0</v>
      </c>
      <c r="H1675" s="67"/>
      <c r="I1675" s="134"/>
    </row>
    <row r="1676" spans="5:9">
      <c r="E1676" s="90"/>
      <c r="F1676" s="91"/>
      <c r="G1676" s="87">
        <f t="shared" si="27"/>
        <v>0</v>
      </c>
      <c r="H1676" s="67"/>
      <c r="I1676" s="134"/>
    </row>
    <row r="1677" spans="5:9">
      <c r="E1677" s="90"/>
      <c r="F1677" s="91"/>
      <c r="G1677" s="87">
        <f t="shared" si="27"/>
        <v>0</v>
      </c>
      <c r="H1677" s="67"/>
      <c r="I1677" s="134"/>
    </row>
    <row r="1678" spans="5:9">
      <c r="E1678" s="90"/>
      <c r="F1678" s="91"/>
      <c r="G1678" s="87">
        <f t="shared" si="27"/>
        <v>0</v>
      </c>
      <c r="H1678" s="67"/>
      <c r="I1678" s="134"/>
    </row>
    <row r="1679" spans="5:9">
      <c r="E1679" s="90"/>
      <c r="F1679" s="91"/>
      <c r="G1679" s="87">
        <f t="shared" si="27"/>
        <v>0</v>
      </c>
      <c r="H1679" s="67"/>
      <c r="I1679" s="134"/>
    </row>
    <row r="1680" spans="5:9">
      <c r="E1680" s="90"/>
      <c r="F1680" s="91"/>
      <c r="G1680" s="87">
        <f t="shared" si="27"/>
        <v>0</v>
      </c>
      <c r="H1680" s="67"/>
      <c r="I1680" s="134"/>
    </row>
    <row r="1681" spans="5:9">
      <c r="E1681" s="90"/>
      <c r="F1681" s="91"/>
      <c r="G1681" s="87">
        <f t="shared" si="27"/>
        <v>0</v>
      </c>
      <c r="H1681" s="67"/>
      <c r="I1681" s="134"/>
    </row>
    <row r="1682" spans="5:9">
      <c r="E1682" s="90"/>
      <c r="F1682" s="91"/>
      <c r="G1682" s="87">
        <f t="shared" si="27"/>
        <v>0</v>
      </c>
      <c r="H1682" s="67"/>
      <c r="I1682" s="134"/>
    </row>
    <row r="1683" spans="5:9">
      <c r="E1683" s="90"/>
      <c r="F1683" s="91"/>
      <c r="G1683" s="87">
        <f t="shared" si="27"/>
        <v>0</v>
      </c>
      <c r="H1683" s="67"/>
      <c r="I1683" s="134"/>
    </row>
    <row r="1684" spans="5:9">
      <c r="E1684" s="90"/>
      <c r="F1684" s="91"/>
      <c r="G1684" s="87">
        <f t="shared" si="27"/>
        <v>0</v>
      </c>
      <c r="H1684" s="67"/>
      <c r="I1684" s="134"/>
    </row>
    <row r="1685" spans="5:9">
      <c r="E1685" s="90"/>
      <c r="F1685" s="91"/>
      <c r="G1685" s="87">
        <f t="shared" si="27"/>
        <v>0</v>
      </c>
      <c r="H1685" s="67"/>
      <c r="I1685" s="134"/>
    </row>
    <row r="1686" spans="5:9">
      <c r="E1686" s="90"/>
      <c r="F1686" s="91"/>
      <c r="G1686" s="87">
        <f t="shared" si="27"/>
        <v>0</v>
      </c>
      <c r="H1686" s="67"/>
      <c r="I1686" s="134"/>
    </row>
    <row r="1687" spans="5:9">
      <c r="E1687" s="90"/>
      <c r="F1687" s="91"/>
      <c r="G1687" s="87">
        <f t="shared" si="27"/>
        <v>0</v>
      </c>
      <c r="H1687" s="67"/>
      <c r="I1687" s="134"/>
    </row>
    <row r="1688" spans="5:9">
      <c r="E1688" s="90"/>
      <c r="F1688" s="91"/>
      <c r="G1688" s="87">
        <f t="shared" si="27"/>
        <v>0</v>
      </c>
      <c r="H1688" s="67"/>
      <c r="I1688" s="134"/>
    </row>
    <row r="1689" spans="5:9">
      <c r="E1689" s="90"/>
      <c r="F1689" s="91"/>
      <c r="G1689" s="87">
        <f t="shared" si="27"/>
        <v>0</v>
      </c>
      <c r="H1689" s="67"/>
      <c r="I1689" s="134"/>
    </row>
    <row r="1690" spans="5:9">
      <c r="E1690" s="90"/>
      <c r="F1690" s="91"/>
      <c r="G1690" s="87">
        <f t="shared" si="27"/>
        <v>0</v>
      </c>
      <c r="H1690" s="67"/>
      <c r="I1690" s="134"/>
    </row>
    <row r="1691" spans="5:9">
      <c r="E1691" s="90"/>
      <c r="F1691" s="91"/>
      <c r="G1691" s="87">
        <f t="shared" si="27"/>
        <v>0</v>
      </c>
      <c r="H1691" s="67"/>
      <c r="I1691" s="134"/>
    </row>
    <row r="1692" spans="5:9">
      <c r="E1692" s="90"/>
      <c r="F1692" s="91"/>
      <c r="G1692" s="87">
        <f t="shared" si="27"/>
        <v>0</v>
      </c>
      <c r="H1692" s="67"/>
      <c r="I1692" s="134"/>
    </row>
    <row r="1693" spans="5:9">
      <c r="E1693" s="90"/>
      <c r="F1693" s="91"/>
      <c r="G1693" s="87">
        <f t="shared" si="27"/>
        <v>0</v>
      </c>
      <c r="H1693" s="67"/>
      <c r="I1693" s="134"/>
    </row>
    <row r="1694" spans="5:9">
      <c r="E1694" s="90"/>
      <c r="F1694" s="91"/>
      <c r="G1694" s="87">
        <f t="shared" si="27"/>
        <v>0</v>
      </c>
      <c r="H1694" s="67"/>
      <c r="I1694" s="134"/>
    </row>
    <row r="1695" spans="5:9">
      <c r="E1695" s="90"/>
      <c r="F1695" s="91"/>
      <c r="G1695" s="87">
        <f t="shared" si="27"/>
        <v>0</v>
      </c>
      <c r="H1695" s="67"/>
      <c r="I1695" s="134"/>
    </row>
    <row r="1696" spans="5:9">
      <c r="E1696" s="90"/>
      <c r="F1696" s="91"/>
      <c r="G1696" s="87">
        <f t="shared" si="27"/>
        <v>0</v>
      </c>
      <c r="H1696" s="67"/>
      <c r="I1696" s="134"/>
    </row>
    <row r="1697" spans="5:9">
      <c r="E1697" s="90"/>
      <c r="F1697" s="91"/>
      <c r="G1697" s="87">
        <f t="shared" si="27"/>
        <v>0</v>
      </c>
      <c r="H1697" s="67"/>
      <c r="I1697" s="134"/>
    </row>
    <row r="1698" spans="5:9">
      <c r="E1698" s="90"/>
      <c r="F1698" s="91"/>
      <c r="G1698" s="87">
        <f t="shared" si="27"/>
        <v>0</v>
      </c>
      <c r="H1698" s="67"/>
      <c r="I1698" s="134"/>
    </row>
    <row r="1699" spans="5:9">
      <c r="E1699" s="90"/>
      <c r="F1699" s="91"/>
      <c r="G1699" s="87">
        <f t="shared" si="27"/>
        <v>0</v>
      </c>
      <c r="H1699" s="67"/>
      <c r="I1699" s="134"/>
    </row>
    <row r="1700" spans="5:9">
      <c r="E1700" s="90"/>
      <c r="F1700" s="91"/>
      <c r="G1700" s="87">
        <f t="shared" si="27"/>
        <v>0</v>
      </c>
      <c r="H1700" s="67"/>
      <c r="I1700" s="134"/>
    </row>
    <row r="1701" spans="5:9">
      <c r="E1701" s="90"/>
      <c r="F1701" s="91"/>
      <c r="G1701" s="87">
        <f t="shared" si="27"/>
        <v>0</v>
      </c>
      <c r="H1701" s="67"/>
      <c r="I1701" s="134"/>
    </row>
    <row r="1702" spans="5:9">
      <c r="E1702" s="90"/>
      <c r="F1702" s="91"/>
      <c r="G1702" s="87">
        <f t="shared" si="27"/>
        <v>0</v>
      </c>
      <c r="H1702" s="67"/>
      <c r="I1702" s="134"/>
    </row>
    <row r="1703" spans="5:9">
      <c r="E1703" s="90"/>
      <c r="F1703" s="91"/>
      <c r="G1703" s="87">
        <f t="shared" si="27"/>
        <v>0</v>
      </c>
      <c r="H1703" s="67"/>
      <c r="I1703" s="134"/>
    </row>
    <row r="1704" spans="5:9">
      <c r="E1704" s="90"/>
      <c r="F1704" s="91"/>
      <c r="G1704" s="87">
        <f t="shared" si="27"/>
        <v>0</v>
      </c>
      <c r="H1704" s="67"/>
      <c r="I1704" s="134"/>
    </row>
    <row r="1705" spans="5:9">
      <c r="E1705" s="90"/>
      <c r="F1705" s="91"/>
      <c r="G1705" s="87">
        <f t="shared" si="27"/>
        <v>0</v>
      </c>
      <c r="H1705" s="67"/>
      <c r="I1705" s="134"/>
    </row>
    <row r="1706" spans="5:9">
      <c r="E1706" s="90"/>
      <c r="F1706" s="91"/>
      <c r="G1706" s="87">
        <f t="shared" si="27"/>
        <v>0</v>
      </c>
      <c r="H1706" s="67"/>
      <c r="I1706" s="134"/>
    </row>
    <row r="1707" spans="5:9">
      <c r="E1707" s="90"/>
      <c r="F1707" s="91"/>
      <c r="G1707" s="87">
        <f t="shared" si="27"/>
        <v>0</v>
      </c>
      <c r="H1707" s="67"/>
      <c r="I1707" s="134"/>
    </row>
    <row r="1708" spans="5:9">
      <c r="E1708" s="90"/>
      <c r="F1708" s="91"/>
      <c r="G1708" s="87">
        <f t="shared" si="27"/>
        <v>0</v>
      </c>
      <c r="H1708" s="67"/>
      <c r="I1708" s="134"/>
    </row>
    <row r="1709" spans="5:9">
      <c r="E1709" s="90"/>
      <c r="F1709" s="91"/>
      <c r="G1709" s="87">
        <f t="shared" si="27"/>
        <v>0</v>
      </c>
      <c r="H1709" s="67"/>
      <c r="I1709" s="134"/>
    </row>
    <row r="1710" spans="5:9">
      <c r="E1710" s="90"/>
      <c r="F1710" s="91"/>
      <c r="G1710" s="87">
        <f t="shared" si="27"/>
        <v>0</v>
      </c>
      <c r="H1710" s="67"/>
      <c r="I1710" s="134"/>
    </row>
    <row r="1711" spans="5:9">
      <c r="E1711" s="90"/>
      <c r="F1711" s="91"/>
      <c r="G1711" s="87">
        <f t="shared" si="27"/>
        <v>0</v>
      </c>
      <c r="H1711" s="67"/>
      <c r="I1711" s="134"/>
    </row>
    <row r="1712" spans="5:9">
      <c r="E1712" s="90"/>
      <c r="F1712" s="91"/>
      <c r="G1712" s="87">
        <f t="shared" si="27"/>
        <v>0</v>
      </c>
      <c r="H1712" s="67"/>
      <c r="I1712" s="134"/>
    </row>
    <row r="1713" spans="5:9">
      <c r="E1713" s="90"/>
      <c r="F1713" s="91"/>
      <c r="G1713" s="87">
        <f t="shared" si="27"/>
        <v>0</v>
      </c>
      <c r="H1713" s="67"/>
      <c r="I1713" s="134"/>
    </row>
    <row r="1714" spans="5:9">
      <c r="E1714" s="90"/>
      <c r="F1714" s="91"/>
      <c r="G1714" s="87">
        <f t="shared" si="27"/>
        <v>0</v>
      </c>
      <c r="H1714" s="67"/>
      <c r="I1714" s="134"/>
    </row>
    <row r="1715" spans="5:9">
      <c r="E1715" s="90"/>
      <c r="F1715" s="91"/>
      <c r="G1715" s="87">
        <f t="shared" si="27"/>
        <v>0</v>
      </c>
      <c r="H1715" s="67"/>
      <c r="I1715" s="134"/>
    </row>
    <row r="1716" spans="5:9">
      <c r="E1716" s="90"/>
      <c r="F1716" s="91"/>
      <c r="G1716" s="87">
        <f t="shared" si="27"/>
        <v>0</v>
      </c>
      <c r="H1716" s="67"/>
      <c r="I1716" s="134"/>
    </row>
    <row r="1717" spans="5:9">
      <c r="E1717" s="90"/>
      <c r="F1717" s="91"/>
      <c r="G1717" s="87">
        <f t="shared" si="27"/>
        <v>0</v>
      </c>
      <c r="H1717" s="67"/>
      <c r="I1717" s="134"/>
    </row>
    <row r="1718" spans="5:9">
      <c r="E1718" s="90"/>
      <c r="F1718" s="91"/>
      <c r="G1718" s="87">
        <f t="shared" si="27"/>
        <v>0</v>
      </c>
      <c r="H1718" s="67"/>
      <c r="I1718" s="134"/>
    </row>
    <row r="1719" spans="5:9">
      <c r="E1719" s="90"/>
      <c r="F1719" s="91"/>
      <c r="G1719" s="87">
        <f t="shared" si="27"/>
        <v>0</v>
      </c>
      <c r="H1719" s="67"/>
      <c r="I1719" s="134"/>
    </row>
    <row r="1720" spans="5:9">
      <c r="E1720" s="90"/>
      <c r="F1720" s="91"/>
      <c r="G1720" s="87">
        <f t="shared" si="27"/>
        <v>0</v>
      </c>
      <c r="H1720" s="67"/>
      <c r="I1720" s="134"/>
    </row>
    <row r="1721" spans="5:9">
      <c r="E1721" s="90"/>
      <c r="F1721" s="91"/>
      <c r="G1721" s="87">
        <f t="shared" si="27"/>
        <v>0</v>
      </c>
      <c r="H1721" s="67"/>
      <c r="I1721" s="134"/>
    </row>
    <row r="1722" spans="5:9">
      <c r="E1722" s="90"/>
      <c r="F1722" s="91"/>
      <c r="G1722" s="87">
        <f t="shared" si="27"/>
        <v>0</v>
      </c>
      <c r="H1722" s="67"/>
      <c r="I1722" s="134"/>
    </row>
    <row r="1723" spans="5:9">
      <c r="E1723" s="90"/>
      <c r="F1723" s="91"/>
      <c r="G1723" s="87">
        <f t="shared" si="27"/>
        <v>0</v>
      </c>
      <c r="H1723" s="67"/>
      <c r="I1723" s="134"/>
    </row>
    <row r="1724" spans="5:9">
      <c r="E1724" s="90"/>
      <c r="F1724" s="91"/>
      <c r="G1724" s="87">
        <f t="shared" si="27"/>
        <v>0</v>
      </c>
      <c r="H1724" s="67"/>
      <c r="I1724" s="134"/>
    </row>
    <row r="1725" spans="5:9">
      <c r="E1725" s="90"/>
      <c r="F1725" s="91"/>
      <c r="G1725" s="87">
        <f t="shared" si="27"/>
        <v>0</v>
      </c>
      <c r="H1725" s="67"/>
      <c r="I1725" s="134"/>
    </row>
    <row r="1726" spans="5:9">
      <c r="E1726" s="90"/>
      <c r="F1726" s="91"/>
      <c r="G1726" s="87">
        <f t="shared" si="27"/>
        <v>0</v>
      </c>
      <c r="H1726" s="67"/>
      <c r="I1726" s="134"/>
    </row>
    <row r="1727" spans="5:9">
      <c r="E1727" s="90"/>
      <c r="F1727" s="91"/>
      <c r="G1727" s="87">
        <f t="shared" si="27"/>
        <v>0</v>
      </c>
      <c r="H1727" s="67"/>
      <c r="I1727" s="134"/>
    </row>
    <row r="1728" spans="5:9">
      <c r="E1728" s="90"/>
      <c r="F1728" s="91"/>
      <c r="G1728" s="87">
        <f t="shared" si="27"/>
        <v>0</v>
      </c>
      <c r="H1728" s="67"/>
      <c r="I1728" s="134"/>
    </row>
    <row r="1729" spans="5:9">
      <c r="E1729" s="90"/>
      <c r="F1729" s="91"/>
      <c r="G1729" s="87">
        <f t="shared" si="27"/>
        <v>0</v>
      </c>
      <c r="H1729" s="67"/>
      <c r="I1729" s="134"/>
    </row>
    <row r="1730" spans="5:9">
      <c r="E1730" s="90"/>
      <c r="F1730" s="91"/>
      <c r="G1730" s="87">
        <f t="shared" si="27"/>
        <v>0</v>
      </c>
      <c r="H1730" s="67"/>
      <c r="I1730" s="134"/>
    </row>
    <row r="1731" spans="5:9">
      <c r="E1731" s="90"/>
      <c r="F1731" s="91"/>
      <c r="G1731" s="87">
        <f t="shared" ref="G1731:G1794" si="28">E1731+F1731</f>
        <v>0</v>
      </c>
      <c r="H1731" s="67"/>
      <c r="I1731" s="134"/>
    </row>
    <row r="1732" spans="5:9">
      <c r="E1732" s="90"/>
      <c r="F1732" s="91"/>
      <c r="G1732" s="87">
        <f t="shared" si="28"/>
        <v>0</v>
      </c>
      <c r="H1732" s="67"/>
      <c r="I1732" s="134"/>
    </row>
    <row r="1733" spans="5:9">
      <c r="E1733" s="90"/>
      <c r="F1733" s="91"/>
      <c r="G1733" s="87">
        <f t="shared" si="28"/>
        <v>0</v>
      </c>
      <c r="H1733" s="67"/>
      <c r="I1733" s="134"/>
    </row>
    <row r="1734" spans="5:9">
      <c r="E1734" s="90"/>
      <c r="F1734" s="91"/>
      <c r="G1734" s="87">
        <f t="shared" si="28"/>
        <v>0</v>
      </c>
      <c r="H1734" s="67"/>
      <c r="I1734" s="134"/>
    </row>
    <row r="1735" spans="5:9">
      <c r="E1735" s="90"/>
      <c r="F1735" s="91"/>
      <c r="G1735" s="87">
        <f t="shared" si="28"/>
        <v>0</v>
      </c>
      <c r="H1735" s="67"/>
      <c r="I1735" s="134"/>
    </row>
    <row r="1736" spans="5:9">
      <c r="E1736" s="90"/>
      <c r="F1736" s="91"/>
      <c r="G1736" s="87">
        <f t="shared" si="28"/>
        <v>0</v>
      </c>
      <c r="H1736" s="67"/>
      <c r="I1736" s="134"/>
    </row>
    <row r="1737" spans="5:9">
      <c r="E1737" s="90"/>
      <c r="F1737" s="91"/>
      <c r="G1737" s="87">
        <f t="shared" si="28"/>
        <v>0</v>
      </c>
      <c r="H1737" s="67"/>
      <c r="I1737" s="134"/>
    </row>
    <row r="1738" spans="5:9">
      <c r="E1738" s="90"/>
      <c r="F1738" s="91"/>
      <c r="G1738" s="87">
        <f t="shared" si="28"/>
        <v>0</v>
      </c>
      <c r="H1738" s="67"/>
      <c r="I1738" s="134"/>
    </row>
    <row r="1739" spans="5:9">
      <c r="E1739" s="90"/>
      <c r="F1739" s="91"/>
      <c r="G1739" s="87">
        <f t="shared" si="28"/>
        <v>0</v>
      </c>
      <c r="H1739" s="67"/>
      <c r="I1739" s="134"/>
    </row>
    <row r="1740" spans="5:9">
      <c r="E1740" s="90"/>
      <c r="F1740" s="91"/>
      <c r="G1740" s="87">
        <f t="shared" si="28"/>
        <v>0</v>
      </c>
      <c r="H1740" s="67"/>
      <c r="I1740" s="134"/>
    </row>
    <row r="1741" spans="5:9">
      <c r="E1741" s="90"/>
      <c r="F1741" s="91"/>
      <c r="G1741" s="87">
        <f t="shared" si="28"/>
        <v>0</v>
      </c>
      <c r="H1741" s="67"/>
      <c r="I1741" s="134"/>
    </row>
    <row r="1742" spans="5:9">
      <c r="E1742" s="90"/>
      <c r="F1742" s="91"/>
      <c r="G1742" s="87">
        <f t="shared" si="28"/>
        <v>0</v>
      </c>
      <c r="H1742" s="67"/>
      <c r="I1742" s="134"/>
    </row>
    <row r="1743" spans="5:9">
      <c r="E1743" s="90"/>
      <c r="F1743" s="91"/>
      <c r="G1743" s="87">
        <f t="shared" si="28"/>
        <v>0</v>
      </c>
      <c r="H1743" s="67"/>
      <c r="I1743" s="134"/>
    </row>
    <row r="1744" spans="5:9">
      <c r="E1744" s="90"/>
      <c r="F1744" s="91"/>
      <c r="G1744" s="87">
        <f t="shared" si="28"/>
        <v>0</v>
      </c>
      <c r="H1744" s="67"/>
      <c r="I1744" s="134"/>
    </row>
    <row r="1745" spans="5:9">
      <c r="E1745" s="90"/>
      <c r="F1745" s="91"/>
      <c r="G1745" s="87">
        <f t="shared" si="28"/>
        <v>0</v>
      </c>
      <c r="H1745" s="67"/>
      <c r="I1745" s="134"/>
    </row>
    <row r="1746" spans="5:9">
      <c r="E1746" s="90"/>
      <c r="F1746" s="91"/>
      <c r="G1746" s="87">
        <f t="shared" si="28"/>
        <v>0</v>
      </c>
      <c r="H1746" s="67"/>
      <c r="I1746" s="134"/>
    </row>
    <row r="1747" spans="5:9">
      <c r="E1747" s="90"/>
      <c r="F1747" s="91"/>
      <c r="G1747" s="87">
        <f t="shared" si="28"/>
        <v>0</v>
      </c>
      <c r="H1747" s="67"/>
      <c r="I1747" s="134"/>
    </row>
    <row r="1748" spans="5:9">
      <c r="E1748" s="90"/>
      <c r="F1748" s="91"/>
      <c r="G1748" s="87">
        <f t="shared" si="28"/>
        <v>0</v>
      </c>
      <c r="H1748" s="67"/>
      <c r="I1748" s="134"/>
    </row>
    <row r="1749" spans="5:9">
      <c r="E1749" s="90"/>
      <c r="F1749" s="91"/>
      <c r="G1749" s="87">
        <f t="shared" si="28"/>
        <v>0</v>
      </c>
      <c r="H1749" s="67"/>
      <c r="I1749" s="134"/>
    </row>
    <row r="1750" spans="5:9">
      <c r="E1750" s="90"/>
      <c r="F1750" s="91"/>
      <c r="G1750" s="87">
        <f t="shared" si="28"/>
        <v>0</v>
      </c>
      <c r="H1750" s="67"/>
      <c r="I1750" s="134"/>
    </row>
    <row r="1751" spans="5:9">
      <c r="E1751" s="90"/>
      <c r="F1751" s="91"/>
      <c r="G1751" s="87">
        <f t="shared" si="28"/>
        <v>0</v>
      </c>
      <c r="H1751" s="67"/>
      <c r="I1751" s="134"/>
    </row>
    <row r="1752" spans="5:9">
      <c r="E1752" s="90"/>
      <c r="F1752" s="91"/>
      <c r="G1752" s="87">
        <f t="shared" si="28"/>
        <v>0</v>
      </c>
      <c r="H1752" s="67"/>
      <c r="I1752" s="134"/>
    </row>
    <row r="1753" spans="5:9">
      <c r="E1753" s="90"/>
      <c r="F1753" s="91"/>
      <c r="G1753" s="87">
        <f t="shared" si="28"/>
        <v>0</v>
      </c>
      <c r="H1753" s="67"/>
      <c r="I1753" s="134"/>
    </row>
    <row r="1754" spans="5:9">
      <c r="E1754" s="90"/>
      <c r="F1754" s="91"/>
      <c r="G1754" s="87">
        <f t="shared" si="28"/>
        <v>0</v>
      </c>
      <c r="H1754" s="67"/>
      <c r="I1754" s="134"/>
    </row>
    <row r="1755" spans="5:9">
      <c r="E1755" s="90"/>
      <c r="F1755" s="91"/>
      <c r="G1755" s="87">
        <f t="shared" si="28"/>
        <v>0</v>
      </c>
      <c r="H1755" s="67"/>
      <c r="I1755" s="134"/>
    </row>
    <row r="1756" spans="5:9">
      <c r="E1756" s="90"/>
      <c r="F1756" s="91"/>
      <c r="G1756" s="87">
        <f t="shared" si="28"/>
        <v>0</v>
      </c>
      <c r="H1756" s="67"/>
      <c r="I1756" s="134"/>
    </row>
    <row r="1757" spans="5:9">
      <c r="E1757" s="90"/>
      <c r="F1757" s="91"/>
      <c r="G1757" s="87">
        <f t="shared" si="28"/>
        <v>0</v>
      </c>
      <c r="H1757" s="67"/>
      <c r="I1757" s="134"/>
    </row>
    <row r="1758" spans="5:9">
      <c r="E1758" s="90"/>
      <c r="F1758" s="91"/>
      <c r="G1758" s="87">
        <f t="shared" si="28"/>
        <v>0</v>
      </c>
      <c r="H1758" s="67"/>
      <c r="I1758" s="134"/>
    </row>
    <row r="1759" spans="5:9">
      <c r="E1759" s="90"/>
      <c r="F1759" s="91"/>
      <c r="G1759" s="87">
        <f t="shared" si="28"/>
        <v>0</v>
      </c>
      <c r="H1759" s="67"/>
      <c r="I1759" s="134"/>
    </row>
    <row r="1760" spans="5:9">
      <c r="E1760" s="90"/>
      <c r="F1760" s="91"/>
      <c r="G1760" s="87">
        <f t="shared" si="28"/>
        <v>0</v>
      </c>
      <c r="H1760" s="67"/>
      <c r="I1760" s="134"/>
    </row>
    <row r="1761" spans="5:9">
      <c r="E1761" s="90"/>
      <c r="F1761" s="91"/>
      <c r="G1761" s="87">
        <f t="shared" si="28"/>
        <v>0</v>
      </c>
      <c r="H1761" s="67"/>
      <c r="I1761" s="134"/>
    </row>
    <row r="1762" spans="5:9">
      <c r="E1762" s="90"/>
      <c r="F1762" s="91"/>
      <c r="G1762" s="87">
        <f t="shared" si="28"/>
        <v>0</v>
      </c>
      <c r="H1762" s="67"/>
      <c r="I1762" s="134"/>
    </row>
    <row r="1763" spans="5:9">
      <c r="E1763" s="90"/>
      <c r="F1763" s="91"/>
      <c r="G1763" s="87">
        <f t="shared" si="28"/>
        <v>0</v>
      </c>
      <c r="H1763" s="67"/>
      <c r="I1763" s="134"/>
    </row>
    <row r="1764" spans="5:9">
      <c r="E1764" s="90"/>
      <c r="F1764" s="91"/>
      <c r="G1764" s="87">
        <f t="shared" si="28"/>
        <v>0</v>
      </c>
      <c r="H1764" s="67"/>
      <c r="I1764" s="134"/>
    </row>
    <row r="1765" spans="5:9">
      <c r="E1765" s="90"/>
      <c r="F1765" s="91"/>
      <c r="G1765" s="87">
        <f t="shared" si="28"/>
        <v>0</v>
      </c>
      <c r="H1765" s="67"/>
      <c r="I1765" s="134"/>
    </row>
    <row r="1766" spans="5:9">
      <c r="E1766" s="90"/>
      <c r="F1766" s="91"/>
      <c r="G1766" s="87">
        <f t="shared" si="28"/>
        <v>0</v>
      </c>
      <c r="H1766" s="67"/>
      <c r="I1766" s="134"/>
    </row>
    <row r="1767" spans="5:9">
      <c r="E1767" s="90"/>
      <c r="F1767" s="91"/>
      <c r="G1767" s="87">
        <f t="shared" si="28"/>
        <v>0</v>
      </c>
      <c r="H1767" s="67"/>
      <c r="I1767" s="134"/>
    </row>
    <row r="1768" spans="5:9">
      <c r="E1768" s="90"/>
      <c r="F1768" s="91"/>
      <c r="G1768" s="87">
        <f t="shared" si="28"/>
        <v>0</v>
      </c>
      <c r="H1768" s="67"/>
      <c r="I1768" s="134"/>
    </row>
    <row r="1769" spans="5:9">
      <c r="E1769" s="90"/>
      <c r="F1769" s="91"/>
      <c r="G1769" s="87">
        <f t="shared" si="28"/>
        <v>0</v>
      </c>
      <c r="H1769" s="67"/>
      <c r="I1769" s="134"/>
    </row>
    <row r="1770" spans="5:9">
      <c r="E1770" s="90"/>
      <c r="F1770" s="91"/>
      <c r="G1770" s="87">
        <f t="shared" si="28"/>
        <v>0</v>
      </c>
      <c r="H1770" s="67"/>
      <c r="I1770" s="134"/>
    </row>
    <row r="1771" spans="5:9">
      <c r="E1771" s="90"/>
      <c r="F1771" s="91"/>
      <c r="G1771" s="87">
        <f t="shared" si="28"/>
        <v>0</v>
      </c>
      <c r="H1771" s="67"/>
      <c r="I1771" s="134"/>
    </row>
    <row r="1772" spans="5:9">
      <c r="E1772" s="90"/>
      <c r="F1772" s="91"/>
      <c r="G1772" s="87">
        <f t="shared" si="28"/>
        <v>0</v>
      </c>
      <c r="H1772" s="67"/>
      <c r="I1772" s="134"/>
    </row>
    <row r="1773" spans="5:9">
      <c r="E1773" s="90"/>
      <c r="F1773" s="91"/>
      <c r="G1773" s="87">
        <f t="shared" si="28"/>
        <v>0</v>
      </c>
      <c r="H1773" s="67"/>
      <c r="I1773" s="134"/>
    </row>
    <row r="1774" spans="5:9">
      <c r="E1774" s="90"/>
      <c r="F1774" s="91"/>
      <c r="G1774" s="87">
        <f t="shared" si="28"/>
        <v>0</v>
      </c>
      <c r="H1774" s="67"/>
      <c r="I1774" s="134"/>
    </row>
    <row r="1775" spans="5:9">
      <c r="E1775" s="90"/>
      <c r="F1775" s="91"/>
      <c r="G1775" s="87">
        <f t="shared" si="28"/>
        <v>0</v>
      </c>
      <c r="H1775" s="67"/>
      <c r="I1775" s="134"/>
    </row>
    <row r="1776" spans="5:9">
      <c r="E1776" s="90"/>
      <c r="F1776" s="91"/>
      <c r="G1776" s="87">
        <f t="shared" si="28"/>
        <v>0</v>
      </c>
      <c r="H1776" s="67"/>
      <c r="I1776" s="134"/>
    </row>
    <row r="1777" spans="5:9">
      <c r="E1777" s="90"/>
      <c r="F1777" s="91"/>
      <c r="G1777" s="87">
        <f t="shared" si="28"/>
        <v>0</v>
      </c>
      <c r="H1777" s="67"/>
      <c r="I1777" s="134"/>
    </row>
    <row r="1778" spans="5:9">
      <c r="E1778" s="90"/>
      <c r="F1778" s="91"/>
      <c r="G1778" s="87">
        <f t="shared" si="28"/>
        <v>0</v>
      </c>
      <c r="H1778" s="67"/>
      <c r="I1778" s="134"/>
    </row>
    <row r="1779" spans="5:9">
      <c r="E1779" s="90"/>
      <c r="F1779" s="91"/>
      <c r="G1779" s="87">
        <f t="shared" si="28"/>
        <v>0</v>
      </c>
      <c r="H1779" s="67"/>
      <c r="I1779" s="134"/>
    </row>
    <row r="1780" spans="5:9">
      <c r="E1780" s="90"/>
      <c r="F1780" s="91"/>
      <c r="G1780" s="87">
        <f t="shared" si="28"/>
        <v>0</v>
      </c>
      <c r="H1780" s="67"/>
      <c r="I1780" s="134"/>
    </row>
    <row r="1781" spans="5:9">
      <c r="E1781" s="90"/>
      <c r="F1781" s="91"/>
      <c r="G1781" s="87">
        <f t="shared" si="28"/>
        <v>0</v>
      </c>
      <c r="H1781" s="67"/>
      <c r="I1781" s="134"/>
    </row>
    <row r="1782" spans="5:9">
      <c r="E1782" s="90"/>
      <c r="F1782" s="91"/>
      <c r="G1782" s="87">
        <f t="shared" si="28"/>
        <v>0</v>
      </c>
      <c r="H1782" s="67"/>
      <c r="I1782" s="134"/>
    </row>
    <row r="1783" spans="5:9">
      <c r="E1783" s="90"/>
      <c r="F1783" s="91"/>
      <c r="G1783" s="87">
        <f t="shared" si="28"/>
        <v>0</v>
      </c>
      <c r="H1783" s="67"/>
      <c r="I1783" s="134"/>
    </row>
    <row r="1784" spans="5:9">
      <c r="E1784" s="90"/>
      <c r="F1784" s="91"/>
      <c r="G1784" s="87">
        <f t="shared" si="28"/>
        <v>0</v>
      </c>
      <c r="H1784" s="67"/>
      <c r="I1784" s="134"/>
    </row>
    <row r="1785" spans="5:9">
      <c r="E1785" s="90"/>
      <c r="F1785" s="91"/>
      <c r="G1785" s="87">
        <f t="shared" si="28"/>
        <v>0</v>
      </c>
      <c r="H1785" s="67"/>
      <c r="I1785" s="134"/>
    </row>
    <row r="1786" spans="5:9">
      <c r="E1786" s="90"/>
      <c r="F1786" s="91"/>
      <c r="G1786" s="87">
        <f t="shared" si="28"/>
        <v>0</v>
      </c>
      <c r="H1786" s="67"/>
      <c r="I1786" s="134"/>
    </row>
    <row r="1787" spans="5:9">
      <c r="E1787" s="90"/>
      <c r="F1787" s="91"/>
      <c r="G1787" s="87">
        <f t="shared" si="28"/>
        <v>0</v>
      </c>
      <c r="H1787" s="67"/>
      <c r="I1787" s="134"/>
    </row>
    <row r="1788" spans="5:9">
      <c r="E1788" s="90"/>
      <c r="F1788" s="91"/>
      <c r="G1788" s="87">
        <f t="shared" si="28"/>
        <v>0</v>
      </c>
      <c r="H1788" s="67"/>
      <c r="I1788" s="134"/>
    </row>
    <row r="1789" spans="5:9">
      <c r="E1789" s="90"/>
      <c r="F1789" s="91"/>
      <c r="G1789" s="87">
        <f t="shared" si="28"/>
        <v>0</v>
      </c>
      <c r="H1789" s="67"/>
      <c r="I1789" s="134"/>
    </row>
    <row r="1790" spans="5:9">
      <c r="E1790" s="90"/>
      <c r="F1790" s="91"/>
      <c r="G1790" s="87">
        <f t="shared" si="28"/>
        <v>0</v>
      </c>
      <c r="H1790" s="67"/>
      <c r="I1790" s="134"/>
    </row>
    <row r="1791" spans="5:9">
      <c r="E1791" s="90"/>
      <c r="F1791" s="91"/>
      <c r="G1791" s="87">
        <f t="shared" si="28"/>
        <v>0</v>
      </c>
      <c r="H1791" s="67"/>
      <c r="I1791" s="134"/>
    </row>
    <row r="1792" spans="5:9">
      <c r="E1792" s="90"/>
      <c r="F1792" s="91"/>
      <c r="G1792" s="87">
        <f t="shared" si="28"/>
        <v>0</v>
      </c>
      <c r="H1792" s="67"/>
      <c r="I1792" s="134"/>
    </row>
    <row r="1793" spans="5:9">
      <c r="E1793" s="90"/>
      <c r="F1793" s="91"/>
      <c r="G1793" s="87">
        <f t="shared" si="28"/>
        <v>0</v>
      </c>
      <c r="H1793" s="67"/>
      <c r="I1793" s="134"/>
    </row>
    <row r="1794" spans="5:9">
      <c r="E1794" s="90"/>
      <c r="F1794" s="91"/>
      <c r="G1794" s="87">
        <f t="shared" si="28"/>
        <v>0</v>
      </c>
      <c r="H1794" s="67"/>
      <c r="I1794" s="134"/>
    </row>
    <row r="1795" spans="5:9">
      <c r="E1795" s="90"/>
      <c r="F1795" s="91"/>
      <c r="G1795" s="87">
        <f t="shared" ref="G1795:G1858" si="29">E1795+F1795</f>
        <v>0</v>
      </c>
      <c r="H1795" s="67"/>
      <c r="I1795" s="134"/>
    </row>
    <row r="1796" spans="5:9">
      <c r="E1796" s="90"/>
      <c r="F1796" s="91"/>
      <c r="G1796" s="87">
        <f t="shared" si="29"/>
        <v>0</v>
      </c>
      <c r="H1796" s="67"/>
      <c r="I1796" s="134"/>
    </row>
    <row r="1797" spans="5:9">
      <c r="E1797" s="90"/>
      <c r="F1797" s="91"/>
      <c r="G1797" s="87">
        <f t="shared" si="29"/>
        <v>0</v>
      </c>
      <c r="H1797" s="67"/>
      <c r="I1797" s="134"/>
    </row>
    <row r="1798" spans="5:9">
      <c r="E1798" s="90"/>
      <c r="F1798" s="91"/>
      <c r="G1798" s="87">
        <f t="shared" si="29"/>
        <v>0</v>
      </c>
      <c r="H1798" s="67"/>
      <c r="I1798" s="134"/>
    </row>
    <row r="1799" spans="5:9">
      <c r="E1799" s="90"/>
      <c r="F1799" s="91"/>
      <c r="G1799" s="87">
        <f t="shared" si="29"/>
        <v>0</v>
      </c>
      <c r="H1799" s="67"/>
      <c r="I1799" s="134"/>
    </row>
    <row r="1800" spans="5:9">
      <c r="E1800" s="90"/>
      <c r="F1800" s="91"/>
      <c r="G1800" s="87">
        <f t="shared" si="29"/>
        <v>0</v>
      </c>
      <c r="H1800" s="67"/>
      <c r="I1800" s="134"/>
    </row>
    <row r="1801" spans="5:9">
      <c r="E1801" s="90"/>
      <c r="F1801" s="91"/>
      <c r="G1801" s="87">
        <f t="shared" si="29"/>
        <v>0</v>
      </c>
      <c r="H1801" s="67"/>
      <c r="I1801" s="134"/>
    </row>
    <row r="1802" spans="5:9">
      <c r="E1802" s="90"/>
      <c r="F1802" s="91"/>
      <c r="G1802" s="87">
        <f t="shared" si="29"/>
        <v>0</v>
      </c>
      <c r="H1802" s="67"/>
      <c r="I1802" s="134"/>
    </row>
    <row r="1803" spans="5:9">
      <c r="E1803" s="90"/>
      <c r="F1803" s="91"/>
      <c r="G1803" s="87">
        <f t="shared" si="29"/>
        <v>0</v>
      </c>
      <c r="H1803" s="67"/>
      <c r="I1803" s="134"/>
    </row>
    <row r="1804" spans="5:9">
      <c r="E1804" s="90"/>
      <c r="F1804" s="91"/>
      <c r="G1804" s="87">
        <f t="shared" si="29"/>
        <v>0</v>
      </c>
      <c r="H1804" s="67"/>
      <c r="I1804" s="134"/>
    </row>
    <row r="1805" spans="5:9">
      <c r="E1805" s="90"/>
      <c r="F1805" s="91"/>
      <c r="G1805" s="87">
        <f t="shared" si="29"/>
        <v>0</v>
      </c>
      <c r="H1805" s="67"/>
      <c r="I1805" s="134"/>
    </row>
    <row r="1806" spans="5:9">
      <c r="E1806" s="90"/>
      <c r="F1806" s="91"/>
      <c r="G1806" s="87">
        <f t="shared" si="29"/>
        <v>0</v>
      </c>
      <c r="H1806" s="67"/>
      <c r="I1806" s="134"/>
    </row>
    <row r="1807" spans="5:9">
      <c r="E1807" s="90"/>
      <c r="F1807" s="91"/>
      <c r="G1807" s="87">
        <f t="shared" si="29"/>
        <v>0</v>
      </c>
      <c r="H1807" s="67"/>
      <c r="I1807" s="134"/>
    </row>
    <row r="1808" spans="5:9">
      <c r="E1808" s="90"/>
      <c r="F1808" s="91"/>
      <c r="G1808" s="87">
        <f t="shared" si="29"/>
        <v>0</v>
      </c>
      <c r="H1808" s="67"/>
      <c r="I1808" s="134"/>
    </row>
    <row r="1809" spans="5:9">
      <c r="E1809" s="90"/>
      <c r="F1809" s="91"/>
      <c r="G1809" s="87">
        <f t="shared" si="29"/>
        <v>0</v>
      </c>
      <c r="H1809" s="67"/>
      <c r="I1809" s="134"/>
    </row>
    <row r="1810" spans="5:9">
      <c r="E1810" s="90"/>
      <c r="F1810" s="91"/>
      <c r="G1810" s="87">
        <f t="shared" si="29"/>
        <v>0</v>
      </c>
      <c r="H1810" s="67"/>
      <c r="I1810" s="134"/>
    </row>
    <row r="1811" spans="5:9">
      <c r="E1811" s="90"/>
      <c r="F1811" s="91"/>
      <c r="G1811" s="87">
        <f t="shared" si="29"/>
        <v>0</v>
      </c>
      <c r="H1811" s="67"/>
      <c r="I1811" s="134"/>
    </row>
    <row r="1812" spans="5:9">
      <c r="E1812" s="90"/>
      <c r="F1812" s="91"/>
      <c r="G1812" s="87">
        <f t="shared" si="29"/>
        <v>0</v>
      </c>
      <c r="H1812" s="67"/>
      <c r="I1812" s="134"/>
    </row>
    <row r="1813" spans="5:9">
      <c r="E1813" s="90"/>
      <c r="F1813" s="91"/>
      <c r="G1813" s="87">
        <f t="shared" si="29"/>
        <v>0</v>
      </c>
      <c r="H1813" s="67"/>
      <c r="I1813" s="134"/>
    </row>
    <row r="1814" spans="5:9">
      <c r="E1814" s="90"/>
      <c r="F1814" s="91"/>
      <c r="G1814" s="87">
        <f t="shared" si="29"/>
        <v>0</v>
      </c>
      <c r="H1814" s="67"/>
      <c r="I1814" s="134"/>
    </row>
    <row r="1815" spans="5:9">
      <c r="E1815" s="90"/>
      <c r="F1815" s="91"/>
      <c r="G1815" s="87">
        <f t="shared" si="29"/>
        <v>0</v>
      </c>
      <c r="H1815" s="67"/>
      <c r="I1815" s="134"/>
    </row>
    <row r="1816" spans="5:9">
      <c r="E1816" s="90"/>
      <c r="F1816" s="91"/>
      <c r="G1816" s="87">
        <f t="shared" si="29"/>
        <v>0</v>
      </c>
      <c r="H1816" s="67"/>
      <c r="I1816" s="134"/>
    </row>
    <row r="1817" spans="5:9">
      <c r="E1817" s="90"/>
      <c r="F1817" s="91"/>
      <c r="G1817" s="87">
        <f t="shared" si="29"/>
        <v>0</v>
      </c>
      <c r="H1817" s="67"/>
      <c r="I1817" s="134"/>
    </row>
    <row r="1818" spans="5:9">
      <c r="E1818" s="90"/>
      <c r="F1818" s="91"/>
      <c r="G1818" s="87">
        <f t="shared" si="29"/>
        <v>0</v>
      </c>
      <c r="H1818" s="67"/>
      <c r="I1818" s="134"/>
    </row>
    <row r="1819" spans="5:9">
      <c r="E1819" s="90"/>
      <c r="F1819" s="91"/>
      <c r="G1819" s="87">
        <f t="shared" si="29"/>
        <v>0</v>
      </c>
      <c r="H1819" s="67"/>
      <c r="I1819" s="134"/>
    </row>
    <row r="1820" spans="5:9">
      <c r="E1820" s="90"/>
      <c r="F1820" s="91"/>
      <c r="G1820" s="87">
        <f t="shared" si="29"/>
        <v>0</v>
      </c>
      <c r="H1820" s="67"/>
      <c r="I1820" s="134"/>
    </row>
    <row r="1821" spans="5:9">
      <c r="E1821" s="90"/>
      <c r="F1821" s="91"/>
      <c r="G1821" s="87">
        <f t="shared" si="29"/>
        <v>0</v>
      </c>
      <c r="H1821" s="67"/>
      <c r="I1821" s="134"/>
    </row>
    <row r="1822" spans="5:9">
      <c r="E1822" s="90"/>
      <c r="F1822" s="91"/>
      <c r="G1822" s="87">
        <f t="shared" si="29"/>
        <v>0</v>
      </c>
      <c r="H1822" s="67"/>
      <c r="I1822" s="134"/>
    </row>
    <row r="1823" spans="5:9">
      <c r="E1823" s="90"/>
      <c r="F1823" s="91"/>
      <c r="G1823" s="87">
        <f t="shared" si="29"/>
        <v>0</v>
      </c>
      <c r="H1823" s="67"/>
      <c r="I1823" s="134"/>
    </row>
    <row r="1824" spans="5:9">
      <c r="E1824" s="90"/>
      <c r="F1824" s="91"/>
      <c r="G1824" s="87">
        <f t="shared" si="29"/>
        <v>0</v>
      </c>
      <c r="H1824" s="67"/>
      <c r="I1824" s="134"/>
    </row>
    <row r="1825" spans="5:9">
      <c r="E1825" s="90"/>
      <c r="F1825" s="91"/>
      <c r="G1825" s="87">
        <f t="shared" si="29"/>
        <v>0</v>
      </c>
      <c r="H1825" s="67"/>
      <c r="I1825" s="134"/>
    </row>
    <row r="1826" spans="5:9">
      <c r="E1826" s="90"/>
      <c r="F1826" s="91"/>
      <c r="G1826" s="87">
        <f t="shared" si="29"/>
        <v>0</v>
      </c>
      <c r="H1826" s="67"/>
      <c r="I1826" s="134"/>
    </row>
    <row r="1827" spans="5:9">
      <c r="E1827" s="90"/>
      <c r="F1827" s="91"/>
      <c r="G1827" s="87">
        <f t="shared" si="29"/>
        <v>0</v>
      </c>
      <c r="H1827" s="67"/>
      <c r="I1827" s="134"/>
    </row>
    <row r="1828" spans="5:9">
      <c r="E1828" s="90"/>
      <c r="F1828" s="91"/>
      <c r="G1828" s="87">
        <f t="shared" si="29"/>
        <v>0</v>
      </c>
      <c r="H1828" s="67"/>
      <c r="I1828" s="134"/>
    </row>
    <row r="1829" spans="5:9">
      <c r="E1829" s="90"/>
      <c r="F1829" s="91"/>
      <c r="G1829" s="87">
        <f t="shared" si="29"/>
        <v>0</v>
      </c>
      <c r="H1829" s="67"/>
      <c r="I1829" s="134"/>
    </row>
    <row r="1830" spans="5:9">
      <c r="E1830" s="90"/>
      <c r="F1830" s="91"/>
      <c r="G1830" s="87">
        <f t="shared" si="29"/>
        <v>0</v>
      </c>
      <c r="H1830" s="67"/>
      <c r="I1830" s="134"/>
    </row>
    <row r="1831" spans="5:9">
      <c r="E1831" s="90"/>
      <c r="F1831" s="91"/>
      <c r="G1831" s="87">
        <f t="shared" si="29"/>
        <v>0</v>
      </c>
      <c r="H1831" s="67"/>
      <c r="I1831" s="134"/>
    </row>
    <row r="1832" spans="5:9">
      <c r="E1832" s="90"/>
      <c r="F1832" s="91"/>
      <c r="G1832" s="87">
        <f t="shared" si="29"/>
        <v>0</v>
      </c>
      <c r="H1832" s="67"/>
      <c r="I1832" s="134"/>
    </row>
    <row r="1833" spans="5:9">
      <c r="E1833" s="90"/>
      <c r="F1833" s="91"/>
      <c r="G1833" s="87">
        <f t="shared" si="29"/>
        <v>0</v>
      </c>
      <c r="H1833" s="67"/>
      <c r="I1833" s="134"/>
    </row>
    <row r="1834" spans="5:9">
      <c r="E1834" s="90"/>
      <c r="F1834" s="91"/>
      <c r="G1834" s="87">
        <f t="shared" si="29"/>
        <v>0</v>
      </c>
      <c r="H1834" s="67"/>
      <c r="I1834" s="134"/>
    </row>
    <row r="1835" spans="5:9">
      <c r="E1835" s="90"/>
      <c r="F1835" s="91"/>
      <c r="G1835" s="87">
        <f t="shared" si="29"/>
        <v>0</v>
      </c>
      <c r="H1835" s="67"/>
      <c r="I1835" s="134"/>
    </row>
    <row r="1836" spans="5:9">
      <c r="E1836" s="90"/>
      <c r="F1836" s="91"/>
      <c r="G1836" s="87">
        <f t="shared" si="29"/>
        <v>0</v>
      </c>
      <c r="H1836" s="67"/>
      <c r="I1836" s="134"/>
    </row>
    <row r="1837" spans="5:9">
      <c r="E1837" s="90"/>
      <c r="F1837" s="91"/>
      <c r="G1837" s="87">
        <f t="shared" si="29"/>
        <v>0</v>
      </c>
      <c r="H1837" s="67"/>
      <c r="I1837" s="134"/>
    </row>
    <row r="1838" spans="5:9">
      <c r="E1838" s="90"/>
      <c r="F1838" s="91"/>
      <c r="G1838" s="87">
        <f t="shared" si="29"/>
        <v>0</v>
      </c>
      <c r="H1838" s="67"/>
      <c r="I1838" s="134"/>
    </row>
    <row r="1839" spans="5:9">
      <c r="E1839" s="90"/>
      <c r="F1839" s="91"/>
      <c r="G1839" s="87">
        <f t="shared" si="29"/>
        <v>0</v>
      </c>
      <c r="H1839" s="67"/>
      <c r="I1839" s="134"/>
    </row>
    <row r="1840" spans="5:9">
      <c r="E1840" s="90"/>
      <c r="F1840" s="91"/>
      <c r="G1840" s="87">
        <f t="shared" si="29"/>
        <v>0</v>
      </c>
      <c r="H1840" s="67"/>
      <c r="I1840" s="134"/>
    </row>
    <row r="1841" spans="5:9">
      <c r="E1841" s="90"/>
      <c r="F1841" s="91"/>
      <c r="G1841" s="87">
        <f t="shared" si="29"/>
        <v>0</v>
      </c>
      <c r="H1841" s="67"/>
      <c r="I1841" s="134"/>
    </row>
    <row r="1842" spans="5:9">
      <c r="E1842" s="90"/>
      <c r="F1842" s="91"/>
      <c r="G1842" s="87">
        <f t="shared" si="29"/>
        <v>0</v>
      </c>
      <c r="H1842" s="67"/>
      <c r="I1842" s="134"/>
    </row>
    <row r="1843" spans="5:9">
      <c r="E1843" s="90"/>
      <c r="F1843" s="91"/>
      <c r="G1843" s="87">
        <f t="shared" si="29"/>
        <v>0</v>
      </c>
      <c r="H1843" s="67"/>
      <c r="I1843" s="134"/>
    </row>
    <row r="1844" spans="5:9">
      <c r="E1844" s="90"/>
      <c r="F1844" s="91"/>
      <c r="G1844" s="87">
        <f t="shared" si="29"/>
        <v>0</v>
      </c>
      <c r="H1844" s="67"/>
      <c r="I1844" s="134"/>
    </row>
    <row r="1845" spans="5:9">
      <c r="E1845" s="90"/>
      <c r="F1845" s="91"/>
      <c r="G1845" s="87">
        <f t="shared" si="29"/>
        <v>0</v>
      </c>
      <c r="H1845" s="67"/>
      <c r="I1845" s="134"/>
    </row>
    <row r="1846" spans="5:9">
      <c r="E1846" s="90"/>
      <c r="F1846" s="91"/>
      <c r="G1846" s="87">
        <f t="shared" si="29"/>
        <v>0</v>
      </c>
      <c r="H1846" s="67"/>
      <c r="I1846" s="134"/>
    </row>
    <row r="1847" spans="5:9">
      <c r="E1847" s="90"/>
      <c r="F1847" s="91"/>
      <c r="G1847" s="87">
        <f t="shared" si="29"/>
        <v>0</v>
      </c>
      <c r="H1847" s="67"/>
      <c r="I1847" s="134"/>
    </row>
    <row r="1848" spans="5:9">
      <c r="E1848" s="90"/>
      <c r="F1848" s="91"/>
      <c r="G1848" s="87">
        <f t="shared" si="29"/>
        <v>0</v>
      </c>
      <c r="H1848" s="67"/>
      <c r="I1848" s="134"/>
    </row>
    <row r="1849" spans="5:9">
      <c r="E1849" s="90"/>
      <c r="F1849" s="91"/>
      <c r="G1849" s="87">
        <f t="shared" si="29"/>
        <v>0</v>
      </c>
      <c r="H1849" s="67"/>
      <c r="I1849" s="134"/>
    </row>
    <row r="1850" spans="5:9">
      <c r="E1850" s="90"/>
      <c r="F1850" s="91"/>
      <c r="G1850" s="87">
        <f t="shared" si="29"/>
        <v>0</v>
      </c>
      <c r="H1850" s="67"/>
      <c r="I1850" s="134"/>
    </row>
    <row r="1851" spans="5:9">
      <c r="E1851" s="90"/>
      <c r="F1851" s="91"/>
      <c r="G1851" s="87">
        <f t="shared" si="29"/>
        <v>0</v>
      </c>
      <c r="H1851" s="67"/>
      <c r="I1851" s="134"/>
    </row>
    <row r="1852" spans="5:9">
      <c r="E1852" s="90"/>
      <c r="F1852" s="91"/>
      <c r="G1852" s="87">
        <f t="shared" si="29"/>
        <v>0</v>
      </c>
      <c r="H1852" s="67"/>
      <c r="I1852" s="134"/>
    </row>
    <row r="1853" spans="5:9">
      <c r="E1853" s="90"/>
      <c r="F1853" s="91"/>
      <c r="G1853" s="87">
        <f t="shared" si="29"/>
        <v>0</v>
      </c>
      <c r="H1853" s="67"/>
      <c r="I1853" s="134"/>
    </row>
    <row r="1854" spans="5:9">
      <c r="E1854" s="90"/>
      <c r="F1854" s="91"/>
      <c r="G1854" s="87">
        <f t="shared" si="29"/>
        <v>0</v>
      </c>
      <c r="H1854" s="67"/>
      <c r="I1854" s="134"/>
    </row>
    <row r="1855" spans="5:9">
      <c r="E1855" s="90"/>
      <c r="F1855" s="91"/>
      <c r="G1855" s="87">
        <f t="shared" si="29"/>
        <v>0</v>
      </c>
      <c r="H1855" s="67"/>
      <c r="I1855" s="134"/>
    </row>
    <row r="1856" spans="5:9">
      <c r="E1856" s="90"/>
      <c r="F1856" s="91"/>
      <c r="G1856" s="87">
        <f t="shared" si="29"/>
        <v>0</v>
      </c>
      <c r="H1856" s="67"/>
      <c r="I1856" s="134"/>
    </row>
    <row r="1857" spans="5:9">
      <c r="E1857" s="90"/>
      <c r="F1857" s="91"/>
      <c r="G1857" s="87">
        <f t="shared" si="29"/>
        <v>0</v>
      </c>
      <c r="H1857" s="67"/>
      <c r="I1857" s="134"/>
    </row>
    <row r="1858" spans="5:9">
      <c r="E1858" s="90"/>
      <c r="F1858" s="91"/>
      <c r="G1858" s="87">
        <f t="shared" si="29"/>
        <v>0</v>
      </c>
      <c r="H1858" s="67"/>
      <c r="I1858" s="134"/>
    </row>
    <row r="1859" spans="5:9">
      <c r="E1859" s="90"/>
      <c r="F1859" s="91"/>
      <c r="G1859" s="87">
        <f t="shared" ref="G1859:G1922" si="30">E1859+F1859</f>
        <v>0</v>
      </c>
      <c r="H1859" s="67"/>
      <c r="I1859" s="134"/>
    </row>
    <row r="1860" spans="5:9">
      <c r="E1860" s="90"/>
      <c r="F1860" s="91"/>
      <c r="G1860" s="87">
        <f t="shared" si="30"/>
        <v>0</v>
      </c>
      <c r="H1860" s="67"/>
      <c r="I1860" s="134"/>
    </row>
    <row r="1861" spans="5:9">
      <c r="E1861" s="90"/>
      <c r="F1861" s="91"/>
      <c r="G1861" s="87">
        <f t="shared" si="30"/>
        <v>0</v>
      </c>
      <c r="H1861" s="67"/>
      <c r="I1861" s="134"/>
    </row>
    <row r="1862" spans="5:9">
      <c r="E1862" s="90"/>
      <c r="F1862" s="91"/>
      <c r="G1862" s="87">
        <f t="shared" si="30"/>
        <v>0</v>
      </c>
      <c r="H1862" s="67"/>
      <c r="I1862" s="134"/>
    </row>
    <row r="1863" spans="5:9">
      <c r="E1863" s="90"/>
      <c r="F1863" s="91"/>
      <c r="G1863" s="87">
        <f t="shared" si="30"/>
        <v>0</v>
      </c>
      <c r="H1863" s="67"/>
      <c r="I1863" s="134"/>
    </row>
    <row r="1864" spans="5:9">
      <c r="E1864" s="90"/>
      <c r="F1864" s="91"/>
      <c r="G1864" s="87">
        <f t="shared" si="30"/>
        <v>0</v>
      </c>
      <c r="H1864" s="67"/>
      <c r="I1864" s="134"/>
    </row>
    <row r="1865" spans="5:9">
      <c r="E1865" s="90"/>
      <c r="F1865" s="91"/>
      <c r="G1865" s="87">
        <f t="shared" si="30"/>
        <v>0</v>
      </c>
      <c r="H1865" s="67"/>
      <c r="I1865" s="134"/>
    </row>
    <row r="1866" spans="5:9">
      <c r="E1866" s="90"/>
      <c r="F1866" s="91"/>
      <c r="G1866" s="87">
        <f t="shared" si="30"/>
        <v>0</v>
      </c>
      <c r="H1866" s="67"/>
      <c r="I1866" s="134"/>
    </row>
    <row r="1867" spans="5:9">
      <c r="E1867" s="90"/>
      <c r="F1867" s="91"/>
      <c r="G1867" s="87">
        <f t="shared" si="30"/>
        <v>0</v>
      </c>
      <c r="H1867" s="67"/>
      <c r="I1867" s="134"/>
    </row>
    <row r="1868" spans="5:9">
      <c r="E1868" s="90"/>
      <c r="F1868" s="91"/>
      <c r="G1868" s="87">
        <f t="shared" si="30"/>
        <v>0</v>
      </c>
      <c r="H1868" s="67"/>
      <c r="I1868" s="134"/>
    </row>
    <row r="1869" spans="5:9">
      <c r="E1869" s="90"/>
      <c r="F1869" s="91"/>
      <c r="G1869" s="87">
        <f t="shared" si="30"/>
        <v>0</v>
      </c>
      <c r="H1869" s="67"/>
      <c r="I1869" s="134"/>
    </row>
    <row r="1870" spans="5:9">
      <c r="E1870" s="90"/>
      <c r="F1870" s="91"/>
      <c r="G1870" s="87">
        <f t="shared" si="30"/>
        <v>0</v>
      </c>
      <c r="H1870" s="67"/>
      <c r="I1870" s="134"/>
    </row>
    <row r="1871" spans="5:9">
      <c r="E1871" s="90"/>
      <c r="F1871" s="91"/>
      <c r="G1871" s="87">
        <f t="shared" si="30"/>
        <v>0</v>
      </c>
      <c r="H1871" s="67"/>
      <c r="I1871" s="134"/>
    </row>
    <row r="1872" spans="5:9">
      <c r="E1872" s="90"/>
      <c r="F1872" s="91"/>
      <c r="G1872" s="87">
        <f t="shared" si="30"/>
        <v>0</v>
      </c>
      <c r="H1872" s="67"/>
      <c r="I1872" s="134"/>
    </row>
    <row r="1873" spans="5:9">
      <c r="E1873" s="90"/>
      <c r="F1873" s="91"/>
      <c r="G1873" s="87">
        <f t="shared" si="30"/>
        <v>0</v>
      </c>
      <c r="H1873" s="67"/>
      <c r="I1873" s="134"/>
    </row>
    <row r="1874" spans="5:9">
      <c r="E1874" s="90"/>
      <c r="F1874" s="91"/>
      <c r="G1874" s="87">
        <f t="shared" si="30"/>
        <v>0</v>
      </c>
      <c r="H1874" s="67"/>
      <c r="I1874" s="134"/>
    </row>
    <row r="1875" spans="5:9">
      <c r="E1875" s="90"/>
      <c r="F1875" s="91"/>
      <c r="G1875" s="87">
        <f t="shared" si="30"/>
        <v>0</v>
      </c>
      <c r="H1875" s="67"/>
      <c r="I1875" s="134"/>
    </row>
    <row r="1876" spans="5:9">
      <c r="E1876" s="90"/>
      <c r="F1876" s="91"/>
      <c r="G1876" s="87">
        <f t="shared" si="30"/>
        <v>0</v>
      </c>
      <c r="H1876" s="67"/>
      <c r="I1876" s="134"/>
    </row>
    <row r="1877" spans="5:9">
      <c r="E1877" s="90"/>
      <c r="F1877" s="91"/>
      <c r="G1877" s="87">
        <f t="shared" si="30"/>
        <v>0</v>
      </c>
      <c r="H1877" s="67"/>
      <c r="I1877" s="134"/>
    </row>
    <row r="1878" spans="5:9">
      <c r="E1878" s="90"/>
      <c r="F1878" s="91"/>
      <c r="G1878" s="87">
        <f t="shared" si="30"/>
        <v>0</v>
      </c>
      <c r="H1878" s="67"/>
      <c r="I1878" s="134"/>
    </row>
    <row r="1879" spans="5:9">
      <c r="E1879" s="90"/>
      <c r="F1879" s="91"/>
      <c r="G1879" s="87">
        <f t="shared" si="30"/>
        <v>0</v>
      </c>
      <c r="H1879" s="67"/>
      <c r="I1879" s="134"/>
    </row>
    <row r="1880" spans="5:9">
      <c r="E1880" s="90"/>
      <c r="F1880" s="91"/>
      <c r="G1880" s="87">
        <f t="shared" si="30"/>
        <v>0</v>
      </c>
      <c r="H1880" s="67"/>
      <c r="I1880" s="134"/>
    </row>
    <row r="1881" spans="5:9">
      <c r="E1881" s="90"/>
      <c r="F1881" s="91"/>
      <c r="G1881" s="87">
        <f t="shared" si="30"/>
        <v>0</v>
      </c>
      <c r="H1881" s="67"/>
      <c r="I1881" s="134"/>
    </row>
    <row r="1882" spans="5:9">
      <c r="E1882" s="90"/>
      <c r="F1882" s="91"/>
      <c r="G1882" s="87">
        <f t="shared" si="30"/>
        <v>0</v>
      </c>
      <c r="H1882" s="67"/>
      <c r="I1882" s="134"/>
    </row>
    <row r="1883" spans="5:9">
      <c r="E1883" s="90"/>
      <c r="F1883" s="91"/>
      <c r="G1883" s="87">
        <f t="shared" si="30"/>
        <v>0</v>
      </c>
      <c r="H1883" s="67"/>
      <c r="I1883" s="134"/>
    </row>
    <row r="1884" spans="5:9">
      <c r="E1884" s="90"/>
      <c r="F1884" s="91"/>
      <c r="G1884" s="87">
        <f t="shared" si="30"/>
        <v>0</v>
      </c>
      <c r="H1884" s="67"/>
      <c r="I1884" s="134"/>
    </row>
    <row r="1885" spans="5:9">
      <c r="E1885" s="90"/>
      <c r="F1885" s="91"/>
      <c r="G1885" s="87">
        <f t="shared" si="30"/>
        <v>0</v>
      </c>
      <c r="H1885" s="67"/>
      <c r="I1885" s="134"/>
    </row>
    <row r="1886" spans="5:9">
      <c r="E1886" s="90"/>
      <c r="F1886" s="91"/>
      <c r="G1886" s="87">
        <f t="shared" si="30"/>
        <v>0</v>
      </c>
      <c r="H1886" s="67"/>
      <c r="I1886" s="134"/>
    </row>
    <row r="1887" spans="5:9">
      <c r="E1887" s="90"/>
      <c r="F1887" s="91"/>
      <c r="G1887" s="87">
        <f t="shared" si="30"/>
        <v>0</v>
      </c>
      <c r="H1887" s="67"/>
      <c r="I1887" s="134"/>
    </row>
    <row r="1888" spans="5:9">
      <c r="E1888" s="90"/>
      <c r="F1888" s="91"/>
      <c r="G1888" s="87">
        <f t="shared" si="30"/>
        <v>0</v>
      </c>
      <c r="H1888" s="67"/>
      <c r="I1888" s="134"/>
    </row>
    <row r="1889" spans="5:9">
      <c r="E1889" s="90"/>
      <c r="F1889" s="91"/>
      <c r="G1889" s="87">
        <f t="shared" si="30"/>
        <v>0</v>
      </c>
      <c r="H1889" s="67"/>
      <c r="I1889" s="134"/>
    </row>
    <row r="1890" spans="5:9">
      <c r="E1890" s="90"/>
      <c r="F1890" s="91"/>
      <c r="G1890" s="87">
        <f t="shared" si="30"/>
        <v>0</v>
      </c>
      <c r="H1890" s="67"/>
      <c r="I1890" s="134"/>
    </row>
    <row r="1891" spans="5:9">
      <c r="E1891" s="90"/>
      <c r="F1891" s="91"/>
      <c r="G1891" s="87">
        <f t="shared" si="30"/>
        <v>0</v>
      </c>
      <c r="H1891" s="67"/>
      <c r="I1891" s="134"/>
    </row>
    <row r="1892" spans="5:9">
      <c r="E1892" s="90"/>
      <c r="F1892" s="91"/>
      <c r="G1892" s="87">
        <f t="shared" si="30"/>
        <v>0</v>
      </c>
      <c r="H1892" s="67"/>
      <c r="I1892" s="134"/>
    </row>
    <row r="1893" spans="5:9">
      <c r="E1893" s="90"/>
      <c r="F1893" s="91"/>
      <c r="G1893" s="87">
        <f t="shared" si="30"/>
        <v>0</v>
      </c>
      <c r="H1893" s="67"/>
      <c r="I1893" s="134"/>
    </row>
    <row r="1894" spans="5:9">
      <c r="E1894" s="90"/>
      <c r="F1894" s="91"/>
      <c r="G1894" s="87">
        <f t="shared" si="30"/>
        <v>0</v>
      </c>
      <c r="H1894" s="67"/>
      <c r="I1894" s="134"/>
    </row>
    <row r="1895" spans="5:9">
      <c r="E1895" s="90"/>
      <c r="F1895" s="91"/>
      <c r="G1895" s="87">
        <f t="shared" si="30"/>
        <v>0</v>
      </c>
      <c r="H1895" s="67"/>
      <c r="I1895" s="134"/>
    </row>
    <row r="1896" spans="5:9">
      <c r="E1896" s="90"/>
      <c r="F1896" s="91"/>
      <c r="G1896" s="87">
        <f t="shared" si="30"/>
        <v>0</v>
      </c>
      <c r="H1896" s="67"/>
      <c r="I1896" s="134"/>
    </row>
    <row r="1897" spans="5:9">
      <c r="E1897" s="90"/>
      <c r="F1897" s="91"/>
      <c r="G1897" s="87">
        <f t="shared" si="30"/>
        <v>0</v>
      </c>
      <c r="H1897" s="67"/>
      <c r="I1897" s="134"/>
    </row>
    <row r="1898" spans="5:9">
      <c r="E1898" s="90"/>
      <c r="F1898" s="91"/>
      <c r="G1898" s="87">
        <f t="shared" si="30"/>
        <v>0</v>
      </c>
      <c r="H1898" s="67"/>
      <c r="I1898" s="134"/>
    </row>
    <row r="1899" spans="5:9">
      <c r="E1899" s="90"/>
      <c r="F1899" s="91"/>
      <c r="G1899" s="87">
        <f t="shared" si="30"/>
        <v>0</v>
      </c>
      <c r="H1899" s="67"/>
      <c r="I1899" s="134"/>
    </row>
    <row r="1900" spans="5:9">
      <c r="E1900" s="90"/>
      <c r="F1900" s="91"/>
      <c r="G1900" s="87">
        <f t="shared" si="30"/>
        <v>0</v>
      </c>
      <c r="H1900" s="67"/>
      <c r="I1900" s="134"/>
    </row>
    <row r="1901" spans="5:9">
      <c r="E1901" s="90"/>
      <c r="F1901" s="91"/>
      <c r="G1901" s="87">
        <f t="shared" si="30"/>
        <v>0</v>
      </c>
      <c r="H1901" s="67"/>
      <c r="I1901" s="134"/>
    </row>
    <row r="1902" spans="5:9">
      <c r="E1902" s="90"/>
      <c r="F1902" s="91"/>
      <c r="G1902" s="87">
        <f t="shared" si="30"/>
        <v>0</v>
      </c>
      <c r="H1902" s="67"/>
      <c r="I1902" s="134"/>
    </row>
    <row r="1903" spans="5:9">
      <c r="E1903" s="90"/>
      <c r="F1903" s="91"/>
      <c r="G1903" s="87">
        <f t="shared" si="30"/>
        <v>0</v>
      </c>
      <c r="H1903" s="67"/>
      <c r="I1903" s="134"/>
    </row>
    <row r="1904" spans="5:9">
      <c r="E1904" s="90"/>
      <c r="F1904" s="91"/>
      <c r="G1904" s="87">
        <f t="shared" si="30"/>
        <v>0</v>
      </c>
      <c r="H1904" s="67"/>
      <c r="I1904" s="134"/>
    </row>
    <row r="1905" spans="5:9">
      <c r="E1905" s="90"/>
      <c r="F1905" s="91"/>
      <c r="G1905" s="87">
        <f t="shared" si="30"/>
        <v>0</v>
      </c>
      <c r="H1905" s="67"/>
      <c r="I1905" s="134"/>
    </row>
    <row r="1906" spans="5:9">
      <c r="E1906" s="90"/>
      <c r="F1906" s="91"/>
      <c r="G1906" s="87">
        <f t="shared" si="30"/>
        <v>0</v>
      </c>
      <c r="H1906" s="67"/>
      <c r="I1906" s="134"/>
    </row>
    <row r="1907" spans="5:9">
      <c r="E1907" s="90"/>
      <c r="F1907" s="91"/>
      <c r="G1907" s="87">
        <f t="shared" si="30"/>
        <v>0</v>
      </c>
      <c r="H1907" s="67"/>
      <c r="I1907" s="134"/>
    </row>
    <row r="1908" spans="5:9">
      <c r="E1908" s="90"/>
      <c r="F1908" s="91"/>
      <c r="G1908" s="87">
        <f t="shared" si="30"/>
        <v>0</v>
      </c>
      <c r="H1908" s="67"/>
      <c r="I1908" s="134"/>
    </row>
    <row r="1909" spans="5:9">
      <c r="E1909" s="90"/>
      <c r="F1909" s="91"/>
      <c r="G1909" s="87">
        <f t="shared" si="30"/>
        <v>0</v>
      </c>
      <c r="H1909" s="67"/>
      <c r="I1909" s="134"/>
    </row>
    <row r="1910" spans="5:9">
      <c r="E1910" s="90"/>
      <c r="F1910" s="91"/>
      <c r="G1910" s="87">
        <f t="shared" si="30"/>
        <v>0</v>
      </c>
      <c r="H1910" s="67"/>
      <c r="I1910" s="134"/>
    </row>
    <row r="1911" spans="5:9">
      <c r="E1911" s="90"/>
      <c r="F1911" s="91"/>
      <c r="G1911" s="87">
        <f t="shared" si="30"/>
        <v>0</v>
      </c>
      <c r="H1911" s="67"/>
      <c r="I1911" s="134"/>
    </row>
    <row r="1912" spans="5:9">
      <c r="E1912" s="90"/>
      <c r="F1912" s="91"/>
      <c r="G1912" s="87">
        <f t="shared" si="30"/>
        <v>0</v>
      </c>
      <c r="H1912" s="67"/>
      <c r="I1912" s="134"/>
    </row>
    <row r="1913" spans="5:9">
      <c r="E1913" s="90"/>
      <c r="F1913" s="91"/>
      <c r="G1913" s="87">
        <f t="shared" si="30"/>
        <v>0</v>
      </c>
      <c r="H1913" s="67"/>
      <c r="I1913" s="134"/>
    </row>
    <row r="1914" spans="5:9">
      <c r="E1914" s="90"/>
      <c r="F1914" s="91"/>
      <c r="G1914" s="87">
        <f t="shared" si="30"/>
        <v>0</v>
      </c>
      <c r="H1914" s="67"/>
      <c r="I1914" s="134"/>
    </row>
    <row r="1915" spans="5:9">
      <c r="E1915" s="90"/>
      <c r="F1915" s="91"/>
      <c r="G1915" s="87">
        <f t="shared" si="30"/>
        <v>0</v>
      </c>
      <c r="H1915" s="67"/>
      <c r="I1915" s="134"/>
    </row>
    <row r="1916" spans="5:9">
      <c r="E1916" s="90"/>
      <c r="F1916" s="91"/>
      <c r="G1916" s="87">
        <f t="shared" si="30"/>
        <v>0</v>
      </c>
      <c r="H1916" s="67"/>
      <c r="I1916" s="134"/>
    </row>
    <row r="1917" spans="5:9">
      <c r="E1917" s="90"/>
      <c r="F1917" s="91"/>
      <c r="G1917" s="87">
        <f t="shared" si="30"/>
        <v>0</v>
      </c>
      <c r="H1917" s="67"/>
      <c r="I1917" s="134"/>
    </row>
    <row r="1918" spans="5:9">
      <c r="E1918" s="90"/>
      <c r="F1918" s="91"/>
      <c r="G1918" s="87">
        <f t="shared" si="30"/>
        <v>0</v>
      </c>
      <c r="H1918" s="67"/>
      <c r="I1918" s="134"/>
    </row>
    <row r="1919" spans="5:9">
      <c r="E1919" s="90"/>
      <c r="F1919" s="91"/>
      <c r="G1919" s="87">
        <f t="shared" si="30"/>
        <v>0</v>
      </c>
      <c r="H1919" s="67"/>
      <c r="I1919" s="134"/>
    </row>
    <row r="1920" spans="5:9">
      <c r="E1920" s="90"/>
      <c r="F1920" s="91"/>
      <c r="G1920" s="87">
        <f t="shared" si="30"/>
        <v>0</v>
      </c>
      <c r="H1920" s="67"/>
      <c r="I1920" s="134"/>
    </row>
    <row r="1921" spans="5:9">
      <c r="E1921" s="90"/>
      <c r="F1921" s="91"/>
      <c r="G1921" s="87">
        <f t="shared" si="30"/>
        <v>0</v>
      </c>
      <c r="H1921" s="67"/>
      <c r="I1921" s="134"/>
    </row>
    <row r="1922" spans="5:9">
      <c r="E1922" s="90"/>
      <c r="F1922" s="91"/>
      <c r="G1922" s="87">
        <f t="shared" si="30"/>
        <v>0</v>
      </c>
      <c r="H1922" s="67"/>
      <c r="I1922" s="134"/>
    </row>
    <row r="1923" spans="5:9">
      <c r="E1923" s="90"/>
      <c r="F1923" s="91"/>
      <c r="G1923" s="87">
        <f t="shared" ref="G1923:G1986" si="31">E1923+F1923</f>
        <v>0</v>
      </c>
      <c r="H1923" s="67"/>
      <c r="I1923" s="134"/>
    </row>
    <row r="1924" spans="5:9">
      <c r="E1924" s="90"/>
      <c r="F1924" s="91"/>
      <c r="G1924" s="87">
        <f t="shared" si="31"/>
        <v>0</v>
      </c>
      <c r="H1924" s="67"/>
      <c r="I1924" s="134"/>
    </row>
    <row r="1925" spans="5:9">
      <c r="E1925" s="90"/>
      <c r="F1925" s="91"/>
      <c r="G1925" s="87">
        <f t="shared" si="31"/>
        <v>0</v>
      </c>
      <c r="H1925" s="67"/>
      <c r="I1925" s="134"/>
    </row>
    <row r="1926" spans="5:9">
      <c r="E1926" s="90"/>
      <c r="F1926" s="91"/>
      <c r="G1926" s="87">
        <f t="shared" si="31"/>
        <v>0</v>
      </c>
      <c r="H1926" s="67"/>
      <c r="I1926" s="134"/>
    </row>
    <row r="1927" spans="5:9">
      <c r="E1927" s="90"/>
      <c r="F1927" s="91"/>
      <c r="G1927" s="87">
        <f t="shared" si="31"/>
        <v>0</v>
      </c>
      <c r="H1927" s="67"/>
      <c r="I1927" s="134"/>
    </row>
    <row r="1928" spans="5:9">
      <c r="E1928" s="90"/>
      <c r="F1928" s="91"/>
      <c r="G1928" s="87">
        <f t="shared" si="31"/>
        <v>0</v>
      </c>
      <c r="H1928" s="67"/>
      <c r="I1928" s="134"/>
    </row>
    <row r="1929" spans="5:9">
      <c r="E1929" s="90"/>
      <c r="F1929" s="91"/>
      <c r="G1929" s="87">
        <f t="shared" si="31"/>
        <v>0</v>
      </c>
      <c r="H1929" s="67"/>
      <c r="I1929" s="134"/>
    </row>
    <row r="1930" spans="5:9">
      <c r="E1930" s="90"/>
      <c r="F1930" s="91"/>
      <c r="G1930" s="87">
        <f t="shared" si="31"/>
        <v>0</v>
      </c>
      <c r="H1930" s="67"/>
      <c r="I1930" s="134"/>
    </row>
    <row r="1931" spans="5:9">
      <c r="E1931" s="90"/>
      <c r="F1931" s="91"/>
      <c r="G1931" s="87">
        <f t="shared" si="31"/>
        <v>0</v>
      </c>
      <c r="H1931" s="67"/>
      <c r="I1931" s="134"/>
    </row>
    <row r="1932" spans="5:9">
      <c r="E1932" s="90"/>
      <c r="F1932" s="91"/>
      <c r="G1932" s="87">
        <f t="shared" si="31"/>
        <v>0</v>
      </c>
      <c r="H1932" s="67"/>
      <c r="I1932" s="134"/>
    </row>
    <row r="1933" spans="5:9">
      <c r="E1933" s="90"/>
      <c r="F1933" s="91"/>
      <c r="G1933" s="87">
        <f t="shared" si="31"/>
        <v>0</v>
      </c>
      <c r="H1933" s="67"/>
      <c r="I1933" s="134"/>
    </row>
    <row r="1934" spans="5:9">
      <c r="E1934" s="90"/>
      <c r="F1934" s="91"/>
      <c r="G1934" s="87">
        <f t="shared" si="31"/>
        <v>0</v>
      </c>
      <c r="H1934" s="67"/>
      <c r="I1934" s="134"/>
    </row>
    <row r="1935" spans="5:9">
      <c r="E1935" s="90"/>
      <c r="F1935" s="91"/>
      <c r="G1935" s="87">
        <f t="shared" si="31"/>
        <v>0</v>
      </c>
      <c r="H1935" s="67"/>
      <c r="I1935" s="134"/>
    </row>
    <row r="1936" spans="5:9">
      <c r="E1936" s="90"/>
      <c r="F1936" s="91"/>
      <c r="G1936" s="87">
        <f t="shared" si="31"/>
        <v>0</v>
      </c>
      <c r="H1936" s="67"/>
      <c r="I1936" s="134"/>
    </row>
    <row r="1937" spans="5:9">
      <c r="E1937" s="90"/>
      <c r="F1937" s="91"/>
      <c r="G1937" s="87">
        <f t="shared" si="31"/>
        <v>0</v>
      </c>
      <c r="H1937" s="67"/>
      <c r="I1937" s="134"/>
    </row>
    <row r="1938" spans="5:9">
      <c r="E1938" s="90"/>
      <c r="F1938" s="91"/>
      <c r="G1938" s="87">
        <f t="shared" si="31"/>
        <v>0</v>
      </c>
      <c r="H1938" s="67"/>
      <c r="I1938" s="134"/>
    </row>
    <row r="1939" spans="5:9">
      <c r="E1939" s="90"/>
      <c r="F1939" s="91"/>
      <c r="G1939" s="87">
        <f t="shared" si="31"/>
        <v>0</v>
      </c>
      <c r="H1939" s="67"/>
      <c r="I1939" s="134"/>
    </row>
    <row r="1940" spans="5:9">
      <c r="E1940" s="90"/>
      <c r="F1940" s="91"/>
      <c r="G1940" s="87">
        <f t="shared" si="31"/>
        <v>0</v>
      </c>
      <c r="H1940" s="67"/>
      <c r="I1940" s="134"/>
    </row>
    <row r="1941" spans="5:9">
      <c r="E1941" s="90"/>
      <c r="F1941" s="91"/>
      <c r="G1941" s="87">
        <f t="shared" si="31"/>
        <v>0</v>
      </c>
      <c r="H1941" s="67"/>
      <c r="I1941" s="134"/>
    </row>
    <row r="1942" spans="5:9">
      <c r="E1942" s="90"/>
      <c r="F1942" s="91"/>
      <c r="G1942" s="87">
        <f t="shared" si="31"/>
        <v>0</v>
      </c>
      <c r="H1942" s="67"/>
      <c r="I1942" s="134"/>
    </row>
    <row r="1943" spans="5:9">
      <c r="E1943" s="90"/>
      <c r="F1943" s="91"/>
      <c r="G1943" s="87">
        <f t="shared" si="31"/>
        <v>0</v>
      </c>
      <c r="H1943" s="67"/>
      <c r="I1943" s="134"/>
    </row>
    <row r="1944" spans="5:9">
      <c r="E1944" s="90"/>
      <c r="F1944" s="91"/>
      <c r="G1944" s="87">
        <f t="shared" si="31"/>
        <v>0</v>
      </c>
      <c r="H1944" s="67"/>
      <c r="I1944" s="134"/>
    </row>
    <row r="1945" spans="5:9">
      <c r="E1945" s="90"/>
      <c r="F1945" s="91"/>
      <c r="G1945" s="87">
        <f t="shared" si="31"/>
        <v>0</v>
      </c>
      <c r="H1945" s="67"/>
      <c r="I1945" s="134"/>
    </row>
    <row r="1946" spans="5:9">
      <c r="E1946" s="90"/>
      <c r="F1946" s="91"/>
      <c r="G1946" s="87">
        <f t="shared" si="31"/>
        <v>0</v>
      </c>
      <c r="H1946" s="67"/>
      <c r="I1946" s="134"/>
    </row>
    <row r="1947" spans="5:9">
      <c r="E1947" s="90"/>
      <c r="F1947" s="91"/>
      <c r="G1947" s="87">
        <f t="shared" si="31"/>
        <v>0</v>
      </c>
      <c r="H1947" s="67"/>
      <c r="I1947" s="134"/>
    </row>
    <row r="1948" spans="5:9">
      <c r="E1948" s="90"/>
      <c r="F1948" s="91"/>
      <c r="G1948" s="87">
        <f t="shared" si="31"/>
        <v>0</v>
      </c>
      <c r="H1948" s="67"/>
      <c r="I1948" s="134"/>
    </row>
    <row r="1949" spans="5:9">
      <c r="E1949" s="90"/>
      <c r="F1949" s="91"/>
      <c r="G1949" s="87">
        <f t="shared" si="31"/>
        <v>0</v>
      </c>
      <c r="H1949" s="67"/>
      <c r="I1949" s="134"/>
    </row>
    <row r="1950" spans="5:9">
      <c r="E1950" s="90"/>
      <c r="F1950" s="91"/>
      <c r="G1950" s="87">
        <f t="shared" si="31"/>
        <v>0</v>
      </c>
      <c r="H1950" s="67"/>
      <c r="I1950" s="134"/>
    </row>
    <row r="1951" spans="5:9">
      <c r="E1951" s="90"/>
      <c r="F1951" s="91"/>
      <c r="G1951" s="87">
        <f t="shared" si="31"/>
        <v>0</v>
      </c>
      <c r="H1951" s="67"/>
      <c r="I1951" s="134"/>
    </row>
    <row r="1952" spans="5:9">
      <c r="E1952" s="90"/>
      <c r="F1952" s="91"/>
      <c r="G1952" s="87">
        <f t="shared" si="31"/>
        <v>0</v>
      </c>
      <c r="H1952" s="67"/>
      <c r="I1952" s="134"/>
    </row>
    <row r="1953" spans="5:9">
      <c r="E1953" s="90"/>
      <c r="F1953" s="91"/>
      <c r="G1953" s="87">
        <f t="shared" si="31"/>
        <v>0</v>
      </c>
      <c r="H1953" s="67"/>
      <c r="I1953" s="134"/>
    </row>
    <row r="1954" spans="5:9">
      <c r="E1954" s="90"/>
      <c r="F1954" s="91"/>
      <c r="G1954" s="87">
        <f t="shared" si="31"/>
        <v>0</v>
      </c>
      <c r="H1954" s="67"/>
      <c r="I1954" s="134"/>
    </row>
    <row r="1955" spans="5:9">
      <c r="E1955" s="90"/>
      <c r="F1955" s="91"/>
      <c r="G1955" s="87">
        <f t="shared" si="31"/>
        <v>0</v>
      </c>
      <c r="H1955" s="67"/>
      <c r="I1955" s="134"/>
    </row>
    <row r="1956" spans="5:9">
      <c r="E1956" s="90"/>
      <c r="F1956" s="91"/>
      <c r="G1956" s="87">
        <f t="shared" si="31"/>
        <v>0</v>
      </c>
      <c r="H1956" s="67"/>
      <c r="I1956" s="134"/>
    </row>
    <row r="1957" spans="5:9">
      <c r="E1957" s="90"/>
      <c r="F1957" s="91"/>
      <c r="G1957" s="87">
        <f t="shared" si="31"/>
        <v>0</v>
      </c>
      <c r="H1957" s="67"/>
      <c r="I1957" s="134"/>
    </row>
    <row r="1958" spans="5:9">
      <c r="E1958" s="90"/>
      <c r="F1958" s="91"/>
      <c r="G1958" s="87">
        <f t="shared" si="31"/>
        <v>0</v>
      </c>
      <c r="H1958" s="67"/>
      <c r="I1958" s="134"/>
    </row>
    <row r="1959" spans="5:9">
      <c r="E1959" s="90"/>
      <c r="F1959" s="91"/>
      <c r="G1959" s="87">
        <f t="shared" si="31"/>
        <v>0</v>
      </c>
      <c r="H1959" s="67"/>
      <c r="I1959" s="134"/>
    </row>
    <row r="1960" spans="5:9">
      <c r="E1960" s="90"/>
      <c r="F1960" s="91"/>
      <c r="G1960" s="87">
        <f t="shared" si="31"/>
        <v>0</v>
      </c>
      <c r="H1960" s="67"/>
      <c r="I1960" s="134"/>
    </row>
    <row r="1961" spans="5:9">
      <c r="E1961" s="90"/>
      <c r="F1961" s="91"/>
      <c r="G1961" s="87">
        <f t="shared" si="31"/>
        <v>0</v>
      </c>
      <c r="H1961" s="67"/>
      <c r="I1961" s="134"/>
    </row>
    <row r="1962" spans="5:9">
      <c r="E1962" s="90"/>
      <c r="F1962" s="91"/>
      <c r="G1962" s="87">
        <f t="shared" si="31"/>
        <v>0</v>
      </c>
      <c r="H1962" s="67"/>
      <c r="I1962" s="134"/>
    </row>
    <row r="1963" spans="5:9">
      <c r="E1963" s="90"/>
      <c r="F1963" s="91"/>
      <c r="G1963" s="87">
        <f t="shared" si="31"/>
        <v>0</v>
      </c>
      <c r="H1963" s="67"/>
      <c r="I1963" s="134"/>
    </row>
    <row r="1964" spans="5:9">
      <c r="E1964" s="90"/>
      <c r="F1964" s="91"/>
      <c r="G1964" s="87">
        <f t="shared" si="31"/>
        <v>0</v>
      </c>
      <c r="H1964" s="67"/>
      <c r="I1964" s="134"/>
    </row>
    <row r="1965" spans="5:9">
      <c r="E1965" s="90"/>
      <c r="F1965" s="91"/>
      <c r="G1965" s="87">
        <f t="shared" si="31"/>
        <v>0</v>
      </c>
      <c r="H1965" s="67"/>
      <c r="I1965" s="134"/>
    </row>
    <row r="1966" spans="5:9">
      <c r="E1966" s="90"/>
      <c r="F1966" s="91"/>
      <c r="G1966" s="87">
        <f t="shared" si="31"/>
        <v>0</v>
      </c>
      <c r="H1966" s="67"/>
      <c r="I1966" s="134"/>
    </row>
    <row r="1967" spans="5:9">
      <c r="E1967" s="90"/>
      <c r="F1967" s="91"/>
      <c r="G1967" s="87">
        <f t="shared" si="31"/>
        <v>0</v>
      </c>
      <c r="H1967" s="67"/>
      <c r="I1967" s="134"/>
    </row>
    <row r="1968" spans="5:9">
      <c r="E1968" s="90"/>
      <c r="F1968" s="91"/>
      <c r="G1968" s="87">
        <f t="shared" si="31"/>
        <v>0</v>
      </c>
      <c r="H1968" s="67"/>
      <c r="I1968" s="134"/>
    </row>
    <row r="1969" spans="5:9">
      <c r="E1969" s="90"/>
      <c r="F1969" s="91"/>
      <c r="G1969" s="87">
        <f t="shared" si="31"/>
        <v>0</v>
      </c>
      <c r="H1969" s="67"/>
      <c r="I1969" s="134"/>
    </row>
    <row r="1970" spans="5:9">
      <c r="E1970" s="90"/>
      <c r="F1970" s="91"/>
      <c r="G1970" s="87">
        <f t="shared" si="31"/>
        <v>0</v>
      </c>
      <c r="H1970" s="67"/>
      <c r="I1970" s="134"/>
    </row>
    <row r="1971" spans="5:9">
      <c r="E1971" s="90"/>
      <c r="F1971" s="91"/>
      <c r="G1971" s="87">
        <f t="shared" si="31"/>
        <v>0</v>
      </c>
      <c r="H1971" s="67"/>
      <c r="I1971" s="134"/>
    </row>
    <row r="1972" spans="5:9">
      <c r="E1972" s="90"/>
      <c r="F1972" s="91"/>
      <c r="G1972" s="87">
        <f t="shared" si="31"/>
        <v>0</v>
      </c>
      <c r="H1972" s="67"/>
      <c r="I1972" s="134"/>
    </row>
    <row r="1973" spans="5:9">
      <c r="E1973" s="90"/>
      <c r="F1973" s="91"/>
      <c r="G1973" s="87">
        <f t="shared" si="31"/>
        <v>0</v>
      </c>
      <c r="H1973" s="67"/>
      <c r="I1973" s="134"/>
    </row>
    <row r="1974" spans="5:9">
      <c r="E1974" s="90"/>
      <c r="F1974" s="91"/>
      <c r="G1974" s="87">
        <f t="shared" si="31"/>
        <v>0</v>
      </c>
      <c r="H1974" s="67"/>
      <c r="I1974" s="134"/>
    </row>
    <row r="1975" spans="5:9">
      <c r="E1975" s="90"/>
      <c r="F1975" s="91"/>
      <c r="G1975" s="87">
        <f t="shared" si="31"/>
        <v>0</v>
      </c>
      <c r="H1975" s="67"/>
      <c r="I1975" s="134"/>
    </row>
    <row r="1976" spans="5:9">
      <c r="E1976" s="90"/>
      <c r="F1976" s="91"/>
      <c r="G1976" s="87">
        <f t="shared" si="31"/>
        <v>0</v>
      </c>
      <c r="H1976" s="67"/>
      <c r="I1976" s="134"/>
    </row>
    <row r="1977" spans="5:9">
      <c r="E1977" s="90"/>
      <c r="F1977" s="91"/>
      <c r="G1977" s="87">
        <f t="shared" si="31"/>
        <v>0</v>
      </c>
      <c r="H1977" s="67"/>
      <c r="I1977" s="134"/>
    </row>
    <row r="1978" spans="5:9">
      <c r="E1978" s="90"/>
      <c r="F1978" s="91"/>
      <c r="G1978" s="87">
        <f t="shared" si="31"/>
        <v>0</v>
      </c>
      <c r="H1978" s="67"/>
      <c r="I1978" s="134"/>
    </row>
    <row r="1979" spans="5:9">
      <c r="E1979" s="90"/>
      <c r="F1979" s="91"/>
      <c r="G1979" s="87">
        <f t="shared" si="31"/>
        <v>0</v>
      </c>
      <c r="H1979" s="67"/>
      <c r="I1979" s="134"/>
    </row>
    <row r="1980" spans="5:9">
      <c r="E1980" s="90"/>
      <c r="F1980" s="91"/>
      <c r="G1980" s="87">
        <f t="shared" si="31"/>
        <v>0</v>
      </c>
      <c r="H1980" s="67"/>
      <c r="I1980" s="134"/>
    </row>
    <row r="1981" spans="5:9">
      <c r="E1981" s="90"/>
      <c r="F1981" s="91"/>
      <c r="G1981" s="87">
        <f t="shared" si="31"/>
        <v>0</v>
      </c>
      <c r="H1981" s="67"/>
      <c r="I1981" s="134"/>
    </row>
    <row r="1982" spans="5:9">
      <c r="E1982" s="90"/>
      <c r="F1982" s="91"/>
      <c r="G1982" s="87">
        <f t="shared" si="31"/>
        <v>0</v>
      </c>
      <c r="H1982" s="67"/>
      <c r="I1982" s="134"/>
    </row>
    <row r="1983" spans="5:9">
      <c r="E1983" s="90"/>
      <c r="F1983" s="91"/>
      <c r="G1983" s="87">
        <f t="shared" si="31"/>
        <v>0</v>
      </c>
      <c r="H1983" s="67"/>
      <c r="I1983" s="134"/>
    </row>
    <row r="1984" spans="5:9">
      <c r="E1984" s="90"/>
      <c r="F1984" s="91"/>
      <c r="G1984" s="87">
        <f t="shared" si="31"/>
        <v>0</v>
      </c>
      <c r="H1984" s="67"/>
      <c r="I1984" s="134"/>
    </row>
    <row r="1985" spans="5:9">
      <c r="E1985" s="90"/>
      <c r="F1985" s="91"/>
      <c r="G1985" s="87">
        <f t="shared" si="31"/>
        <v>0</v>
      </c>
      <c r="H1985" s="67"/>
      <c r="I1985" s="134"/>
    </row>
    <row r="1986" spans="5:9">
      <c r="E1986" s="90"/>
      <c r="F1986" s="91"/>
      <c r="G1986" s="87">
        <f t="shared" si="31"/>
        <v>0</v>
      </c>
      <c r="H1986" s="67"/>
      <c r="I1986" s="134"/>
    </row>
    <row r="1987" spans="5:9">
      <c r="E1987" s="90"/>
      <c r="F1987" s="91"/>
      <c r="G1987" s="87">
        <f t="shared" ref="G1987:G2000" si="32">E1987+F1987</f>
        <v>0</v>
      </c>
      <c r="H1987" s="67"/>
      <c r="I1987" s="134"/>
    </row>
    <row r="1988" spans="5:9">
      <c r="E1988" s="90"/>
      <c r="F1988" s="91"/>
      <c r="G1988" s="87">
        <f t="shared" si="32"/>
        <v>0</v>
      </c>
      <c r="H1988" s="67"/>
      <c r="I1988" s="134"/>
    </row>
    <row r="1989" spans="5:9">
      <c r="E1989" s="90"/>
      <c r="F1989" s="91"/>
      <c r="G1989" s="87">
        <f t="shared" si="32"/>
        <v>0</v>
      </c>
      <c r="H1989" s="67"/>
      <c r="I1989" s="134"/>
    </row>
    <row r="1990" spans="5:9">
      <c r="E1990" s="90"/>
      <c r="F1990" s="91"/>
      <c r="G1990" s="87">
        <f t="shared" si="32"/>
        <v>0</v>
      </c>
      <c r="H1990" s="67"/>
      <c r="I1990" s="134"/>
    </row>
    <row r="1991" spans="5:9">
      <c r="E1991" s="90"/>
      <c r="F1991" s="91"/>
      <c r="G1991" s="87">
        <f t="shared" si="32"/>
        <v>0</v>
      </c>
      <c r="H1991" s="67"/>
      <c r="I1991" s="134"/>
    </row>
    <row r="1992" spans="5:9">
      <c r="E1992" s="90"/>
      <c r="F1992" s="91"/>
      <c r="G1992" s="87">
        <f t="shared" si="32"/>
        <v>0</v>
      </c>
      <c r="H1992" s="67"/>
      <c r="I1992" s="134"/>
    </row>
    <row r="1993" spans="5:9">
      <c r="E1993" s="90"/>
      <c r="F1993" s="91"/>
      <c r="G1993" s="87">
        <f t="shared" si="32"/>
        <v>0</v>
      </c>
      <c r="H1993" s="67"/>
      <c r="I1993" s="134"/>
    </row>
    <row r="1994" spans="5:9">
      <c r="E1994" s="90"/>
      <c r="F1994" s="91"/>
      <c r="G1994" s="87">
        <f t="shared" si="32"/>
        <v>0</v>
      </c>
      <c r="H1994" s="67"/>
      <c r="I1994" s="134"/>
    </row>
    <row r="1995" spans="5:9">
      <c r="E1995" s="90"/>
      <c r="F1995" s="91"/>
      <c r="G1995" s="87">
        <f t="shared" si="32"/>
        <v>0</v>
      </c>
      <c r="H1995" s="67"/>
      <c r="I1995" s="134"/>
    </row>
    <row r="1996" spans="5:9">
      <c r="E1996" s="90"/>
      <c r="F1996" s="91"/>
      <c r="G1996" s="87">
        <f t="shared" si="32"/>
        <v>0</v>
      </c>
      <c r="H1996" s="67"/>
      <c r="I1996" s="134"/>
    </row>
    <row r="1997" spans="5:9">
      <c r="E1997" s="90"/>
      <c r="F1997" s="91"/>
      <c r="G1997" s="87">
        <f t="shared" si="32"/>
        <v>0</v>
      </c>
      <c r="H1997" s="67"/>
      <c r="I1997" s="134"/>
    </row>
    <row r="1998" spans="5:9">
      <c r="E1998" s="90"/>
      <c r="F1998" s="91"/>
      <c r="G1998" s="87">
        <f t="shared" si="32"/>
        <v>0</v>
      </c>
      <c r="H1998" s="67"/>
      <c r="I1998" s="134"/>
    </row>
    <row r="1999" spans="5:9">
      <c r="E1999" s="90"/>
      <c r="F1999" s="91"/>
      <c r="G1999" s="87">
        <f t="shared" si="32"/>
        <v>0</v>
      </c>
      <c r="H1999" s="67"/>
      <c r="I1999" s="134"/>
    </row>
    <row r="2000" spans="5:9">
      <c r="E2000" s="90"/>
      <c r="F2000" s="91"/>
      <c r="G2000" s="87">
        <f t="shared" si="32"/>
        <v>0</v>
      </c>
      <c r="H2000" s="67"/>
      <c r="I2000" s="134"/>
    </row>
  </sheetData>
  <sheetProtection algorithmName="SHA-512" hashValue="CyicHacKF9EgavOCKqinIL5gsS1vGQA0UHGoSJ6z2bcptbZorJzxpb3zqNBVyuC0OXqI/q0vgY1gd60lm8OxJQ==" saltValue="lsnOGSaVo33EMMcAsHfBsQ==" spinCount="100000" sheet="1" objects="1" scenarios="1" formatCells="0" formatColumns="0" formatRows="0" sort="0" autoFilter="0"/>
  <autoFilter ref="A1:J2000" xr:uid="{00000000-0001-0000-0300-000000000000}"/>
  <dataConsolidate/>
  <dataValidations count="4">
    <dataValidation type="textLength" operator="equal" allowBlank="1" showInputMessage="1" showErrorMessage="1" sqref="A2001:A1048576" xr:uid="{00000000-0002-0000-0300-000001000000}">
      <formula1>35</formula1>
    </dataValidation>
    <dataValidation type="decimal" allowBlank="1" showInputMessage="1" showErrorMessage="1" sqref="I2:I1048576" xr:uid="{F8626257-8CA7-4D22-8F3C-2718A465C255}">
      <formula1>0</formula1>
      <formula2>1</formula2>
    </dataValidation>
    <dataValidation type="decimal" operator="greaterThanOrEqual" allowBlank="1" showInputMessage="1" showErrorMessage="1" sqref="F106:F1048576 E83:E91 F82:G91 E100:E1048576 F32:F81 E41 E45:E81 G2:G81 F4:F23 E2:E12 F25:F30 G92:G1048576 F92 F2 F94 E22:E23 E27 E29 E92:E97 E31:E37 E43 E39 F96:F99 F102 F104 E14:E16" xr:uid="{00000000-0002-0000-0300-000000000000}">
      <formula1>0</formula1>
    </dataValidation>
    <dataValidation type="textLength" operator="equal" allowBlank="1" showInputMessage="1" showErrorMessage="1" sqref="A2:A81 A83:A92 A95 A102:A2000" xr:uid="{4520AB86-3902-44CC-8B8D-3150220747B2}">
      <formula1>48</formula1>
    </dataValidation>
  </dataValidations>
  <pageMargins left="0.7" right="0.7" top="0.75" bottom="0.75" header="0.3" footer="0.3"/>
  <pageSetup orientation="portrait" horizontalDpi="1200" verticalDpi="1200" r:id="rId1"/>
  <ignoredErrors>
    <ignoredError xmlns:x16r3="http://schemas.microsoft.com/office/spreadsheetml/2018/08/main" xmlns:x16r5="http://schemas.microsoft.com/office/spreadsheetml/2020/10/main" sqref="A91:XFD91" evalError="1" twoDigitTextYear="1" numberStoredAsText="1" formula="1" formulaRange="1" unlockedFormula="1" emptyCellReference="1" listDataValidation="1" calculatedColumn="1" x16r3:misleadingFormat="1" x16r5:outdatedDataTypes="1"/>
  </ignoredErrors>
  <extLst>
    <ext xmlns:x14="http://schemas.microsoft.com/office/spreadsheetml/2009/9/main" uri="{CCE6A557-97BC-4b89-ADB6-D9C93CAAB3DF}">
      <x14:dataValidations xmlns:xm="http://schemas.microsoft.com/office/excel/2006/main" count="3">
        <x14:dataValidation type="list" operator="greaterThanOrEqual" allowBlank="1" showInputMessage="1" showErrorMessage="1" xr:uid="{72728BD9-1EBF-4AF7-964C-3049324C6FDE}">
          <x14:formula1>
            <xm:f>REF_PLANOS!#REF!</xm:f>
          </x14:formula1>
          <xm:sqref>H2001:H1048576</xm:sqref>
        </x14:dataValidation>
        <x14:dataValidation type="list" allowBlank="1" showInputMessage="1" showErrorMessage="1" xr:uid="{00000000-0002-0000-0300-000004000000}">
          <x14:formula1>
            <xm:f>REF!$C$3:$C$6</xm:f>
          </x14:formula1>
          <xm:sqref>D83:D1048576 D2:D81</xm:sqref>
        </x14:dataValidation>
        <x14:dataValidation type="list" allowBlank="1" showInputMessage="1" showErrorMessage="1" xr:uid="{2BD3AA89-5A29-4BCB-BBCA-92BA4CEE958E}">
          <x14:formula1>
            <xm:f>REF_PLANOS!$C:$C</xm:f>
          </x14:formula1>
          <xm:sqref>H2:H14 H16:H2000 I15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dimension ref="A1:J9999"/>
  <sheetViews>
    <sheetView showGridLines="0" zoomScaleNormal="100" workbookViewId="0">
      <selection activeCell="A2" sqref="A2"/>
    </sheetView>
  </sheetViews>
  <sheetFormatPr defaultColWidth="9.140625" defaultRowHeight="15" zeroHeight="1"/>
  <cols>
    <col min="1" max="1" width="45" style="25" bestFit="1" customWidth="1"/>
    <col min="2" max="2" width="41.85546875" style="25" customWidth="1"/>
    <col min="3" max="3" width="15.7109375" style="28" customWidth="1"/>
    <col min="4" max="4" width="11" style="28" customWidth="1"/>
    <col min="5" max="5" width="26.5703125" style="95" bestFit="1" customWidth="1"/>
    <col min="6" max="6" width="26.5703125" style="96" customWidth="1"/>
    <col min="7" max="7" width="26.5703125" style="94" bestFit="1" customWidth="1"/>
    <col min="8" max="8" width="49.28515625" style="68" customWidth="1"/>
    <col min="9" max="9" width="28" style="124" customWidth="1"/>
    <col min="10" max="10" width="39.5703125" style="25" customWidth="1"/>
  </cols>
  <sheetData>
    <row r="1" spans="1:10" s="9" customFormat="1" ht="67.5" customHeight="1" thickBot="1">
      <c r="A1" s="131" t="s">
        <v>63</v>
      </c>
      <c r="B1" s="131" t="s">
        <v>64</v>
      </c>
      <c r="C1" s="131" t="s">
        <v>65</v>
      </c>
      <c r="D1" s="131" t="s">
        <v>66</v>
      </c>
      <c r="E1" s="127" t="s">
        <v>67</v>
      </c>
      <c r="F1" s="128" t="s">
        <v>68</v>
      </c>
      <c r="G1" s="132" t="s">
        <v>69</v>
      </c>
      <c r="H1" s="130" t="s">
        <v>70</v>
      </c>
      <c r="I1" s="130" t="s">
        <v>71</v>
      </c>
      <c r="J1" s="130" t="s">
        <v>72</v>
      </c>
    </row>
    <row r="2" spans="1:10" s="10" customFormat="1" ht="15.75" thickTop="1">
      <c r="A2" s="39" t="s">
        <v>252</v>
      </c>
      <c r="B2" s="39" t="s">
        <v>253</v>
      </c>
      <c r="C2" s="36" t="s">
        <v>15</v>
      </c>
      <c r="D2" s="36" t="s">
        <v>13</v>
      </c>
      <c r="E2" s="85">
        <v>0</v>
      </c>
      <c r="F2" s="86"/>
      <c r="G2" s="87">
        <f>E2+F2</f>
        <v>0</v>
      </c>
      <c r="H2" s="67"/>
      <c r="I2" s="134"/>
      <c r="J2" s="37"/>
    </row>
    <row r="3" spans="1:10">
      <c r="A3" s="23"/>
      <c r="B3" s="23"/>
      <c r="C3" s="6"/>
      <c r="D3" s="6"/>
      <c r="E3" s="85"/>
      <c r="F3" s="86"/>
      <c r="G3" s="87">
        <f t="shared" ref="G3:G66" si="0">E3+F3</f>
        <v>0</v>
      </c>
      <c r="H3" s="67"/>
      <c r="I3" s="134"/>
    </row>
    <row r="4" spans="1:10">
      <c r="A4" s="23"/>
      <c r="B4" s="23"/>
      <c r="C4" s="6"/>
      <c r="D4" s="6"/>
      <c r="E4" s="85"/>
      <c r="F4" s="86"/>
      <c r="G4" s="87">
        <f t="shared" si="0"/>
        <v>0</v>
      </c>
      <c r="H4" s="67"/>
      <c r="I4" s="134"/>
    </row>
    <row r="5" spans="1:10">
      <c r="A5" s="23"/>
      <c r="B5" s="23"/>
      <c r="C5" s="6"/>
      <c r="D5" s="6"/>
      <c r="E5" s="85"/>
      <c r="F5" s="86"/>
      <c r="G5" s="87">
        <f t="shared" si="0"/>
        <v>0</v>
      </c>
      <c r="H5" s="67"/>
      <c r="I5" s="134"/>
    </row>
    <row r="6" spans="1:10">
      <c r="A6" s="23"/>
      <c r="B6" s="23"/>
      <c r="C6" s="6"/>
      <c r="D6" s="6"/>
      <c r="E6" s="85"/>
      <c r="F6" s="86"/>
      <c r="G6" s="87">
        <f t="shared" si="0"/>
        <v>0</v>
      </c>
      <c r="H6" s="67"/>
      <c r="I6" s="134"/>
    </row>
    <row r="7" spans="1:10">
      <c r="A7" s="23"/>
      <c r="B7" s="23"/>
      <c r="C7" s="6"/>
      <c r="D7" s="6"/>
      <c r="E7" s="85"/>
      <c r="F7" s="86"/>
      <c r="G7" s="87">
        <f t="shared" si="0"/>
        <v>0</v>
      </c>
      <c r="H7" s="67"/>
      <c r="I7" s="134"/>
    </row>
    <row r="8" spans="1:10">
      <c r="A8" s="23"/>
      <c r="B8" s="23"/>
      <c r="C8" s="6"/>
      <c r="D8" s="6"/>
      <c r="E8" s="85"/>
      <c r="F8" s="86"/>
      <c r="G8" s="87">
        <f t="shared" si="0"/>
        <v>0</v>
      </c>
      <c r="H8" s="67"/>
      <c r="I8" s="134"/>
    </row>
    <row r="9" spans="1:10">
      <c r="A9" s="23"/>
      <c r="B9" s="23"/>
      <c r="C9" s="6"/>
      <c r="D9" s="6"/>
      <c r="E9" s="85"/>
      <c r="F9" s="86"/>
      <c r="G9" s="87">
        <f t="shared" si="0"/>
        <v>0</v>
      </c>
      <c r="H9" s="67"/>
      <c r="I9" s="134"/>
    </row>
    <row r="10" spans="1:10">
      <c r="A10" s="23"/>
      <c r="B10" s="23"/>
      <c r="C10" s="6"/>
      <c r="D10" s="6"/>
      <c r="E10" s="85"/>
      <c r="F10" s="86"/>
      <c r="G10" s="87">
        <f t="shared" si="0"/>
        <v>0</v>
      </c>
      <c r="H10" s="67"/>
      <c r="I10" s="134"/>
    </row>
    <row r="11" spans="1:10">
      <c r="C11" s="6"/>
      <c r="D11" s="6"/>
      <c r="E11" s="85"/>
      <c r="F11" s="86"/>
      <c r="G11" s="87">
        <f t="shared" si="0"/>
        <v>0</v>
      </c>
      <c r="H11" s="67"/>
      <c r="I11" s="134"/>
    </row>
    <row r="12" spans="1:10">
      <c r="C12" s="6"/>
      <c r="D12" s="6"/>
      <c r="E12" s="85"/>
      <c r="F12" s="86"/>
      <c r="G12" s="87">
        <f t="shared" si="0"/>
        <v>0</v>
      </c>
      <c r="H12" s="67"/>
      <c r="I12" s="134"/>
    </row>
    <row r="13" spans="1:10">
      <c r="C13" s="6"/>
      <c r="D13" s="6"/>
      <c r="E13" s="85"/>
      <c r="F13" s="86"/>
      <c r="G13" s="87">
        <f t="shared" si="0"/>
        <v>0</v>
      </c>
      <c r="H13" s="67"/>
      <c r="I13" s="134"/>
    </row>
    <row r="14" spans="1:10">
      <c r="C14" s="6"/>
      <c r="D14" s="6"/>
      <c r="E14" s="85"/>
      <c r="F14" s="86"/>
      <c r="G14" s="87">
        <f t="shared" si="0"/>
        <v>0</v>
      </c>
      <c r="H14" s="67"/>
      <c r="I14" s="134"/>
    </row>
    <row r="15" spans="1:10">
      <c r="C15" s="6"/>
      <c r="D15" s="6"/>
      <c r="E15" s="85"/>
      <c r="F15" s="86"/>
      <c r="G15" s="87">
        <f t="shared" si="0"/>
        <v>0</v>
      </c>
      <c r="H15" s="67"/>
      <c r="I15" s="134"/>
    </row>
    <row r="16" spans="1:10">
      <c r="C16" s="6"/>
      <c r="D16" s="6"/>
      <c r="E16" s="85"/>
      <c r="F16" s="86"/>
      <c r="G16" s="87">
        <f t="shared" si="0"/>
        <v>0</v>
      </c>
      <c r="H16" s="67"/>
      <c r="I16" s="134"/>
    </row>
    <row r="17" spans="3:9">
      <c r="C17" s="6"/>
      <c r="D17" s="6"/>
      <c r="E17" s="85"/>
      <c r="F17" s="86"/>
      <c r="G17" s="87">
        <f t="shared" si="0"/>
        <v>0</v>
      </c>
      <c r="H17" s="67"/>
      <c r="I17" s="134"/>
    </row>
    <row r="18" spans="3:9">
      <c r="C18" s="6"/>
      <c r="D18" s="6"/>
      <c r="E18" s="85"/>
      <c r="F18" s="86"/>
      <c r="G18" s="87">
        <f t="shared" si="0"/>
        <v>0</v>
      </c>
      <c r="H18" s="67"/>
      <c r="I18" s="134"/>
    </row>
    <row r="19" spans="3:9">
      <c r="C19" s="6"/>
      <c r="D19" s="6"/>
      <c r="E19" s="85"/>
      <c r="F19" s="86"/>
      <c r="G19" s="87">
        <f t="shared" si="0"/>
        <v>0</v>
      </c>
      <c r="H19" s="67"/>
      <c r="I19" s="134"/>
    </row>
    <row r="20" spans="3:9">
      <c r="C20" s="6"/>
      <c r="D20" s="6"/>
      <c r="E20" s="85"/>
      <c r="F20" s="86"/>
      <c r="G20" s="87">
        <f t="shared" si="0"/>
        <v>0</v>
      </c>
      <c r="H20" s="67"/>
      <c r="I20" s="134"/>
    </row>
    <row r="21" spans="3:9">
      <c r="C21" s="6"/>
      <c r="D21" s="6"/>
      <c r="E21" s="85"/>
      <c r="F21" s="86"/>
      <c r="G21" s="87">
        <f t="shared" si="0"/>
        <v>0</v>
      </c>
      <c r="H21" s="67"/>
      <c r="I21" s="134"/>
    </row>
    <row r="22" spans="3:9">
      <c r="C22" s="6"/>
      <c r="D22" s="6"/>
      <c r="E22" s="85"/>
      <c r="F22" s="86"/>
      <c r="G22" s="87">
        <f t="shared" si="0"/>
        <v>0</v>
      </c>
      <c r="H22" s="67"/>
      <c r="I22" s="134"/>
    </row>
    <row r="23" spans="3:9">
      <c r="C23" s="6"/>
      <c r="D23" s="6"/>
      <c r="E23" s="85"/>
      <c r="F23" s="86"/>
      <c r="G23" s="87">
        <f t="shared" si="0"/>
        <v>0</v>
      </c>
      <c r="H23" s="67"/>
      <c r="I23" s="134"/>
    </row>
    <row r="24" spans="3:9">
      <c r="C24" s="6"/>
      <c r="D24" s="6"/>
      <c r="E24" s="85"/>
      <c r="F24" s="86"/>
      <c r="G24" s="87">
        <f t="shared" si="0"/>
        <v>0</v>
      </c>
      <c r="H24" s="67"/>
      <c r="I24" s="134"/>
    </row>
    <row r="25" spans="3:9">
      <c r="C25" s="6"/>
      <c r="D25" s="6"/>
      <c r="E25" s="85"/>
      <c r="F25" s="86"/>
      <c r="G25" s="87">
        <f t="shared" si="0"/>
        <v>0</v>
      </c>
      <c r="H25" s="67"/>
      <c r="I25" s="134"/>
    </row>
    <row r="26" spans="3:9">
      <c r="C26" s="6"/>
      <c r="D26" s="6"/>
      <c r="E26" s="85"/>
      <c r="F26" s="86"/>
      <c r="G26" s="87">
        <f t="shared" si="0"/>
        <v>0</v>
      </c>
      <c r="H26" s="67"/>
      <c r="I26" s="134"/>
    </row>
    <row r="27" spans="3:9">
      <c r="C27" s="6"/>
      <c r="D27" s="6"/>
      <c r="E27" s="85"/>
      <c r="F27" s="86"/>
      <c r="G27" s="87">
        <f t="shared" si="0"/>
        <v>0</v>
      </c>
      <c r="H27" s="67"/>
      <c r="I27" s="134"/>
    </row>
    <row r="28" spans="3:9">
      <c r="C28" s="6"/>
      <c r="D28" s="6"/>
      <c r="E28" s="85"/>
      <c r="F28" s="86"/>
      <c r="G28" s="87">
        <f t="shared" si="0"/>
        <v>0</v>
      </c>
      <c r="H28" s="67"/>
      <c r="I28" s="134"/>
    </row>
    <row r="29" spans="3:9">
      <c r="C29" s="6"/>
      <c r="D29" s="6"/>
      <c r="E29" s="85"/>
      <c r="F29" s="86"/>
      <c r="G29" s="87">
        <f t="shared" si="0"/>
        <v>0</v>
      </c>
      <c r="H29" s="67"/>
      <c r="I29" s="134"/>
    </row>
    <row r="30" spans="3:9">
      <c r="C30" s="6"/>
      <c r="D30" s="6"/>
      <c r="E30" s="85"/>
      <c r="F30" s="86"/>
      <c r="G30" s="87">
        <f t="shared" si="0"/>
        <v>0</v>
      </c>
      <c r="H30" s="67"/>
      <c r="I30" s="134"/>
    </row>
    <row r="31" spans="3:9">
      <c r="C31" s="6"/>
      <c r="D31" s="6"/>
      <c r="E31" s="85"/>
      <c r="F31" s="86"/>
      <c r="G31" s="87">
        <f t="shared" si="0"/>
        <v>0</v>
      </c>
      <c r="H31" s="67"/>
      <c r="I31" s="134"/>
    </row>
    <row r="32" spans="3:9">
      <c r="C32" s="6"/>
      <c r="D32" s="6"/>
      <c r="E32" s="85"/>
      <c r="F32" s="86"/>
      <c r="G32" s="87">
        <f t="shared" si="0"/>
        <v>0</v>
      </c>
      <c r="H32" s="67"/>
      <c r="I32" s="134"/>
    </row>
    <row r="33" spans="3:9">
      <c r="C33" s="6"/>
      <c r="D33" s="6"/>
      <c r="E33" s="85"/>
      <c r="F33" s="86"/>
      <c r="G33" s="87">
        <f t="shared" si="0"/>
        <v>0</v>
      </c>
      <c r="H33" s="67"/>
      <c r="I33" s="134"/>
    </row>
    <row r="34" spans="3:9">
      <c r="C34" s="6"/>
      <c r="D34" s="6"/>
      <c r="E34" s="85"/>
      <c r="F34" s="86"/>
      <c r="G34" s="87">
        <f t="shared" si="0"/>
        <v>0</v>
      </c>
      <c r="H34" s="67"/>
      <c r="I34" s="134"/>
    </row>
    <row r="35" spans="3:9">
      <c r="C35" s="6"/>
      <c r="D35" s="6"/>
      <c r="E35" s="85"/>
      <c r="F35" s="86"/>
      <c r="G35" s="87">
        <f t="shared" si="0"/>
        <v>0</v>
      </c>
      <c r="H35" s="67"/>
      <c r="I35" s="134"/>
    </row>
    <row r="36" spans="3:9">
      <c r="C36" s="6"/>
      <c r="D36" s="6"/>
      <c r="E36" s="85"/>
      <c r="F36" s="86"/>
      <c r="G36" s="87">
        <f t="shared" si="0"/>
        <v>0</v>
      </c>
      <c r="H36" s="67"/>
      <c r="I36" s="134"/>
    </row>
    <row r="37" spans="3:9">
      <c r="C37" s="6"/>
      <c r="D37" s="6"/>
      <c r="E37" s="85"/>
      <c r="F37" s="86"/>
      <c r="G37" s="87">
        <f t="shared" si="0"/>
        <v>0</v>
      </c>
      <c r="H37" s="67"/>
      <c r="I37" s="134"/>
    </row>
    <row r="38" spans="3:9">
      <c r="C38" s="6"/>
      <c r="D38" s="6"/>
      <c r="E38" s="85"/>
      <c r="F38" s="86"/>
      <c r="G38" s="87">
        <f t="shared" si="0"/>
        <v>0</v>
      </c>
      <c r="H38" s="67"/>
      <c r="I38" s="134"/>
    </row>
    <row r="39" spans="3:9">
      <c r="C39" s="6"/>
      <c r="D39" s="6"/>
      <c r="E39" s="85"/>
      <c r="F39" s="86"/>
      <c r="G39" s="87">
        <f t="shared" si="0"/>
        <v>0</v>
      </c>
      <c r="H39" s="67"/>
      <c r="I39" s="134"/>
    </row>
    <row r="40" spans="3:9">
      <c r="C40" s="6"/>
      <c r="D40" s="6"/>
      <c r="E40" s="85"/>
      <c r="F40" s="86"/>
      <c r="G40" s="87">
        <f t="shared" si="0"/>
        <v>0</v>
      </c>
      <c r="H40" s="67"/>
      <c r="I40" s="134"/>
    </row>
    <row r="41" spans="3:9">
      <c r="C41" s="6"/>
      <c r="D41" s="6"/>
      <c r="E41" s="85"/>
      <c r="F41" s="86"/>
      <c r="G41" s="87">
        <f t="shared" si="0"/>
        <v>0</v>
      </c>
      <c r="H41" s="67"/>
      <c r="I41" s="134"/>
    </row>
    <row r="42" spans="3:9">
      <c r="C42" s="6"/>
      <c r="D42" s="6"/>
      <c r="E42" s="85"/>
      <c r="F42" s="86"/>
      <c r="G42" s="87">
        <f t="shared" si="0"/>
        <v>0</v>
      </c>
      <c r="H42" s="67"/>
      <c r="I42" s="134"/>
    </row>
    <row r="43" spans="3:9">
      <c r="C43" s="6"/>
      <c r="D43" s="6"/>
      <c r="E43" s="85"/>
      <c r="F43" s="86"/>
      <c r="G43" s="87">
        <f t="shared" si="0"/>
        <v>0</v>
      </c>
      <c r="H43" s="67"/>
      <c r="I43" s="134"/>
    </row>
    <row r="44" spans="3:9">
      <c r="C44" s="6"/>
      <c r="D44" s="6"/>
      <c r="E44" s="85"/>
      <c r="F44" s="86"/>
      <c r="G44" s="87">
        <f t="shared" si="0"/>
        <v>0</v>
      </c>
      <c r="H44" s="67"/>
      <c r="I44" s="134"/>
    </row>
    <row r="45" spans="3:9">
      <c r="C45" s="6"/>
      <c r="D45" s="6"/>
      <c r="E45" s="85"/>
      <c r="F45" s="86"/>
      <c r="G45" s="87">
        <f t="shared" si="0"/>
        <v>0</v>
      </c>
      <c r="H45" s="67"/>
      <c r="I45" s="134"/>
    </row>
    <row r="46" spans="3:9">
      <c r="C46" s="6"/>
      <c r="D46" s="6"/>
      <c r="E46" s="85"/>
      <c r="F46" s="86"/>
      <c r="G46" s="87">
        <f t="shared" si="0"/>
        <v>0</v>
      </c>
      <c r="H46" s="67"/>
      <c r="I46" s="134"/>
    </row>
    <row r="47" spans="3:9">
      <c r="C47" s="6"/>
      <c r="D47" s="6"/>
      <c r="E47" s="85"/>
      <c r="F47" s="86"/>
      <c r="G47" s="87">
        <f t="shared" si="0"/>
        <v>0</v>
      </c>
      <c r="H47" s="67"/>
      <c r="I47" s="134"/>
    </row>
    <row r="48" spans="3:9">
      <c r="C48" s="6"/>
      <c r="D48" s="6"/>
      <c r="E48" s="85"/>
      <c r="F48" s="86"/>
      <c r="G48" s="87">
        <f t="shared" si="0"/>
        <v>0</v>
      </c>
      <c r="H48" s="67"/>
      <c r="I48" s="134"/>
    </row>
    <row r="49" spans="3:9">
      <c r="C49" s="6"/>
      <c r="D49" s="6"/>
      <c r="E49" s="85"/>
      <c r="F49" s="86"/>
      <c r="G49" s="87">
        <f t="shared" si="0"/>
        <v>0</v>
      </c>
      <c r="H49" s="67"/>
      <c r="I49" s="134"/>
    </row>
    <row r="50" spans="3:9">
      <c r="C50" s="6"/>
      <c r="D50" s="6"/>
      <c r="E50" s="85"/>
      <c r="F50" s="86"/>
      <c r="G50" s="87">
        <f t="shared" si="0"/>
        <v>0</v>
      </c>
      <c r="H50" s="67"/>
      <c r="I50" s="134"/>
    </row>
    <row r="51" spans="3:9">
      <c r="C51" s="6"/>
      <c r="D51" s="6"/>
      <c r="E51" s="85"/>
      <c r="F51" s="86"/>
      <c r="G51" s="87">
        <f t="shared" si="0"/>
        <v>0</v>
      </c>
      <c r="H51" s="67"/>
      <c r="I51" s="134"/>
    </row>
    <row r="52" spans="3:9">
      <c r="C52" s="6"/>
      <c r="D52" s="6"/>
      <c r="E52" s="85"/>
      <c r="F52" s="86"/>
      <c r="G52" s="87">
        <f t="shared" si="0"/>
        <v>0</v>
      </c>
      <c r="H52" s="67"/>
      <c r="I52" s="134"/>
    </row>
    <row r="53" spans="3:9">
      <c r="C53" s="6"/>
      <c r="D53" s="6"/>
      <c r="E53" s="85"/>
      <c r="F53" s="86"/>
      <c r="G53" s="87">
        <f t="shared" si="0"/>
        <v>0</v>
      </c>
      <c r="H53" s="67"/>
      <c r="I53" s="134"/>
    </row>
    <row r="54" spans="3:9">
      <c r="C54" s="6"/>
      <c r="D54" s="6"/>
      <c r="E54" s="85"/>
      <c r="F54" s="86"/>
      <c r="G54" s="87">
        <f t="shared" si="0"/>
        <v>0</v>
      </c>
      <c r="H54" s="67"/>
      <c r="I54" s="134"/>
    </row>
    <row r="55" spans="3:9">
      <c r="C55" s="6"/>
      <c r="D55" s="6"/>
      <c r="E55" s="85"/>
      <c r="F55" s="86"/>
      <c r="G55" s="87">
        <f t="shared" si="0"/>
        <v>0</v>
      </c>
      <c r="H55" s="67"/>
      <c r="I55" s="134"/>
    </row>
    <row r="56" spans="3:9">
      <c r="C56" s="6"/>
      <c r="D56" s="6"/>
      <c r="E56" s="85"/>
      <c r="F56" s="86"/>
      <c r="G56" s="87">
        <f t="shared" si="0"/>
        <v>0</v>
      </c>
      <c r="H56" s="67"/>
      <c r="I56" s="134"/>
    </row>
    <row r="57" spans="3:9">
      <c r="C57" s="6"/>
      <c r="D57" s="6"/>
      <c r="E57" s="85"/>
      <c r="F57" s="86"/>
      <c r="G57" s="87">
        <f t="shared" si="0"/>
        <v>0</v>
      </c>
      <c r="H57" s="67"/>
      <c r="I57" s="134"/>
    </row>
    <row r="58" spans="3:9">
      <c r="C58" s="6"/>
      <c r="D58" s="6"/>
      <c r="E58" s="85"/>
      <c r="F58" s="86"/>
      <c r="G58" s="87">
        <f t="shared" si="0"/>
        <v>0</v>
      </c>
      <c r="H58" s="67"/>
      <c r="I58" s="134"/>
    </row>
    <row r="59" spans="3:9">
      <c r="C59" s="6"/>
      <c r="D59" s="6"/>
      <c r="E59" s="85"/>
      <c r="F59" s="86"/>
      <c r="G59" s="87">
        <f t="shared" si="0"/>
        <v>0</v>
      </c>
      <c r="H59" s="67"/>
      <c r="I59" s="134"/>
    </row>
    <row r="60" spans="3:9">
      <c r="C60" s="6"/>
      <c r="D60" s="6"/>
      <c r="E60" s="85"/>
      <c r="F60" s="86"/>
      <c r="G60" s="87">
        <f t="shared" si="0"/>
        <v>0</v>
      </c>
      <c r="H60" s="67"/>
      <c r="I60" s="134"/>
    </row>
    <row r="61" spans="3:9">
      <c r="C61" s="6"/>
      <c r="D61" s="6"/>
      <c r="E61" s="85"/>
      <c r="F61" s="86"/>
      <c r="G61" s="87">
        <f t="shared" si="0"/>
        <v>0</v>
      </c>
      <c r="H61" s="67"/>
      <c r="I61" s="134"/>
    </row>
    <row r="62" spans="3:9">
      <c r="C62" s="6"/>
      <c r="D62" s="6"/>
      <c r="E62" s="85"/>
      <c r="F62" s="86"/>
      <c r="G62" s="87">
        <f t="shared" si="0"/>
        <v>0</v>
      </c>
      <c r="H62" s="67"/>
      <c r="I62" s="134"/>
    </row>
    <row r="63" spans="3:9">
      <c r="C63" s="6"/>
      <c r="D63" s="6"/>
      <c r="E63" s="85"/>
      <c r="F63" s="86"/>
      <c r="G63" s="87">
        <f t="shared" si="0"/>
        <v>0</v>
      </c>
      <c r="H63" s="67"/>
      <c r="I63" s="134"/>
    </row>
    <row r="64" spans="3:9">
      <c r="C64" s="6"/>
      <c r="D64" s="6"/>
      <c r="E64" s="85"/>
      <c r="F64" s="86"/>
      <c r="G64" s="87">
        <f t="shared" si="0"/>
        <v>0</v>
      </c>
      <c r="H64" s="67"/>
      <c r="I64" s="134"/>
    </row>
    <row r="65" spans="3:9">
      <c r="C65" s="6"/>
      <c r="D65" s="6"/>
      <c r="E65" s="85"/>
      <c r="F65" s="86"/>
      <c r="G65" s="87">
        <f t="shared" si="0"/>
        <v>0</v>
      </c>
      <c r="H65" s="67"/>
      <c r="I65" s="134"/>
    </row>
    <row r="66" spans="3:9">
      <c r="C66" s="6"/>
      <c r="D66" s="6"/>
      <c r="E66" s="85"/>
      <c r="F66" s="86"/>
      <c r="G66" s="87">
        <f t="shared" si="0"/>
        <v>0</v>
      </c>
      <c r="H66" s="67"/>
      <c r="I66" s="134"/>
    </row>
    <row r="67" spans="3:9">
      <c r="C67" s="6"/>
      <c r="D67" s="6"/>
      <c r="E67" s="85"/>
      <c r="F67" s="86"/>
      <c r="G67" s="87">
        <f t="shared" ref="G67:G130" si="1">E67+F67</f>
        <v>0</v>
      </c>
      <c r="H67" s="67"/>
      <c r="I67" s="134"/>
    </row>
    <row r="68" spans="3:9">
      <c r="C68" s="6"/>
      <c r="D68" s="6"/>
      <c r="E68" s="85"/>
      <c r="F68" s="86"/>
      <c r="G68" s="87">
        <f t="shared" si="1"/>
        <v>0</v>
      </c>
      <c r="H68" s="67"/>
      <c r="I68" s="134"/>
    </row>
    <row r="69" spans="3:9">
      <c r="C69" s="6"/>
      <c r="D69" s="6"/>
      <c r="E69" s="85"/>
      <c r="F69" s="86"/>
      <c r="G69" s="87">
        <f t="shared" si="1"/>
        <v>0</v>
      </c>
      <c r="H69" s="67"/>
      <c r="I69" s="134"/>
    </row>
    <row r="70" spans="3:9">
      <c r="C70" s="6"/>
      <c r="D70" s="6"/>
      <c r="E70" s="85"/>
      <c r="F70" s="86"/>
      <c r="G70" s="87">
        <f t="shared" si="1"/>
        <v>0</v>
      </c>
      <c r="H70" s="67"/>
      <c r="I70" s="134"/>
    </row>
    <row r="71" spans="3:9">
      <c r="C71" s="6"/>
      <c r="D71" s="6"/>
      <c r="E71" s="85"/>
      <c r="F71" s="86"/>
      <c r="G71" s="87">
        <f t="shared" si="1"/>
        <v>0</v>
      </c>
      <c r="H71" s="67"/>
      <c r="I71" s="134"/>
    </row>
    <row r="72" spans="3:9">
      <c r="C72" s="6"/>
      <c r="D72" s="6"/>
      <c r="E72" s="85"/>
      <c r="F72" s="86"/>
      <c r="G72" s="87">
        <f t="shared" si="1"/>
        <v>0</v>
      </c>
      <c r="H72" s="67"/>
      <c r="I72" s="134"/>
    </row>
    <row r="73" spans="3:9">
      <c r="C73" s="6"/>
      <c r="D73" s="6"/>
      <c r="E73" s="85"/>
      <c r="F73" s="86"/>
      <c r="G73" s="87">
        <f t="shared" si="1"/>
        <v>0</v>
      </c>
      <c r="H73" s="67"/>
      <c r="I73" s="134"/>
    </row>
    <row r="74" spans="3:9">
      <c r="C74" s="6"/>
      <c r="D74" s="6"/>
      <c r="E74" s="85"/>
      <c r="F74" s="86"/>
      <c r="G74" s="87">
        <f t="shared" si="1"/>
        <v>0</v>
      </c>
      <c r="H74" s="67"/>
      <c r="I74" s="134"/>
    </row>
    <row r="75" spans="3:9">
      <c r="C75" s="6"/>
      <c r="D75" s="6"/>
      <c r="E75" s="85"/>
      <c r="F75" s="86"/>
      <c r="G75" s="87">
        <f t="shared" si="1"/>
        <v>0</v>
      </c>
      <c r="H75" s="67"/>
      <c r="I75" s="134"/>
    </row>
    <row r="76" spans="3:9">
      <c r="C76" s="6"/>
      <c r="D76" s="6"/>
      <c r="E76" s="85"/>
      <c r="F76" s="86"/>
      <c r="G76" s="87">
        <f t="shared" si="1"/>
        <v>0</v>
      </c>
      <c r="H76" s="67"/>
      <c r="I76" s="134"/>
    </row>
    <row r="77" spans="3:9">
      <c r="C77" s="6"/>
      <c r="D77" s="6"/>
      <c r="E77" s="85"/>
      <c r="F77" s="86"/>
      <c r="G77" s="87">
        <f t="shared" si="1"/>
        <v>0</v>
      </c>
      <c r="H77" s="67"/>
      <c r="I77" s="134"/>
    </row>
    <row r="78" spans="3:9">
      <c r="C78" s="6"/>
      <c r="D78" s="6"/>
      <c r="E78" s="85"/>
      <c r="F78" s="86"/>
      <c r="G78" s="87">
        <f t="shared" si="1"/>
        <v>0</v>
      </c>
      <c r="H78" s="67"/>
      <c r="I78" s="134"/>
    </row>
    <row r="79" spans="3:9">
      <c r="C79" s="6"/>
      <c r="D79" s="6"/>
      <c r="E79" s="85"/>
      <c r="F79" s="86"/>
      <c r="G79" s="87">
        <f t="shared" si="1"/>
        <v>0</v>
      </c>
      <c r="H79" s="67"/>
      <c r="I79" s="134"/>
    </row>
    <row r="80" spans="3:9">
      <c r="C80" s="6"/>
      <c r="D80" s="6"/>
      <c r="E80" s="85"/>
      <c r="F80" s="86"/>
      <c r="G80" s="87">
        <f t="shared" si="1"/>
        <v>0</v>
      </c>
      <c r="H80" s="67"/>
      <c r="I80" s="134"/>
    </row>
    <row r="81" spans="3:9">
      <c r="C81" s="6"/>
      <c r="D81" s="6"/>
      <c r="E81" s="85"/>
      <c r="F81" s="86"/>
      <c r="G81" s="87">
        <f t="shared" si="1"/>
        <v>0</v>
      </c>
      <c r="H81" s="67"/>
      <c r="I81" s="134"/>
    </row>
    <row r="82" spans="3:9">
      <c r="C82" s="6"/>
      <c r="D82" s="6"/>
      <c r="E82" s="85"/>
      <c r="F82" s="86"/>
      <c r="G82" s="87">
        <f t="shared" si="1"/>
        <v>0</v>
      </c>
      <c r="H82" s="67"/>
      <c r="I82" s="134"/>
    </row>
    <row r="83" spans="3:9">
      <c r="C83" s="6"/>
      <c r="D83" s="6"/>
      <c r="E83" s="85"/>
      <c r="F83" s="86"/>
      <c r="G83" s="87">
        <f t="shared" si="1"/>
        <v>0</v>
      </c>
      <c r="H83" s="67"/>
      <c r="I83" s="134"/>
    </row>
    <row r="84" spans="3:9">
      <c r="C84" s="6"/>
      <c r="D84" s="6"/>
      <c r="E84" s="85"/>
      <c r="F84" s="86"/>
      <c r="G84" s="87">
        <f t="shared" si="1"/>
        <v>0</v>
      </c>
      <c r="H84" s="67"/>
      <c r="I84" s="134"/>
    </row>
    <row r="85" spans="3:9">
      <c r="C85" s="6"/>
      <c r="D85" s="6"/>
      <c r="E85" s="85"/>
      <c r="F85" s="86"/>
      <c r="G85" s="87">
        <f t="shared" si="1"/>
        <v>0</v>
      </c>
      <c r="H85" s="67"/>
      <c r="I85" s="134"/>
    </row>
    <row r="86" spans="3:9">
      <c r="C86" s="6"/>
      <c r="D86" s="6"/>
      <c r="E86" s="85"/>
      <c r="F86" s="86"/>
      <c r="G86" s="87">
        <f t="shared" si="1"/>
        <v>0</v>
      </c>
      <c r="H86" s="67"/>
      <c r="I86" s="134"/>
    </row>
    <row r="87" spans="3:9">
      <c r="C87" s="6"/>
      <c r="D87" s="6"/>
      <c r="E87" s="85"/>
      <c r="F87" s="86"/>
      <c r="G87" s="87">
        <f t="shared" si="1"/>
        <v>0</v>
      </c>
      <c r="H87" s="67"/>
      <c r="I87" s="134"/>
    </row>
    <row r="88" spans="3:9">
      <c r="C88" s="6"/>
      <c r="D88" s="6"/>
      <c r="E88" s="85"/>
      <c r="F88" s="86"/>
      <c r="G88" s="87">
        <f t="shared" si="1"/>
        <v>0</v>
      </c>
      <c r="H88" s="67"/>
      <c r="I88" s="134"/>
    </row>
    <row r="89" spans="3:9">
      <c r="C89" s="6"/>
      <c r="D89" s="6"/>
      <c r="E89" s="85"/>
      <c r="F89" s="86"/>
      <c r="G89" s="87">
        <f t="shared" si="1"/>
        <v>0</v>
      </c>
      <c r="H89" s="67"/>
      <c r="I89" s="134"/>
    </row>
    <row r="90" spans="3:9">
      <c r="C90" s="6"/>
      <c r="D90" s="6"/>
      <c r="E90" s="85"/>
      <c r="F90" s="86"/>
      <c r="G90" s="87">
        <f t="shared" si="1"/>
        <v>0</v>
      </c>
      <c r="H90" s="67"/>
      <c r="I90" s="134"/>
    </row>
    <row r="91" spans="3:9">
      <c r="C91" s="6"/>
      <c r="D91" s="6"/>
      <c r="E91" s="85"/>
      <c r="F91" s="86"/>
      <c r="G91" s="87">
        <f t="shared" si="1"/>
        <v>0</v>
      </c>
      <c r="H91" s="67"/>
      <c r="I91" s="134"/>
    </row>
    <row r="92" spans="3:9">
      <c r="C92" s="6"/>
      <c r="D92" s="6"/>
      <c r="E92" s="85"/>
      <c r="F92" s="86"/>
      <c r="G92" s="87">
        <f t="shared" si="1"/>
        <v>0</v>
      </c>
      <c r="H92" s="67"/>
      <c r="I92" s="134"/>
    </row>
    <row r="93" spans="3:9">
      <c r="C93" s="6"/>
      <c r="D93" s="6"/>
      <c r="E93" s="85"/>
      <c r="F93" s="86"/>
      <c r="G93" s="87">
        <f t="shared" si="1"/>
        <v>0</v>
      </c>
      <c r="H93" s="67"/>
      <c r="I93" s="134"/>
    </row>
    <row r="94" spans="3:9">
      <c r="C94" s="6"/>
      <c r="D94" s="6"/>
      <c r="E94" s="85"/>
      <c r="F94" s="86"/>
      <c r="G94" s="87">
        <f t="shared" si="1"/>
        <v>0</v>
      </c>
      <c r="H94" s="67"/>
      <c r="I94" s="134"/>
    </row>
    <row r="95" spans="3:9">
      <c r="C95" s="6"/>
      <c r="D95" s="6"/>
      <c r="E95" s="85"/>
      <c r="F95" s="86"/>
      <c r="G95" s="87">
        <f t="shared" si="1"/>
        <v>0</v>
      </c>
      <c r="H95" s="67"/>
      <c r="I95" s="134"/>
    </row>
    <row r="96" spans="3:9">
      <c r="C96" s="6"/>
      <c r="D96" s="6"/>
      <c r="E96" s="85"/>
      <c r="F96" s="86"/>
      <c r="G96" s="87">
        <f t="shared" si="1"/>
        <v>0</v>
      </c>
      <c r="H96" s="67"/>
      <c r="I96" s="134"/>
    </row>
    <row r="97" spans="3:9">
      <c r="C97" s="6"/>
      <c r="D97" s="6"/>
      <c r="E97" s="85"/>
      <c r="F97" s="86"/>
      <c r="G97" s="87">
        <f t="shared" si="1"/>
        <v>0</v>
      </c>
      <c r="H97" s="67"/>
      <c r="I97" s="134"/>
    </row>
    <row r="98" spans="3:9">
      <c r="C98" s="6"/>
      <c r="D98" s="6"/>
      <c r="E98" s="85"/>
      <c r="F98" s="86"/>
      <c r="G98" s="87">
        <f t="shared" si="1"/>
        <v>0</v>
      </c>
      <c r="H98" s="67"/>
      <c r="I98" s="134"/>
    </row>
    <row r="99" spans="3:9">
      <c r="C99" s="6"/>
      <c r="D99" s="6"/>
      <c r="E99" s="85"/>
      <c r="F99" s="86"/>
      <c r="G99" s="87">
        <f t="shared" si="1"/>
        <v>0</v>
      </c>
      <c r="H99" s="67"/>
      <c r="I99" s="134"/>
    </row>
    <row r="100" spans="3:9">
      <c r="C100" s="6"/>
      <c r="D100" s="6"/>
      <c r="E100" s="85"/>
      <c r="F100" s="86"/>
      <c r="G100" s="87">
        <f t="shared" si="1"/>
        <v>0</v>
      </c>
      <c r="H100" s="67"/>
      <c r="I100" s="134"/>
    </row>
    <row r="101" spans="3:9">
      <c r="C101" s="6"/>
      <c r="D101" s="6"/>
      <c r="E101" s="85"/>
      <c r="F101" s="86"/>
      <c r="G101" s="87">
        <f t="shared" si="1"/>
        <v>0</v>
      </c>
      <c r="H101" s="67"/>
      <c r="I101" s="134"/>
    </row>
    <row r="102" spans="3:9">
      <c r="C102" s="6"/>
      <c r="D102" s="6"/>
      <c r="E102" s="85"/>
      <c r="F102" s="86"/>
      <c r="G102" s="87">
        <f t="shared" si="1"/>
        <v>0</v>
      </c>
      <c r="H102" s="67"/>
      <c r="I102" s="134"/>
    </row>
    <row r="103" spans="3:9">
      <c r="C103" s="6"/>
      <c r="D103" s="6"/>
      <c r="E103" s="85"/>
      <c r="F103" s="86"/>
      <c r="G103" s="87">
        <f t="shared" si="1"/>
        <v>0</v>
      </c>
      <c r="H103" s="67"/>
      <c r="I103" s="134"/>
    </row>
    <row r="104" spans="3:9">
      <c r="C104" s="6"/>
      <c r="D104" s="6"/>
      <c r="E104" s="85"/>
      <c r="F104" s="86"/>
      <c r="G104" s="87">
        <f t="shared" si="1"/>
        <v>0</v>
      </c>
      <c r="H104" s="67"/>
      <c r="I104" s="134"/>
    </row>
    <row r="105" spans="3:9">
      <c r="C105" s="6"/>
      <c r="D105" s="6"/>
      <c r="E105" s="85"/>
      <c r="F105" s="86"/>
      <c r="G105" s="87">
        <f t="shared" si="1"/>
        <v>0</v>
      </c>
      <c r="H105" s="67"/>
      <c r="I105" s="134"/>
    </row>
    <row r="106" spans="3:9">
      <c r="C106" s="6"/>
      <c r="D106" s="6"/>
      <c r="E106" s="85"/>
      <c r="F106" s="86"/>
      <c r="G106" s="87">
        <f t="shared" si="1"/>
        <v>0</v>
      </c>
      <c r="H106" s="67"/>
      <c r="I106" s="134"/>
    </row>
    <row r="107" spans="3:9">
      <c r="C107" s="6"/>
      <c r="D107" s="6"/>
      <c r="E107" s="85"/>
      <c r="F107" s="86"/>
      <c r="G107" s="87">
        <f t="shared" si="1"/>
        <v>0</v>
      </c>
      <c r="H107" s="67"/>
      <c r="I107" s="134"/>
    </row>
    <row r="108" spans="3:9">
      <c r="C108" s="6"/>
      <c r="D108" s="6"/>
      <c r="E108" s="85"/>
      <c r="F108" s="86"/>
      <c r="G108" s="87">
        <f t="shared" si="1"/>
        <v>0</v>
      </c>
      <c r="H108" s="67"/>
      <c r="I108" s="134"/>
    </row>
    <row r="109" spans="3:9">
      <c r="C109" s="6"/>
      <c r="D109" s="6"/>
      <c r="E109" s="85"/>
      <c r="F109" s="86"/>
      <c r="G109" s="87">
        <f t="shared" si="1"/>
        <v>0</v>
      </c>
      <c r="H109" s="67"/>
      <c r="I109" s="134"/>
    </row>
    <row r="110" spans="3:9">
      <c r="C110" s="6"/>
      <c r="D110" s="6"/>
      <c r="E110" s="85"/>
      <c r="F110" s="86"/>
      <c r="G110" s="87">
        <f t="shared" si="1"/>
        <v>0</v>
      </c>
      <c r="H110" s="67"/>
      <c r="I110" s="134"/>
    </row>
    <row r="111" spans="3:9">
      <c r="C111" s="6"/>
      <c r="D111" s="6"/>
      <c r="E111" s="85"/>
      <c r="F111" s="86"/>
      <c r="G111" s="87">
        <f t="shared" si="1"/>
        <v>0</v>
      </c>
      <c r="H111" s="67"/>
      <c r="I111" s="134"/>
    </row>
    <row r="112" spans="3:9">
      <c r="C112" s="6"/>
      <c r="D112" s="6"/>
      <c r="E112" s="85"/>
      <c r="F112" s="86"/>
      <c r="G112" s="87">
        <f t="shared" si="1"/>
        <v>0</v>
      </c>
      <c r="H112" s="67"/>
      <c r="I112" s="134"/>
    </row>
    <row r="113" spans="3:9">
      <c r="C113" s="6"/>
      <c r="D113" s="6"/>
      <c r="E113" s="85"/>
      <c r="F113" s="86"/>
      <c r="G113" s="87">
        <f t="shared" si="1"/>
        <v>0</v>
      </c>
      <c r="H113" s="67"/>
      <c r="I113" s="134"/>
    </row>
    <row r="114" spans="3:9">
      <c r="C114" s="6"/>
      <c r="D114" s="6"/>
      <c r="E114" s="85"/>
      <c r="F114" s="86"/>
      <c r="G114" s="87">
        <f t="shared" si="1"/>
        <v>0</v>
      </c>
      <c r="H114" s="67"/>
      <c r="I114" s="134"/>
    </row>
    <row r="115" spans="3:9">
      <c r="C115" s="6"/>
      <c r="D115" s="6"/>
      <c r="E115" s="85"/>
      <c r="F115" s="86"/>
      <c r="G115" s="87">
        <f t="shared" si="1"/>
        <v>0</v>
      </c>
      <c r="H115" s="67"/>
      <c r="I115" s="134"/>
    </row>
    <row r="116" spans="3:9">
      <c r="C116" s="6"/>
      <c r="D116" s="6"/>
      <c r="E116" s="85"/>
      <c r="F116" s="86"/>
      <c r="G116" s="87">
        <f t="shared" si="1"/>
        <v>0</v>
      </c>
      <c r="H116" s="67"/>
      <c r="I116" s="134"/>
    </row>
    <row r="117" spans="3:9">
      <c r="C117" s="6"/>
      <c r="D117" s="6"/>
      <c r="E117" s="85"/>
      <c r="F117" s="86"/>
      <c r="G117" s="87">
        <f t="shared" si="1"/>
        <v>0</v>
      </c>
      <c r="H117" s="67"/>
      <c r="I117" s="134"/>
    </row>
    <row r="118" spans="3:9">
      <c r="C118" s="6"/>
      <c r="D118" s="6"/>
      <c r="E118" s="85"/>
      <c r="F118" s="86"/>
      <c r="G118" s="87">
        <f t="shared" si="1"/>
        <v>0</v>
      </c>
      <c r="H118" s="67"/>
      <c r="I118" s="134"/>
    </row>
    <row r="119" spans="3:9">
      <c r="C119" s="6"/>
      <c r="D119" s="6"/>
      <c r="E119" s="85"/>
      <c r="F119" s="86"/>
      <c r="G119" s="87">
        <f t="shared" si="1"/>
        <v>0</v>
      </c>
      <c r="H119" s="67"/>
      <c r="I119" s="134"/>
    </row>
    <row r="120" spans="3:9">
      <c r="C120" s="6"/>
      <c r="D120" s="6"/>
      <c r="E120" s="85"/>
      <c r="F120" s="86"/>
      <c r="G120" s="87">
        <f t="shared" si="1"/>
        <v>0</v>
      </c>
      <c r="H120" s="67"/>
      <c r="I120" s="134"/>
    </row>
    <row r="121" spans="3:9">
      <c r="C121" s="6"/>
      <c r="D121" s="6"/>
      <c r="E121" s="85"/>
      <c r="F121" s="86"/>
      <c r="G121" s="87">
        <f t="shared" si="1"/>
        <v>0</v>
      </c>
      <c r="H121" s="67"/>
      <c r="I121" s="134"/>
    </row>
    <row r="122" spans="3:9">
      <c r="C122" s="6"/>
      <c r="D122" s="6"/>
      <c r="E122" s="85"/>
      <c r="F122" s="86"/>
      <c r="G122" s="87">
        <f t="shared" si="1"/>
        <v>0</v>
      </c>
      <c r="H122" s="67"/>
      <c r="I122" s="134"/>
    </row>
    <row r="123" spans="3:9">
      <c r="C123" s="6"/>
      <c r="D123" s="6"/>
      <c r="E123" s="85"/>
      <c r="F123" s="86"/>
      <c r="G123" s="87">
        <f t="shared" si="1"/>
        <v>0</v>
      </c>
      <c r="H123" s="67"/>
      <c r="I123" s="134"/>
    </row>
    <row r="124" spans="3:9">
      <c r="C124" s="6"/>
      <c r="D124" s="6"/>
      <c r="E124" s="85"/>
      <c r="F124" s="86"/>
      <c r="G124" s="87">
        <f t="shared" si="1"/>
        <v>0</v>
      </c>
      <c r="H124" s="67"/>
      <c r="I124" s="134"/>
    </row>
    <row r="125" spans="3:9">
      <c r="C125" s="6"/>
      <c r="D125" s="6"/>
      <c r="E125" s="85"/>
      <c r="F125" s="86"/>
      <c r="G125" s="87">
        <f t="shared" si="1"/>
        <v>0</v>
      </c>
      <c r="H125" s="67"/>
      <c r="I125" s="134"/>
    </row>
    <row r="126" spans="3:9">
      <c r="C126" s="6"/>
      <c r="D126" s="6"/>
      <c r="E126" s="85"/>
      <c r="F126" s="86"/>
      <c r="G126" s="87">
        <f t="shared" si="1"/>
        <v>0</v>
      </c>
      <c r="H126" s="67"/>
      <c r="I126" s="134"/>
    </row>
    <row r="127" spans="3:9">
      <c r="C127" s="6"/>
      <c r="D127" s="6"/>
      <c r="E127" s="85"/>
      <c r="F127" s="86"/>
      <c r="G127" s="87">
        <f t="shared" si="1"/>
        <v>0</v>
      </c>
      <c r="H127" s="67"/>
      <c r="I127" s="134"/>
    </row>
    <row r="128" spans="3:9">
      <c r="C128" s="6"/>
      <c r="D128" s="6"/>
      <c r="E128" s="85"/>
      <c r="F128" s="86"/>
      <c r="G128" s="87">
        <f t="shared" si="1"/>
        <v>0</v>
      </c>
      <c r="H128" s="67"/>
      <c r="I128" s="134"/>
    </row>
    <row r="129" spans="3:9">
      <c r="C129" s="6"/>
      <c r="D129" s="6"/>
      <c r="E129" s="85"/>
      <c r="F129" s="86"/>
      <c r="G129" s="87">
        <f t="shared" si="1"/>
        <v>0</v>
      </c>
      <c r="H129" s="67"/>
      <c r="I129" s="134"/>
    </row>
    <row r="130" spans="3:9">
      <c r="C130" s="6"/>
      <c r="D130" s="6"/>
      <c r="E130" s="85"/>
      <c r="F130" s="86"/>
      <c r="G130" s="87">
        <f t="shared" si="1"/>
        <v>0</v>
      </c>
      <c r="H130" s="67"/>
      <c r="I130" s="134"/>
    </row>
    <row r="131" spans="3:9">
      <c r="C131" s="6"/>
      <c r="D131" s="6"/>
      <c r="E131" s="85"/>
      <c r="F131" s="86"/>
      <c r="G131" s="87">
        <f t="shared" ref="G131:G194" si="2">E131+F131</f>
        <v>0</v>
      </c>
      <c r="H131" s="67"/>
      <c r="I131" s="134"/>
    </row>
    <row r="132" spans="3:9">
      <c r="C132" s="6"/>
      <c r="D132" s="6"/>
      <c r="E132" s="85"/>
      <c r="F132" s="86"/>
      <c r="G132" s="87">
        <f t="shared" si="2"/>
        <v>0</v>
      </c>
      <c r="H132" s="67"/>
      <c r="I132" s="134"/>
    </row>
    <row r="133" spans="3:9">
      <c r="C133" s="6"/>
      <c r="D133" s="6"/>
      <c r="E133" s="85"/>
      <c r="F133" s="86"/>
      <c r="G133" s="87">
        <f t="shared" si="2"/>
        <v>0</v>
      </c>
      <c r="H133" s="67"/>
      <c r="I133" s="134"/>
    </row>
    <row r="134" spans="3:9">
      <c r="C134" s="6"/>
      <c r="D134" s="6"/>
      <c r="E134" s="85"/>
      <c r="F134" s="86"/>
      <c r="G134" s="87">
        <f t="shared" si="2"/>
        <v>0</v>
      </c>
      <c r="H134" s="67"/>
      <c r="I134" s="134"/>
    </row>
    <row r="135" spans="3:9">
      <c r="C135" s="6"/>
      <c r="D135" s="6"/>
      <c r="E135" s="85"/>
      <c r="F135" s="86"/>
      <c r="G135" s="87">
        <f t="shared" si="2"/>
        <v>0</v>
      </c>
      <c r="H135" s="67"/>
      <c r="I135" s="134"/>
    </row>
    <row r="136" spans="3:9">
      <c r="C136" s="6"/>
      <c r="D136" s="6"/>
      <c r="E136" s="85"/>
      <c r="F136" s="86"/>
      <c r="G136" s="87">
        <f t="shared" si="2"/>
        <v>0</v>
      </c>
      <c r="H136" s="67"/>
      <c r="I136" s="134"/>
    </row>
    <row r="137" spans="3:9">
      <c r="C137" s="6"/>
      <c r="D137" s="6"/>
      <c r="E137" s="85"/>
      <c r="F137" s="86"/>
      <c r="G137" s="87">
        <f t="shared" si="2"/>
        <v>0</v>
      </c>
      <c r="H137" s="67"/>
      <c r="I137" s="134"/>
    </row>
    <row r="138" spans="3:9">
      <c r="C138" s="6"/>
      <c r="D138" s="6"/>
      <c r="E138" s="85"/>
      <c r="F138" s="86"/>
      <c r="G138" s="87">
        <f t="shared" si="2"/>
        <v>0</v>
      </c>
      <c r="H138" s="67"/>
      <c r="I138" s="134"/>
    </row>
    <row r="139" spans="3:9">
      <c r="C139" s="6"/>
      <c r="D139" s="6"/>
      <c r="E139" s="85"/>
      <c r="F139" s="86"/>
      <c r="G139" s="87">
        <f t="shared" si="2"/>
        <v>0</v>
      </c>
      <c r="H139" s="67"/>
      <c r="I139" s="134"/>
    </row>
    <row r="140" spans="3:9">
      <c r="C140" s="6"/>
      <c r="D140" s="6"/>
      <c r="E140" s="85"/>
      <c r="F140" s="86"/>
      <c r="G140" s="87">
        <f t="shared" si="2"/>
        <v>0</v>
      </c>
      <c r="H140" s="67"/>
      <c r="I140" s="134"/>
    </row>
    <row r="141" spans="3:9">
      <c r="C141" s="6"/>
      <c r="D141" s="6"/>
      <c r="E141" s="85"/>
      <c r="F141" s="86"/>
      <c r="G141" s="87">
        <f t="shared" si="2"/>
        <v>0</v>
      </c>
      <c r="H141" s="67"/>
      <c r="I141" s="134"/>
    </row>
    <row r="142" spans="3:9">
      <c r="C142" s="6"/>
      <c r="D142" s="6"/>
      <c r="E142" s="85"/>
      <c r="F142" s="86"/>
      <c r="G142" s="87">
        <f t="shared" si="2"/>
        <v>0</v>
      </c>
      <c r="H142" s="67"/>
      <c r="I142" s="134"/>
    </row>
    <row r="143" spans="3:9">
      <c r="C143" s="6"/>
      <c r="D143" s="6"/>
      <c r="E143" s="85"/>
      <c r="F143" s="86"/>
      <c r="G143" s="87">
        <f t="shared" si="2"/>
        <v>0</v>
      </c>
      <c r="H143" s="67"/>
      <c r="I143" s="134"/>
    </row>
    <row r="144" spans="3:9">
      <c r="C144" s="6"/>
      <c r="D144" s="6"/>
      <c r="E144" s="85"/>
      <c r="F144" s="86"/>
      <c r="G144" s="87">
        <f t="shared" si="2"/>
        <v>0</v>
      </c>
      <c r="H144" s="67"/>
      <c r="I144" s="134"/>
    </row>
    <row r="145" spans="3:9">
      <c r="C145" s="6"/>
      <c r="D145" s="6"/>
      <c r="E145" s="85"/>
      <c r="F145" s="86"/>
      <c r="G145" s="87">
        <f t="shared" si="2"/>
        <v>0</v>
      </c>
      <c r="H145" s="67"/>
      <c r="I145" s="134"/>
    </row>
    <row r="146" spans="3:9">
      <c r="C146" s="6"/>
      <c r="D146" s="6"/>
      <c r="E146" s="85"/>
      <c r="F146" s="86"/>
      <c r="G146" s="87">
        <f t="shared" si="2"/>
        <v>0</v>
      </c>
      <c r="H146" s="67"/>
      <c r="I146" s="134"/>
    </row>
    <row r="147" spans="3:9">
      <c r="C147" s="6"/>
      <c r="D147" s="6"/>
      <c r="E147" s="85"/>
      <c r="F147" s="86"/>
      <c r="G147" s="87">
        <f t="shared" si="2"/>
        <v>0</v>
      </c>
      <c r="H147" s="67"/>
      <c r="I147" s="134"/>
    </row>
    <row r="148" spans="3:9">
      <c r="C148" s="6"/>
      <c r="D148" s="6"/>
      <c r="E148" s="85"/>
      <c r="F148" s="86"/>
      <c r="G148" s="87">
        <f t="shared" si="2"/>
        <v>0</v>
      </c>
      <c r="H148" s="67"/>
      <c r="I148" s="134"/>
    </row>
    <row r="149" spans="3:9">
      <c r="C149" s="6"/>
      <c r="D149" s="6"/>
      <c r="E149" s="85"/>
      <c r="F149" s="86"/>
      <c r="G149" s="87">
        <f t="shared" si="2"/>
        <v>0</v>
      </c>
      <c r="H149" s="67"/>
      <c r="I149" s="134"/>
    </row>
    <row r="150" spans="3:9">
      <c r="C150" s="6"/>
      <c r="D150" s="6"/>
      <c r="E150" s="85"/>
      <c r="F150" s="86"/>
      <c r="G150" s="87">
        <f t="shared" si="2"/>
        <v>0</v>
      </c>
      <c r="H150" s="67"/>
      <c r="I150" s="134"/>
    </row>
    <row r="151" spans="3:9">
      <c r="C151" s="6"/>
      <c r="D151" s="6"/>
      <c r="E151" s="85"/>
      <c r="F151" s="86"/>
      <c r="G151" s="87">
        <f t="shared" si="2"/>
        <v>0</v>
      </c>
      <c r="H151" s="67"/>
      <c r="I151" s="134"/>
    </row>
    <row r="152" spans="3:9">
      <c r="C152" s="6"/>
      <c r="D152" s="6"/>
      <c r="E152" s="85"/>
      <c r="F152" s="86"/>
      <c r="G152" s="87">
        <f t="shared" si="2"/>
        <v>0</v>
      </c>
      <c r="H152" s="67"/>
      <c r="I152" s="134"/>
    </row>
    <row r="153" spans="3:9">
      <c r="C153" s="6"/>
      <c r="D153" s="6"/>
      <c r="E153" s="85"/>
      <c r="F153" s="86"/>
      <c r="G153" s="87">
        <f t="shared" si="2"/>
        <v>0</v>
      </c>
      <c r="H153" s="67"/>
      <c r="I153" s="134"/>
    </row>
    <row r="154" spans="3:9">
      <c r="C154" s="6"/>
      <c r="D154" s="6"/>
      <c r="E154" s="85"/>
      <c r="F154" s="86"/>
      <c r="G154" s="87">
        <f t="shared" si="2"/>
        <v>0</v>
      </c>
      <c r="H154" s="67"/>
      <c r="I154" s="134"/>
    </row>
    <row r="155" spans="3:9">
      <c r="C155" s="6"/>
      <c r="D155" s="6"/>
      <c r="E155" s="85"/>
      <c r="F155" s="86"/>
      <c r="G155" s="87">
        <f t="shared" si="2"/>
        <v>0</v>
      </c>
      <c r="H155" s="67"/>
      <c r="I155" s="134"/>
    </row>
    <row r="156" spans="3:9">
      <c r="C156" s="6"/>
      <c r="D156" s="6"/>
      <c r="E156" s="85"/>
      <c r="F156" s="86"/>
      <c r="G156" s="87">
        <f t="shared" si="2"/>
        <v>0</v>
      </c>
      <c r="H156" s="67"/>
      <c r="I156" s="134"/>
    </row>
    <row r="157" spans="3:9">
      <c r="C157" s="6"/>
      <c r="D157" s="6"/>
      <c r="E157" s="85"/>
      <c r="F157" s="86"/>
      <c r="G157" s="87">
        <f t="shared" si="2"/>
        <v>0</v>
      </c>
      <c r="H157" s="67"/>
      <c r="I157" s="134"/>
    </row>
    <row r="158" spans="3:9">
      <c r="C158" s="6"/>
      <c r="D158" s="6"/>
      <c r="E158" s="85"/>
      <c r="F158" s="86"/>
      <c r="G158" s="87">
        <f t="shared" si="2"/>
        <v>0</v>
      </c>
      <c r="H158" s="67"/>
      <c r="I158" s="134"/>
    </row>
    <row r="159" spans="3:9">
      <c r="C159" s="6"/>
      <c r="D159" s="6"/>
      <c r="E159" s="85"/>
      <c r="F159" s="86"/>
      <c r="G159" s="87">
        <f t="shared" si="2"/>
        <v>0</v>
      </c>
      <c r="H159" s="67"/>
      <c r="I159" s="134"/>
    </row>
    <row r="160" spans="3:9">
      <c r="C160" s="6"/>
      <c r="D160" s="6"/>
      <c r="E160" s="85"/>
      <c r="F160" s="86"/>
      <c r="G160" s="87">
        <f t="shared" si="2"/>
        <v>0</v>
      </c>
      <c r="H160" s="67"/>
      <c r="I160" s="134"/>
    </row>
    <row r="161" spans="3:9">
      <c r="C161" s="6"/>
      <c r="D161" s="6"/>
      <c r="E161" s="85"/>
      <c r="F161" s="86"/>
      <c r="G161" s="87">
        <f t="shared" si="2"/>
        <v>0</v>
      </c>
      <c r="H161" s="67"/>
      <c r="I161" s="134"/>
    </row>
    <row r="162" spans="3:9">
      <c r="C162" s="6"/>
      <c r="D162" s="6"/>
      <c r="E162" s="85"/>
      <c r="F162" s="86"/>
      <c r="G162" s="87">
        <f t="shared" si="2"/>
        <v>0</v>
      </c>
      <c r="H162" s="67"/>
      <c r="I162" s="134"/>
    </row>
    <row r="163" spans="3:9">
      <c r="C163" s="6"/>
      <c r="D163" s="6"/>
      <c r="E163" s="85"/>
      <c r="F163" s="86"/>
      <c r="G163" s="87">
        <f t="shared" si="2"/>
        <v>0</v>
      </c>
      <c r="H163" s="67"/>
      <c r="I163" s="134"/>
    </row>
    <row r="164" spans="3:9">
      <c r="C164" s="6"/>
      <c r="D164" s="6"/>
      <c r="E164" s="85"/>
      <c r="F164" s="86"/>
      <c r="G164" s="87">
        <f t="shared" si="2"/>
        <v>0</v>
      </c>
      <c r="H164" s="67"/>
      <c r="I164" s="134"/>
    </row>
    <row r="165" spans="3:9">
      <c r="C165" s="6"/>
      <c r="D165" s="6"/>
      <c r="E165" s="85"/>
      <c r="F165" s="86"/>
      <c r="G165" s="87">
        <f t="shared" si="2"/>
        <v>0</v>
      </c>
      <c r="H165" s="67"/>
      <c r="I165" s="134"/>
    </row>
    <row r="166" spans="3:9">
      <c r="C166" s="6"/>
      <c r="D166" s="6"/>
      <c r="E166" s="85"/>
      <c r="F166" s="86"/>
      <c r="G166" s="87">
        <f t="shared" si="2"/>
        <v>0</v>
      </c>
      <c r="H166" s="67"/>
      <c r="I166" s="134"/>
    </row>
    <row r="167" spans="3:9">
      <c r="C167" s="6"/>
      <c r="D167" s="6"/>
      <c r="E167" s="85"/>
      <c r="F167" s="86"/>
      <c r="G167" s="87">
        <f t="shared" si="2"/>
        <v>0</v>
      </c>
      <c r="H167" s="67"/>
      <c r="I167" s="134"/>
    </row>
    <row r="168" spans="3:9">
      <c r="C168" s="6"/>
      <c r="D168" s="6"/>
      <c r="E168" s="85"/>
      <c r="F168" s="86"/>
      <c r="G168" s="87">
        <f t="shared" si="2"/>
        <v>0</v>
      </c>
      <c r="H168" s="67"/>
      <c r="I168" s="134"/>
    </row>
    <row r="169" spans="3:9">
      <c r="C169" s="6"/>
      <c r="D169" s="6"/>
      <c r="E169" s="85"/>
      <c r="F169" s="86"/>
      <c r="G169" s="87">
        <f t="shared" si="2"/>
        <v>0</v>
      </c>
      <c r="H169" s="67"/>
      <c r="I169" s="134"/>
    </row>
    <row r="170" spans="3:9">
      <c r="C170" s="6"/>
      <c r="D170" s="6"/>
      <c r="E170" s="85"/>
      <c r="F170" s="86"/>
      <c r="G170" s="87">
        <f t="shared" si="2"/>
        <v>0</v>
      </c>
      <c r="H170" s="67"/>
      <c r="I170" s="134"/>
    </row>
    <row r="171" spans="3:9">
      <c r="C171" s="6"/>
      <c r="D171" s="6"/>
      <c r="E171" s="85"/>
      <c r="F171" s="86"/>
      <c r="G171" s="87">
        <f t="shared" si="2"/>
        <v>0</v>
      </c>
      <c r="H171" s="67"/>
      <c r="I171" s="134"/>
    </row>
    <row r="172" spans="3:9">
      <c r="C172" s="6"/>
      <c r="D172" s="6"/>
      <c r="E172" s="85"/>
      <c r="F172" s="86"/>
      <c r="G172" s="87">
        <f t="shared" si="2"/>
        <v>0</v>
      </c>
      <c r="H172" s="67"/>
      <c r="I172" s="134"/>
    </row>
    <row r="173" spans="3:9">
      <c r="C173" s="6"/>
      <c r="D173" s="6"/>
      <c r="E173" s="85"/>
      <c r="F173" s="86"/>
      <c r="G173" s="87">
        <f t="shared" si="2"/>
        <v>0</v>
      </c>
      <c r="H173" s="67"/>
      <c r="I173" s="134"/>
    </row>
    <row r="174" spans="3:9">
      <c r="C174" s="6"/>
      <c r="D174" s="6"/>
      <c r="E174" s="85"/>
      <c r="F174" s="86"/>
      <c r="G174" s="87">
        <f t="shared" si="2"/>
        <v>0</v>
      </c>
      <c r="H174" s="67"/>
      <c r="I174" s="134"/>
    </row>
    <row r="175" spans="3:9">
      <c r="C175" s="6"/>
      <c r="D175" s="6"/>
      <c r="E175" s="85"/>
      <c r="F175" s="86"/>
      <c r="G175" s="87">
        <f t="shared" si="2"/>
        <v>0</v>
      </c>
      <c r="H175" s="67"/>
      <c r="I175" s="134"/>
    </row>
    <row r="176" spans="3:9">
      <c r="C176" s="6"/>
      <c r="D176" s="6"/>
      <c r="E176" s="85"/>
      <c r="F176" s="86"/>
      <c r="G176" s="87">
        <f t="shared" si="2"/>
        <v>0</v>
      </c>
      <c r="H176" s="67"/>
      <c r="I176" s="134"/>
    </row>
    <row r="177" spans="3:9">
      <c r="C177" s="6"/>
      <c r="D177" s="6"/>
      <c r="E177" s="85"/>
      <c r="F177" s="86"/>
      <c r="G177" s="87">
        <f t="shared" si="2"/>
        <v>0</v>
      </c>
      <c r="H177" s="67"/>
      <c r="I177" s="134"/>
    </row>
    <row r="178" spans="3:9">
      <c r="C178" s="6"/>
      <c r="D178" s="6"/>
      <c r="E178" s="85"/>
      <c r="F178" s="86"/>
      <c r="G178" s="87">
        <f t="shared" si="2"/>
        <v>0</v>
      </c>
      <c r="H178" s="67"/>
      <c r="I178" s="134"/>
    </row>
    <row r="179" spans="3:9">
      <c r="C179" s="6"/>
      <c r="D179" s="6"/>
      <c r="E179" s="85"/>
      <c r="F179" s="86"/>
      <c r="G179" s="87">
        <f t="shared" si="2"/>
        <v>0</v>
      </c>
      <c r="H179" s="67"/>
      <c r="I179" s="134"/>
    </row>
    <row r="180" spans="3:9">
      <c r="C180" s="6"/>
      <c r="D180" s="6"/>
      <c r="E180" s="85"/>
      <c r="F180" s="86"/>
      <c r="G180" s="87">
        <f t="shared" si="2"/>
        <v>0</v>
      </c>
      <c r="H180" s="67"/>
      <c r="I180" s="134"/>
    </row>
    <row r="181" spans="3:9">
      <c r="C181" s="6"/>
      <c r="D181" s="6"/>
      <c r="E181" s="85"/>
      <c r="F181" s="86"/>
      <c r="G181" s="87">
        <f t="shared" si="2"/>
        <v>0</v>
      </c>
      <c r="H181" s="67"/>
      <c r="I181" s="134"/>
    </row>
    <row r="182" spans="3:9">
      <c r="C182" s="6"/>
      <c r="D182" s="6"/>
      <c r="E182" s="85"/>
      <c r="F182" s="86"/>
      <c r="G182" s="87">
        <f t="shared" si="2"/>
        <v>0</v>
      </c>
      <c r="H182" s="67"/>
      <c r="I182" s="134"/>
    </row>
    <row r="183" spans="3:9">
      <c r="C183" s="6"/>
      <c r="D183" s="6"/>
      <c r="E183" s="85"/>
      <c r="F183" s="86"/>
      <c r="G183" s="87">
        <f t="shared" si="2"/>
        <v>0</v>
      </c>
      <c r="H183" s="67"/>
      <c r="I183" s="134"/>
    </row>
    <row r="184" spans="3:9">
      <c r="C184" s="6"/>
      <c r="D184" s="6"/>
      <c r="E184" s="85"/>
      <c r="F184" s="86"/>
      <c r="G184" s="87">
        <f t="shared" si="2"/>
        <v>0</v>
      </c>
      <c r="H184" s="67"/>
      <c r="I184" s="134"/>
    </row>
    <row r="185" spans="3:9">
      <c r="C185" s="6"/>
      <c r="D185" s="6"/>
      <c r="E185" s="85"/>
      <c r="F185" s="86"/>
      <c r="G185" s="87">
        <f t="shared" si="2"/>
        <v>0</v>
      </c>
      <c r="H185" s="67"/>
      <c r="I185" s="134"/>
    </row>
    <row r="186" spans="3:9">
      <c r="C186" s="6"/>
      <c r="D186" s="6"/>
      <c r="E186" s="85"/>
      <c r="F186" s="86"/>
      <c r="G186" s="87">
        <f t="shared" si="2"/>
        <v>0</v>
      </c>
      <c r="H186" s="67"/>
      <c r="I186" s="134"/>
    </row>
    <row r="187" spans="3:9">
      <c r="C187" s="6"/>
      <c r="D187" s="6"/>
      <c r="E187" s="85"/>
      <c r="F187" s="86"/>
      <c r="G187" s="87">
        <f t="shared" si="2"/>
        <v>0</v>
      </c>
      <c r="H187" s="67"/>
      <c r="I187" s="134"/>
    </row>
    <row r="188" spans="3:9">
      <c r="C188" s="6"/>
      <c r="D188" s="6"/>
      <c r="E188" s="85"/>
      <c r="F188" s="86"/>
      <c r="G188" s="87">
        <f t="shared" si="2"/>
        <v>0</v>
      </c>
      <c r="H188" s="67"/>
      <c r="I188" s="134"/>
    </row>
    <row r="189" spans="3:9">
      <c r="C189" s="6"/>
      <c r="D189" s="6"/>
      <c r="E189" s="85"/>
      <c r="F189" s="86"/>
      <c r="G189" s="87">
        <f t="shared" si="2"/>
        <v>0</v>
      </c>
      <c r="H189" s="67"/>
      <c r="I189" s="134"/>
    </row>
    <row r="190" spans="3:9">
      <c r="C190" s="6"/>
      <c r="D190" s="6"/>
      <c r="E190" s="85"/>
      <c r="F190" s="86"/>
      <c r="G190" s="87">
        <f t="shared" si="2"/>
        <v>0</v>
      </c>
      <c r="H190" s="67"/>
      <c r="I190" s="134"/>
    </row>
    <row r="191" spans="3:9">
      <c r="C191" s="6"/>
      <c r="D191" s="6"/>
      <c r="E191" s="85"/>
      <c r="F191" s="86"/>
      <c r="G191" s="87">
        <f t="shared" si="2"/>
        <v>0</v>
      </c>
      <c r="H191" s="67"/>
      <c r="I191" s="134"/>
    </row>
    <row r="192" spans="3:9">
      <c r="C192" s="6"/>
      <c r="D192" s="6"/>
      <c r="E192" s="85"/>
      <c r="F192" s="86"/>
      <c r="G192" s="87">
        <f t="shared" si="2"/>
        <v>0</v>
      </c>
      <c r="H192" s="67"/>
      <c r="I192" s="134"/>
    </row>
    <row r="193" spans="3:9">
      <c r="C193" s="6"/>
      <c r="D193" s="6"/>
      <c r="E193" s="85"/>
      <c r="F193" s="86"/>
      <c r="G193" s="87">
        <f t="shared" si="2"/>
        <v>0</v>
      </c>
      <c r="H193" s="67"/>
      <c r="I193" s="134"/>
    </row>
    <row r="194" spans="3:9">
      <c r="C194" s="6"/>
      <c r="D194" s="6"/>
      <c r="E194" s="85"/>
      <c r="F194" s="86"/>
      <c r="G194" s="87">
        <f t="shared" si="2"/>
        <v>0</v>
      </c>
      <c r="H194" s="67"/>
      <c r="I194" s="134"/>
    </row>
    <row r="195" spans="3:9">
      <c r="C195" s="6"/>
      <c r="D195" s="6"/>
      <c r="E195" s="85"/>
      <c r="F195" s="86"/>
      <c r="G195" s="87">
        <f t="shared" ref="G195:G258" si="3">E195+F195</f>
        <v>0</v>
      </c>
      <c r="H195" s="67"/>
      <c r="I195" s="134"/>
    </row>
    <row r="196" spans="3:9">
      <c r="C196" s="6"/>
      <c r="D196" s="6"/>
      <c r="E196" s="85"/>
      <c r="F196" s="86"/>
      <c r="G196" s="87">
        <f t="shared" si="3"/>
        <v>0</v>
      </c>
      <c r="H196" s="67"/>
      <c r="I196" s="134"/>
    </row>
    <row r="197" spans="3:9">
      <c r="C197" s="6"/>
      <c r="D197" s="6"/>
      <c r="E197" s="85"/>
      <c r="F197" s="86"/>
      <c r="G197" s="87">
        <f t="shared" si="3"/>
        <v>0</v>
      </c>
      <c r="H197" s="67"/>
      <c r="I197" s="134"/>
    </row>
    <row r="198" spans="3:9">
      <c r="C198" s="6"/>
      <c r="D198" s="6"/>
      <c r="E198" s="85"/>
      <c r="F198" s="86"/>
      <c r="G198" s="87">
        <f t="shared" si="3"/>
        <v>0</v>
      </c>
      <c r="H198" s="67"/>
      <c r="I198" s="134"/>
    </row>
    <row r="199" spans="3:9">
      <c r="C199" s="6"/>
      <c r="D199" s="6"/>
      <c r="E199" s="85"/>
      <c r="F199" s="86"/>
      <c r="G199" s="87">
        <f t="shared" si="3"/>
        <v>0</v>
      </c>
      <c r="H199" s="67"/>
      <c r="I199" s="134"/>
    </row>
    <row r="200" spans="3:9">
      <c r="C200" s="6"/>
      <c r="D200" s="6"/>
      <c r="E200" s="85"/>
      <c r="F200" s="86"/>
      <c r="G200" s="87">
        <f t="shared" si="3"/>
        <v>0</v>
      </c>
      <c r="H200" s="67"/>
      <c r="I200" s="134"/>
    </row>
    <row r="201" spans="3:9">
      <c r="C201" s="6"/>
      <c r="D201" s="6"/>
      <c r="E201" s="85"/>
      <c r="F201" s="86"/>
      <c r="G201" s="87">
        <f t="shared" si="3"/>
        <v>0</v>
      </c>
      <c r="H201" s="67"/>
      <c r="I201" s="134"/>
    </row>
    <row r="202" spans="3:9">
      <c r="C202" s="6"/>
      <c r="D202" s="6"/>
      <c r="E202" s="85"/>
      <c r="F202" s="86"/>
      <c r="G202" s="87">
        <f t="shared" si="3"/>
        <v>0</v>
      </c>
      <c r="H202" s="67"/>
      <c r="I202" s="134"/>
    </row>
    <row r="203" spans="3:9">
      <c r="C203" s="6"/>
      <c r="D203" s="6"/>
      <c r="E203" s="85"/>
      <c r="F203" s="86"/>
      <c r="G203" s="87">
        <f t="shared" si="3"/>
        <v>0</v>
      </c>
      <c r="H203" s="67"/>
      <c r="I203" s="134"/>
    </row>
    <row r="204" spans="3:9">
      <c r="C204" s="6"/>
      <c r="D204" s="6"/>
      <c r="E204" s="85"/>
      <c r="F204" s="86"/>
      <c r="G204" s="87">
        <f t="shared" si="3"/>
        <v>0</v>
      </c>
      <c r="H204" s="67"/>
      <c r="I204" s="134"/>
    </row>
    <row r="205" spans="3:9">
      <c r="C205" s="6"/>
      <c r="D205" s="6"/>
      <c r="E205" s="85"/>
      <c r="F205" s="86"/>
      <c r="G205" s="87">
        <f t="shared" si="3"/>
        <v>0</v>
      </c>
      <c r="H205" s="67"/>
      <c r="I205" s="134"/>
    </row>
    <row r="206" spans="3:9">
      <c r="C206" s="6"/>
      <c r="D206" s="6"/>
      <c r="E206" s="85"/>
      <c r="F206" s="86"/>
      <c r="G206" s="87">
        <f t="shared" si="3"/>
        <v>0</v>
      </c>
      <c r="H206" s="67"/>
      <c r="I206" s="134"/>
    </row>
    <row r="207" spans="3:9">
      <c r="C207" s="6"/>
      <c r="D207" s="6"/>
      <c r="E207" s="85"/>
      <c r="F207" s="86"/>
      <c r="G207" s="87">
        <f t="shared" si="3"/>
        <v>0</v>
      </c>
      <c r="H207" s="67"/>
      <c r="I207" s="134"/>
    </row>
    <row r="208" spans="3:9">
      <c r="C208" s="6"/>
      <c r="D208" s="6"/>
      <c r="E208" s="85"/>
      <c r="F208" s="86"/>
      <c r="G208" s="87">
        <f t="shared" si="3"/>
        <v>0</v>
      </c>
      <c r="H208" s="67"/>
      <c r="I208" s="134"/>
    </row>
    <row r="209" spans="3:9">
      <c r="C209" s="6"/>
      <c r="D209" s="6"/>
      <c r="E209" s="85"/>
      <c r="F209" s="86"/>
      <c r="G209" s="87">
        <f t="shared" si="3"/>
        <v>0</v>
      </c>
      <c r="H209" s="67"/>
      <c r="I209" s="134"/>
    </row>
    <row r="210" spans="3:9">
      <c r="C210" s="6"/>
      <c r="D210" s="6"/>
      <c r="E210" s="85"/>
      <c r="F210" s="86"/>
      <c r="G210" s="87">
        <f t="shared" si="3"/>
        <v>0</v>
      </c>
      <c r="H210" s="67"/>
      <c r="I210" s="134"/>
    </row>
    <row r="211" spans="3:9">
      <c r="C211" s="6"/>
      <c r="D211" s="6"/>
      <c r="E211" s="85"/>
      <c r="F211" s="86"/>
      <c r="G211" s="87">
        <f t="shared" si="3"/>
        <v>0</v>
      </c>
      <c r="H211" s="67"/>
      <c r="I211" s="134"/>
    </row>
    <row r="212" spans="3:9">
      <c r="C212" s="6"/>
      <c r="D212" s="6"/>
      <c r="E212" s="85"/>
      <c r="F212" s="86"/>
      <c r="G212" s="87">
        <f t="shared" si="3"/>
        <v>0</v>
      </c>
      <c r="H212" s="67"/>
      <c r="I212" s="134"/>
    </row>
    <row r="213" spans="3:9">
      <c r="C213" s="6"/>
      <c r="D213" s="6"/>
      <c r="E213" s="85"/>
      <c r="F213" s="86"/>
      <c r="G213" s="87">
        <f t="shared" si="3"/>
        <v>0</v>
      </c>
      <c r="H213" s="67"/>
      <c r="I213" s="134"/>
    </row>
    <row r="214" spans="3:9">
      <c r="C214" s="6"/>
      <c r="D214" s="6"/>
      <c r="E214" s="85"/>
      <c r="F214" s="86"/>
      <c r="G214" s="87">
        <f t="shared" si="3"/>
        <v>0</v>
      </c>
      <c r="H214" s="67"/>
      <c r="I214" s="134"/>
    </row>
    <row r="215" spans="3:9">
      <c r="C215" s="6"/>
      <c r="D215" s="6"/>
      <c r="E215" s="85"/>
      <c r="F215" s="86"/>
      <c r="G215" s="87">
        <f t="shared" si="3"/>
        <v>0</v>
      </c>
      <c r="H215" s="67"/>
      <c r="I215" s="134"/>
    </row>
    <row r="216" spans="3:9">
      <c r="C216" s="6"/>
      <c r="D216" s="6"/>
      <c r="E216" s="85"/>
      <c r="F216" s="86"/>
      <c r="G216" s="87">
        <f t="shared" si="3"/>
        <v>0</v>
      </c>
      <c r="H216" s="67"/>
      <c r="I216" s="134"/>
    </row>
    <row r="217" spans="3:9">
      <c r="C217" s="6"/>
      <c r="D217" s="6"/>
      <c r="E217" s="85"/>
      <c r="F217" s="86"/>
      <c r="G217" s="87">
        <f t="shared" si="3"/>
        <v>0</v>
      </c>
      <c r="H217" s="67"/>
      <c r="I217" s="134"/>
    </row>
    <row r="218" spans="3:9">
      <c r="C218" s="6"/>
      <c r="D218" s="6"/>
      <c r="E218" s="85"/>
      <c r="F218" s="86"/>
      <c r="G218" s="87">
        <f t="shared" si="3"/>
        <v>0</v>
      </c>
      <c r="H218" s="67"/>
      <c r="I218" s="134"/>
    </row>
    <row r="219" spans="3:9">
      <c r="C219" s="6"/>
      <c r="D219" s="6"/>
      <c r="E219" s="85"/>
      <c r="F219" s="86"/>
      <c r="G219" s="87">
        <f t="shared" si="3"/>
        <v>0</v>
      </c>
      <c r="H219" s="67"/>
      <c r="I219" s="134"/>
    </row>
    <row r="220" spans="3:9">
      <c r="C220" s="6"/>
      <c r="D220" s="6"/>
      <c r="E220" s="85"/>
      <c r="F220" s="86"/>
      <c r="G220" s="87">
        <f t="shared" si="3"/>
        <v>0</v>
      </c>
      <c r="H220" s="67"/>
      <c r="I220" s="134"/>
    </row>
    <row r="221" spans="3:9">
      <c r="C221" s="6"/>
      <c r="D221" s="6"/>
      <c r="E221" s="85"/>
      <c r="F221" s="86"/>
      <c r="G221" s="87">
        <f t="shared" si="3"/>
        <v>0</v>
      </c>
      <c r="H221" s="67"/>
      <c r="I221" s="134"/>
    </row>
    <row r="222" spans="3:9">
      <c r="C222" s="6"/>
      <c r="D222" s="6"/>
      <c r="E222" s="85"/>
      <c r="F222" s="86"/>
      <c r="G222" s="87">
        <f t="shared" si="3"/>
        <v>0</v>
      </c>
      <c r="H222" s="67"/>
      <c r="I222" s="134"/>
    </row>
    <row r="223" spans="3:9">
      <c r="C223" s="6"/>
      <c r="D223" s="6"/>
      <c r="E223" s="85"/>
      <c r="F223" s="86"/>
      <c r="G223" s="87">
        <f t="shared" si="3"/>
        <v>0</v>
      </c>
      <c r="H223" s="67"/>
      <c r="I223" s="134"/>
    </row>
    <row r="224" spans="3:9">
      <c r="C224" s="6"/>
      <c r="D224" s="6"/>
      <c r="E224" s="85"/>
      <c r="F224" s="86"/>
      <c r="G224" s="87">
        <f t="shared" si="3"/>
        <v>0</v>
      </c>
      <c r="H224" s="67"/>
      <c r="I224" s="134"/>
    </row>
    <row r="225" spans="3:9">
      <c r="C225" s="6"/>
      <c r="D225" s="6"/>
      <c r="E225" s="85"/>
      <c r="F225" s="86"/>
      <c r="G225" s="87">
        <f t="shared" si="3"/>
        <v>0</v>
      </c>
      <c r="H225" s="67"/>
      <c r="I225" s="134"/>
    </row>
    <row r="226" spans="3:9">
      <c r="C226" s="6"/>
      <c r="D226" s="6"/>
      <c r="E226" s="85"/>
      <c r="F226" s="86"/>
      <c r="G226" s="87">
        <f t="shared" si="3"/>
        <v>0</v>
      </c>
      <c r="H226" s="67"/>
      <c r="I226" s="134"/>
    </row>
    <row r="227" spans="3:9">
      <c r="C227" s="6"/>
      <c r="D227" s="6"/>
      <c r="E227" s="85"/>
      <c r="F227" s="86"/>
      <c r="G227" s="87">
        <f t="shared" si="3"/>
        <v>0</v>
      </c>
      <c r="H227" s="67"/>
      <c r="I227" s="134"/>
    </row>
    <row r="228" spans="3:9">
      <c r="C228" s="6"/>
      <c r="D228" s="6"/>
      <c r="E228" s="85"/>
      <c r="F228" s="86"/>
      <c r="G228" s="87">
        <f t="shared" si="3"/>
        <v>0</v>
      </c>
      <c r="H228" s="67"/>
      <c r="I228" s="134"/>
    </row>
    <row r="229" spans="3:9">
      <c r="C229" s="6"/>
      <c r="D229" s="6"/>
      <c r="E229" s="85"/>
      <c r="F229" s="86"/>
      <c r="G229" s="87">
        <f t="shared" si="3"/>
        <v>0</v>
      </c>
      <c r="H229" s="67"/>
      <c r="I229" s="134"/>
    </row>
    <row r="230" spans="3:9">
      <c r="C230" s="6"/>
      <c r="D230" s="6"/>
      <c r="E230" s="85"/>
      <c r="F230" s="86"/>
      <c r="G230" s="87">
        <f t="shared" si="3"/>
        <v>0</v>
      </c>
      <c r="H230" s="67"/>
      <c r="I230" s="134"/>
    </row>
    <row r="231" spans="3:9">
      <c r="C231" s="6"/>
      <c r="D231" s="6"/>
      <c r="E231" s="85"/>
      <c r="F231" s="86"/>
      <c r="G231" s="87">
        <f t="shared" si="3"/>
        <v>0</v>
      </c>
      <c r="H231" s="67"/>
      <c r="I231" s="134"/>
    </row>
    <row r="232" spans="3:9">
      <c r="C232" s="6"/>
      <c r="D232" s="6"/>
      <c r="E232" s="85"/>
      <c r="F232" s="86"/>
      <c r="G232" s="87">
        <f t="shared" si="3"/>
        <v>0</v>
      </c>
      <c r="H232" s="67"/>
      <c r="I232" s="134"/>
    </row>
    <row r="233" spans="3:9">
      <c r="C233" s="6"/>
      <c r="D233" s="6"/>
      <c r="E233" s="85"/>
      <c r="F233" s="86"/>
      <c r="G233" s="87">
        <f t="shared" si="3"/>
        <v>0</v>
      </c>
      <c r="H233" s="67"/>
      <c r="I233" s="134"/>
    </row>
    <row r="234" spans="3:9">
      <c r="C234" s="6"/>
      <c r="D234" s="6"/>
      <c r="E234" s="85"/>
      <c r="F234" s="86"/>
      <c r="G234" s="87">
        <f t="shared" si="3"/>
        <v>0</v>
      </c>
      <c r="H234" s="67"/>
      <c r="I234" s="134"/>
    </row>
    <row r="235" spans="3:9">
      <c r="C235" s="6"/>
      <c r="D235" s="6"/>
      <c r="E235" s="85"/>
      <c r="F235" s="86"/>
      <c r="G235" s="87">
        <f t="shared" si="3"/>
        <v>0</v>
      </c>
      <c r="H235" s="67"/>
      <c r="I235" s="134"/>
    </row>
    <row r="236" spans="3:9">
      <c r="C236" s="6"/>
      <c r="D236" s="6"/>
      <c r="E236" s="85"/>
      <c r="F236" s="86"/>
      <c r="G236" s="87">
        <f t="shared" si="3"/>
        <v>0</v>
      </c>
      <c r="H236" s="67"/>
      <c r="I236" s="134"/>
    </row>
    <row r="237" spans="3:9">
      <c r="C237" s="6"/>
      <c r="D237" s="6"/>
      <c r="E237" s="85"/>
      <c r="F237" s="86"/>
      <c r="G237" s="87">
        <f t="shared" si="3"/>
        <v>0</v>
      </c>
      <c r="H237" s="67"/>
      <c r="I237" s="134"/>
    </row>
    <row r="238" spans="3:9">
      <c r="C238" s="6"/>
      <c r="D238" s="6"/>
      <c r="E238" s="85"/>
      <c r="F238" s="86"/>
      <c r="G238" s="87">
        <f t="shared" si="3"/>
        <v>0</v>
      </c>
      <c r="H238" s="67"/>
      <c r="I238" s="134"/>
    </row>
    <row r="239" spans="3:9">
      <c r="C239" s="6"/>
      <c r="D239" s="6"/>
      <c r="E239" s="85"/>
      <c r="F239" s="86"/>
      <c r="G239" s="87">
        <f t="shared" si="3"/>
        <v>0</v>
      </c>
      <c r="H239" s="67"/>
      <c r="I239" s="134"/>
    </row>
    <row r="240" spans="3:9">
      <c r="C240" s="6"/>
      <c r="D240" s="6"/>
      <c r="E240" s="85"/>
      <c r="F240" s="86"/>
      <c r="G240" s="87">
        <f t="shared" si="3"/>
        <v>0</v>
      </c>
      <c r="H240" s="67"/>
      <c r="I240" s="134"/>
    </row>
    <row r="241" spans="3:9">
      <c r="C241" s="6"/>
      <c r="D241" s="6"/>
      <c r="E241" s="85"/>
      <c r="F241" s="86"/>
      <c r="G241" s="87">
        <f t="shared" si="3"/>
        <v>0</v>
      </c>
      <c r="H241" s="67"/>
      <c r="I241" s="134"/>
    </row>
    <row r="242" spans="3:9">
      <c r="C242" s="6"/>
      <c r="D242" s="6"/>
      <c r="E242" s="85"/>
      <c r="F242" s="86"/>
      <c r="G242" s="87">
        <f t="shared" si="3"/>
        <v>0</v>
      </c>
      <c r="H242" s="67"/>
      <c r="I242" s="134"/>
    </row>
    <row r="243" spans="3:9">
      <c r="C243" s="6"/>
      <c r="D243" s="6"/>
      <c r="E243" s="85"/>
      <c r="F243" s="86"/>
      <c r="G243" s="87">
        <f t="shared" si="3"/>
        <v>0</v>
      </c>
      <c r="H243" s="67"/>
      <c r="I243" s="134"/>
    </row>
    <row r="244" spans="3:9">
      <c r="C244" s="6"/>
      <c r="D244" s="6"/>
      <c r="E244" s="85"/>
      <c r="F244" s="86"/>
      <c r="G244" s="87">
        <f t="shared" si="3"/>
        <v>0</v>
      </c>
      <c r="H244" s="67"/>
      <c r="I244" s="134"/>
    </row>
    <row r="245" spans="3:9">
      <c r="C245" s="6"/>
      <c r="D245" s="6"/>
      <c r="E245" s="85"/>
      <c r="F245" s="86"/>
      <c r="G245" s="87">
        <f t="shared" si="3"/>
        <v>0</v>
      </c>
      <c r="H245" s="67"/>
      <c r="I245" s="134"/>
    </row>
    <row r="246" spans="3:9">
      <c r="C246" s="6"/>
      <c r="D246" s="6"/>
      <c r="E246" s="85"/>
      <c r="F246" s="86"/>
      <c r="G246" s="87">
        <f t="shared" si="3"/>
        <v>0</v>
      </c>
      <c r="H246" s="67"/>
      <c r="I246" s="134"/>
    </row>
    <row r="247" spans="3:9">
      <c r="C247" s="6"/>
      <c r="D247" s="6"/>
      <c r="E247" s="85"/>
      <c r="F247" s="86"/>
      <c r="G247" s="87">
        <f t="shared" si="3"/>
        <v>0</v>
      </c>
      <c r="H247" s="67"/>
      <c r="I247" s="134"/>
    </row>
    <row r="248" spans="3:9">
      <c r="C248" s="6"/>
      <c r="D248" s="6"/>
      <c r="E248" s="85"/>
      <c r="F248" s="86"/>
      <c r="G248" s="87">
        <f t="shared" si="3"/>
        <v>0</v>
      </c>
      <c r="H248" s="67"/>
      <c r="I248" s="134"/>
    </row>
    <row r="249" spans="3:9">
      <c r="C249" s="6"/>
      <c r="D249" s="6"/>
      <c r="E249" s="85"/>
      <c r="F249" s="86"/>
      <c r="G249" s="87">
        <f t="shared" si="3"/>
        <v>0</v>
      </c>
      <c r="H249" s="67"/>
      <c r="I249" s="134"/>
    </row>
    <row r="250" spans="3:9">
      <c r="C250" s="6"/>
      <c r="D250" s="6"/>
      <c r="E250" s="85"/>
      <c r="F250" s="86"/>
      <c r="G250" s="87">
        <f t="shared" si="3"/>
        <v>0</v>
      </c>
      <c r="H250" s="67"/>
      <c r="I250" s="134"/>
    </row>
    <row r="251" spans="3:9">
      <c r="C251" s="6"/>
      <c r="D251" s="6"/>
      <c r="E251" s="85"/>
      <c r="F251" s="86"/>
      <c r="G251" s="87">
        <f t="shared" si="3"/>
        <v>0</v>
      </c>
      <c r="H251" s="67"/>
      <c r="I251" s="134"/>
    </row>
    <row r="252" spans="3:9">
      <c r="C252" s="6"/>
      <c r="D252" s="6"/>
      <c r="E252" s="85"/>
      <c r="F252" s="86"/>
      <c r="G252" s="87">
        <f t="shared" si="3"/>
        <v>0</v>
      </c>
      <c r="H252" s="67"/>
      <c r="I252" s="134"/>
    </row>
    <row r="253" spans="3:9">
      <c r="C253" s="6"/>
      <c r="D253" s="6"/>
      <c r="E253" s="85"/>
      <c r="F253" s="86"/>
      <c r="G253" s="87">
        <f t="shared" si="3"/>
        <v>0</v>
      </c>
      <c r="H253" s="67"/>
      <c r="I253" s="134"/>
    </row>
    <row r="254" spans="3:9">
      <c r="C254" s="6"/>
      <c r="D254" s="6"/>
      <c r="E254" s="85"/>
      <c r="F254" s="86"/>
      <c r="G254" s="87">
        <f t="shared" si="3"/>
        <v>0</v>
      </c>
      <c r="H254" s="67"/>
      <c r="I254" s="134"/>
    </row>
    <row r="255" spans="3:9">
      <c r="C255" s="6"/>
      <c r="D255" s="6"/>
      <c r="E255" s="85"/>
      <c r="F255" s="86"/>
      <c r="G255" s="87">
        <f t="shared" si="3"/>
        <v>0</v>
      </c>
      <c r="H255" s="67"/>
      <c r="I255" s="134"/>
    </row>
    <row r="256" spans="3:9">
      <c r="C256" s="6"/>
      <c r="D256" s="6"/>
      <c r="E256" s="85"/>
      <c r="F256" s="86"/>
      <c r="G256" s="87">
        <f t="shared" si="3"/>
        <v>0</v>
      </c>
      <c r="H256" s="67"/>
      <c r="I256" s="134"/>
    </row>
    <row r="257" spans="3:9">
      <c r="C257" s="6"/>
      <c r="D257" s="6"/>
      <c r="E257" s="85"/>
      <c r="F257" s="86"/>
      <c r="G257" s="87">
        <f t="shared" si="3"/>
        <v>0</v>
      </c>
      <c r="H257" s="67"/>
      <c r="I257" s="134"/>
    </row>
    <row r="258" spans="3:9">
      <c r="C258" s="6"/>
      <c r="D258" s="6"/>
      <c r="E258" s="85"/>
      <c r="F258" s="86"/>
      <c r="G258" s="87">
        <f t="shared" si="3"/>
        <v>0</v>
      </c>
      <c r="H258" s="67"/>
      <c r="I258" s="134"/>
    </row>
    <row r="259" spans="3:9">
      <c r="C259" s="6"/>
      <c r="D259" s="6"/>
      <c r="E259" s="85"/>
      <c r="F259" s="86"/>
      <c r="G259" s="87">
        <f t="shared" ref="G259:G322" si="4">E259+F259</f>
        <v>0</v>
      </c>
      <c r="H259" s="67"/>
      <c r="I259" s="134"/>
    </row>
    <row r="260" spans="3:9">
      <c r="C260" s="6"/>
      <c r="D260" s="6"/>
      <c r="E260" s="85"/>
      <c r="F260" s="86"/>
      <c r="G260" s="87">
        <f t="shared" si="4"/>
        <v>0</v>
      </c>
      <c r="H260" s="67"/>
      <c r="I260" s="134"/>
    </row>
    <row r="261" spans="3:9">
      <c r="C261" s="6"/>
      <c r="D261" s="6"/>
      <c r="E261" s="85"/>
      <c r="F261" s="86"/>
      <c r="G261" s="87">
        <f t="shared" si="4"/>
        <v>0</v>
      </c>
      <c r="H261" s="67"/>
      <c r="I261" s="134"/>
    </row>
    <row r="262" spans="3:9">
      <c r="C262" s="6"/>
      <c r="D262" s="6"/>
      <c r="E262" s="85"/>
      <c r="F262" s="86"/>
      <c r="G262" s="87">
        <f t="shared" si="4"/>
        <v>0</v>
      </c>
      <c r="H262" s="67"/>
      <c r="I262" s="134"/>
    </row>
    <row r="263" spans="3:9">
      <c r="C263" s="6"/>
      <c r="D263" s="6"/>
      <c r="E263" s="85"/>
      <c r="F263" s="86"/>
      <c r="G263" s="87">
        <f t="shared" si="4"/>
        <v>0</v>
      </c>
      <c r="H263" s="67"/>
      <c r="I263" s="134"/>
    </row>
    <row r="264" spans="3:9">
      <c r="C264" s="6"/>
      <c r="D264" s="6"/>
      <c r="E264" s="85"/>
      <c r="F264" s="86"/>
      <c r="G264" s="87">
        <f t="shared" si="4"/>
        <v>0</v>
      </c>
      <c r="H264" s="67"/>
      <c r="I264" s="134"/>
    </row>
    <row r="265" spans="3:9">
      <c r="C265" s="6"/>
      <c r="D265" s="6"/>
      <c r="E265" s="85"/>
      <c r="F265" s="86"/>
      <c r="G265" s="87">
        <f t="shared" si="4"/>
        <v>0</v>
      </c>
      <c r="H265" s="67"/>
      <c r="I265" s="134"/>
    </row>
    <row r="266" spans="3:9">
      <c r="C266" s="6"/>
      <c r="D266" s="6"/>
      <c r="E266" s="85"/>
      <c r="F266" s="86"/>
      <c r="G266" s="87">
        <f t="shared" si="4"/>
        <v>0</v>
      </c>
      <c r="H266" s="67"/>
      <c r="I266" s="134"/>
    </row>
    <row r="267" spans="3:9">
      <c r="C267" s="6"/>
      <c r="D267" s="6"/>
      <c r="E267" s="85"/>
      <c r="F267" s="86"/>
      <c r="G267" s="87">
        <f t="shared" si="4"/>
        <v>0</v>
      </c>
      <c r="H267" s="67"/>
      <c r="I267" s="134"/>
    </row>
    <row r="268" spans="3:9">
      <c r="C268" s="6"/>
      <c r="D268" s="6"/>
      <c r="E268" s="85"/>
      <c r="F268" s="86"/>
      <c r="G268" s="87">
        <f t="shared" si="4"/>
        <v>0</v>
      </c>
      <c r="H268" s="67"/>
      <c r="I268" s="134"/>
    </row>
    <row r="269" spans="3:9">
      <c r="C269" s="6"/>
      <c r="D269" s="6"/>
      <c r="E269" s="85"/>
      <c r="F269" s="86"/>
      <c r="G269" s="87">
        <f t="shared" si="4"/>
        <v>0</v>
      </c>
      <c r="H269" s="67"/>
      <c r="I269" s="134"/>
    </row>
    <row r="270" spans="3:9">
      <c r="C270" s="6"/>
      <c r="D270" s="6"/>
      <c r="E270" s="85"/>
      <c r="F270" s="86"/>
      <c r="G270" s="87">
        <f t="shared" si="4"/>
        <v>0</v>
      </c>
      <c r="H270" s="67"/>
      <c r="I270" s="134"/>
    </row>
    <row r="271" spans="3:9">
      <c r="C271" s="6"/>
      <c r="D271" s="6"/>
      <c r="E271" s="85"/>
      <c r="F271" s="86"/>
      <c r="G271" s="87">
        <f t="shared" si="4"/>
        <v>0</v>
      </c>
      <c r="H271" s="67"/>
      <c r="I271" s="134"/>
    </row>
    <row r="272" spans="3:9">
      <c r="C272" s="6"/>
      <c r="D272" s="6"/>
      <c r="E272" s="85"/>
      <c r="F272" s="86"/>
      <c r="G272" s="87">
        <f t="shared" si="4"/>
        <v>0</v>
      </c>
      <c r="H272" s="67"/>
      <c r="I272" s="134"/>
    </row>
    <row r="273" spans="3:9">
      <c r="C273" s="6"/>
      <c r="D273" s="6"/>
      <c r="E273" s="85"/>
      <c r="F273" s="86"/>
      <c r="G273" s="87">
        <f t="shared" si="4"/>
        <v>0</v>
      </c>
      <c r="H273" s="67"/>
      <c r="I273" s="134"/>
    </row>
    <row r="274" spans="3:9">
      <c r="C274" s="6"/>
      <c r="D274" s="6"/>
      <c r="E274" s="85"/>
      <c r="F274" s="86"/>
      <c r="G274" s="87">
        <f t="shared" si="4"/>
        <v>0</v>
      </c>
      <c r="H274" s="67"/>
      <c r="I274" s="134"/>
    </row>
    <row r="275" spans="3:9">
      <c r="C275" s="6"/>
      <c r="D275" s="6"/>
      <c r="E275" s="85"/>
      <c r="F275" s="86"/>
      <c r="G275" s="87">
        <f t="shared" si="4"/>
        <v>0</v>
      </c>
      <c r="H275" s="67"/>
      <c r="I275" s="134"/>
    </row>
    <row r="276" spans="3:9">
      <c r="C276" s="6"/>
      <c r="D276" s="6"/>
      <c r="E276" s="85"/>
      <c r="F276" s="86"/>
      <c r="G276" s="87">
        <f t="shared" si="4"/>
        <v>0</v>
      </c>
      <c r="H276" s="67"/>
      <c r="I276" s="134"/>
    </row>
    <row r="277" spans="3:9">
      <c r="C277" s="6"/>
      <c r="D277" s="6"/>
      <c r="E277" s="85"/>
      <c r="F277" s="86"/>
      <c r="G277" s="87">
        <f t="shared" si="4"/>
        <v>0</v>
      </c>
      <c r="H277" s="67"/>
      <c r="I277" s="134"/>
    </row>
    <row r="278" spans="3:9">
      <c r="C278" s="6"/>
      <c r="D278" s="6"/>
      <c r="E278" s="85"/>
      <c r="F278" s="86"/>
      <c r="G278" s="87">
        <f t="shared" si="4"/>
        <v>0</v>
      </c>
      <c r="H278" s="67"/>
      <c r="I278" s="134"/>
    </row>
    <row r="279" spans="3:9">
      <c r="C279" s="6"/>
      <c r="D279" s="6"/>
      <c r="E279" s="85"/>
      <c r="F279" s="86"/>
      <c r="G279" s="87">
        <f t="shared" si="4"/>
        <v>0</v>
      </c>
      <c r="H279" s="67"/>
      <c r="I279" s="134"/>
    </row>
    <row r="280" spans="3:9">
      <c r="C280" s="6"/>
      <c r="D280" s="6"/>
      <c r="E280" s="85"/>
      <c r="F280" s="86"/>
      <c r="G280" s="87">
        <f t="shared" si="4"/>
        <v>0</v>
      </c>
      <c r="H280" s="67"/>
      <c r="I280" s="134"/>
    </row>
    <row r="281" spans="3:9">
      <c r="C281" s="6"/>
      <c r="D281" s="6"/>
      <c r="E281" s="85"/>
      <c r="F281" s="86"/>
      <c r="G281" s="87">
        <f t="shared" si="4"/>
        <v>0</v>
      </c>
      <c r="H281" s="67"/>
      <c r="I281" s="134"/>
    </row>
    <row r="282" spans="3:9">
      <c r="C282" s="6"/>
      <c r="D282" s="6"/>
      <c r="E282" s="85"/>
      <c r="F282" s="86"/>
      <c r="G282" s="87">
        <f t="shared" si="4"/>
        <v>0</v>
      </c>
      <c r="H282" s="67"/>
      <c r="I282" s="134"/>
    </row>
    <row r="283" spans="3:9">
      <c r="C283" s="6"/>
      <c r="D283" s="6"/>
      <c r="E283" s="85"/>
      <c r="F283" s="86"/>
      <c r="G283" s="87">
        <f t="shared" si="4"/>
        <v>0</v>
      </c>
      <c r="H283" s="67"/>
      <c r="I283" s="134"/>
    </row>
    <row r="284" spans="3:9">
      <c r="C284" s="6"/>
      <c r="D284" s="6"/>
      <c r="E284" s="85"/>
      <c r="F284" s="86"/>
      <c r="G284" s="87">
        <f t="shared" si="4"/>
        <v>0</v>
      </c>
      <c r="H284" s="67"/>
      <c r="I284" s="134"/>
    </row>
    <row r="285" spans="3:9">
      <c r="C285" s="6"/>
      <c r="D285" s="6"/>
      <c r="E285" s="85"/>
      <c r="F285" s="86"/>
      <c r="G285" s="87">
        <f t="shared" si="4"/>
        <v>0</v>
      </c>
      <c r="H285" s="67"/>
      <c r="I285" s="134"/>
    </row>
    <row r="286" spans="3:9">
      <c r="C286" s="6"/>
      <c r="D286" s="6"/>
      <c r="E286" s="85"/>
      <c r="F286" s="86"/>
      <c r="G286" s="87">
        <f t="shared" si="4"/>
        <v>0</v>
      </c>
      <c r="H286" s="67"/>
      <c r="I286" s="134"/>
    </row>
    <row r="287" spans="3:9">
      <c r="C287" s="6"/>
      <c r="D287" s="6"/>
      <c r="E287" s="85"/>
      <c r="F287" s="86"/>
      <c r="G287" s="87">
        <f t="shared" si="4"/>
        <v>0</v>
      </c>
      <c r="H287" s="67"/>
      <c r="I287" s="134"/>
    </row>
    <row r="288" spans="3:9">
      <c r="C288" s="6"/>
      <c r="D288" s="6"/>
      <c r="E288" s="85"/>
      <c r="F288" s="86"/>
      <c r="G288" s="87">
        <f t="shared" si="4"/>
        <v>0</v>
      </c>
      <c r="H288" s="67"/>
      <c r="I288" s="134"/>
    </row>
    <row r="289" spans="3:9">
      <c r="C289" s="6"/>
      <c r="D289" s="6"/>
      <c r="E289" s="85"/>
      <c r="F289" s="86"/>
      <c r="G289" s="87">
        <f t="shared" si="4"/>
        <v>0</v>
      </c>
      <c r="H289" s="67"/>
      <c r="I289" s="134"/>
    </row>
    <row r="290" spans="3:9">
      <c r="C290" s="6"/>
      <c r="D290" s="6"/>
      <c r="E290" s="85"/>
      <c r="F290" s="86"/>
      <c r="G290" s="87">
        <f t="shared" si="4"/>
        <v>0</v>
      </c>
      <c r="H290" s="67"/>
      <c r="I290" s="134"/>
    </row>
    <row r="291" spans="3:9">
      <c r="C291" s="6"/>
      <c r="D291" s="6"/>
      <c r="E291" s="85"/>
      <c r="F291" s="86"/>
      <c r="G291" s="87">
        <f t="shared" si="4"/>
        <v>0</v>
      </c>
      <c r="H291" s="67"/>
      <c r="I291" s="134"/>
    </row>
    <row r="292" spans="3:9">
      <c r="C292" s="6"/>
      <c r="D292" s="6"/>
      <c r="E292" s="85"/>
      <c r="F292" s="86"/>
      <c r="G292" s="87">
        <f t="shared" si="4"/>
        <v>0</v>
      </c>
      <c r="H292" s="67"/>
      <c r="I292" s="134"/>
    </row>
    <row r="293" spans="3:9">
      <c r="C293" s="6"/>
      <c r="D293" s="6"/>
      <c r="E293" s="85"/>
      <c r="F293" s="86"/>
      <c r="G293" s="87">
        <f t="shared" si="4"/>
        <v>0</v>
      </c>
      <c r="H293" s="67"/>
      <c r="I293" s="134"/>
    </row>
    <row r="294" spans="3:9">
      <c r="C294" s="6"/>
      <c r="D294" s="6"/>
      <c r="E294" s="85"/>
      <c r="F294" s="86"/>
      <c r="G294" s="87">
        <f t="shared" si="4"/>
        <v>0</v>
      </c>
      <c r="H294" s="67"/>
      <c r="I294" s="134"/>
    </row>
    <row r="295" spans="3:9">
      <c r="C295" s="6"/>
      <c r="D295" s="6"/>
      <c r="E295" s="85"/>
      <c r="F295" s="86"/>
      <c r="G295" s="87">
        <f t="shared" si="4"/>
        <v>0</v>
      </c>
      <c r="H295" s="67"/>
      <c r="I295" s="134"/>
    </row>
    <row r="296" spans="3:9">
      <c r="C296" s="6"/>
      <c r="D296" s="6"/>
      <c r="E296" s="85"/>
      <c r="F296" s="86"/>
      <c r="G296" s="87">
        <f t="shared" si="4"/>
        <v>0</v>
      </c>
      <c r="H296" s="67"/>
      <c r="I296" s="134"/>
    </row>
    <row r="297" spans="3:9">
      <c r="C297" s="6"/>
      <c r="D297" s="6"/>
      <c r="E297" s="85"/>
      <c r="F297" s="86"/>
      <c r="G297" s="87">
        <f t="shared" si="4"/>
        <v>0</v>
      </c>
      <c r="H297" s="67"/>
      <c r="I297" s="134"/>
    </row>
    <row r="298" spans="3:9">
      <c r="C298" s="6"/>
      <c r="D298" s="6"/>
      <c r="E298" s="85"/>
      <c r="F298" s="86"/>
      <c r="G298" s="87">
        <f t="shared" si="4"/>
        <v>0</v>
      </c>
      <c r="H298" s="67"/>
      <c r="I298" s="134"/>
    </row>
    <row r="299" spans="3:9">
      <c r="C299" s="6"/>
      <c r="D299" s="6"/>
      <c r="E299" s="85"/>
      <c r="F299" s="86"/>
      <c r="G299" s="87">
        <f t="shared" si="4"/>
        <v>0</v>
      </c>
      <c r="H299" s="67"/>
      <c r="I299" s="134"/>
    </row>
    <row r="300" spans="3:9">
      <c r="C300" s="6"/>
      <c r="D300" s="6"/>
      <c r="E300" s="85"/>
      <c r="F300" s="86"/>
      <c r="G300" s="87">
        <f t="shared" si="4"/>
        <v>0</v>
      </c>
      <c r="H300" s="67"/>
      <c r="I300" s="134"/>
    </row>
    <row r="301" spans="3:9">
      <c r="C301" s="6"/>
      <c r="D301" s="6"/>
      <c r="E301" s="85"/>
      <c r="F301" s="86"/>
      <c r="G301" s="87">
        <f t="shared" si="4"/>
        <v>0</v>
      </c>
      <c r="H301" s="67"/>
      <c r="I301" s="134"/>
    </row>
    <row r="302" spans="3:9">
      <c r="C302" s="6"/>
      <c r="D302" s="6"/>
      <c r="E302" s="85"/>
      <c r="F302" s="86"/>
      <c r="G302" s="87">
        <f t="shared" si="4"/>
        <v>0</v>
      </c>
      <c r="H302" s="67"/>
      <c r="I302" s="134"/>
    </row>
    <row r="303" spans="3:9">
      <c r="C303" s="6"/>
      <c r="D303" s="6"/>
      <c r="E303" s="85"/>
      <c r="F303" s="86"/>
      <c r="G303" s="87">
        <f t="shared" si="4"/>
        <v>0</v>
      </c>
      <c r="H303" s="67"/>
      <c r="I303" s="134"/>
    </row>
    <row r="304" spans="3:9">
      <c r="C304" s="6"/>
      <c r="D304" s="6"/>
      <c r="E304" s="85"/>
      <c r="F304" s="86"/>
      <c r="G304" s="87">
        <f t="shared" si="4"/>
        <v>0</v>
      </c>
      <c r="H304" s="67"/>
      <c r="I304" s="134"/>
    </row>
    <row r="305" spans="3:9">
      <c r="C305" s="6"/>
      <c r="D305" s="6"/>
      <c r="E305" s="85"/>
      <c r="F305" s="86"/>
      <c r="G305" s="87">
        <f t="shared" si="4"/>
        <v>0</v>
      </c>
      <c r="H305" s="67"/>
      <c r="I305" s="134"/>
    </row>
    <row r="306" spans="3:9">
      <c r="C306" s="6"/>
      <c r="D306" s="6"/>
      <c r="E306" s="85"/>
      <c r="F306" s="86"/>
      <c r="G306" s="87">
        <f t="shared" si="4"/>
        <v>0</v>
      </c>
      <c r="H306" s="67"/>
      <c r="I306" s="134"/>
    </row>
    <row r="307" spans="3:9">
      <c r="C307" s="6"/>
      <c r="D307" s="6"/>
      <c r="E307" s="85"/>
      <c r="F307" s="86"/>
      <c r="G307" s="87">
        <f t="shared" si="4"/>
        <v>0</v>
      </c>
      <c r="H307" s="67"/>
      <c r="I307" s="134"/>
    </row>
    <row r="308" spans="3:9">
      <c r="C308" s="6"/>
      <c r="D308" s="6"/>
      <c r="E308" s="85"/>
      <c r="F308" s="86"/>
      <c r="G308" s="87">
        <f t="shared" si="4"/>
        <v>0</v>
      </c>
      <c r="H308" s="67"/>
      <c r="I308" s="134"/>
    </row>
    <row r="309" spans="3:9">
      <c r="C309" s="6"/>
      <c r="D309" s="6"/>
      <c r="E309" s="85"/>
      <c r="F309" s="86"/>
      <c r="G309" s="87">
        <f t="shared" si="4"/>
        <v>0</v>
      </c>
      <c r="H309" s="67"/>
      <c r="I309" s="134"/>
    </row>
    <row r="310" spans="3:9">
      <c r="C310" s="6"/>
      <c r="D310" s="6"/>
      <c r="E310" s="85"/>
      <c r="F310" s="86"/>
      <c r="G310" s="87">
        <f t="shared" si="4"/>
        <v>0</v>
      </c>
      <c r="H310" s="67"/>
      <c r="I310" s="134"/>
    </row>
    <row r="311" spans="3:9">
      <c r="C311" s="6"/>
      <c r="D311" s="6"/>
      <c r="E311" s="85"/>
      <c r="F311" s="86"/>
      <c r="G311" s="87">
        <f t="shared" si="4"/>
        <v>0</v>
      </c>
      <c r="H311" s="67"/>
      <c r="I311" s="134"/>
    </row>
    <row r="312" spans="3:9">
      <c r="C312" s="6"/>
      <c r="D312" s="6"/>
      <c r="E312" s="85"/>
      <c r="F312" s="86"/>
      <c r="G312" s="87">
        <f t="shared" si="4"/>
        <v>0</v>
      </c>
      <c r="H312" s="67"/>
      <c r="I312" s="134"/>
    </row>
    <row r="313" spans="3:9">
      <c r="C313" s="6"/>
      <c r="D313" s="6"/>
      <c r="E313" s="85"/>
      <c r="F313" s="86"/>
      <c r="G313" s="87">
        <f t="shared" si="4"/>
        <v>0</v>
      </c>
      <c r="H313" s="67"/>
      <c r="I313" s="134"/>
    </row>
    <row r="314" spans="3:9">
      <c r="C314" s="6"/>
      <c r="D314" s="6"/>
      <c r="E314" s="85"/>
      <c r="F314" s="86"/>
      <c r="G314" s="87">
        <f t="shared" si="4"/>
        <v>0</v>
      </c>
      <c r="H314" s="67"/>
      <c r="I314" s="134"/>
    </row>
    <row r="315" spans="3:9">
      <c r="C315" s="6"/>
      <c r="D315" s="6"/>
      <c r="E315" s="85"/>
      <c r="F315" s="86"/>
      <c r="G315" s="87">
        <f t="shared" si="4"/>
        <v>0</v>
      </c>
      <c r="H315" s="67"/>
      <c r="I315" s="134"/>
    </row>
    <row r="316" spans="3:9">
      <c r="C316" s="6"/>
      <c r="D316" s="6"/>
      <c r="E316" s="85"/>
      <c r="F316" s="86"/>
      <c r="G316" s="87">
        <f t="shared" si="4"/>
        <v>0</v>
      </c>
      <c r="H316" s="67"/>
      <c r="I316" s="134"/>
    </row>
    <row r="317" spans="3:9">
      <c r="C317" s="6"/>
      <c r="D317" s="6"/>
      <c r="E317" s="85"/>
      <c r="F317" s="86"/>
      <c r="G317" s="87">
        <f t="shared" si="4"/>
        <v>0</v>
      </c>
      <c r="H317" s="67"/>
      <c r="I317" s="134"/>
    </row>
    <row r="318" spans="3:9">
      <c r="C318" s="6"/>
      <c r="D318" s="6"/>
      <c r="E318" s="85"/>
      <c r="F318" s="86"/>
      <c r="G318" s="87">
        <f t="shared" si="4"/>
        <v>0</v>
      </c>
      <c r="H318" s="67"/>
      <c r="I318" s="134"/>
    </row>
    <row r="319" spans="3:9">
      <c r="C319" s="6"/>
      <c r="D319" s="6"/>
      <c r="E319" s="85"/>
      <c r="F319" s="86"/>
      <c r="G319" s="87">
        <f t="shared" si="4"/>
        <v>0</v>
      </c>
      <c r="H319" s="67"/>
      <c r="I319" s="134"/>
    </row>
    <row r="320" spans="3:9">
      <c r="C320" s="6"/>
      <c r="D320" s="6"/>
      <c r="E320" s="85"/>
      <c r="F320" s="86"/>
      <c r="G320" s="87">
        <f t="shared" si="4"/>
        <v>0</v>
      </c>
      <c r="H320" s="67"/>
      <c r="I320" s="134"/>
    </row>
    <row r="321" spans="3:9">
      <c r="C321" s="6"/>
      <c r="D321" s="6"/>
      <c r="E321" s="85"/>
      <c r="F321" s="86"/>
      <c r="G321" s="87">
        <f t="shared" si="4"/>
        <v>0</v>
      </c>
      <c r="H321" s="67"/>
      <c r="I321" s="134"/>
    </row>
    <row r="322" spans="3:9">
      <c r="C322" s="6"/>
      <c r="D322" s="6"/>
      <c r="E322" s="85"/>
      <c r="F322" s="86"/>
      <c r="G322" s="87">
        <f t="shared" si="4"/>
        <v>0</v>
      </c>
      <c r="H322" s="67"/>
      <c r="I322" s="134"/>
    </row>
    <row r="323" spans="3:9">
      <c r="C323" s="6"/>
      <c r="D323" s="6"/>
      <c r="E323" s="85"/>
      <c r="F323" s="86"/>
      <c r="G323" s="87">
        <f t="shared" ref="G323:G386" si="5">E323+F323</f>
        <v>0</v>
      </c>
      <c r="H323" s="67"/>
      <c r="I323" s="134"/>
    </row>
    <row r="324" spans="3:9">
      <c r="C324" s="6"/>
      <c r="D324" s="6"/>
      <c r="E324" s="85"/>
      <c r="F324" s="86"/>
      <c r="G324" s="87">
        <f t="shared" si="5"/>
        <v>0</v>
      </c>
      <c r="H324" s="67"/>
      <c r="I324" s="134"/>
    </row>
    <row r="325" spans="3:9">
      <c r="C325" s="6"/>
      <c r="D325" s="6"/>
      <c r="E325" s="85"/>
      <c r="F325" s="86"/>
      <c r="G325" s="87">
        <f t="shared" si="5"/>
        <v>0</v>
      </c>
      <c r="H325" s="67"/>
      <c r="I325" s="134"/>
    </row>
    <row r="326" spans="3:9">
      <c r="C326" s="6"/>
      <c r="D326" s="6"/>
      <c r="E326" s="85"/>
      <c r="F326" s="86"/>
      <c r="G326" s="87">
        <f t="shared" si="5"/>
        <v>0</v>
      </c>
      <c r="H326" s="67"/>
      <c r="I326" s="134"/>
    </row>
    <row r="327" spans="3:9">
      <c r="C327" s="6"/>
      <c r="D327" s="6"/>
      <c r="E327" s="85"/>
      <c r="F327" s="86"/>
      <c r="G327" s="87">
        <f t="shared" si="5"/>
        <v>0</v>
      </c>
      <c r="H327" s="67"/>
      <c r="I327" s="134"/>
    </row>
    <row r="328" spans="3:9">
      <c r="C328" s="6"/>
      <c r="D328" s="6"/>
      <c r="E328" s="85"/>
      <c r="F328" s="86"/>
      <c r="G328" s="87">
        <f t="shared" si="5"/>
        <v>0</v>
      </c>
      <c r="H328" s="67"/>
      <c r="I328" s="134"/>
    </row>
    <row r="329" spans="3:9">
      <c r="C329" s="6"/>
      <c r="D329" s="6"/>
      <c r="E329" s="85"/>
      <c r="F329" s="86"/>
      <c r="G329" s="87">
        <f t="shared" si="5"/>
        <v>0</v>
      </c>
      <c r="H329" s="67"/>
      <c r="I329" s="134"/>
    </row>
    <row r="330" spans="3:9">
      <c r="C330" s="6"/>
      <c r="D330" s="6"/>
      <c r="E330" s="85"/>
      <c r="F330" s="86"/>
      <c r="G330" s="87">
        <f t="shared" si="5"/>
        <v>0</v>
      </c>
      <c r="H330" s="67"/>
      <c r="I330" s="134"/>
    </row>
    <row r="331" spans="3:9">
      <c r="C331" s="6"/>
      <c r="D331" s="6"/>
      <c r="E331" s="85"/>
      <c r="F331" s="86"/>
      <c r="G331" s="87">
        <f t="shared" si="5"/>
        <v>0</v>
      </c>
      <c r="H331" s="67"/>
      <c r="I331" s="134"/>
    </row>
    <row r="332" spans="3:9">
      <c r="C332" s="6"/>
      <c r="D332" s="6"/>
      <c r="E332" s="85"/>
      <c r="F332" s="86"/>
      <c r="G332" s="87">
        <f t="shared" si="5"/>
        <v>0</v>
      </c>
      <c r="H332" s="67"/>
      <c r="I332" s="134"/>
    </row>
    <row r="333" spans="3:9">
      <c r="C333" s="6"/>
      <c r="D333" s="6"/>
      <c r="E333" s="85"/>
      <c r="F333" s="86"/>
      <c r="G333" s="87">
        <f t="shared" si="5"/>
        <v>0</v>
      </c>
      <c r="H333" s="67"/>
      <c r="I333" s="134"/>
    </row>
    <row r="334" spans="3:9">
      <c r="C334" s="6"/>
      <c r="D334" s="6"/>
      <c r="E334" s="85"/>
      <c r="F334" s="86"/>
      <c r="G334" s="87">
        <f t="shared" si="5"/>
        <v>0</v>
      </c>
      <c r="H334" s="67"/>
      <c r="I334" s="134"/>
    </row>
    <row r="335" spans="3:9">
      <c r="C335" s="6"/>
      <c r="D335" s="6"/>
      <c r="E335" s="85"/>
      <c r="F335" s="86"/>
      <c r="G335" s="87">
        <f t="shared" si="5"/>
        <v>0</v>
      </c>
      <c r="H335" s="67"/>
      <c r="I335" s="134"/>
    </row>
    <row r="336" spans="3:9">
      <c r="C336" s="6"/>
      <c r="D336" s="6"/>
      <c r="E336" s="85"/>
      <c r="F336" s="86"/>
      <c r="G336" s="87">
        <f t="shared" si="5"/>
        <v>0</v>
      </c>
      <c r="H336" s="67"/>
      <c r="I336" s="134"/>
    </row>
    <row r="337" spans="3:9">
      <c r="C337" s="6"/>
      <c r="D337" s="6"/>
      <c r="E337" s="85"/>
      <c r="F337" s="86"/>
      <c r="G337" s="87">
        <f t="shared" si="5"/>
        <v>0</v>
      </c>
      <c r="H337" s="67"/>
      <c r="I337" s="134"/>
    </row>
    <row r="338" spans="3:9">
      <c r="C338" s="6"/>
      <c r="D338" s="6"/>
      <c r="E338" s="85"/>
      <c r="F338" s="86"/>
      <c r="G338" s="87">
        <f t="shared" si="5"/>
        <v>0</v>
      </c>
      <c r="H338" s="67"/>
      <c r="I338" s="134"/>
    </row>
    <row r="339" spans="3:9">
      <c r="C339" s="6"/>
      <c r="D339" s="6"/>
      <c r="E339" s="85"/>
      <c r="F339" s="86"/>
      <c r="G339" s="87">
        <f t="shared" si="5"/>
        <v>0</v>
      </c>
      <c r="H339" s="67"/>
      <c r="I339" s="134"/>
    </row>
    <row r="340" spans="3:9">
      <c r="C340" s="6"/>
      <c r="D340" s="6"/>
      <c r="E340" s="85"/>
      <c r="F340" s="86"/>
      <c r="G340" s="87">
        <f t="shared" si="5"/>
        <v>0</v>
      </c>
      <c r="H340" s="67"/>
      <c r="I340" s="134"/>
    </row>
    <row r="341" spans="3:9">
      <c r="C341" s="6"/>
      <c r="D341" s="6"/>
      <c r="E341" s="85"/>
      <c r="F341" s="86"/>
      <c r="G341" s="87">
        <f t="shared" si="5"/>
        <v>0</v>
      </c>
      <c r="H341" s="67"/>
      <c r="I341" s="134"/>
    </row>
    <row r="342" spans="3:9">
      <c r="C342" s="6"/>
      <c r="D342" s="6"/>
      <c r="E342" s="85"/>
      <c r="F342" s="86"/>
      <c r="G342" s="87">
        <f t="shared" si="5"/>
        <v>0</v>
      </c>
      <c r="H342" s="67"/>
      <c r="I342" s="134"/>
    </row>
    <row r="343" spans="3:9">
      <c r="C343" s="6"/>
      <c r="D343" s="6"/>
      <c r="E343" s="85"/>
      <c r="F343" s="86"/>
      <c r="G343" s="87">
        <f t="shared" si="5"/>
        <v>0</v>
      </c>
      <c r="H343" s="67"/>
      <c r="I343" s="134"/>
    </row>
    <row r="344" spans="3:9">
      <c r="C344" s="6"/>
      <c r="D344" s="6"/>
      <c r="E344" s="85"/>
      <c r="F344" s="86"/>
      <c r="G344" s="87">
        <f t="shared" si="5"/>
        <v>0</v>
      </c>
      <c r="H344" s="67"/>
      <c r="I344" s="134"/>
    </row>
    <row r="345" spans="3:9">
      <c r="C345" s="6"/>
      <c r="D345" s="6"/>
      <c r="E345" s="85"/>
      <c r="F345" s="86"/>
      <c r="G345" s="87">
        <f t="shared" si="5"/>
        <v>0</v>
      </c>
      <c r="H345" s="67"/>
      <c r="I345" s="134"/>
    </row>
    <row r="346" spans="3:9">
      <c r="C346" s="6"/>
      <c r="D346" s="6"/>
      <c r="E346" s="85"/>
      <c r="F346" s="86"/>
      <c r="G346" s="87">
        <f t="shared" si="5"/>
        <v>0</v>
      </c>
      <c r="H346" s="67"/>
      <c r="I346" s="134"/>
    </row>
    <row r="347" spans="3:9">
      <c r="C347" s="6"/>
      <c r="D347" s="6"/>
      <c r="E347" s="85"/>
      <c r="F347" s="86"/>
      <c r="G347" s="87">
        <f t="shared" si="5"/>
        <v>0</v>
      </c>
      <c r="H347" s="67"/>
      <c r="I347" s="134"/>
    </row>
    <row r="348" spans="3:9">
      <c r="C348" s="6"/>
      <c r="D348" s="6"/>
      <c r="E348" s="85"/>
      <c r="F348" s="86"/>
      <c r="G348" s="87">
        <f t="shared" si="5"/>
        <v>0</v>
      </c>
      <c r="H348" s="67"/>
      <c r="I348" s="134"/>
    </row>
    <row r="349" spans="3:9">
      <c r="C349" s="6"/>
      <c r="D349" s="6"/>
      <c r="E349" s="85"/>
      <c r="F349" s="86"/>
      <c r="G349" s="87">
        <f t="shared" si="5"/>
        <v>0</v>
      </c>
      <c r="H349" s="67"/>
      <c r="I349" s="134"/>
    </row>
    <row r="350" spans="3:9">
      <c r="C350" s="6"/>
      <c r="D350" s="6"/>
      <c r="E350" s="85"/>
      <c r="F350" s="86"/>
      <c r="G350" s="87">
        <f t="shared" si="5"/>
        <v>0</v>
      </c>
      <c r="H350" s="67"/>
      <c r="I350" s="134"/>
    </row>
    <row r="351" spans="3:9">
      <c r="C351" s="6"/>
      <c r="D351" s="6"/>
      <c r="E351" s="85"/>
      <c r="F351" s="86"/>
      <c r="G351" s="87">
        <f t="shared" si="5"/>
        <v>0</v>
      </c>
      <c r="H351" s="67"/>
      <c r="I351" s="134"/>
    </row>
    <row r="352" spans="3:9">
      <c r="C352" s="6"/>
      <c r="D352" s="6"/>
      <c r="E352" s="85"/>
      <c r="F352" s="86"/>
      <c r="G352" s="87">
        <f t="shared" si="5"/>
        <v>0</v>
      </c>
      <c r="H352" s="67"/>
      <c r="I352" s="134"/>
    </row>
    <row r="353" spans="3:9">
      <c r="C353" s="6"/>
      <c r="D353" s="6"/>
      <c r="E353" s="85"/>
      <c r="F353" s="86"/>
      <c r="G353" s="87">
        <f t="shared" si="5"/>
        <v>0</v>
      </c>
      <c r="H353" s="67"/>
      <c r="I353" s="134"/>
    </row>
    <row r="354" spans="3:9">
      <c r="C354" s="6"/>
      <c r="D354" s="6"/>
      <c r="E354" s="85"/>
      <c r="F354" s="86"/>
      <c r="G354" s="87">
        <f t="shared" si="5"/>
        <v>0</v>
      </c>
      <c r="H354" s="67"/>
      <c r="I354" s="134"/>
    </row>
    <row r="355" spans="3:9">
      <c r="C355" s="6"/>
      <c r="D355" s="6"/>
      <c r="E355" s="85"/>
      <c r="F355" s="86"/>
      <c r="G355" s="87">
        <f t="shared" si="5"/>
        <v>0</v>
      </c>
      <c r="H355" s="67"/>
      <c r="I355" s="134"/>
    </row>
    <row r="356" spans="3:9">
      <c r="C356" s="6"/>
      <c r="D356" s="6"/>
      <c r="E356" s="85"/>
      <c r="F356" s="86"/>
      <c r="G356" s="87">
        <f t="shared" si="5"/>
        <v>0</v>
      </c>
      <c r="H356" s="67"/>
      <c r="I356" s="134"/>
    </row>
    <row r="357" spans="3:9">
      <c r="C357" s="6"/>
      <c r="D357" s="6"/>
      <c r="E357" s="85"/>
      <c r="F357" s="86"/>
      <c r="G357" s="87">
        <f t="shared" si="5"/>
        <v>0</v>
      </c>
      <c r="H357" s="67"/>
      <c r="I357" s="134"/>
    </row>
    <row r="358" spans="3:9">
      <c r="C358" s="6"/>
      <c r="D358" s="6"/>
      <c r="E358" s="85"/>
      <c r="F358" s="86"/>
      <c r="G358" s="87">
        <f t="shared" si="5"/>
        <v>0</v>
      </c>
      <c r="H358" s="67"/>
      <c r="I358" s="134"/>
    </row>
    <row r="359" spans="3:9">
      <c r="C359" s="6"/>
      <c r="D359" s="6"/>
      <c r="E359" s="85"/>
      <c r="F359" s="86"/>
      <c r="G359" s="87">
        <f t="shared" si="5"/>
        <v>0</v>
      </c>
      <c r="H359" s="67"/>
      <c r="I359" s="134"/>
    </row>
    <row r="360" spans="3:9">
      <c r="C360" s="6"/>
      <c r="D360" s="6"/>
      <c r="E360" s="85"/>
      <c r="F360" s="86"/>
      <c r="G360" s="87">
        <f t="shared" si="5"/>
        <v>0</v>
      </c>
      <c r="H360" s="67"/>
      <c r="I360" s="134"/>
    </row>
    <row r="361" spans="3:9">
      <c r="C361" s="6"/>
      <c r="D361" s="6"/>
      <c r="E361" s="85"/>
      <c r="F361" s="86"/>
      <c r="G361" s="87">
        <f t="shared" si="5"/>
        <v>0</v>
      </c>
      <c r="H361" s="67"/>
      <c r="I361" s="134"/>
    </row>
    <row r="362" spans="3:9">
      <c r="C362" s="6"/>
      <c r="D362" s="6"/>
      <c r="E362" s="85"/>
      <c r="F362" s="86"/>
      <c r="G362" s="87">
        <f t="shared" si="5"/>
        <v>0</v>
      </c>
      <c r="H362" s="67"/>
      <c r="I362" s="134"/>
    </row>
    <row r="363" spans="3:9">
      <c r="C363" s="6"/>
      <c r="D363" s="6"/>
      <c r="E363" s="85"/>
      <c r="F363" s="86"/>
      <c r="G363" s="87">
        <f t="shared" si="5"/>
        <v>0</v>
      </c>
      <c r="H363" s="67"/>
      <c r="I363" s="134"/>
    </row>
    <row r="364" spans="3:9">
      <c r="C364" s="6"/>
      <c r="D364" s="6"/>
      <c r="E364" s="85"/>
      <c r="F364" s="86"/>
      <c r="G364" s="87">
        <f t="shared" si="5"/>
        <v>0</v>
      </c>
      <c r="H364" s="67"/>
      <c r="I364" s="134"/>
    </row>
    <row r="365" spans="3:9">
      <c r="C365" s="6"/>
      <c r="D365" s="6"/>
      <c r="E365" s="85"/>
      <c r="F365" s="86"/>
      <c r="G365" s="87">
        <f t="shared" si="5"/>
        <v>0</v>
      </c>
      <c r="H365" s="67"/>
      <c r="I365" s="134"/>
    </row>
    <row r="366" spans="3:9">
      <c r="C366" s="6"/>
      <c r="D366" s="6"/>
      <c r="E366" s="85"/>
      <c r="F366" s="86"/>
      <c r="G366" s="87">
        <f t="shared" si="5"/>
        <v>0</v>
      </c>
      <c r="H366" s="67"/>
      <c r="I366" s="134"/>
    </row>
    <row r="367" spans="3:9">
      <c r="C367" s="6"/>
      <c r="D367" s="6"/>
      <c r="E367" s="85"/>
      <c r="F367" s="86"/>
      <c r="G367" s="87">
        <f t="shared" si="5"/>
        <v>0</v>
      </c>
      <c r="H367" s="67"/>
      <c r="I367" s="134"/>
    </row>
    <row r="368" spans="3:9">
      <c r="C368" s="6"/>
      <c r="D368" s="6"/>
      <c r="E368" s="85"/>
      <c r="F368" s="86"/>
      <c r="G368" s="87">
        <f t="shared" si="5"/>
        <v>0</v>
      </c>
      <c r="H368" s="67"/>
      <c r="I368" s="134"/>
    </row>
    <row r="369" spans="3:9">
      <c r="C369" s="6"/>
      <c r="D369" s="6"/>
      <c r="E369" s="85"/>
      <c r="F369" s="86"/>
      <c r="G369" s="87">
        <f t="shared" si="5"/>
        <v>0</v>
      </c>
      <c r="H369" s="67"/>
      <c r="I369" s="134"/>
    </row>
    <row r="370" spans="3:9">
      <c r="C370" s="6"/>
      <c r="D370" s="6"/>
      <c r="E370" s="85"/>
      <c r="F370" s="86"/>
      <c r="G370" s="87">
        <f t="shared" si="5"/>
        <v>0</v>
      </c>
      <c r="H370" s="67"/>
      <c r="I370" s="134"/>
    </row>
    <row r="371" spans="3:9">
      <c r="C371" s="6"/>
      <c r="D371" s="6"/>
      <c r="E371" s="85"/>
      <c r="F371" s="86"/>
      <c r="G371" s="87">
        <f t="shared" si="5"/>
        <v>0</v>
      </c>
      <c r="H371" s="67"/>
      <c r="I371" s="134"/>
    </row>
    <row r="372" spans="3:9">
      <c r="C372" s="6"/>
      <c r="D372" s="6"/>
      <c r="E372" s="85"/>
      <c r="F372" s="86"/>
      <c r="G372" s="87">
        <f t="shared" si="5"/>
        <v>0</v>
      </c>
      <c r="H372" s="67"/>
      <c r="I372" s="134"/>
    </row>
    <row r="373" spans="3:9">
      <c r="C373" s="6"/>
      <c r="D373" s="6"/>
      <c r="E373" s="85"/>
      <c r="F373" s="86"/>
      <c r="G373" s="87">
        <f t="shared" si="5"/>
        <v>0</v>
      </c>
      <c r="H373" s="67"/>
      <c r="I373" s="134"/>
    </row>
    <row r="374" spans="3:9">
      <c r="C374" s="6"/>
      <c r="D374" s="6"/>
      <c r="E374" s="85"/>
      <c r="F374" s="86"/>
      <c r="G374" s="87">
        <f t="shared" si="5"/>
        <v>0</v>
      </c>
      <c r="H374" s="67"/>
      <c r="I374" s="134"/>
    </row>
    <row r="375" spans="3:9">
      <c r="C375" s="6"/>
      <c r="D375" s="6"/>
      <c r="E375" s="85"/>
      <c r="F375" s="86"/>
      <c r="G375" s="87">
        <f t="shared" si="5"/>
        <v>0</v>
      </c>
      <c r="H375" s="67"/>
      <c r="I375" s="134"/>
    </row>
    <row r="376" spans="3:9">
      <c r="C376" s="6"/>
      <c r="D376" s="6"/>
      <c r="E376" s="85"/>
      <c r="F376" s="86"/>
      <c r="G376" s="87">
        <f t="shared" si="5"/>
        <v>0</v>
      </c>
      <c r="H376" s="67"/>
      <c r="I376" s="134"/>
    </row>
    <row r="377" spans="3:9">
      <c r="C377" s="6"/>
      <c r="D377" s="6"/>
      <c r="E377" s="85"/>
      <c r="F377" s="86"/>
      <c r="G377" s="87">
        <f t="shared" si="5"/>
        <v>0</v>
      </c>
      <c r="H377" s="67"/>
      <c r="I377" s="134"/>
    </row>
    <row r="378" spans="3:9">
      <c r="C378" s="6"/>
      <c r="D378" s="6"/>
      <c r="E378" s="85"/>
      <c r="F378" s="86"/>
      <c r="G378" s="87">
        <f t="shared" si="5"/>
        <v>0</v>
      </c>
      <c r="H378" s="67"/>
      <c r="I378" s="134"/>
    </row>
    <row r="379" spans="3:9">
      <c r="C379" s="6"/>
      <c r="D379" s="6"/>
      <c r="E379" s="85"/>
      <c r="F379" s="86"/>
      <c r="G379" s="87">
        <f t="shared" si="5"/>
        <v>0</v>
      </c>
      <c r="H379" s="67"/>
      <c r="I379" s="134"/>
    </row>
    <row r="380" spans="3:9">
      <c r="C380" s="6"/>
      <c r="D380" s="6"/>
      <c r="E380" s="85"/>
      <c r="F380" s="86"/>
      <c r="G380" s="87">
        <f t="shared" si="5"/>
        <v>0</v>
      </c>
      <c r="H380" s="67"/>
      <c r="I380" s="134"/>
    </row>
    <row r="381" spans="3:9">
      <c r="C381" s="6"/>
      <c r="D381" s="6"/>
      <c r="E381" s="85"/>
      <c r="F381" s="86"/>
      <c r="G381" s="87">
        <f t="shared" si="5"/>
        <v>0</v>
      </c>
      <c r="H381" s="67"/>
      <c r="I381" s="134"/>
    </row>
    <row r="382" spans="3:9">
      <c r="C382" s="6"/>
      <c r="D382" s="6"/>
      <c r="E382" s="85"/>
      <c r="F382" s="86"/>
      <c r="G382" s="87">
        <f t="shared" si="5"/>
        <v>0</v>
      </c>
      <c r="H382" s="67"/>
      <c r="I382" s="134"/>
    </row>
    <row r="383" spans="3:9">
      <c r="C383" s="6"/>
      <c r="D383" s="6"/>
      <c r="E383" s="85"/>
      <c r="F383" s="86"/>
      <c r="G383" s="87">
        <f t="shared" si="5"/>
        <v>0</v>
      </c>
      <c r="H383" s="67"/>
      <c r="I383" s="134"/>
    </row>
    <row r="384" spans="3:9">
      <c r="C384" s="6"/>
      <c r="D384" s="6"/>
      <c r="E384" s="85"/>
      <c r="F384" s="86"/>
      <c r="G384" s="87">
        <f t="shared" si="5"/>
        <v>0</v>
      </c>
      <c r="H384" s="67"/>
      <c r="I384" s="134"/>
    </row>
    <row r="385" spans="3:9">
      <c r="C385" s="6"/>
      <c r="D385" s="6"/>
      <c r="E385" s="85"/>
      <c r="F385" s="86"/>
      <c r="G385" s="87">
        <f t="shared" si="5"/>
        <v>0</v>
      </c>
      <c r="H385" s="67"/>
      <c r="I385" s="134"/>
    </row>
    <row r="386" spans="3:9">
      <c r="C386" s="6"/>
      <c r="D386" s="6"/>
      <c r="E386" s="85"/>
      <c r="F386" s="86"/>
      <c r="G386" s="87">
        <f t="shared" si="5"/>
        <v>0</v>
      </c>
      <c r="H386" s="67"/>
      <c r="I386" s="134"/>
    </row>
    <row r="387" spans="3:9">
      <c r="C387" s="6"/>
      <c r="D387" s="6"/>
      <c r="E387" s="85"/>
      <c r="F387" s="86"/>
      <c r="G387" s="87">
        <f t="shared" ref="G387:G450" si="6">E387+F387</f>
        <v>0</v>
      </c>
      <c r="H387" s="67"/>
      <c r="I387" s="134"/>
    </row>
    <row r="388" spans="3:9">
      <c r="C388" s="6"/>
      <c r="D388" s="6"/>
      <c r="E388" s="85"/>
      <c r="F388" s="86"/>
      <c r="G388" s="87">
        <f t="shared" si="6"/>
        <v>0</v>
      </c>
      <c r="H388" s="67"/>
      <c r="I388" s="134"/>
    </row>
    <row r="389" spans="3:9">
      <c r="C389" s="6"/>
      <c r="D389" s="6"/>
      <c r="E389" s="85"/>
      <c r="F389" s="86"/>
      <c r="G389" s="87">
        <f t="shared" si="6"/>
        <v>0</v>
      </c>
      <c r="H389" s="67"/>
      <c r="I389" s="134"/>
    </row>
    <row r="390" spans="3:9">
      <c r="C390" s="6"/>
      <c r="D390" s="6"/>
      <c r="E390" s="85"/>
      <c r="F390" s="86"/>
      <c r="G390" s="87">
        <f t="shared" si="6"/>
        <v>0</v>
      </c>
      <c r="H390" s="67"/>
      <c r="I390" s="134"/>
    </row>
    <row r="391" spans="3:9">
      <c r="C391" s="6"/>
      <c r="D391" s="6"/>
      <c r="E391" s="85"/>
      <c r="F391" s="86"/>
      <c r="G391" s="87">
        <f t="shared" si="6"/>
        <v>0</v>
      </c>
      <c r="H391" s="67"/>
      <c r="I391" s="134"/>
    </row>
    <row r="392" spans="3:9">
      <c r="C392" s="6"/>
      <c r="D392" s="6"/>
      <c r="E392" s="85"/>
      <c r="F392" s="86"/>
      <c r="G392" s="87">
        <f t="shared" si="6"/>
        <v>0</v>
      </c>
      <c r="H392" s="67"/>
      <c r="I392" s="134"/>
    </row>
    <row r="393" spans="3:9">
      <c r="C393" s="6"/>
      <c r="D393" s="6"/>
      <c r="E393" s="85"/>
      <c r="F393" s="86"/>
      <c r="G393" s="87">
        <f t="shared" si="6"/>
        <v>0</v>
      </c>
      <c r="H393" s="67"/>
      <c r="I393" s="134"/>
    </row>
    <row r="394" spans="3:9">
      <c r="C394" s="6"/>
      <c r="D394" s="6"/>
      <c r="E394" s="85"/>
      <c r="F394" s="86"/>
      <c r="G394" s="87">
        <f t="shared" si="6"/>
        <v>0</v>
      </c>
      <c r="H394" s="67"/>
      <c r="I394" s="134"/>
    </row>
    <row r="395" spans="3:9">
      <c r="C395" s="6"/>
      <c r="D395" s="6"/>
      <c r="E395" s="85"/>
      <c r="F395" s="86"/>
      <c r="G395" s="87">
        <f t="shared" si="6"/>
        <v>0</v>
      </c>
      <c r="H395" s="67"/>
      <c r="I395" s="134"/>
    </row>
    <row r="396" spans="3:9">
      <c r="C396" s="6"/>
      <c r="D396" s="6"/>
      <c r="E396" s="85"/>
      <c r="F396" s="86"/>
      <c r="G396" s="87">
        <f t="shared" si="6"/>
        <v>0</v>
      </c>
      <c r="H396" s="67"/>
      <c r="I396" s="134"/>
    </row>
    <row r="397" spans="3:9">
      <c r="C397" s="6"/>
      <c r="D397" s="6"/>
      <c r="E397" s="85"/>
      <c r="F397" s="86"/>
      <c r="G397" s="87">
        <f t="shared" si="6"/>
        <v>0</v>
      </c>
      <c r="H397" s="67"/>
      <c r="I397" s="134"/>
    </row>
    <row r="398" spans="3:9">
      <c r="C398" s="6"/>
      <c r="D398" s="6"/>
      <c r="E398" s="85"/>
      <c r="F398" s="86"/>
      <c r="G398" s="87">
        <f t="shared" si="6"/>
        <v>0</v>
      </c>
      <c r="H398" s="67"/>
      <c r="I398" s="134"/>
    </row>
    <row r="399" spans="3:9">
      <c r="C399" s="6"/>
      <c r="D399" s="6"/>
      <c r="E399" s="85"/>
      <c r="F399" s="86"/>
      <c r="G399" s="87">
        <f t="shared" si="6"/>
        <v>0</v>
      </c>
      <c r="H399" s="67"/>
      <c r="I399" s="134"/>
    </row>
    <row r="400" spans="3:9">
      <c r="C400" s="6"/>
      <c r="D400" s="6"/>
      <c r="E400" s="85"/>
      <c r="F400" s="86"/>
      <c r="G400" s="87">
        <f t="shared" si="6"/>
        <v>0</v>
      </c>
      <c r="H400" s="67"/>
      <c r="I400" s="134"/>
    </row>
    <row r="401" spans="3:9">
      <c r="C401" s="6"/>
      <c r="D401" s="6"/>
      <c r="E401" s="85"/>
      <c r="F401" s="86"/>
      <c r="G401" s="87">
        <f t="shared" si="6"/>
        <v>0</v>
      </c>
      <c r="H401" s="67"/>
      <c r="I401" s="134"/>
    </row>
    <row r="402" spans="3:9">
      <c r="C402" s="6"/>
      <c r="D402" s="6"/>
      <c r="E402" s="85"/>
      <c r="F402" s="86"/>
      <c r="G402" s="87">
        <f t="shared" si="6"/>
        <v>0</v>
      </c>
      <c r="H402" s="67"/>
      <c r="I402" s="134"/>
    </row>
    <row r="403" spans="3:9">
      <c r="C403" s="6"/>
      <c r="D403" s="6"/>
      <c r="E403" s="85"/>
      <c r="F403" s="86"/>
      <c r="G403" s="87">
        <f t="shared" si="6"/>
        <v>0</v>
      </c>
      <c r="H403" s="67"/>
      <c r="I403" s="134"/>
    </row>
    <row r="404" spans="3:9">
      <c r="C404" s="6"/>
      <c r="D404" s="6"/>
      <c r="E404" s="85"/>
      <c r="F404" s="86"/>
      <c r="G404" s="87">
        <f t="shared" si="6"/>
        <v>0</v>
      </c>
      <c r="H404" s="67"/>
      <c r="I404" s="134"/>
    </row>
    <row r="405" spans="3:9">
      <c r="C405" s="6"/>
      <c r="D405" s="6"/>
      <c r="E405" s="85"/>
      <c r="F405" s="86"/>
      <c r="G405" s="87">
        <f t="shared" si="6"/>
        <v>0</v>
      </c>
      <c r="H405" s="67"/>
      <c r="I405" s="134"/>
    </row>
    <row r="406" spans="3:9">
      <c r="C406" s="6"/>
      <c r="D406" s="6"/>
      <c r="E406" s="85"/>
      <c r="F406" s="86"/>
      <c r="G406" s="87">
        <f t="shared" si="6"/>
        <v>0</v>
      </c>
      <c r="H406" s="67"/>
      <c r="I406" s="134"/>
    </row>
    <row r="407" spans="3:9">
      <c r="C407" s="6"/>
      <c r="D407" s="6"/>
      <c r="E407" s="85"/>
      <c r="F407" s="86"/>
      <c r="G407" s="87">
        <f t="shared" si="6"/>
        <v>0</v>
      </c>
      <c r="H407" s="67"/>
      <c r="I407" s="134"/>
    </row>
    <row r="408" spans="3:9">
      <c r="C408" s="6"/>
      <c r="D408" s="6"/>
      <c r="E408" s="85"/>
      <c r="F408" s="86"/>
      <c r="G408" s="87">
        <f t="shared" si="6"/>
        <v>0</v>
      </c>
      <c r="H408" s="67"/>
      <c r="I408" s="134"/>
    </row>
    <row r="409" spans="3:9">
      <c r="C409" s="6"/>
      <c r="D409" s="6"/>
      <c r="E409" s="85"/>
      <c r="F409" s="86"/>
      <c r="G409" s="87">
        <f t="shared" si="6"/>
        <v>0</v>
      </c>
      <c r="H409" s="67"/>
      <c r="I409" s="134"/>
    </row>
    <row r="410" spans="3:9">
      <c r="C410" s="6"/>
      <c r="D410" s="6"/>
      <c r="E410" s="85"/>
      <c r="F410" s="86"/>
      <c r="G410" s="87">
        <f t="shared" si="6"/>
        <v>0</v>
      </c>
      <c r="H410" s="67"/>
      <c r="I410" s="134"/>
    </row>
    <row r="411" spans="3:9">
      <c r="C411" s="6"/>
      <c r="D411" s="6"/>
      <c r="E411" s="85"/>
      <c r="F411" s="86"/>
      <c r="G411" s="87">
        <f t="shared" si="6"/>
        <v>0</v>
      </c>
      <c r="H411" s="67"/>
      <c r="I411" s="134"/>
    </row>
    <row r="412" spans="3:9">
      <c r="C412" s="6"/>
      <c r="D412" s="6"/>
      <c r="E412" s="85"/>
      <c r="F412" s="86"/>
      <c r="G412" s="87">
        <f t="shared" si="6"/>
        <v>0</v>
      </c>
      <c r="H412" s="67"/>
      <c r="I412" s="134"/>
    </row>
    <row r="413" spans="3:9">
      <c r="C413" s="6"/>
      <c r="D413" s="6"/>
      <c r="E413" s="85"/>
      <c r="F413" s="86"/>
      <c r="G413" s="87">
        <f t="shared" si="6"/>
        <v>0</v>
      </c>
      <c r="H413" s="67"/>
      <c r="I413" s="134"/>
    </row>
    <row r="414" spans="3:9">
      <c r="C414" s="6"/>
      <c r="D414" s="6"/>
      <c r="E414" s="85"/>
      <c r="F414" s="86"/>
      <c r="G414" s="87">
        <f t="shared" si="6"/>
        <v>0</v>
      </c>
      <c r="H414" s="67"/>
      <c r="I414" s="134"/>
    </row>
    <row r="415" spans="3:9">
      <c r="C415" s="6"/>
      <c r="D415" s="6"/>
      <c r="E415" s="85"/>
      <c r="F415" s="86"/>
      <c r="G415" s="87">
        <f t="shared" si="6"/>
        <v>0</v>
      </c>
      <c r="H415" s="67"/>
      <c r="I415" s="134"/>
    </row>
    <row r="416" spans="3:9">
      <c r="C416" s="6"/>
      <c r="D416" s="6"/>
      <c r="E416" s="85"/>
      <c r="F416" s="86"/>
      <c r="G416" s="87">
        <f t="shared" si="6"/>
        <v>0</v>
      </c>
      <c r="H416" s="67"/>
      <c r="I416" s="134"/>
    </row>
    <row r="417" spans="3:9">
      <c r="C417" s="6"/>
      <c r="D417" s="6"/>
      <c r="E417" s="85"/>
      <c r="F417" s="86"/>
      <c r="G417" s="87">
        <f t="shared" si="6"/>
        <v>0</v>
      </c>
      <c r="H417" s="67"/>
      <c r="I417" s="134"/>
    </row>
    <row r="418" spans="3:9">
      <c r="C418" s="6"/>
      <c r="D418" s="6"/>
      <c r="E418" s="85"/>
      <c r="F418" s="86"/>
      <c r="G418" s="87">
        <f t="shared" si="6"/>
        <v>0</v>
      </c>
      <c r="H418" s="67"/>
      <c r="I418" s="134"/>
    </row>
    <row r="419" spans="3:9">
      <c r="C419" s="6"/>
      <c r="D419" s="6"/>
      <c r="E419" s="85"/>
      <c r="F419" s="86"/>
      <c r="G419" s="87">
        <f t="shared" si="6"/>
        <v>0</v>
      </c>
      <c r="H419" s="67"/>
      <c r="I419" s="134"/>
    </row>
    <row r="420" spans="3:9">
      <c r="C420" s="6"/>
      <c r="D420" s="6"/>
      <c r="E420" s="85"/>
      <c r="F420" s="86"/>
      <c r="G420" s="87">
        <f t="shared" si="6"/>
        <v>0</v>
      </c>
      <c r="H420" s="67"/>
      <c r="I420" s="134"/>
    </row>
    <row r="421" spans="3:9">
      <c r="C421" s="6"/>
      <c r="D421" s="6"/>
      <c r="E421" s="85"/>
      <c r="F421" s="86"/>
      <c r="G421" s="87">
        <f t="shared" si="6"/>
        <v>0</v>
      </c>
      <c r="H421" s="67"/>
      <c r="I421" s="134"/>
    </row>
    <row r="422" spans="3:9">
      <c r="C422" s="6"/>
      <c r="D422" s="6"/>
      <c r="E422" s="85"/>
      <c r="F422" s="86"/>
      <c r="G422" s="87">
        <f t="shared" si="6"/>
        <v>0</v>
      </c>
      <c r="H422" s="67"/>
      <c r="I422" s="134"/>
    </row>
    <row r="423" spans="3:9">
      <c r="C423" s="6"/>
      <c r="D423" s="6"/>
      <c r="E423" s="85"/>
      <c r="F423" s="86"/>
      <c r="G423" s="87">
        <f t="shared" si="6"/>
        <v>0</v>
      </c>
      <c r="H423" s="67"/>
      <c r="I423" s="134"/>
    </row>
    <row r="424" spans="3:9">
      <c r="C424" s="6"/>
      <c r="D424" s="6"/>
      <c r="E424" s="85"/>
      <c r="F424" s="86"/>
      <c r="G424" s="87">
        <f t="shared" si="6"/>
        <v>0</v>
      </c>
      <c r="H424" s="67"/>
      <c r="I424" s="134"/>
    </row>
    <row r="425" spans="3:9">
      <c r="C425" s="6"/>
      <c r="D425" s="6"/>
      <c r="E425" s="85"/>
      <c r="F425" s="86"/>
      <c r="G425" s="87">
        <f t="shared" si="6"/>
        <v>0</v>
      </c>
      <c r="H425" s="67"/>
      <c r="I425" s="134"/>
    </row>
    <row r="426" spans="3:9">
      <c r="C426" s="6"/>
      <c r="D426" s="6"/>
      <c r="E426" s="85"/>
      <c r="F426" s="86"/>
      <c r="G426" s="87">
        <f t="shared" si="6"/>
        <v>0</v>
      </c>
      <c r="H426" s="67"/>
      <c r="I426" s="134"/>
    </row>
    <row r="427" spans="3:9">
      <c r="C427" s="6"/>
      <c r="D427" s="6"/>
      <c r="E427" s="85"/>
      <c r="F427" s="86"/>
      <c r="G427" s="87">
        <f t="shared" si="6"/>
        <v>0</v>
      </c>
      <c r="H427" s="67"/>
      <c r="I427" s="134"/>
    </row>
    <row r="428" spans="3:9">
      <c r="C428" s="6"/>
      <c r="D428" s="6"/>
      <c r="E428" s="85"/>
      <c r="F428" s="86"/>
      <c r="G428" s="87">
        <f t="shared" si="6"/>
        <v>0</v>
      </c>
      <c r="H428" s="67"/>
      <c r="I428" s="134"/>
    </row>
    <row r="429" spans="3:9">
      <c r="C429" s="6"/>
      <c r="D429" s="6"/>
      <c r="E429" s="85"/>
      <c r="F429" s="86"/>
      <c r="G429" s="87">
        <f t="shared" si="6"/>
        <v>0</v>
      </c>
      <c r="H429" s="67"/>
      <c r="I429" s="134"/>
    </row>
    <row r="430" spans="3:9">
      <c r="C430" s="6"/>
      <c r="D430" s="6"/>
      <c r="E430" s="85"/>
      <c r="F430" s="86"/>
      <c r="G430" s="87">
        <f t="shared" si="6"/>
        <v>0</v>
      </c>
      <c r="H430" s="67"/>
      <c r="I430" s="134"/>
    </row>
    <row r="431" spans="3:9">
      <c r="C431" s="6"/>
      <c r="D431" s="6"/>
      <c r="E431" s="85"/>
      <c r="F431" s="86"/>
      <c r="G431" s="87">
        <f t="shared" si="6"/>
        <v>0</v>
      </c>
      <c r="H431" s="67"/>
      <c r="I431" s="134"/>
    </row>
    <row r="432" spans="3:9">
      <c r="C432" s="6"/>
      <c r="D432" s="6"/>
      <c r="E432" s="85"/>
      <c r="F432" s="86"/>
      <c r="G432" s="87">
        <f t="shared" si="6"/>
        <v>0</v>
      </c>
      <c r="H432" s="67"/>
      <c r="I432" s="134"/>
    </row>
    <row r="433" spans="3:9">
      <c r="C433" s="6"/>
      <c r="D433" s="6"/>
      <c r="E433" s="85"/>
      <c r="F433" s="86"/>
      <c r="G433" s="87">
        <f t="shared" si="6"/>
        <v>0</v>
      </c>
      <c r="H433" s="67"/>
      <c r="I433" s="134"/>
    </row>
    <row r="434" spans="3:9">
      <c r="C434" s="6"/>
      <c r="D434" s="6"/>
      <c r="E434" s="85"/>
      <c r="F434" s="86"/>
      <c r="G434" s="87">
        <f t="shared" si="6"/>
        <v>0</v>
      </c>
      <c r="H434" s="67"/>
      <c r="I434" s="134"/>
    </row>
    <row r="435" spans="3:9">
      <c r="C435" s="6"/>
      <c r="D435" s="6"/>
      <c r="E435" s="85"/>
      <c r="F435" s="86"/>
      <c r="G435" s="87">
        <f t="shared" si="6"/>
        <v>0</v>
      </c>
      <c r="H435" s="67"/>
      <c r="I435" s="134"/>
    </row>
    <row r="436" spans="3:9">
      <c r="C436" s="6"/>
      <c r="D436" s="6"/>
      <c r="E436" s="85"/>
      <c r="F436" s="86"/>
      <c r="G436" s="87">
        <f t="shared" si="6"/>
        <v>0</v>
      </c>
      <c r="H436" s="67"/>
      <c r="I436" s="134"/>
    </row>
    <row r="437" spans="3:9">
      <c r="C437" s="6"/>
      <c r="D437" s="6"/>
      <c r="E437" s="85"/>
      <c r="F437" s="86"/>
      <c r="G437" s="87">
        <f t="shared" si="6"/>
        <v>0</v>
      </c>
      <c r="H437" s="67"/>
      <c r="I437" s="134"/>
    </row>
    <row r="438" spans="3:9">
      <c r="C438" s="6"/>
      <c r="D438" s="6"/>
      <c r="E438" s="85"/>
      <c r="F438" s="86"/>
      <c r="G438" s="87">
        <f t="shared" si="6"/>
        <v>0</v>
      </c>
      <c r="H438" s="67"/>
      <c r="I438" s="134"/>
    </row>
    <row r="439" spans="3:9">
      <c r="C439" s="6"/>
      <c r="D439" s="6"/>
      <c r="E439" s="85"/>
      <c r="F439" s="86"/>
      <c r="G439" s="87">
        <f t="shared" si="6"/>
        <v>0</v>
      </c>
      <c r="H439" s="67"/>
      <c r="I439" s="134"/>
    </row>
    <row r="440" spans="3:9">
      <c r="C440" s="6"/>
      <c r="D440" s="6"/>
      <c r="E440" s="85"/>
      <c r="F440" s="86"/>
      <c r="G440" s="87">
        <f t="shared" si="6"/>
        <v>0</v>
      </c>
      <c r="H440" s="67"/>
      <c r="I440" s="134"/>
    </row>
    <row r="441" spans="3:9">
      <c r="C441" s="6"/>
      <c r="D441" s="6"/>
      <c r="E441" s="85"/>
      <c r="F441" s="86"/>
      <c r="G441" s="87">
        <f t="shared" si="6"/>
        <v>0</v>
      </c>
      <c r="H441" s="67"/>
      <c r="I441" s="134"/>
    </row>
    <row r="442" spans="3:9">
      <c r="C442" s="6"/>
      <c r="D442" s="6"/>
      <c r="E442" s="85"/>
      <c r="F442" s="86"/>
      <c r="G442" s="87">
        <f t="shared" si="6"/>
        <v>0</v>
      </c>
      <c r="H442" s="67"/>
      <c r="I442" s="134"/>
    </row>
    <row r="443" spans="3:9">
      <c r="C443" s="6"/>
      <c r="D443" s="6"/>
      <c r="E443" s="85"/>
      <c r="F443" s="86"/>
      <c r="G443" s="87">
        <f t="shared" si="6"/>
        <v>0</v>
      </c>
      <c r="H443" s="67"/>
      <c r="I443" s="134"/>
    </row>
    <row r="444" spans="3:9">
      <c r="C444" s="6"/>
      <c r="D444" s="6"/>
      <c r="E444" s="85"/>
      <c r="F444" s="86"/>
      <c r="G444" s="87">
        <f t="shared" si="6"/>
        <v>0</v>
      </c>
      <c r="H444" s="67"/>
      <c r="I444" s="134"/>
    </row>
    <row r="445" spans="3:9">
      <c r="C445" s="6"/>
      <c r="D445" s="6"/>
      <c r="E445" s="85"/>
      <c r="F445" s="86"/>
      <c r="G445" s="87">
        <f t="shared" si="6"/>
        <v>0</v>
      </c>
      <c r="H445" s="67"/>
      <c r="I445" s="134"/>
    </row>
    <row r="446" spans="3:9">
      <c r="C446" s="6"/>
      <c r="D446" s="6"/>
      <c r="E446" s="85"/>
      <c r="F446" s="86"/>
      <c r="G446" s="87">
        <f t="shared" si="6"/>
        <v>0</v>
      </c>
      <c r="H446" s="67"/>
      <c r="I446" s="134"/>
    </row>
    <row r="447" spans="3:9">
      <c r="C447" s="6"/>
      <c r="D447" s="6"/>
      <c r="E447" s="85"/>
      <c r="F447" s="86"/>
      <c r="G447" s="87">
        <f t="shared" si="6"/>
        <v>0</v>
      </c>
      <c r="H447" s="67"/>
      <c r="I447" s="134"/>
    </row>
    <row r="448" spans="3:9">
      <c r="C448" s="6"/>
      <c r="D448" s="6"/>
      <c r="E448" s="85"/>
      <c r="F448" s="86"/>
      <c r="G448" s="87">
        <f t="shared" si="6"/>
        <v>0</v>
      </c>
      <c r="H448" s="67"/>
      <c r="I448" s="134"/>
    </row>
    <row r="449" spans="3:9">
      <c r="C449" s="6"/>
      <c r="D449" s="6"/>
      <c r="E449" s="85"/>
      <c r="F449" s="86"/>
      <c r="G449" s="87">
        <f t="shared" si="6"/>
        <v>0</v>
      </c>
      <c r="H449" s="67"/>
      <c r="I449" s="134"/>
    </row>
    <row r="450" spans="3:9">
      <c r="C450" s="6"/>
      <c r="D450" s="6"/>
      <c r="E450" s="85"/>
      <c r="F450" s="86"/>
      <c r="G450" s="87">
        <f t="shared" si="6"/>
        <v>0</v>
      </c>
      <c r="H450" s="67"/>
      <c r="I450" s="134"/>
    </row>
    <row r="451" spans="3:9">
      <c r="C451" s="6"/>
      <c r="D451" s="6"/>
      <c r="E451" s="85"/>
      <c r="F451" s="86"/>
      <c r="G451" s="87">
        <f t="shared" ref="G451:G514" si="7">E451+F451</f>
        <v>0</v>
      </c>
      <c r="H451" s="67"/>
      <c r="I451" s="134"/>
    </row>
    <row r="452" spans="3:9">
      <c r="C452" s="6"/>
      <c r="D452" s="6"/>
      <c r="E452" s="85"/>
      <c r="F452" s="86"/>
      <c r="G452" s="87">
        <f t="shared" si="7"/>
        <v>0</v>
      </c>
      <c r="H452" s="67"/>
      <c r="I452" s="134"/>
    </row>
    <row r="453" spans="3:9">
      <c r="C453" s="6"/>
      <c r="D453" s="6"/>
      <c r="E453" s="85"/>
      <c r="F453" s="86"/>
      <c r="G453" s="87">
        <f t="shared" si="7"/>
        <v>0</v>
      </c>
      <c r="H453" s="67"/>
      <c r="I453" s="134"/>
    </row>
    <row r="454" spans="3:9">
      <c r="C454" s="6"/>
      <c r="D454" s="6"/>
      <c r="E454" s="85"/>
      <c r="F454" s="86"/>
      <c r="G454" s="87">
        <f t="shared" si="7"/>
        <v>0</v>
      </c>
      <c r="H454" s="67"/>
      <c r="I454" s="134"/>
    </row>
    <row r="455" spans="3:9">
      <c r="C455" s="6"/>
      <c r="D455" s="6"/>
      <c r="E455" s="85"/>
      <c r="F455" s="86"/>
      <c r="G455" s="87">
        <f t="shared" si="7"/>
        <v>0</v>
      </c>
      <c r="H455" s="67"/>
      <c r="I455" s="134"/>
    </row>
    <row r="456" spans="3:9">
      <c r="C456" s="6"/>
      <c r="D456" s="6"/>
      <c r="E456" s="85"/>
      <c r="F456" s="86"/>
      <c r="G456" s="87">
        <f t="shared" si="7"/>
        <v>0</v>
      </c>
      <c r="H456" s="67"/>
      <c r="I456" s="134"/>
    </row>
    <row r="457" spans="3:9">
      <c r="C457" s="6"/>
      <c r="D457" s="6"/>
      <c r="E457" s="85"/>
      <c r="F457" s="86"/>
      <c r="G457" s="87">
        <f t="shared" si="7"/>
        <v>0</v>
      </c>
      <c r="H457" s="67"/>
      <c r="I457" s="134"/>
    </row>
    <row r="458" spans="3:9">
      <c r="C458" s="6"/>
      <c r="D458" s="6"/>
      <c r="E458" s="85"/>
      <c r="F458" s="86"/>
      <c r="G458" s="87">
        <f t="shared" si="7"/>
        <v>0</v>
      </c>
      <c r="H458" s="67"/>
      <c r="I458" s="134"/>
    </row>
    <row r="459" spans="3:9">
      <c r="C459" s="6"/>
      <c r="D459" s="6"/>
      <c r="E459" s="85"/>
      <c r="F459" s="86"/>
      <c r="G459" s="87">
        <f t="shared" si="7"/>
        <v>0</v>
      </c>
      <c r="H459" s="67"/>
      <c r="I459" s="134"/>
    </row>
    <row r="460" spans="3:9">
      <c r="C460" s="6"/>
      <c r="D460" s="6"/>
      <c r="E460" s="85"/>
      <c r="F460" s="86"/>
      <c r="G460" s="87">
        <f t="shared" si="7"/>
        <v>0</v>
      </c>
      <c r="H460" s="67"/>
      <c r="I460" s="134"/>
    </row>
    <row r="461" spans="3:9">
      <c r="C461" s="6"/>
      <c r="D461" s="6"/>
      <c r="E461" s="85"/>
      <c r="F461" s="86"/>
      <c r="G461" s="87">
        <f t="shared" si="7"/>
        <v>0</v>
      </c>
      <c r="H461" s="67"/>
      <c r="I461" s="134"/>
    </row>
    <row r="462" spans="3:9">
      <c r="C462" s="6"/>
      <c r="D462" s="6"/>
      <c r="E462" s="85"/>
      <c r="F462" s="86"/>
      <c r="G462" s="87">
        <f t="shared" si="7"/>
        <v>0</v>
      </c>
      <c r="H462" s="67"/>
      <c r="I462" s="134"/>
    </row>
    <row r="463" spans="3:9">
      <c r="C463" s="6"/>
      <c r="D463" s="6"/>
      <c r="E463" s="85"/>
      <c r="F463" s="86"/>
      <c r="G463" s="87">
        <f t="shared" si="7"/>
        <v>0</v>
      </c>
      <c r="H463" s="67"/>
      <c r="I463" s="134"/>
    </row>
    <row r="464" spans="3:9">
      <c r="C464" s="6"/>
      <c r="D464" s="6"/>
      <c r="E464" s="85"/>
      <c r="F464" s="86"/>
      <c r="G464" s="87">
        <f t="shared" si="7"/>
        <v>0</v>
      </c>
      <c r="H464" s="67"/>
      <c r="I464" s="134"/>
    </row>
    <row r="465" spans="3:9">
      <c r="C465" s="6"/>
      <c r="D465" s="6"/>
      <c r="E465" s="85"/>
      <c r="F465" s="86"/>
      <c r="G465" s="87">
        <f t="shared" si="7"/>
        <v>0</v>
      </c>
      <c r="H465" s="67"/>
      <c r="I465" s="134"/>
    </row>
    <row r="466" spans="3:9">
      <c r="C466" s="6"/>
      <c r="D466" s="6"/>
      <c r="E466" s="85"/>
      <c r="F466" s="86"/>
      <c r="G466" s="87">
        <f t="shared" si="7"/>
        <v>0</v>
      </c>
      <c r="H466" s="67"/>
      <c r="I466" s="134"/>
    </row>
    <row r="467" spans="3:9">
      <c r="C467" s="6"/>
      <c r="D467" s="6"/>
      <c r="E467" s="85"/>
      <c r="F467" s="86"/>
      <c r="G467" s="87">
        <f t="shared" si="7"/>
        <v>0</v>
      </c>
      <c r="H467" s="67"/>
      <c r="I467" s="134"/>
    </row>
    <row r="468" spans="3:9">
      <c r="C468" s="6"/>
      <c r="D468" s="6"/>
      <c r="E468" s="85"/>
      <c r="F468" s="86"/>
      <c r="G468" s="87">
        <f t="shared" si="7"/>
        <v>0</v>
      </c>
      <c r="H468" s="67"/>
      <c r="I468" s="134"/>
    </row>
    <row r="469" spans="3:9">
      <c r="C469" s="6"/>
      <c r="D469" s="6"/>
      <c r="E469" s="85"/>
      <c r="F469" s="86"/>
      <c r="G469" s="87">
        <f t="shared" si="7"/>
        <v>0</v>
      </c>
      <c r="H469" s="67"/>
      <c r="I469" s="134"/>
    </row>
    <row r="470" spans="3:9">
      <c r="C470" s="6"/>
      <c r="D470" s="6"/>
      <c r="E470" s="85"/>
      <c r="F470" s="86"/>
      <c r="G470" s="87">
        <f t="shared" si="7"/>
        <v>0</v>
      </c>
      <c r="H470" s="67"/>
      <c r="I470" s="134"/>
    </row>
    <row r="471" spans="3:9">
      <c r="C471" s="6"/>
      <c r="D471" s="6"/>
      <c r="E471" s="85"/>
      <c r="F471" s="86"/>
      <c r="G471" s="87">
        <f t="shared" si="7"/>
        <v>0</v>
      </c>
      <c r="H471" s="67"/>
      <c r="I471" s="134"/>
    </row>
    <row r="472" spans="3:9">
      <c r="C472" s="6"/>
      <c r="D472" s="6"/>
      <c r="E472" s="85"/>
      <c r="F472" s="86"/>
      <c r="G472" s="87">
        <f t="shared" si="7"/>
        <v>0</v>
      </c>
      <c r="H472" s="67"/>
      <c r="I472" s="134"/>
    </row>
    <row r="473" spans="3:9">
      <c r="C473" s="6"/>
      <c r="D473" s="6"/>
      <c r="E473" s="85"/>
      <c r="F473" s="86"/>
      <c r="G473" s="87">
        <f t="shared" si="7"/>
        <v>0</v>
      </c>
      <c r="H473" s="67"/>
      <c r="I473" s="134"/>
    </row>
    <row r="474" spans="3:9">
      <c r="C474" s="6"/>
      <c r="D474" s="6"/>
      <c r="E474" s="85"/>
      <c r="F474" s="86"/>
      <c r="G474" s="87">
        <f t="shared" si="7"/>
        <v>0</v>
      </c>
      <c r="H474" s="67"/>
      <c r="I474" s="134"/>
    </row>
    <row r="475" spans="3:9">
      <c r="C475" s="6"/>
      <c r="D475" s="6"/>
      <c r="E475" s="85"/>
      <c r="F475" s="86"/>
      <c r="G475" s="87">
        <f t="shared" si="7"/>
        <v>0</v>
      </c>
      <c r="H475" s="67"/>
      <c r="I475" s="134"/>
    </row>
    <row r="476" spans="3:9">
      <c r="C476" s="6"/>
      <c r="D476" s="6"/>
      <c r="E476" s="85"/>
      <c r="F476" s="86"/>
      <c r="G476" s="87">
        <f t="shared" si="7"/>
        <v>0</v>
      </c>
      <c r="H476" s="67"/>
      <c r="I476" s="134"/>
    </row>
    <row r="477" spans="3:9">
      <c r="C477" s="6"/>
      <c r="D477" s="6"/>
      <c r="E477" s="85"/>
      <c r="F477" s="86"/>
      <c r="G477" s="87">
        <f t="shared" si="7"/>
        <v>0</v>
      </c>
      <c r="H477" s="67"/>
      <c r="I477" s="134"/>
    </row>
    <row r="478" spans="3:9">
      <c r="C478" s="6"/>
      <c r="D478" s="6"/>
      <c r="E478" s="85"/>
      <c r="F478" s="86"/>
      <c r="G478" s="87">
        <f t="shared" si="7"/>
        <v>0</v>
      </c>
      <c r="H478" s="67"/>
      <c r="I478" s="134"/>
    </row>
    <row r="479" spans="3:9">
      <c r="C479" s="6"/>
      <c r="D479" s="6"/>
      <c r="E479" s="85"/>
      <c r="F479" s="86"/>
      <c r="G479" s="87">
        <f t="shared" si="7"/>
        <v>0</v>
      </c>
      <c r="H479" s="67"/>
      <c r="I479" s="134"/>
    </row>
    <row r="480" spans="3:9">
      <c r="C480" s="6"/>
      <c r="D480" s="6"/>
      <c r="E480" s="85"/>
      <c r="F480" s="86"/>
      <c r="G480" s="87">
        <f t="shared" si="7"/>
        <v>0</v>
      </c>
      <c r="H480" s="67"/>
      <c r="I480" s="134"/>
    </row>
    <row r="481" spans="3:9">
      <c r="C481" s="6"/>
      <c r="D481" s="6"/>
      <c r="E481" s="85"/>
      <c r="F481" s="86"/>
      <c r="G481" s="87">
        <f t="shared" si="7"/>
        <v>0</v>
      </c>
      <c r="H481" s="67"/>
      <c r="I481" s="134"/>
    </row>
    <row r="482" spans="3:9">
      <c r="C482" s="6"/>
      <c r="D482" s="6"/>
      <c r="E482" s="85"/>
      <c r="F482" s="86"/>
      <c r="G482" s="87">
        <f t="shared" si="7"/>
        <v>0</v>
      </c>
      <c r="H482" s="67"/>
      <c r="I482" s="134"/>
    </row>
    <row r="483" spans="3:9">
      <c r="C483" s="6"/>
      <c r="D483" s="6"/>
      <c r="E483" s="85"/>
      <c r="F483" s="86"/>
      <c r="G483" s="87">
        <f t="shared" si="7"/>
        <v>0</v>
      </c>
      <c r="H483" s="67"/>
      <c r="I483" s="134"/>
    </row>
    <row r="484" spans="3:9">
      <c r="C484" s="6"/>
      <c r="D484" s="6"/>
      <c r="E484" s="85"/>
      <c r="F484" s="86"/>
      <c r="G484" s="87">
        <f t="shared" si="7"/>
        <v>0</v>
      </c>
      <c r="H484" s="67"/>
      <c r="I484" s="134"/>
    </row>
    <row r="485" spans="3:9">
      <c r="C485" s="6"/>
      <c r="D485" s="6"/>
      <c r="E485" s="85"/>
      <c r="F485" s="86"/>
      <c r="G485" s="87">
        <f t="shared" si="7"/>
        <v>0</v>
      </c>
      <c r="H485" s="67"/>
      <c r="I485" s="134"/>
    </row>
    <row r="486" spans="3:9">
      <c r="C486" s="6"/>
      <c r="D486" s="6"/>
      <c r="E486" s="85"/>
      <c r="F486" s="86"/>
      <c r="G486" s="87">
        <f t="shared" si="7"/>
        <v>0</v>
      </c>
      <c r="H486" s="67"/>
      <c r="I486" s="134"/>
    </row>
    <row r="487" spans="3:9">
      <c r="C487" s="6"/>
      <c r="D487" s="6"/>
      <c r="E487" s="85"/>
      <c r="F487" s="86"/>
      <c r="G487" s="87">
        <f t="shared" si="7"/>
        <v>0</v>
      </c>
      <c r="H487" s="67"/>
      <c r="I487" s="134"/>
    </row>
    <row r="488" spans="3:9">
      <c r="C488" s="6"/>
      <c r="D488" s="6"/>
      <c r="E488" s="85"/>
      <c r="F488" s="86"/>
      <c r="G488" s="87">
        <f t="shared" si="7"/>
        <v>0</v>
      </c>
      <c r="H488" s="67"/>
      <c r="I488" s="134"/>
    </row>
    <row r="489" spans="3:9">
      <c r="C489" s="6"/>
      <c r="D489" s="6"/>
      <c r="E489" s="85"/>
      <c r="F489" s="86"/>
      <c r="G489" s="87">
        <f t="shared" si="7"/>
        <v>0</v>
      </c>
      <c r="H489" s="67"/>
      <c r="I489" s="134"/>
    </row>
    <row r="490" spans="3:9">
      <c r="C490" s="6"/>
      <c r="D490" s="6"/>
      <c r="E490" s="85"/>
      <c r="F490" s="86"/>
      <c r="G490" s="87">
        <f t="shared" si="7"/>
        <v>0</v>
      </c>
      <c r="H490" s="67"/>
      <c r="I490" s="134"/>
    </row>
    <row r="491" spans="3:9">
      <c r="C491" s="6"/>
      <c r="D491" s="6"/>
      <c r="E491" s="85"/>
      <c r="F491" s="86"/>
      <c r="G491" s="87">
        <f t="shared" si="7"/>
        <v>0</v>
      </c>
      <c r="H491" s="67"/>
      <c r="I491" s="134"/>
    </row>
    <row r="492" spans="3:9">
      <c r="C492" s="6"/>
      <c r="D492" s="6"/>
      <c r="E492" s="85"/>
      <c r="F492" s="86"/>
      <c r="G492" s="87">
        <f t="shared" si="7"/>
        <v>0</v>
      </c>
      <c r="H492" s="67"/>
      <c r="I492" s="134"/>
    </row>
    <row r="493" spans="3:9">
      <c r="C493" s="6"/>
      <c r="D493" s="6"/>
      <c r="E493" s="85"/>
      <c r="F493" s="86"/>
      <c r="G493" s="87">
        <f t="shared" si="7"/>
        <v>0</v>
      </c>
      <c r="H493" s="67"/>
      <c r="I493" s="134"/>
    </row>
    <row r="494" spans="3:9">
      <c r="C494" s="6"/>
      <c r="D494" s="6"/>
      <c r="E494" s="85"/>
      <c r="F494" s="86"/>
      <c r="G494" s="87">
        <f t="shared" si="7"/>
        <v>0</v>
      </c>
      <c r="H494" s="67"/>
      <c r="I494" s="134"/>
    </row>
    <row r="495" spans="3:9">
      <c r="C495" s="6"/>
      <c r="D495" s="6"/>
      <c r="E495" s="85"/>
      <c r="F495" s="86"/>
      <c r="G495" s="87">
        <f t="shared" si="7"/>
        <v>0</v>
      </c>
      <c r="H495" s="67"/>
      <c r="I495" s="134"/>
    </row>
    <row r="496" spans="3:9">
      <c r="C496" s="6"/>
      <c r="D496" s="6"/>
      <c r="E496" s="85"/>
      <c r="F496" s="86"/>
      <c r="G496" s="87">
        <f t="shared" si="7"/>
        <v>0</v>
      </c>
      <c r="H496" s="67"/>
      <c r="I496" s="134"/>
    </row>
    <row r="497" spans="3:9">
      <c r="C497" s="6"/>
      <c r="D497" s="6"/>
      <c r="E497" s="85"/>
      <c r="F497" s="86"/>
      <c r="G497" s="87">
        <f t="shared" si="7"/>
        <v>0</v>
      </c>
      <c r="H497" s="67"/>
      <c r="I497" s="134"/>
    </row>
    <row r="498" spans="3:9">
      <c r="C498" s="6"/>
      <c r="D498" s="6"/>
      <c r="E498" s="85"/>
      <c r="F498" s="86"/>
      <c r="G498" s="87">
        <f t="shared" si="7"/>
        <v>0</v>
      </c>
      <c r="H498" s="67"/>
      <c r="I498" s="134"/>
    </row>
    <row r="499" spans="3:9">
      <c r="C499" s="6"/>
      <c r="D499" s="6"/>
      <c r="E499" s="85"/>
      <c r="F499" s="86"/>
      <c r="G499" s="87">
        <f t="shared" si="7"/>
        <v>0</v>
      </c>
      <c r="H499" s="67"/>
      <c r="I499" s="134"/>
    </row>
    <row r="500" spans="3:9">
      <c r="C500" s="6"/>
      <c r="D500" s="6"/>
      <c r="E500" s="85"/>
      <c r="F500" s="86"/>
      <c r="G500" s="87">
        <f t="shared" si="7"/>
        <v>0</v>
      </c>
      <c r="H500" s="67"/>
      <c r="I500" s="134"/>
    </row>
    <row r="501" spans="3:9">
      <c r="C501" s="6"/>
      <c r="D501" s="6"/>
      <c r="E501" s="85"/>
      <c r="F501" s="86"/>
      <c r="G501" s="87">
        <f t="shared" si="7"/>
        <v>0</v>
      </c>
      <c r="H501" s="67"/>
      <c r="I501" s="134"/>
    </row>
    <row r="502" spans="3:9">
      <c r="C502" s="6"/>
      <c r="D502" s="6"/>
      <c r="E502" s="85"/>
      <c r="F502" s="86"/>
      <c r="G502" s="87">
        <f t="shared" si="7"/>
        <v>0</v>
      </c>
      <c r="H502" s="67"/>
      <c r="I502" s="134"/>
    </row>
    <row r="503" spans="3:9">
      <c r="C503" s="6"/>
      <c r="D503" s="6"/>
      <c r="E503" s="85"/>
      <c r="F503" s="86"/>
      <c r="G503" s="87">
        <f t="shared" si="7"/>
        <v>0</v>
      </c>
      <c r="H503" s="67"/>
      <c r="I503" s="134"/>
    </row>
    <row r="504" spans="3:9">
      <c r="C504" s="6"/>
      <c r="D504" s="6"/>
      <c r="E504" s="85"/>
      <c r="F504" s="86"/>
      <c r="G504" s="87">
        <f t="shared" si="7"/>
        <v>0</v>
      </c>
      <c r="H504" s="67"/>
      <c r="I504" s="134"/>
    </row>
    <row r="505" spans="3:9">
      <c r="C505" s="6"/>
      <c r="D505" s="6"/>
      <c r="E505" s="85"/>
      <c r="F505" s="86"/>
      <c r="G505" s="87">
        <f t="shared" si="7"/>
        <v>0</v>
      </c>
      <c r="H505" s="67"/>
      <c r="I505" s="134"/>
    </row>
    <row r="506" spans="3:9">
      <c r="C506" s="6"/>
      <c r="D506" s="6"/>
      <c r="E506" s="85"/>
      <c r="F506" s="86"/>
      <c r="G506" s="87">
        <f t="shared" si="7"/>
        <v>0</v>
      </c>
      <c r="H506" s="67"/>
      <c r="I506" s="134"/>
    </row>
    <row r="507" spans="3:9">
      <c r="C507" s="6"/>
      <c r="D507" s="6"/>
      <c r="E507" s="85"/>
      <c r="F507" s="86"/>
      <c r="G507" s="87">
        <f t="shared" si="7"/>
        <v>0</v>
      </c>
      <c r="H507" s="67"/>
      <c r="I507" s="134"/>
    </row>
    <row r="508" spans="3:9">
      <c r="C508" s="6"/>
      <c r="D508" s="6"/>
      <c r="E508" s="85"/>
      <c r="F508" s="86"/>
      <c r="G508" s="87">
        <f t="shared" si="7"/>
        <v>0</v>
      </c>
      <c r="H508" s="67"/>
      <c r="I508" s="134"/>
    </row>
    <row r="509" spans="3:9">
      <c r="C509" s="6"/>
      <c r="D509" s="6"/>
      <c r="E509" s="85"/>
      <c r="F509" s="86"/>
      <c r="G509" s="87">
        <f t="shared" si="7"/>
        <v>0</v>
      </c>
      <c r="H509" s="67"/>
      <c r="I509" s="134"/>
    </row>
    <row r="510" spans="3:9">
      <c r="C510" s="6"/>
      <c r="D510" s="6"/>
      <c r="E510" s="85"/>
      <c r="F510" s="86"/>
      <c r="G510" s="87">
        <f t="shared" si="7"/>
        <v>0</v>
      </c>
      <c r="H510" s="67"/>
      <c r="I510" s="134"/>
    </row>
    <row r="511" spans="3:9">
      <c r="C511" s="6"/>
      <c r="D511" s="6"/>
      <c r="E511" s="85"/>
      <c r="F511" s="86"/>
      <c r="G511" s="87">
        <f t="shared" si="7"/>
        <v>0</v>
      </c>
      <c r="H511" s="67"/>
      <c r="I511" s="134"/>
    </row>
    <row r="512" spans="3:9">
      <c r="C512" s="6"/>
      <c r="D512" s="6"/>
      <c r="E512" s="85"/>
      <c r="F512" s="86"/>
      <c r="G512" s="87">
        <f t="shared" si="7"/>
        <v>0</v>
      </c>
      <c r="H512" s="67"/>
      <c r="I512" s="134"/>
    </row>
    <row r="513" spans="3:9">
      <c r="C513" s="6"/>
      <c r="D513" s="6"/>
      <c r="E513" s="85"/>
      <c r="F513" s="86"/>
      <c r="G513" s="87">
        <f t="shared" si="7"/>
        <v>0</v>
      </c>
      <c r="H513" s="67"/>
      <c r="I513" s="134"/>
    </row>
    <row r="514" spans="3:9">
      <c r="C514" s="6"/>
      <c r="D514" s="6"/>
      <c r="E514" s="85"/>
      <c r="F514" s="86"/>
      <c r="G514" s="87">
        <f t="shared" si="7"/>
        <v>0</v>
      </c>
      <c r="H514" s="67"/>
      <c r="I514" s="134"/>
    </row>
    <row r="515" spans="3:9">
      <c r="C515" s="6"/>
      <c r="D515" s="6"/>
      <c r="E515" s="85"/>
      <c r="F515" s="86"/>
      <c r="G515" s="87">
        <f t="shared" ref="G515:G578" si="8">E515+F515</f>
        <v>0</v>
      </c>
      <c r="H515" s="67"/>
      <c r="I515" s="134"/>
    </row>
    <row r="516" spans="3:9">
      <c r="C516" s="6"/>
      <c r="D516" s="6"/>
      <c r="E516" s="85"/>
      <c r="F516" s="86"/>
      <c r="G516" s="87">
        <f t="shared" si="8"/>
        <v>0</v>
      </c>
      <c r="H516" s="67"/>
      <c r="I516" s="134"/>
    </row>
    <row r="517" spans="3:9">
      <c r="C517" s="6"/>
      <c r="D517" s="6"/>
      <c r="E517" s="85"/>
      <c r="F517" s="86"/>
      <c r="G517" s="87">
        <f t="shared" si="8"/>
        <v>0</v>
      </c>
      <c r="H517" s="67"/>
      <c r="I517" s="134"/>
    </row>
    <row r="518" spans="3:9">
      <c r="C518" s="6"/>
      <c r="D518" s="6"/>
      <c r="E518" s="85"/>
      <c r="F518" s="86"/>
      <c r="G518" s="87">
        <f t="shared" si="8"/>
        <v>0</v>
      </c>
      <c r="H518" s="67"/>
      <c r="I518" s="134"/>
    </row>
    <row r="519" spans="3:9">
      <c r="C519" s="6"/>
      <c r="D519" s="6"/>
      <c r="E519" s="85"/>
      <c r="F519" s="86"/>
      <c r="G519" s="87">
        <f t="shared" si="8"/>
        <v>0</v>
      </c>
      <c r="H519" s="67"/>
      <c r="I519" s="134"/>
    </row>
    <row r="520" spans="3:9">
      <c r="C520" s="6"/>
      <c r="D520" s="6"/>
      <c r="E520" s="85"/>
      <c r="F520" s="86"/>
      <c r="G520" s="87">
        <f t="shared" si="8"/>
        <v>0</v>
      </c>
      <c r="H520" s="67"/>
      <c r="I520" s="134"/>
    </row>
    <row r="521" spans="3:9">
      <c r="C521" s="6"/>
      <c r="D521" s="6"/>
      <c r="E521" s="85"/>
      <c r="F521" s="86"/>
      <c r="G521" s="87">
        <f t="shared" si="8"/>
        <v>0</v>
      </c>
      <c r="H521" s="67"/>
      <c r="I521" s="134"/>
    </row>
    <row r="522" spans="3:9">
      <c r="C522" s="6"/>
      <c r="D522" s="6"/>
      <c r="E522" s="85"/>
      <c r="F522" s="86"/>
      <c r="G522" s="87">
        <f t="shared" si="8"/>
        <v>0</v>
      </c>
      <c r="H522" s="67"/>
      <c r="I522" s="134"/>
    </row>
    <row r="523" spans="3:9">
      <c r="C523" s="6"/>
      <c r="D523" s="6"/>
      <c r="E523" s="85"/>
      <c r="F523" s="86"/>
      <c r="G523" s="87">
        <f t="shared" si="8"/>
        <v>0</v>
      </c>
      <c r="H523" s="67"/>
      <c r="I523" s="134"/>
    </row>
    <row r="524" spans="3:9">
      <c r="C524" s="6"/>
      <c r="D524" s="6"/>
      <c r="E524" s="85"/>
      <c r="F524" s="86"/>
      <c r="G524" s="87">
        <f t="shared" si="8"/>
        <v>0</v>
      </c>
      <c r="H524" s="67"/>
      <c r="I524" s="134"/>
    </row>
    <row r="525" spans="3:9">
      <c r="C525" s="6"/>
      <c r="D525" s="6"/>
      <c r="E525" s="85"/>
      <c r="F525" s="86"/>
      <c r="G525" s="87">
        <f t="shared" si="8"/>
        <v>0</v>
      </c>
      <c r="H525" s="67"/>
      <c r="I525" s="134"/>
    </row>
    <row r="526" spans="3:9">
      <c r="C526" s="6"/>
      <c r="D526" s="6"/>
      <c r="E526" s="85"/>
      <c r="F526" s="86"/>
      <c r="G526" s="87">
        <f t="shared" si="8"/>
        <v>0</v>
      </c>
      <c r="H526" s="67"/>
      <c r="I526" s="134"/>
    </row>
    <row r="527" spans="3:9">
      <c r="C527" s="6"/>
      <c r="D527" s="6"/>
      <c r="E527" s="85"/>
      <c r="F527" s="86"/>
      <c r="G527" s="87">
        <f t="shared" si="8"/>
        <v>0</v>
      </c>
      <c r="H527" s="67"/>
      <c r="I527" s="134"/>
    </row>
    <row r="528" spans="3:9">
      <c r="C528" s="6"/>
      <c r="D528" s="6"/>
      <c r="E528" s="85"/>
      <c r="F528" s="86"/>
      <c r="G528" s="87">
        <f t="shared" si="8"/>
        <v>0</v>
      </c>
      <c r="H528" s="67"/>
      <c r="I528" s="134"/>
    </row>
    <row r="529" spans="3:9">
      <c r="C529" s="6"/>
      <c r="D529" s="6"/>
      <c r="E529" s="85"/>
      <c r="F529" s="86"/>
      <c r="G529" s="87">
        <f t="shared" si="8"/>
        <v>0</v>
      </c>
      <c r="H529" s="67"/>
      <c r="I529" s="134"/>
    </row>
    <row r="530" spans="3:9">
      <c r="C530" s="6"/>
      <c r="D530" s="6"/>
      <c r="E530" s="85"/>
      <c r="F530" s="86"/>
      <c r="G530" s="87">
        <f t="shared" si="8"/>
        <v>0</v>
      </c>
      <c r="H530" s="67"/>
      <c r="I530" s="134"/>
    </row>
    <row r="531" spans="3:9">
      <c r="C531" s="6"/>
      <c r="D531" s="6"/>
      <c r="E531" s="85"/>
      <c r="F531" s="86"/>
      <c r="G531" s="87">
        <f t="shared" si="8"/>
        <v>0</v>
      </c>
      <c r="H531" s="67"/>
      <c r="I531" s="134"/>
    </row>
    <row r="532" spans="3:9">
      <c r="C532" s="6"/>
      <c r="D532" s="6"/>
      <c r="E532" s="85"/>
      <c r="F532" s="86"/>
      <c r="G532" s="87">
        <f t="shared" si="8"/>
        <v>0</v>
      </c>
      <c r="H532" s="67"/>
      <c r="I532" s="134"/>
    </row>
    <row r="533" spans="3:9">
      <c r="C533" s="6"/>
      <c r="D533" s="6"/>
      <c r="E533" s="85"/>
      <c r="F533" s="86"/>
      <c r="G533" s="87">
        <f t="shared" si="8"/>
        <v>0</v>
      </c>
      <c r="H533" s="67"/>
      <c r="I533" s="134"/>
    </row>
    <row r="534" spans="3:9">
      <c r="C534" s="6"/>
      <c r="D534" s="6"/>
      <c r="E534" s="85"/>
      <c r="F534" s="86"/>
      <c r="G534" s="87">
        <f t="shared" si="8"/>
        <v>0</v>
      </c>
      <c r="H534" s="67"/>
      <c r="I534" s="134"/>
    </row>
    <row r="535" spans="3:9">
      <c r="C535" s="6"/>
      <c r="D535" s="6"/>
      <c r="E535" s="85"/>
      <c r="F535" s="86"/>
      <c r="G535" s="87">
        <f t="shared" si="8"/>
        <v>0</v>
      </c>
      <c r="H535" s="67"/>
      <c r="I535" s="134"/>
    </row>
    <row r="536" spans="3:9">
      <c r="C536" s="6"/>
      <c r="D536" s="6"/>
      <c r="E536" s="85"/>
      <c r="F536" s="86"/>
      <c r="G536" s="87">
        <f t="shared" si="8"/>
        <v>0</v>
      </c>
      <c r="H536" s="67"/>
      <c r="I536" s="134"/>
    </row>
    <row r="537" spans="3:9">
      <c r="C537" s="6"/>
      <c r="D537" s="6"/>
      <c r="E537" s="85"/>
      <c r="F537" s="86"/>
      <c r="G537" s="87">
        <f t="shared" si="8"/>
        <v>0</v>
      </c>
      <c r="H537" s="67"/>
      <c r="I537" s="134"/>
    </row>
    <row r="538" spans="3:9">
      <c r="C538" s="6"/>
      <c r="D538" s="6"/>
      <c r="E538" s="85"/>
      <c r="F538" s="86"/>
      <c r="G538" s="87">
        <f t="shared" si="8"/>
        <v>0</v>
      </c>
      <c r="H538" s="67"/>
      <c r="I538" s="134"/>
    </row>
    <row r="539" spans="3:9">
      <c r="C539" s="6"/>
      <c r="D539" s="6"/>
      <c r="E539" s="85"/>
      <c r="F539" s="86"/>
      <c r="G539" s="87">
        <f t="shared" si="8"/>
        <v>0</v>
      </c>
      <c r="H539" s="67"/>
      <c r="I539" s="134"/>
    </row>
    <row r="540" spans="3:9">
      <c r="C540" s="6"/>
      <c r="D540" s="6"/>
      <c r="E540" s="85"/>
      <c r="F540" s="86"/>
      <c r="G540" s="87">
        <f t="shared" si="8"/>
        <v>0</v>
      </c>
      <c r="H540" s="67"/>
      <c r="I540" s="134"/>
    </row>
    <row r="541" spans="3:9">
      <c r="C541" s="6"/>
      <c r="D541" s="6"/>
      <c r="E541" s="85"/>
      <c r="F541" s="86"/>
      <c r="G541" s="87">
        <f t="shared" si="8"/>
        <v>0</v>
      </c>
      <c r="H541" s="67"/>
      <c r="I541" s="134"/>
    </row>
    <row r="542" spans="3:9">
      <c r="C542" s="6"/>
      <c r="D542" s="6"/>
      <c r="E542" s="85"/>
      <c r="F542" s="86"/>
      <c r="G542" s="87">
        <f t="shared" si="8"/>
        <v>0</v>
      </c>
      <c r="H542" s="67"/>
      <c r="I542" s="134"/>
    </row>
    <row r="543" spans="3:9">
      <c r="C543" s="6"/>
      <c r="D543" s="6"/>
      <c r="E543" s="85"/>
      <c r="F543" s="86"/>
      <c r="G543" s="87">
        <f t="shared" si="8"/>
        <v>0</v>
      </c>
      <c r="H543" s="67"/>
      <c r="I543" s="134"/>
    </row>
    <row r="544" spans="3:9">
      <c r="C544" s="6"/>
      <c r="D544" s="6"/>
      <c r="E544" s="85"/>
      <c r="F544" s="86"/>
      <c r="G544" s="87">
        <f t="shared" si="8"/>
        <v>0</v>
      </c>
      <c r="H544" s="67"/>
      <c r="I544" s="134"/>
    </row>
    <row r="545" spans="3:9">
      <c r="C545" s="6"/>
      <c r="D545" s="6"/>
      <c r="E545" s="85"/>
      <c r="F545" s="86"/>
      <c r="G545" s="87">
        <f t="shared" si="8"/>
        <v>0</v>
      </c>
      <c r="H545" s="67"/>
      <c r="I545" s="134"/>
    </row>
    <row r="546" spans="3:9">
      <c r="C546" s="6"/>
      <c r="D546" s="6"/>
      <c r="E546" s="85"/>
      <c r="F546" s="86"/>
      <c r="G546" s="87">
        <f t="shared" si="8"/>
        <v>0</v>
      </c>
      <c r="H546" s="67"/>
      <c r="I546" s="134"/>
    </row>
    <row r="547" spans="3:9">
      <c r="C547" s="6"/>
      <c r="D547" s="6"/>
      <c r="E547" s="85"/>
      <c r="F547" s="86"/>
      <c r="G547" s="87">
        <f t="shared" si="8"/>
        <v>0</v>
      </c>
      <c r="H547" s="67"/>
      <c r="I547" s="134"/>
    </row>
    <row r="548" spans="3:9">
      <c r="C548" s="6"/>
      <c r="D548" s="6"/>
      <c r="E548" s="85"/>
      <c r="F548" s="86"/>
      <c r="G548" s="87">
        <f t="shared" si="8"/>
        <v>0</v>
      </c>
      <c r="H548" s="67"/>
      <c r="I548" s="134"/>
    </row>
    <row r="549" spans="3:9">
      <c r="C549" s="6"/>
      <c r="D549" s="6"/>
      <c r="E549" s="85"/>
      <c r="F549" s="86"/>
      <c r="G549" s="87">
        <f t="shared" si="8"/>
        <v>0</v>
      </c>
      <c r="H549" s="67"/>
      <c r="I549" s="134"/>
    </row>
    <row r="550" spans="3:9">
      <c r="C550" s="6"/>
      <c r="D550" s="6"/>
      <c r="E550" s="85"/>
      <c r="F550" s="86"/>
      <c r="G550" s="87">
        <f t="shared" si="8"/>
        <v>0</v>
      </c>
      <c r="H550" s="67"/>
      <c r="I550" s="134"/>
    </row>
    <row r="551" spans="3:9">
      <c r="C551" s="6"/>
      <c r="D551" s="6"/>
      <c r="E551" s="85"/>
      <c r="F551" s="86"/>
      <c r="G551" s="87">
        <f t="shared" si="8"/>
        <v>0</v>
      </c>
      <c r="H551" s="67"/>
      <c r="I551" s="134"/>
    </row>
    <row r="552" spans="3:9">
      <c r="C552" s="6"/>
      <c r="D552" s="6"/>
      <c r="E552" s="85"/>
      <c r="F552" s="86"/>
      <c r="G552" s="87">
        <f t="shared" si="8"/>
        <v>0</v>
      </c>
      <c r="H552" s="67"/>
      <c r="I552" s="134"/>
    </row>
    <row r="553" spans="3:9">
      <c r="C553" s="6"/>
      <c r="D553" s="6"/>
      <c r="E553" s="85"/>
      <c r="F553" s="86"/>
      <c r="G553" s="87">
        <f t="shared" si="8"/>
        <v>0</v>
      </c>
      <c r="H553" s="67"/>
      <c r="I553" s="134"/>
    </row>
    <row r="554" spans="3:9">
      <c r="C554" s="6"/>
      <c r="D554" s="6"/>
      <c r="E554" s="85"/>
      <c r="F554" s="86"/>
      <c r="G554" s="87">
        <f t="shared" si="8"/>
        <v>0</v>
      </c>
      <c r="H554" s="67"/>
      <c r="I554" s="134"/>
    </row>
    <row r="555" spans="3:9">
      <c r="C555" s="6"/>
      <c r="D555" s="6"/>
      <c r="E555" s="85"/>
      <c r="F555" s="86"/>
      <c r="G555" s="87">
        <f t="shared" si="8"/>
        <v>0</v>
      </c>
      <c r="H555" s="67"/>
      <c r="I555" s="134"/>
    </row>
    <row r="556" spans="3:9">
      <c r="C556" s="6"/>
      <c r="D556" s="6"/>
      <c r="E556" s="85"/>
      <c r="F556" s="86"/>
      <c r="G556" s="87">
        <f t="shared" si="8"/>
        <v>0</v>
      </c>
      <c r="H556" s="67"/>
      <c r="I556" s="134"/>
    </row>
    <row r="557" spans="3:9">
      <c r="C557" s="6"/>
      <c r="D557" s="6"/>
      <c r="E557" s="85"/>
      <c r="F557" s="86"/>
      <c r="G557" s="87">
        <f t="shared" si="8"/>
        <v>0</v>
      </c>
      <c r="H557" s="67"/>
      <c r="I557" s="134"/>
    </row>
    <row r="558" spans="3:9">
      <c r="C558" s="6"/>
      <c r="D558" s="6"/>
      <c r="E558" s="85"/>
      <c r="F558" s="86"/>
      <c r="G558" s="87">
        <f t="shared" si="8"/>
        <v>0</v>
      </c>
      <c r="H558" s="67"/>
      <c r="I558" s="134"/>
    </row>
    <row r="559" spans="3:9">
      <c r="C559" s="6"/>
      <c r="D559" s="6"/>
      <c r="E559" s="85"/>
      <c r="F559" s="86"/>
      <c r="G559" s="87">
        <f t="shared" si="8"/>
        <v>0</v>
      </c>
      <c r="H559" s="67"/>
      <c r="I559" s="134"/>
    </row>
    <row r="560" spans="3:9">
      <c r="C560" s="6"/>
      <c r="D560" s="6"/>
      <c r="E560" s="85"/>
      <c r="F560" s="86"/>
      <c r="G560" s="87">
        <f t="shared" si="8"/>
        <v>0</v>
      </c>
      <c r="H560" s="67"/>
      <c r="I560" s="134"/>
    </row>
    <row r="561" spans="3:9">
      <c r="C561" s="6"/>
      <c r="D561" s="6"/>
      <c r="E561" s="85"/>
      <c r="F561" s="86"/>
      <c r="G561" s="87">
        <f t="shared" si="8"/>
        <v>0</v>
      </c>
      <c r="H561" s="67"/>
      <c r="I561" s="134"/>
    </row>
    <row r="562" spans="3:9">
      <c r="C562" s="6"/>
      <c r="D562" s="6"/>
      <c r="E562" s="85"/>
      <c r="F562" s="86"/>
      <c r="G562" s="87">
        <f t="shared" si="8"/>
        <v>0</v>
      </c>
      <c r="H562" s="67"/>
      <c r="I562" s="134"/>
    </row>
    <row r="563" spans="3:9">
      <c r="C563" s="6"/>
      <c r="D563" s="6"/>
      <c r="E563" s="85"/>
      <c r="F563" s="86"/>
      <c r="G563" s="87">
        <f t="shared" si="8"/>
        <v>0</v>
      </c>
      <c r="H563" s="67"/>
      <c r="I563" s="134"/>
    </row>
    <row r="564" spans="3:9">
      <c r="C564" s="6"/>
      <c r="D564" s="6"/>
      <c r="E564" s="85"/>
      <c r="F564" s="86"/>
      <c r="G564" s="87">
        <f t="shared" si="8"/>
        <v>0</v>
      </c>
      <c r="H564" s="67"/>
      <c r="I564" s="134"/>
    </row>
    <row r="565" spans="3:9">
      <c r="C565" s="6"/>
      <c r="D565" s="6"/>
      <c r="E565" s="85"/>
      <c r="F565" s="86"/>
      <c r="G565" s="87">
        <f t="shared" si="8"/>
        <v>0</v>
      </c>
      <c r="H565" s="67"/>
      <c r="I565" s="134"/>
    </row>
    <row r="566" spans="3:9">
      <c r="C566" s="6"/>
      <c r="D566" s="6"/>
      <c r="E566" s="85"/>
      <c r="F566" s="86"/>
      <c r="G566" s="87">
        <f t="shared" si="8"/>
        <v>0</v>
      </c>
      <c r="H566" s="67"/>
      <c r="I566" s="134"/>
    </row>
    <row r="567" spans="3:9">
      <c r="C567" s="6"/>
      <c r="D567" s="6"/>
      <c r="E567" s="85"/>
      <c r="F567" s="86"/>
      <c r="G567" s="87">
        <f t="shared" si="8"/>
        <v>0</v>
      </c>
      <c r="H567" s="67"/>
      <c r="I567" s="134"/>
    </row>
    <row r="568" spans="3:9">
      <c r="C568" s="6"/>
      <c r="D568" s="6"/>
      <c r="E568" s="85"/>
      <c r="F568" s="86"/>
      <c r="G568" s="87">
        <f t="shared" si="8"/>
        <v>0</v>
      </c>
      <c r="H568" s="67"/>
      <c r="I568" s="134"/>
    </row>
    <row r="569" spans="3:9">
      <c r="C569" s="6"/>
      <c r="D569" s="6"/>
      <c r="E569" s="85"/>
      <c r="F569" s="86"/>
      <c r="G569" s="87">
        <f t="shared" si="8"/>
        <v>0</v>
      </c>
      <c r="H569" s="67"/>
      <c r="I569" s="134"/>
    </row>
    <row r="570" spans="3:9">
      <c r="C570" s="6"/>
      <c r="D570" s="6"/>
      <c r="E570" s="85"/>
      <c r="F570" s="86"/>
      <c r="G570" s="87">
        <f t="shared" si="8"/>
        <v>0</v>
      </c>
      <c r="H570" s="67"/>
      <c r="I570" s="134"/>
    </row>
    <row r="571" spans="3:9">
      <c r="C571" s="6"/>
      <c r="D571" s="6"/>
      <c r="E571" s="85"/>
      <c r="F571" s="86"/>
      <c r="G571" s="87">
        <f t="shared" si="8"/>
        <v>0</v>
      </c>
      <c r="H571" s="67"/>
      <c r="I571" s="134"/>
    </row>
    <row r="572" spans="3:9">
      <c r="C572" s="6"/>
      <c r="D572" s="6"/>
      <c r="E572" s="85"/>
      <c r="F572" s="86"/>
      <c r="G572" s="87">
        <f t="shared" si="8"/>
        <v>0</v>
      </c>
      <c r="H572" s="67"/>
      <c r="I572" s="134"/>
    </row>
    <row r="573" spans="3:9">
      <c r="C573" s="6"/>
      <c r="D573" s="6"/>
      <c r="E573" s="85"/>
      <c r="F573" s="86"/>
      <c r="G573" s="87">
        <f t="shared" si="8"/>
        <v>0</v>
      </c>
      <c r="H573" s="67"/>
      <c r="I573" s="134"/>
    </row>
    <row r="574" spans="3:9">
      <c r="C574" s="6"/>
      <c r="D574" s="6"/>
      <c r="E574" s="85"/>
      <c r="F574" s="86"/>
      <c r="G574" s="87">
        <f t="shared" si="8"/>
        <v>0</v>
      </c>
      <c r="H574" s="67"/>
      <c r="I574" s="134"/>
    </row>
    <row r="575" spans="3:9">
      <c r="C575" s="6"/>
      <c r="D575" s="6"/>
      <c r="E575" s="85"/>
      <c r="F575" s="86"/>
      <c r="G575" s="87">
        <f t="shared" si="8"/>
        <v>0</v>
      </c>
      <c r="H575" s="67"/>
      <c r="I575" s="134"/>
    </row>
    <row r="576" spans="3:9">
      <c r="C576" s="6"/>
      <c r="D576" s="6"/>
      <c r="E576" s="85"/>
      <c r="F576" s="86"/>
      <c r="G576" s="87">
        <f t="shared" si="8"/>
        <v>0</v>
      </c>
      <c r="H576" s="67"/>
      <c r="I576" s="134"/>
    </row>
    <row r="577" spans="3:9">
      <c r="C577" s="6"/>
      <c r="D577" s="6"/>
      <c r="E577" s="85"/>
      <c r="F577" s="86"/>
      <c r="G577" s="87">
        <f t="shared" si="8"/>
        <v>0</v>
      </c>
      <c r="H577" s="67"/>
      <c r="I577" s="134"/>
    </row>
    <row r="578" spans="3:9">
      <c r="C578" s="6"/>
      <c r="D578" s="6"/>
      <c r="E578" s="85"/>
      <c r="F578" s="86"/>
      <c r="G578" s="87">
        <f t="shared" si="8"/>
        <v>0</v>
      </c>
      <c r="H578" s="67"/>
      <c r="I578" s="134"/>
    </row>
    <row r="579" spans="3:9">
      <c r="C579" s="6"/>
      <c r="D579" s="6"/>
      <c r="E579" s="85"/>
      <c r="F579" s="86"/>
      <c r="G579" s="87">
        <f t="shared" ref="G579:G642" si="9">E579+F579</f>
        <v>0</v>
      </c>
      <c r="H579" s="67"/>
      <c r="I579" s="134"/>
    </row>
    <row r="580" spans="3:9">
      <c r="C580" s="6"/>
      <c r="D580" s="6"/>
      <c r="E580" s="85"/>
      <c r="F580" s="86"/>
      <c r="G580" s="87">
        <f t="shared" si="9"/>
        <v>0</v>
      </c>
      <c r="H580" s="67"/>
      <c r="I580" s="134"/>
    </row>
    <row r="581" spans="3:9">
      <c r="C581" s="6"/>
      <c r="D581" s="6"/>
      <c r="E581" s="85"/>
      <c r="F581" s="86"/>
      <c r="G581" s="87">
        <f t="shared" si="9"/>
        <v>0</v>
      </c>
      <c r="H581" s="67"/>
      <c r="I581" s="134"/>
    </row>
    <row r="582" spans="3:9">
      <c r="C582" s="6"/>
      <c r="D582" s="6"/>
      <c r="E582" s="85"/>
      <c r="F582" s="86"/>
      <c r="G582" s="87">
        <f t="shared" si="9"/>
        <v>0</v>
      </c>
      <c r="H582" s="67"/>
      <c r="I582" s="134"/>
    </row>
    <row r="583" spans="3:9">
      <c r="C583" s="6"/>
      <c r="D583" s="6"/>
      <c r="E583" s="85"/>
      <c r="F583" s="86"/>
      <c r="G583" s="87">
        <f t="shared" si="9"/>
        <v>0</v>
      </c>
      <c r="H583" s="67"/>
      <c r="I583" s="134"/>
    </row>
    <row r="584" spans="3:9">
      <c r="C584" s="6"/>
      <c r="D584" s="6"/>
      <c r="E584" s="85"/>
      <c r="F584" s="86"/>
      <c r="G584" s="87">
        <f t="shared" si="9"/>
        <v>0</v>
      </c>
      <c r="H584" s="67"/>
      <c r="I584" s="134"/>
    </row>
    <row r="585" spans="3:9">
      <c r="C585" s="6"/>
      <c r="D585" s="6"/>
      <c r="E585" s="85"/>
      <c r="F585" s="86"/>
      <c r="G585" s="87">
        <f t="shared" si="9"/>
        <v>0</v>
      </c>
      <c r="H585" s="67"/>
      <c r="I585" s="134"/>
    </row>
    <row r="586" spans="3:9">
      <c r="C586" s="6"/>
      <c r="D586" s="6"/>
      <c r="E586" s="85"/>
      <c r="F586" s="86"/>
      <c r="G586" s="87">
        <f t="shared" si="9"/>
        <v>0</v>
      </c>
      <c r="H586" s="67"/>
      <c r="I586" s="134"/>
    </row>
    <row r="587" spans="3:9">
      <c r="C587" s="6"/>
      <c r="D587" s="6"/>
      <c r="E587" s="85"/>
      <c r="F587" s="86"/>
      <c r="G587" s="87">
        <f t="shared" si="9"/>
        <v>0</v>
      </c>
      <c r="H587" s="67"/>
      <c r="I587" s="134"/>
    </row>
    <row r="588" spans="3:9">
      <c r="C588" s="6"/>
      <c r="D588" s="6"/>
      <c r="E588" s="85"/>
      <c r="F588" s="86"/>
      <c r="G588" s="87">
        <f t="shared" si="9"/>
        <v>0</v>
      </c>
      <c r="H588" s="67"/>
      <c r="I588" s="134"/>
    </row>
    <row r="589" spans="3:9">
      <c r="C589" s="6"/>
      <c r="D589" s="6"/>
      <c r="E589" s="85"/>
      <c r="F589" s="86"/>
      <c r="G589" s="87">
        <f t="shared" si="9"/>
        <v>0</v>
      </c>
      <c r="H589" s="67"/>
      <c r="I589" s="134"/>
    </row>
    <row r="590" spans="3:9">
      <c r="C590" s="6"/>
      <c r="D590" s="6"/>
      <c r="E590" s="85"/>
      <c r="F590" s="86"/>
      <c r="G590" s="87">
        <f t="shared" si="9"/>
        <v>0</v>
      </c>
      <c r="H590" s="67"/>
      <c r="I590" s="134"/>
    </row>
    <row r="591" spans="3:9">
      <c r="C591" s="6"/>
      <c r="D591" s="6"/>
      <c r="E591" s="85"/>
      <c r="F591" s="86"/>
      <c r="G591" s="87">
        <f t="shared" si="9"/>
        <v>0</v>
      </c>
      <c r="H591" s="67"/>
      <c r="I591" s="134"/>
    </row>
    <row r="592" spans="3:9">
      <c r="C592" s="6"/>
      <c r="D592" s="6"/>
      <c r="E592" s="85"/>
      <c r="F592" s="86"/>
      <c r="G592" s="87">
        <f t="shared" si="9"/>
        <v>0</v>
      </c>
      <c r="H592" s="67"/>
      <c r="I592" s="134"/>
    </row>
    <row r="593" spans="3:9">
      <c r="C593" s="6"/>
      <c r="D593" s="6"/>
      <c r="E593" s="85"/>
      <c r="F593" s="86"/>
      <c r="G593" s="87">
        <f t="shared" si="9"/>
        <v>0</v>
      </c>
      <c r="H593" s="67"/>
      <c r="I593" s="134"/>
    </row>
    <row r="594" spans="3:9">
      <c r="C594" s="6"/>
      <c r="D594" s="6"/>
      <c r="E594" s="85"/>
      <c r="F594" s="86"/>
      <c r="G594" s="87">
        <f t="shared" si="9"/>
        <v>0</v>
      </c>
      <c r="H594" s="67"/>
      <c r="I594" s="134"/>
    </row>
    <row r="595" spans="3:9">
      <c r="C595" s="6"/>
      <c r="D595" s="6"/>
      <c r="E595" s="85"/>
      <c r="F595" s="86"/>
      <c r="G595" s="87">
        <f t="shared" si="9"/>
        <v>0</v>
      </c>
      <c r="H595" s="67"/>
      <c r="I595" s="134"/>
    </row>
    <row r="596" spans="3:9">
      <c r="C596" s="6"/>
      <c r="D596" s="6"/>
      <c r="E596" s="85"/>
      <c r="F596" s="86"/>
      <c r="G596" s="87">
        <f t="shared" si="9"/>
        <v>0</v>
      </c>
      <c r="H596" s="67"/>
      <c r="I596" s="134"/>
    </row>
    <row r="597" spans="3:9">
      <c r="C597" s="6"/>
      <c r="D597" s="6"/>
      <c r="E597" s="85"/>
      <c r="F597" s="86"/>
      <c r="G597" s="87">
        <f t="shared" si="9"/>
        <v>0</v>
      </c>
      <c r="H597" s="67"/>
      <c r="I597" s="134"/>
    </row>
    <row r="598" spans="3:9">
      <c r="C598" s="6"/>
      <c r="D598" s="6"/>
      <c r="E598" s="85"/>
      <c r="F598" s="86"/>
      <c r="G598" s="87">
        <f t="shared" si="9"/>
        <v>0</v>
      </c>
      <c r="H598" s="67"/>
      <c r="I598" s="134"/>
    </row>
    <row r="599" spans="3:9">
      <c r="C599" s="6"/>
      <c r="D599" s="6"/>
      <c r="E599" s="85"/>
      <c r="F599" s="86"/>
      <c r="G599" s="87">
        <f t="shared" si="9"/>
        <v>0</v>
      </c>
      <c r="H599" s="67"/>
      <c r="I599" s="134"/>
    </row>
    <row r="600" spans="3:9">
      <c r="C600" s="6"/>
      <c r="D600" s="6"/>
      <c r="E600" s="85"/>
      <c r="F600" s="86"/>
      <c r="G600" s="87">
        <f t="shared" si="9"/>
        <v>0</v>
      </c>
      <c r="H600" s="67"/>
      <c r="I600" s="134"/>
    </row>
    <row r="601" spans="3:9">
      <c r="C601" s="6"/>
      <c r="D601" s="6"/>
      <c r="E601" s="85"/>
      <c r="F601" s="86"/>
      <c r="G601" s="87">
        <f t="shared" si="9"/>
        <v>0</v>
      </c>
      <c r="H601" s="67"/>
      <c r="I601" s="134"/>
    </row>
    <row r="602" spans="3:9">
      <c r="C602" s="6"/>
      <c r="D602" s="6"/>
      <c r="E602" s="85"/>
      <c r="F602" s="86"/>
      <c r="G602" s="87">
        <f t="shared" si="9"/>
        <v>0</v>
      </c>
      <c r="H602" s="67"/>
      <c r="I602" s="134"/>
    </row>
    <row r="603" spans="3:9">
      <c r="C603" s="6"/>
      <c r="D603" s="6"/>
      <c r="E603" s="85"/>
      <c r="F603" s="86"/>
      <c r="G603" s="87">
        <f t="shared" si="9"/>
        <v>0</v>
      </c>
      <c r="H603" s="67"/>
      <c r="I603" s="134"/>
    </row>
    <row r="604" spans="3:9">
      <c r="C604" s="6"/>
      <c r="D604" s="6"/>
      <c r="E604" s="85"/>
      <c r="F604" s="86"/>
      <c r="G604" s="87">
        <f t="shared" si="9"/>
        <v>0</v>
      </c>
      <c r="H604" s="67"/>
      <c r="I604" s="134"/>
    </row>
    <row r="605" spans="3:9">
      <c r="C605" s="6"/>
      <c r="D605" s="6"/>
      <c r="E605" s="85"/>
      <c r="F605" s="86"/>
      <c r="G605" s="87">
        <f t="shared" si="9"/>
        <v>0</v>
      </c>
      <c r="H605" s="67"/>
      <c r="I605" s="134"/>
    </row>
    <row r="606" spans="3:9">
      <c r="C606" s="6"/>
      <c r="D606" s="6"/>
      <c r="E606" s="85"/>
      <c r="F606" s="86"/>
      <c r="G606" s="87">
        <f t="shared" si="9"/>
        <v>0</v>
      </c>
      <c r="H606" s="67"/>
      <c r="I606" s="134"/>
    </row>
    <row r="607" spans="3:9">
      <c r="C607" s="6"/>
      <c r="D607" s="6"/>
      <c r="E607" s="85"/>
      <c r="F607" s="86"/>
      <c r="G607" s="87">
        <f t="shared" si="9"/>
        <v>0</v>
      </c>
      <c r="H607" s="67"/>
      <c r="I607" s="134"/>
    </row>
    <row r="608" spans="3:9">
      <c r="C608" s="6"/>
      <c r="D608" s="6"/>
      <c r="E608" s="85"/>
      <c r="F608" s="86"/>
      <c r="G608" s="87">
        <f t="shared" si="9"/>
        <v>0</v>
      </c>
      <c r="H608" s="67"/>
      <c r="I608" s="134"/>
    </row>
    <row r="609" spans="3:9">
      <c r="C609" s="6"/>
      <c r="D609" s="6"/>
      <c r="E609" s="85"/>
      <c r="F609" s="86"/>
      <c r="G609" s="87">
        <f t="shared" si="9"/>
        <v>0</v>
      </c>
      <c r="H609" s="67"/>
      <c r="I609" s="134"/>
    </row>
    <row r="610" spans="3:9">
      <c r="C610" s="6"/>
      <c r="D610" s="6"/>
      <c r="E610" s="85"/>
      <c r="F610" s="86"/>
      <c r="G610" s="87">
        <f t="shared" si="9"/>
        <v>0</v>
      </c>
      <c r="H610" s="67"/>
      <c r="I610" s="134"/>
    </row>
    <row r="611" spans="3:9">
      <c r="C611" s="6"/>
      <c r="D611" s="6"/>
      <c r="E611" s="85"/>
      <c r="F611" s="86"/>
      <c r="G611" s="87">
        <f t="shared" si="9"/>
        <v>0</v>
      </c>
      <c r="H611" s="67"/>
      <c r="I611" s="134"/>
    </row>
    <row r="612" spans="3:9">
      <c r="C612" s="6"/>
      <c r="D612" s="6"/>
      <c r="E612" s="85"/>
      <c r="F612" s="86"/>
      <c r="G612" s="87">
        <f t="shared" si="9"/>
        <v>0</v>
      </c>
      <c r="H612" s="67"/>
      <c r="I612" s="134"/>
    </row>
    <row r="613" spans="3:9">
      <c r="C613" s="6"/>
      <c r="D613" s="6"/>
      <c r="E613" s="85"/>
      <c r="F613" s="86"/>
      <c r="G613" s="87">
        <f t="shared" si="9"/>
        <v>0</v>
      </c>
      <c r="H613" s="67"/>
      <c r="I613" s="134"/>
    </row>
    <row r="614" spans="3:9">
      <c r="C614" s="6"/>
      <c r="D614" s="6"/>
      <c r="E614" s="85"/>
      <c r="F614" s="86"/>
      <c r="G614" s="87">
        <f t="shared" si="9"/>
        <v>0</v>
      </c>
      <c r="H614" s="67"/>
      <c r="I614" s="134"/>
    </row>
    <row r="615" spans="3:9">
      <c r="C615" s="6"/>
      <c r="D615" s="6"/>
      <c r="E615" s="85"/>
      <c r="F615" s="86"/>
      <c r="G615" s="87">
        <f t="shared" si="9"/>
        <v>0</v>
      </c>
      <c r="H615" s="67"/>
      <c r="I615" s="134"/>
    </row>
    <row r="616" spans="3:9">
      <c r="C616" s="6"/>
      <c r="D616" s="6"/>
      <c r="E616" s="85"/>
      <c r="F616" s="86"/>
      <c r="G616" s="87">
        <f t="shared" si="9"/>
        <v>0</v>
      </c>
      <c r="H616" s="67"/>
      <c r="I616" s="134"/>
    </row>
    <row r="617" spans="3:9">
      <c r="C617" s="6"/>
      <c r="D617" s="6"/>
      <c r="E617" s="85"/>
      <c r="F617" s="86"/>
      <c r="G617" s="87">
        <f t="shared" si="9"/>
        <v>0</v>
      </c>
      <c r="H617" s="67"/>
      <c r="I617" s="134"/>
    </row>
    <row r="618" spans="3:9">
      <c r="C618" s="6"/>
      <c r="D618" s="6"/>
      <c r="E618" s="85"/>
      <c r="F618" s="86"/>
      <c r="G618" s="87">
        <f t="shared" si="9"/>
        <v>0</v>
      </c>
      <c r="H618" s="67"/>
      <c r="I618" s="134"/>
    </row>
    <row r="619" spans="3:9">
      <c r="C619" s="6"/>
      <c r="D619" s="6"/>
      <c r="E619" s="85"/>
      <c r="F619" s="86"/>
      <c r="G619" s="87">
        <f t="shared" si="9"/>
        <v>0</v>
      </c>
      <c r="H619" s="67"/>
      <c r="I619" s="134"/>
    </row>
    <row r="620" spans="3:9">
      <c r="C620" s="6"/>
      <c r="D620" s="6"/>
      <c r="E620" s="85"/>
      <c r="F620" s="86"/>
      <c r="G620" s="87">
        <f t="shared" si="9"/>
        <v>0</v>
      </c>
      <c r="H620" s="67"/>
      <c r="I620" s="134"/>
    </row>
    <row r="621" spans="3:9">
      <c r="C621" s="6"/>
      <c r="D621" s="6"/>
      <c r="E621" s="85"/>
      <c r="F621" s="86"/>
      <c r="G621" s="87">
        <f t="shared" si="9"/>
        <v>0</v>
      </c>
      <c r="H621" s="67"/>
      <c r="I621" s="134"/>
    </row>
    <row r="622" spans="3:9">
      <c r="C622" s="6"/>
      <c r="D622" s="6"/>
      <c r="E622" s="85"/>
      <c r="F622" s="86"/>
      <c r="G622" s="87">
        <f t="shared" si="9"/>
        <v>0</v>
      </c>
      <c r="H622" s="67"/>
      <c r="I622" s="134"/>
    </row>
    <row r="623" spans="3:9">
      <c r="C623" s="6"/>
      <c r="D623" s="6"/>
      <c r="E623" s="85"/>
      <c r="F623" s="86"/>
      <c r="G623" s="87">
        <f t="shared" si="9"/>
        <v>0</v>
      </c>
      <c r="H623" s="67"/>
      <c r="I623" s="134"/>
    </row>
    <row r="624" spans="3:9">
      <c r="C624" s="6"/>
      <c r="D624" s="6"/>
      <c r="E624" s="85"/>
      <c r="F624" s="86"/>
      <c r="G624" s="87">
        <f t="shared" si="9"/>
        <v>0</v>
      </c>
      <c r="H624" s="67"/>
      <c r="I624" s="134"/>
    </row>
    <row r="625" spans="3:9">
      <c r="C625" s="6"/>
      <c r="D625" s="6"/>
      <c r="E625" s="85"/>
      <c r="F625" s="86"/>
      <c r="G625" s="87">
        <f t="shared" si="9"/>
        <v>0</v>
      </c>
      <c r="H625" s="67"/>
      <c r="I625" s="134"/>
    </row>
    <row r="626" spans="3:9">
      <c r="C626" s="6"/>
      <c r="D626" s="6"/>
      <c r="E626" s="85"/>
      <c r="F626" s="86"/>
      <c r="G626" s="87">
        <f t="shared" si="9"/>
        <v>0</v>
      </c>
      <c r="H626" s="67"/>
      <c r="I626" s="134"/>
    </row>
    <row r="627" spans="3:9">
      <c r="C627" s="6"/>
      <c r="D627" s="6"/>
      <c r="E627" s="85"/>
      <c r="F627" s="86"/>
      <c r="G627" s="87">
        <f t="shared" si="9"/>
        <v>0</v>
      </c>
      <c r="H627" s="67"/>
      <c r="I627" s="134"/>
    </row>
    <row r="628" spans="3:9">
      <c r="C628" s="6"/>
      <c r="D628" s="6"/>
      <c r="E628" s="85"/>
      <c r="F628" s="86"/>
      <c r="G628" s="87">
        <f t="shared" si="9"/>
        <v>0</v>
      </c>
      <c r="H628" s="67"/>
      <c r="I628" s="134"/>
    </row>
    <row r="629" spans="3:9">
      <c r="C629" s="6"/>
      <c r="D629" s="6"/>
      <c r="E629" s="85"/>
      <c r="F629" s="86"/>
      <c r="G629" s="87">
        <f t="shared" si="9"/>
        <v>0</v>
      </c>
      <c r="H629" s="67"/>
      <c r="I629" s="134"/>
    </row>
    <row r="630" spans="3:9">
      <c r="C630" s="6"/>
      <c r="D630" s="6"/>
      <c r="E630" s="85"/>
      <c r="F630" s="86"/>
      <c r="G630" s="87">
        <f t="shared" si="9"/>
        <v>0</v>
      </c>
      <c r="H630" s="67"/>
      <c r="I630" s="134"/>
    </row>
    <row r="631" spans="3:9">
      <c r="C631" s="6"/>
      <c r="D631" s="6"/>
      <c r="E631" s="85"/>
      <c r="F631" s="86"/>
      <c r="G631" s="87">
        <f t="shared" si="9"/>
        <v>0</v>
      </c>
      <c r="H631" s="67"/>
      <c r="I631" s="134"/>
    </row>
    <row r="632" spans="3:9">
      <c r="C632" s="6"/>
      <c r="D632" s="6"/>
      <c r="E632" s="85"/>
      <c r="F632" s="86"/>
      <c r="G632" s="87">
        <f t="shared" si="9"/>
        <v>0</v>
      </c>
      <c r="H632" s="67"/>
      <c r="I632" s="134"/>
    </row>
    <row r="633" spans="3:9">
      <c r="C633" s="6"/>
      <c r="D633" s="6"/>
      <c r="E633" s="85"/>
      <c r="F633" s="86"/>
      <c r="G633" s="87">
        <f t="shared" si="9"/>
        <v>0</v>
      </c>
      <c r="H633" s="67"/>
      <c r="I633" s="134"/>
    </row>
    <row r="634" spans="3:9">
      <c r="C634" s="6"/>
      <c r="D634" s="6"/>
      <c r="E634" s="85"/>
      <c r="F634" s="86"/>
      <c r="G634" s="87">
        <f t="shared" si="9"/>
        <v>0</v>
      </c>
      <c r="H634" s="67"/>
      <c r="I634" s="134"/>
    </row>
    <row r="635" spans="3:9">
      <c r="C635" s="6"/>
      <c r="D635" s="6"/>
      <c r="E635" s="85"/>
      <c r="F635" s="86"/>
      <c r="G635" s="87">
        <f t="shared" si="9"/>
        <v>0</v>
      </c>
      <c r="H635" s="67"/>
      <c r="I635" s="134"/>
    </row>
    <row r="636" spans="3:9">
      <c r="C636" s="6"/>
      <c r="D636" s="6"/>
      <c r="E636" s="85"/>
      <c r="F636" s="86"/>
      <c r="G636" s="87">
        <f t="shared" si="9"/>
        <v>0</v>
      </c>
      <c r="H636" s="67"/>
      <c r="I636" s="134"/>
    </row>
    <row r="637" spans="3:9">
      <c r="C637" s="6"/>
      <c r="D637" s="6"/>
      <c r="E637" s="85"/>
      <c r="F637" s="86"/>
      <c r="G637" s="87">
        <f t="shared" si="9"/>
        <v>0</v>
      </c>
      <c r="H637" s="67"/>
      <c r="I637" s="134"/>
    </row>
    <row r="638" spans="3:9">
      <c r="C638" s="6"/>
      <c r="D638" s="6"/>
      <c r="E638" s="85"/>
      <c r="F638" s="86"/>
      <c r="G638" s="87">
        <f t="shared" si="9"/>
        <v>0</v>
      </c>
      <c r="H638" s="67"/>
      <c r="I638" s="134"/>
    </row>
    <row r="639" spans="3:9">
      <c r="C639" s="6"/>
      <c r="D639" s="6"/>
      <c r="E639" s="85"/>
      <c r="F639" s="86"/>
      <c r="G639" s="87">
        <f t="shared" si="9"/>
        <v>0</v>
      </c>
      <c r="H639" s="67"/>
      <c r="I639" s="134"/>
    </row>
    <row r="640" spans="3:9">
      <c r="C640" s="6"/>
      <c r="D640" s="6"/>
      <c r="E640" s="85"/>
      <c r="F640" s="86"/>
      <c r="G640" s="87">
        <f t="shared" si="9"/>
        <v>0</v>
      </c>
      <c r="H640" s="67"/>
      <c r="I640" s="134"/>
    </row>
    <row r="641" spans="3:9">
      <c r="C641" s="6"/>
      <c r="D641" s="6"/>
      <c r="E641" s="85"/>
      <c r="F641" s="86"/>
      <c r="G641" s="87">
        <f t="shared" si="9"/>
        <v>0</v>
      </c>
      <c r="H641" s="67"/>
      <c r="I641" s="134"/>
    </row>
    <row r="642" spans="3:9">
      <c r="C642" s="6"/>
      <c r="D642" s="6"/>
      <c r="E642" s="85"/>
      <c r="F642" s="86"/>
      <c r="G642" s="87">
        <f t="shared" si="9"/>
        <v>0</v>
      </c>
      <c r="H642" s="67"/>
      <c r="I642" s="134"/>
    </row>
    <row r="643" spans="3:9">
      <c r="C643" s="6"/>
      <c r="D643" s="6"/>
      <c r="E643" s="85"/>
      <c r="F643" s="86"/>
      <c r="G643" s="87">
        <f t="shared" ref="G643:G706" si="10">E643+F643</f>
        <v>0</v>
      </c>
      <c r="H643" s="67"/>
      <c r="I643" s="134"/>
    </row>
    <row r="644" spans="3:9">
      <c r="C644" s="6"/>
      <c r="D644" s="6"/>
      <c r="E644" s="85"/>
      <c r="F644" s="86"/>
      <c r="G644" s="87">
        <f t="shared" si="10"/>
        <v>0</v>
      </c>
      <c r="H644" s="67"/>
      <c r="I644" s="134"/>
    </row>
    <row r="645" spans="3:9">
      <c r="C645" s="6"/>
      <c r="D645" s="6"/>
      <c r="E645" s="85"/>
      <c r="F645" s="86"/>
      <c r="G645" s="87">
        <f t="shared" si="10"/>
        <v>0</v>
      </c>
      <c r="H645" s="67"/>
      <c r="I645" s="134"/>
    </row>
    <row r="646" spans="3:9">
      <c r="C646" s="6"/>
      <c r="D646" s="6"/>
      <c r="E646" s="85"/>
      <c r="F646" s="86"/>
      <c r="G646" s="87">
        <f t="shared" si="10"/>
        <v>0</v>
      </c>
      <c r="H646" s="67"/>
      <c r="I646" s="134"/>
    </row>
    <row r="647" spans="3:9">
      <c r="C647" s="6"/>
      <c r="D647" s="6"/>
      <c r="E647" s="85"/>
      <c r="F647" s="86"/>
      <c r="G647" s="87">
        <f t="shared" si="10"/>
        <v>0</v>
      </c>
      <c r="H647" s="67"/>
      <c r="I647" s="134"/>
    </row>
    <row r="648" spans="3:9">
      <c r="C648" s="6"/>
      <c r="D648" s="6"/>
      <c r="E648" s="85"/>
      <c r="F648" s="86"/>
      <c r="G648" s="87">
        <f t="shared" si="10"/>
        <v>0</v>
      </c>
      <c r="H648" s="67"/>
      <c r="I648" s="134"/>
    </row>
    <row r="649" spans="3:9">
      <c r="C649" s="6"/>
      <c r="D649" s="6"/>
      <c r="E649" s="85"/>
      <c r="F649" s="86"/>
      <c r="G649" s="87">
        <f t="shared" si="10"/>
        <v>0</v>
      </c>
      <c r="H649" s="67"/>
      <c r="I649" s="134"/>
    </row>
    <row r="650" spans="3:9">
      <c r="C650" s="6"/>
      <c r="D650" s="6"/>
      <c r="E650" s="85"/>
      <c r="F650" s="86"/>
      <c r="G650" s="87">
        <f t="shared" si="10"/>
        <v>0</v>
      </c>
      <c r="H650" s="67"/>
      <c r="I650" s="134"/>
    </row>
    <row r="651" spans="3:9">
      <c r="C651" s="6"/>
      <c r="D651" s="6"/>
      <c r="E651" s="85"/>
      <c r="F651" s="86"/>
      <c r="G651" s="87">
        <f t="shared" si="10"/>
        <v>0</v>
      </c>
      <c r="H651" s="67"/>
      <c r="I651" s="134"/>
    </row>
    <row r="652" spans="3:9">
      <c r="C652" s="6"/>
      <c r="D652" s="6"/>
      <c r="E652" s="85"/>
      <c r="F652" s="86"/>
      <c r="G652" s="87">
        <f t="shared" si="10"/>
        <v>0</v>
      </c>
      <c r="H652" s="67"/>
      <c r="I652" s="134"/>
    </row>
    <row r="653" spans="3:9">
      <c r="C653" s="6"/>
      <c r="D653" s="6"/>
      <c r="E653" s="85"/>
      <c r="F653" s="86"/>
      <c r="G653" s="87">
        <f t="shared" si="10"/>
        <v>0</v>
      </c>
      <c r="H653" s="67"/>
      <c r="I653" s="134"/>
    </row>
    <row r="654" spans="3:9">
      <c r="C654" s="6"/>
      <c r="D654" s="6"/>
      <c r="E654" s="85"/>
      <c r="F654" s="86"/>
      <c r="G654" s="87">
        <f t="shared" si="10"/>
        <v>0</v>
      </c>
      <c r="H654" s="67"/>
      <c r="I654" s="134"/>
    </row>
    <row r="655" spans="3:9">
      <c r="C655" s="6"/>
      <c r="D655" s="6"/>
      <c r="E655" s="85"/>
      <c r="F655" s="86"/>
      <c r="G655" s="87">
        <f t="shared" si="10"/>
        <v>0</v>
      </c>
      <c r="H655" s="67"/>
      <c r="I655" s="134"/>
    </row>
    <row r="656" spans="3:9">
      <c r="C656" s="6"/>
      <c r="D656" s="6"/>
      <c r="E656" s="85"/>
      <c r="F656" s="86"/>
      <c r="G656" s="87">
        <f t="shared" si="10"/>
        <v>0</v>
      </c>
      <c r="H656" s="67"/>
      <c r="I656" s="134"/>
    </row>
    <row r="657" spans="3:9">
      <c r="C657" s="6"/>
      <c r="D657" s="6"/>
      <c r="E657" s="85"/>
      <c r="F657" s="86"/>
      <c r="G657" s="87">
        <f t="shared" si="10"/>
        <v>0</v>
      </c>
      <c r="H657" s="67"/>
      <c r="I657" s="134"/>
    </row>
    <row r="658" spans="3:9">
      <c r="C658" s="6"/>
      <c r="D658" s="6"/>
      <c r="E658" s="85"/>
      <c r="F658" s="86"/>
      <c r="G658" s="87">
        <f t="shared" si="10"/>
        <v>0</v>
      </c>
      <c r="H658" s="67"/>
      <c r="I658" s="134"/>
    </row>
    <row r="659" spans="3:9">
      <c r="C659" s="6"/>
      <c r="D659" s="6"/>
      <c r="E659" s="85"/>
      <c r="F659" s="86"/>
      <c r="G659" s="87">
        <f t="shared" si="10"/>
        <v>0</v>
      </c>
      <c r="H659" s="67"/>
      <c r="I659" s="134"/>
    </row>
    <row r="660" spans="3:9">
      <c r="C660" s="6"/>
      <c r="D660" s="6"/>
      <c r="E660" s="85"/>
      <c r="F660" s="86"/>
      <c r="G660" s="87">
        <f t="shared" si="10"/>
        <v>0</v>
      </c>
      <c r="H660" s="67"/>
      <c r="I660" s="134"/>
    </row>
    <row r="661" spans="3:9">
      <c r="C661" s="6"/>
      <c r="D661" s="6"/>
      <c r="E661" s="85"/>
      <c r="F661" s="86"/>
      <c r="G661" s="87">
        <f t="shared" si="10"/>
        <v>0</v>
      </c>
      <c r="H661" s="67"/>
      <c r="I661" s="134"/>
    </row>
    <row r="662" spans="3:9">
      <c r="C662" s="6"/>
      <c r="D662" s="6"/>
      <c r="E662" s="85"/>
      <c r="F662" s="86"/>
      <c r="G662" s="87">
        <f t="shared" si="10"/>
        <v>0</v>
      </c>
      <c r="H662" s="67"/>
      <c r="I662" s="134"/>
    </row>
    <row r="663" spans="3:9">
      <c r="C663" s="6"/>
      <c r="D663" s="6"/>
      <c r="E663" s="85"/>
      <c r="F663" s="86"/>
      <c r="G663" s="87">
        <f t="shared" si="10"/>
        <v>0</v>
      </c>
      <c r="H663" s="67"/>
      <c r="I663" s="134"/>
    </row>
    <row r="664" spans="3:9">
      <c r="C664" s="6"/>
      <c r="D664" s="6"/>
      <c r="E664" s="85"/>
      <c r="F664" s="86"/>
      <c r="G664" s="87">
        <f t="shared" si="10"/>
        <v>0</v>
      </c>
      <c r="H664" s="67"/>
      <c r="I664" s="134"/>
    </row>
    <row r="665" spans="3:9">
      <c r="C665" s="6"/>
      <c r="D665" s="6"/>
      <c r="E665" s="85"/>
      <c r="F665" s="86"/>
      <c r="G665" s="87">
        <f t="shared" si="10"/>
        <v>0</v>
      </c>
      <c r="H665" s="67"/>
      <c r="I665" s="134"/>
    </row>
    <row r="666" spans="3:9">
      <c r="C666" s="6"/>
      <c r="D666" s="6"/>
      <c r="E666" s="85"/>
      <c r="F666" s="86"/>
      <c r="G666" s="87">
        <f t="shared" si="10"/>
        <v>0</v>
      </c>
      <c r="H666" s="67"/>
      <c r="I666" s="134"/>
    </row>
    <row r="667" spans="3:9">
      <c r="C667" s="6"/>
      <c r="D667" s="6"/>
      <c r="E667" s="85"/>
      <c r="F667" s="86"/>
      <c r="G667" s="87">
        <f t="shared" si="10"/>
        <v>0</v>
      </c>
      <c r="H667" s="67"/>
      <c r="I667" s="134"/>
    </row>
    <row r="668" spans="3:9">
      <c r="C668" s="6"/>
      <c r="D668" s="6"/>
      <c r="E668" s="85"/>
      <c r="F668" s="86"/>
      <c r="G668" s="87">
        <f t="shared" si="10"/>
        <v>0</v>
      </c>
      <c r="H668" s="67"/>
      <c r="I668" s="134"/>
    </row>
    <row r="669" spans="3:9">
      <c r="C669" s="6"/>
      <c r="D669" s="6"/>
      <c r="E669" s="85"/>
      <c r="F669" s="86"/>
      <c r="G669" s="87">
        <f t="shared" si="10"/>
        <v>0</v>
      </c>
      <c r="H669" s="67"/>
      <c r="I669" s="134"/>
    </row>
    <row r="670" spans="3:9">
      <c r="C670" s="6"/>
      <c r="D670" s="6"/>
      <c r="E670" s="85"/>
      <c r="F670" s="86"/>
      <c r="G670" s="87">
        <f t="shared" si="10"/>
        <v>0</v>
      </c>
      <c r="H670" s="67"/>
      <c r="I670" s="134"/>
    </row>
    <row r="671" spans="3:9">
      <c r="C671" s="6"/>
      <c r="D671" s="6"/>
      <c r="E671" s="85"/>
      <c r="F671" s="86"/>
      <c r="G671" s="87">
        <f t="shared" si="10"/>
        <v>0</v>
      </c>
      <c r="H671" s="67"/>
      <c r="I671" s="134"/>
    </row>
    <row r="672" spans="3:9">
      <c r="C672" s="6"/>
      <c r="D672" s="6"/>
      <c r="E672" s="85"/>
      <c r="F672" s="86"/>
      <c r="G672" s="87">
        <f t="shared" si="10"/>
        <v>0</v>
      </c>
      <c r="H672" s="67"/>
      <c r="I672" s="134"/>
    </row>
    <row r="673" spans="3:9">
      <c r="C673" s="6"/>
      <c r="D673" s="6"/>
      <c r="E673" s="85"/>
      <c r="F673" s="86"/>
      <c r="G673" s="87">
        <f t="shared" si="10"/>
        <v>0</v>
      </c>
      <c r="H673" s="67"/>
      <c r="I673" s="134"/>
    </row>
    <row r="674" spans="3:9">
      <c r="C674" s="6"/>
      <c r="D674" s="6"/>
      <c r="E674" s="85"/>
      <c r="F674" s="86"/>
      <c r="G674" s="87">
        <f t="shared" si="10"/>
        <v>0</v>
      </c>
      <c r="H674" s="67"/>
      <c r="I674" s="134"/>
    </row>
    <row r="675" spans="3:9">
      <c r="C675" s="6"/>
      <c r="D675" s="6"/>
      <c r="E675" s="85"/>
      <c r="F675" s="86"/>
      <c r="G675" s="87">
        <f t="shared" si="10"/>
        <v>0</v>
      </c>
      <c r="H675" s="67"/>
      <c r="I675" s="134"/>
    </row>
    <row r="676" spans="3:9">
      <c r="C676" s="6"/>
      <c r="D676" s="6"/>
      <c r="E676" s="85"/>
      <c r="F676" s="86"/>
      <c r="G676" s="87">
        <f t="shared" si="10"/>
        <v>0</v>
      </c>
      <c r="H676" s="67"/>
      <c r="I676" s="134"/>
    </row>
    <row r="677" spans="3:9">
      <c r="C677" s="6"/>
      <c r="D677" s="6"/>
      <c r="E677" s="85"/>
      <c r="F677" s="86"/>
      <c r="G677" s="87">
        <f t="shared" si="10"/>
        <v>0</v>
      </c>
      <c r="H677" s="67"/>
      <c r="I677" s="134"/>
    </row>
    <row r="678" spans="3:9">
      <c r="C678" s="6"/>
      <c r="D678" s="6"/>
      <c r="E678" s="85"/>
      <c r="F678" s="86"/>
      <c r="G678" s="87">
        <f t="shared" si="10"/>
        <v>0</v>
      </c>
      <c r="H678" s="67"/>
      <c r="I678" s="134"/>
    </row>
    <row r="679" spans="3:9">
      <c r="C679" s="6"/>
      <c r="D679" s="6"/>
      <c r="E679" s="85"/>
      <c r="F679" s="86"/>
      <c r="G679" s="87">
        <f t="shared" si="10"/>
        <v>0</v>
      </c>
      <c r="H679" s="67"/>
      <c r="I679" s="134"/>
    </row>
    <row r="680" spans="3:9">
      <c r="C680" s="6"/>
      <c r="D680" s="6"/>
      <c r="E680" s="85"/>
      <c r="F680" s="86"/>
      <c r="G680" s="87">
        <f t="shared" si="10"/>
        <v>0</v>
      </c>
      <c r="H680" s="67"/>
      <c r="I680" s="134"/>
    </row>
    <row r="681" spans="3:9">
      <c r="C681" s="6"/>
      <c r="D681" s="6"/>
      <c r="E681" s="85"/>
      <c r="F681" s="86"/>
      <c r="G681" s="87">
        <f t="shared" si="10"/>
        <v>0</v>
      </c>
      <c r="H681" s="67"/>
      <c r="I681" s="134"/>
    </row>
    <row r="682" spans="3:9">
      <c r="C682" s="6"/>
      <c r="D682" s="6"/>
      <c r="E682" s="85"/>
      <c r="F682" s="86"/>
      <c r="G682" s="87">
        <f t="shared" si="10"/>
        <v>0</v>
      </c>
      <c r="H682" s="67"/>
      <c r="I682" s="134"/>
    </row>
    <row r="683" spans="3:9">
      <c r="C683" s="6"/>
      <c r="D683" s="6"/>
      <c r="E683" s="85"/>
      <c r="F683" s="86"/>
      <c r="G683" s="87">
        <f t="shared" si="10"/>
        <v>0</v>
      </c>
      <c r="H683" s="67"/>
      <c r="I683" s="134"/>
    </row>
    <row r="684" spans="3:9">
      <c r="C684" s="6"/>
      <c r="D684" s="6"/>
      <c r="E684" s="85"/>
      <c r="F684" s="86"/>
      <c r="G684" s="87">
        <f t="shared" si="10"/>
        <v>0</v>
      </c>
      <c r="H684" s="67"/>
      <c r="I684" s="134"/>
    </row>
    <row r="685" spans="3:9">
      <c r="C685" s="6"/>
      <c r="D685" s="6"/>
      <c r="E685" s="85"/>
      <c r="F685" s="86"/>
      <c r="G685" s="87">
        <f t="shared" si="10"/>
        <v>0</v>
      </c>
      <c r="H685" s="67"/>
      <c r="I685" s="134"/>
    </row>
    <row r="686" spans="3:9">
      <c r="C686" s="6"/>
      <c r="D686" s="6"/>
      <c r="E686" s="85"/>
      <c r="F686" s="86"/>
      <c r="G686" s="87">
        <f t="shared" si="10"/>
        <v>0</v>
      </c>
      <c r="H686" s="67"/>
      <c r="I686" s="134"/>
    </row>
    <row r="687" spans="3:9">
      <c r="C687" s="6"/>
      <c r="D687" s="6"/>
      <c r="E687" s="85"/>
      <c r="F687" s="86"/>
      <c r="G687" s="87">
        <f t="shared" si="10"/>
        <v>0</v>
      </c>
      <c r="H687" s="67"/>
      <c r="I687" s="134"/>
    </row>
    <row r="688" spans="3:9">
      <c r="C688" s="6"/>
      <c r="D688" s="6"/>
      <c r="E688" s="85"/>
      <c r="F688" s="86"/>
      <c r="G688" s="87">
        <f t="shared" si="10"/>
        <v>0</v>
      </c>
      <c r="H688" s="67"/>
      <c r="I688" s="134"/>
    </row>
    <row r="689" spans="3:9">
      <c r="C689" s="6"/>
      <c r="D689" s="6"/>
      <c r="E689" s="85"/>
      <c r="F689" s="86"/>
      <c r="G689" s="87">
        <f t="shared" si="10"/>
        <v>0</v>
      </c>
      <c r="H689" s="67"/>
      <c r="I689" s="134"/>
    </row>
    <row r="690" spans="3:9">
      <c r="C690" s="6"/>
      <c r="D690" s="6"/>
      <c r="E690" s="85"/>
      <c r="F690" s="86"/>
      <c r="G690" s="87">
        <f t="shared" si="10"/>
        <v>0</v>
      </c>
      <c r="H690" s="67"/>
      <c r="I690" s="134"/>
    </row>
    <row r="691" spans="3:9">
      <c r="C691" s="6"/>
      <c r="D691" s="6"/>
      <c r="E691" s="85"/>
      <c r="F691" s="86"/>
      <c r="G691" s="87">
        <f t="shared" si="10"/>
        <v>0</v>
      </c>
      <c r="H691" s="67"/>
      <c r="I691" s="134"/>
    </row>
    <row r="692" spans="3:9">
      <c r="C692" s="6"/>
      <c r="D692" s="6"/>
      <c r="E692" s="85"/>
      <c r="F692" s="86"/>
      <c r="G692" s="87">
        <f t="shared" si="10"/>
        <v>0</v>
      </c>
      <c r="H692" s="67"/>
      <c r="I692" s="134"/>
    </row>
    <row r="693" spans="3:9">
      <c r="C693" s="6"/>
      <c r="D693" s="6"/>
      <c r="E693" s="85"/>
      <c r="F693" s="86"/>
      <c r="G693" s="87">
        <f t="shared" si="10"/>
        <v>0</v>
      </c>
      <c r="H693" s="67"/>
      <c r="I693" s="134"/>
    </row>
    <row r="694" spans="3:9">
      <c r="C694" s="6"/>
      <c r="D694" s="6"/>
      <c r="E694" s="85"/>
      <c r="F694" s="86"/>
      <c r="G694" s="87">
        <f t="shared" si="10"/>
        <v>0</v>
      </c>
      <c r="H694" s="67"/>
      <c r="I694" s="134"/>
    </row>
    <row r="695" spans="3:9">
      <c r="C695" s="6"/>
      <c r="D695" s="6"/>
      <c r="E695" s="85"/>
      <c r="F695" s="86"/>
      <c r="G695" s="87">
        <f t="shared" si="10"/>
        <v>0</v>
      </c>
      <c r="H695" s="67"/>
      <c r="I695" s="134"/>
    </row>
    <row r="696" spans="3:9">
      <c r="C696" s="6"/>
      <c r="D696" s="6"/>
      <c r="E696" s="85"/>
      <c r="F696" s="86"/>
      <c r="G696" s="87">
        <f t="shared" si="10"/>
        <v>0</v>
      </c>
      <c r="H696" s="67"/>
      <c r="I696" s="134"/>
    </row>
    <row r="697" spans="3:9">
      <c r="C697" s="6"/>
      <c r="D697" s="6"/>
      <c r="E697" s="85"/>
      <c r="F697" s="86"/>
      <c r="G697" s="87">
        <f t="shared" si="10"/>
        <v>0</v>
      </c>
      <c r="H697" s="67"/>
      <c r="I697" s="134"/>
    </row>
    <row r="698" spans="3:9">
      <c r="C698" s="6"/>
      <c r="D698" s="6"/>
      <c r="E698" s="85"/>
      <c r="F698" s="86"/>
      <c r="G698" s="87">
        <f t="shared" si="10"/>
        <v>0</v>
      </c>
      <c r="H698" s="67"/>
      <c r="I698" s="134"/>
    </row>
    <row r="699" spans="3:9">
      <c r="C699" s="6"/>
      <c r="D699" s="6"/>
      <c r="E699" s="85"/>
      <c r="F699" s="86"/>
      <c r="G699" s="87">
        <f t="shared" si="10"/>
        <v>0</v>
      </c>
      <c r="H699" s="67"/>
      <c r="I699" s="134"/>
    </row>
    <row r="700" spans="3:9">
      <c r="C700" s="6"/>
      <c r="D700" s="6"/>
      <c r="E700" s="85"/>
      <c r="F700" s="86"/>
      <c r="G700" s="87">
        <f t="shared" si="10"/>
        <v>0</v>
      </c>
      <c r="H700" s="67"/>
      <c r="I700" s="134"/>
    </row>
    <row r="701" spans="3:9">
      <c r="C701" s="6"/>
      <c r="D701" s="6"/>
      <c r="E701" s="85"/>
      <c r="F701" s="86"/>
      <c r="G701" s="87">
        <f t="shared" si="10"/>
        <v>0</v>
      </c>
      <c r="H701" s="67"/>
      <c r="I701" s="134"/>
    </row>
    <row r="702" spans="3:9">
      <c r="C702" s="6"/>
      <c r="D702" s="6"/>
      <c r="E702" s="85"/>
      <c r="F702" s="86"/>
      <c r="G702" s="87">
        <f t="shared" si="10"/>
        <v>0</v>
      </c>
      <c r="H702" s="67"/>
      <c r="I702" s="134"/>
    </row>
    <row r="703" spans="3:9">
      <c r="C703" s="6"/>
      <c r="D703" s="6"/>
      <c r="E703" s="85"/>
      <c r="F703" s="86"/>
      <c r="G703" s="87">
        <f t="shared" si="10"/>
        <v>0</v>
      </c>
      <c r="H703" s="67"/>
      <c r="I703" s="134"/>
    </row>
    <row r="704" spans="3:9">
      <c r="C704" s="6"/>
      <c r="D704" s="6"/>
      <c r="E704" s="85"/>
      <c r="F704" s="86"/>
      <c r="G704" s="87">
        <f t="shared" si="10"/>
        <v>0</v>
      </c>
      <c r="H704" s="67"/>
      <c r="I704" s="134"/>
    </row>
    <row r="705" spans="3:9">
      <c r="C705" s="6"/>
      <c r="D705" s="6"/>
      <c r="E705" s="85"/>
      <c r="F705" s="86"/>
      <c r="G705" s="87">
        <f t="shared" si="10"/>
        <v>0</v>
      </c>
      <c r="H705" s="67"/>
      <c r="I705" s="134"/>
    </row>
    <row r="706" spans="3:9">
      <c r="C706" s="6"/>
      <c r="D706" s="6"/>
      <c r="E706" s="85"/>
      <c r="F706" s="86"/>
      <c r="G706" s="87">
        <f t="shared" si="10"/>
        <v>0</v>
      </c>
      <c r="H706" s="67"/>
      <c r="I706" s="134"/>
    </row>
    <row r="707" spans="3:9">
      <c r="C707" s="6"/>
      <c r="D707" s="6"/>
      <c r="E707" s="85"/>
      <c r="F707" s="86"/>
      <c r="G707" s="87">
        <f t="shared" ref="G707:G770" si="11">E707+F707</f>
        <v>0</v>
      </c>
      <c r="H707" s="67"/>
      <c r="I707" s="134"/>
    </row>
    <row r="708" spans="3:9">
      <c r="C708" s="6"/>
      <c r="D708" s="6"/>
      <c r="E708" s="85"/>
      <c r="F708" s="86"/>
      <c r="G708" s="87">
        <f t="shared" si="11"/>
        <v>0</v>
      </c>
      <c r="H708" s="67"/>
      <c r="I708" s="134"/>
    </row>
    <row r="709" spans="3:9">
      <c r="C709" s="6"/>
      <c r="D709" s="6"/>
      <c r="E709" s="85"/>
      <c r="F709" s="86"/>
      <c r="G709" s="87">
        <f t="shared" si="11"/>
        <v>0</v>
      </c>
      <c r="H709" s="67"/>
      <c r="I709" s="134"/>
    </row>
    <row r="710" spans="3:9">
      <c r="C710" s="6"/>
      <c r="D710" s="6"/>
      <c r="E710" s="85"/>
      <c r="F710" s="86"/>
      <c r="G710" s="87">
        <f t="shared" si="11"/>
        <v>0</v>
      </c>
      <c r="H710" s="67"/>
      <c r="I710" s="134"/>
    </row>
    <row r="711" spans="3:9">
      <c r="C711" s="6"/>
      <c r="D711" s="6"/>
      <c r="E711" s="85"/>
      <c r="F711" s="86"/>
      <c r="G711" s="87">
        <f t="shared" si="11"/>
        <v>0</v>
      </c>
      <c r="H711" s="67"/>
      <c r="I711" s="134"/>
    </row>
    <row r="712" spans="3:9">
      <c r="C712" s="6"/>
      <c r="D712" s="6"/>
      <c r="E712" s="85"/>
      <c r="F712" s="86"/>
      <c r="G712" s="87">
        <f t="shared" si="11"/>
        <v>0</v>
      </c>
      <c r="H712" s="67"/>
      <c r="I712" s="134"/>
    </row>
    <row r="713" spans="3:9">
      <c r="C713" s="6"/>
      <c r="D713" s="6"/>
      <c r="E713" s="85"/>
      <c r="F713" s="86"/>
      <c r="G713" s="87">
        <f t="shared" si="11"/>
        <v>0</v>
      </c>
      <c r="H713" s="67"/>
      <c r="I713" s="134"/>
    </row>
    <row r="714" spans="3:9">
      <c r="C714" s="6"/>
      <c r="D714" s="6"/>
      <c r="E714" s="85"/>
      <c r="F714" s="86"/>
      <c r="G714" s="87">
        <f t="shared" si="11"/>
        <v>0</v>
      </c>
      <c r="H714" s="67"/>
      <c r="I714" s="134"/>
    </row>
    <row r="715" spans="3:9">
      <c r="C715" s="6"/>
      <c r="D715" s="6"/>
      <c r="E715" s="85"/>
      <c r="F715" s="86"/>
      <c r="G715" s="87">
        <f t="shared" si="11"/>
        <v>0</v>
      </c>
      <c r="H715" s="67"/>
      <c r="I715" s="134"/>
    </row>
    <row r="716" spans="3:9">
      <c r="C716" s="6"/>
      <c r="D716" s="6"/>
      <c r="E716" s="85"/>
      <c r="F716" s="86"/>
      <c r="G716" s="87">
        <f t="shared" si="11"/>
        <v>0</v>
      </c>
      <c r="H716" s="67"/>
      <c r="I716" s="134"/>
    </row>
    <row r="717" spans="3:9">
      <c r="C717" s="6"/>
      <c r="D717" s="6"/>
      <c r="E717" s="85"/>
      <c r="F717" s="86"/>
      <c r="G717" s="87">
        <f t="shared" si="11"/>
        <v>0</v>
      </c>
      <c r="H717" s="67"/>
      <c r="I717" s="134"/>
    </row>
    <row r="718" spans="3:9">
      <c r="C718" s="6"/>
      <c r="D718" s="6"/>
      <c r="E718" s="85"/>
      <c r="F718" s="86"/>
      <c r="G718" s="87">
        <f t="shared" si="11"/>
        <v>0</v>
      </c>
      <c r="H718" s="67"/>
      <c r="I718" s="134"/>
    </row>
    <row r="719" spans="3:9">
      <c r="C719" s="6"/>
      <c r="D719" s="6"/>
      <c r="E719" s="85"/>
      <c r="F719" s="86"/>
      <c r="G719" s="87">
        <f t="shared" si="11"/>
        <v>0</v>
      </c>
      <c r="H719" s="67"/>
      <c r="I719" s="134"/>
    </row>
    <row r="720" spans="3:9">
      <c r="C720" s="6"/>
      <c r="D720" s="6"/>
      <c r="E720" s="85"/>
      <c r="F720" s="86"/>
      <c r="G720" s="87">
        <f t="shared" si="11"/>
        <v>0</v>
      </c>
      <c r="H720" s="67"/>
      <c r="I720" s="134"/>
    </row>
    <row r="721" spans="3:9">
      <c r="C721" s="6"/>
      <c r="D721" s="6"/>
      <c r="E721" s="85"/>
      <c r="F721" s="86"/>
      <c r="G721" s="87">
        <f t="shared" si="11"/>
        <v>0</v>
      </c>
      <c r="H721" s="67"/>
      <c r="I721" s="134"/>
    </row>
    <row r="722" spans="3:9">
      <c r="C722" s="6"/>
      <c r="D722" s="6"/>
      <c r="E722" s="85"/>
      <c r="F722" s="86"/>
      <c r="G722" s="87">
        <f t="shared" si="11"/>
        <v>0</v>
      </c>
      <c r="H722" s="67"/>
      <c r="I722" s="134"/>
    </row>
    <row r="723" spans="3:9">
      <c r="C723" s="6"/>
      <c r="D723" s="6"/>
      <c r="E723" s="85"/>
      <c r="F723" s="86"/>
      <c r="G723" s="87">
        <f t="shared" si="11"/>
        <v>0</v>
      </c>
      <c r="H723" s="67"/>
      <c r="I723" s="134"/>
    </row>
    <row r="724" spans="3:9">
      <c r="C724" s="6"/>
      <c r="D724" s="6"/>
      <c r="E724" s="85"/>
      <c r="F724" s="86"/>
      <c r="G724" s="87">
        <f t="shared" si="11"/>
        <v>0</v>
      </c>
      <c r="H724" s="67"/>
      <c r="I724" s="134"/>
    </row>
    <row r="725" spans="3:9">
      <c r="C725" s="6"/>
      <c r="D725" s="6"/>
      <c r="E725" s="85"/>
      <c r="F725" s="86"/>
      <c r="G725" s="87">
        <f t="shared" si="11"/>
        <v>0</v>
      </c>
      <c r="H725" s="67"/>
      <c r="I725" s="134"/>
    </row>
    <row r="726" spans="3:9">
      <c r="C726" s="6"/>
      <c r="D726" s="6"/>
      <c r="E726" s="85"/>
      <c r="F726" s="86"/>
      <c r="G726" s="87">
        <f t="shared" si="11"/>
        <v>0</v>
      </c>
      <c r="H726" s="67"/>
      <c r="I726" s="134"/>
    </row>
    <row r="727" spans="3:9">
      <c r="C727" s="6"/>
      <c r="D727" s="6"/>
      <c r="E727" s="85"/>
      <c r="F727" s="86"/>
      <c r="G727" s="87">
        <f t="shared" si="11"/>
        <v>0</v>
      </c>
      <c r="H727" s="67"/>
      <c r="I727" s="134"/>
    </row>
    <row r="728" spans="3:9">
      <c r="C728" s="6"/>
      <c r="D728" s="6"/>
      <c r="E728" s="85"/>
      <c r="F728" s="86"/>
      <c r="G728" s="87">
        <f t="shared" si="11"/>
        <v>0</v>
      </c>
      <c r="H728" s="67"/>
      <c r="I728" s="134"/>
    </row>
    <row r="729" spans="3:9">
      <c r="C729" s="6"/>
      <c r="D729" s="6"/>
      <c r="E729" s="85"/>
      <c r="F729" s="86"/>
      <c r="G729" s="87">
        <f t="shared" si="11"/>
        <v>0</v>
      </c>
      <c r="H729" s="67"/>
      <c r="I729" s="134"/>
    </row>
    <row r="730" spans="3:9">
      <c r="C730" s="6"/>
      <c r="D730" s="6"/>
      <c r="E730" s="85"/>
      <c r="F730" s="86"/>
      <c r="G730" s="87">
        <f t="shared" si="11"/>
        <v>0</v>
      </c>
      <c r="H730" s="67"/>
      <c r="I730" s="134"/>
    </row>
    <row r="731" spans="3:9">
      <c r="C731" s="6"/>
      <c r="D731" s="6"/>
      <c r="E731" s="85"/>
      <c r="F731" s="86"/>
      <c r="G731" s="87">
        <f t="shared" si="11"/>
        <v>0</v>
      </c>
      <c r="H731" s="67"/>
      <c r="I731" s="134"/>
    </row>
    <row r="732" spans="3:9">
      <c r="C732" s="6"/>
      <c r="D732" s="6"/>
      <c r="E732" s="85"/>
      <c r="F732" s="86"/>
      <c r="G732" s="87">
        <f t="shared" si="11"/>
        <v>0</v>
      </c>
      <c r="H732" s="67"/>
      <c r="I732" s="134"/>
    </row>
    <row r="733" spans="3:9">
      <c r="C733" s="6"/>
      <c r="D733" s="6"/>
      <c r="E733" s="85"/>
      <c r="F733" s="86"/>
      <c r="G733" s="87">
        <f t="shared" si="11"/>
        <v>0</v>
      </c>
      <c r="H733" s="67"/>
      <c r="I733" s="134"/>
    </row>
    <row r="734" spans="3:9">
      <c r="C734" s="6"/>
      <c r="D734" s="6"/>
      <c r="E734" s="85"/>
      <c r="F734" s="86"/>
      <c r="G734" s="87">
        <f t="shared" si="11"/>
        <v>0</v>
      </c>
      <c r="H734" s="67"/>
      <c r="I734" s="134"/>
    </row>
    <row r="735" spans="3:9">
      <c r="C735" s="6"/>
      <c r="D735" s="6"/>
      <c r="E735" s="85"/>
      <c r="F735" s="86"/>
      <c r="G735" s="87">
        <f t="shared" si="11"/>
        <v>0</v>
      </c>
      <c r="H735" s="67"/>
      <c r="I735" s="134"/>
    </row>
    <row r="736" spans="3:9">
      <c r="C736" s="6"/>
      <c r="D736" s="6"/>
      <c r="E736" s="85"/>
      <c r="F736" s="86"/>
      <c r="G736" s="87">
        <f t="shared" si="11"/>
        <v>0</v>
      </c>
      <c r="H736" s="67"/>
      <c r="I736" s="134"/>
    </row>
    <row r="737" spans="3:9">
      <c r="C737" s="6"/>
      <c r="D737" s="6"/>
      <c r="E737" s="85"/>
      <c r="F737" s="86"/>
      <c r="G737" s="87">
        <f t="shared" si="11"/>
        <v>0</v>
      </c>
      <c r="H737" s="67"/>
      <c r="I737" s="134"/>
    </row>
    <row r="738" spans="3:9">
      <c r="C738" s="6"/>
      <c r="D738" s="6"/>
      <c r="E738" s="85"/>
      <c r="F738" s="86"/>
      <c r="G738" s="87">
        <f t="shared" si="11"/>
        <v>0</v>
      </c>
      <c r="H738" s="67"/>
      <c r="I738" s="134"/>
    </row>
    <row r="739" spans="3:9">
      <c r="C739" s="6"/>
      <c r="D739" s="6"/>
      <c r="E739" s="85"/>
      <c r="F739" s="86"/>
      <c r="G739" s="87">
        <f t="shared" si="11"/>
        <v>0</v>
      </c>
      <c r="H739" s="67"/>
      <c r="I739" s="134"/>
    </row>
    <row r="740" spans="3:9">
      <c r="C740" s="6"/>
      <c r="D740" s="6"/>
      <c r="E740" s="85"/>
      <c r="F740" s="86"/>
      <c r="G740" s="87">
        <f t="shared" si="11"/>
        <v>0</v>
      </c>
      <c r="H740" s="67"/>
      <c r="I740" s="134"/>
    </row>
    <row r="741" spans="3:9">
      <c r="C741" s="6"/>
      <c r="D741" s="6"/>
      <c r="E741" s="85"/>
      <c r="F741" s="86"/>
      <c r="G741" s="87">
        <f t="shared" si="11"/>
        <v>0</v>
      </c>
      <c r="H741" s="67"/>
      <c r="I741" s="134"/>
    </row>
    <row r="742" spans="3:9">
      <c r="C742" s="6"/>
      <c r="D742" s="6"/>
      <c r="E742" s="85"/>
      <c r="F742" s="86"/>
      <c r="G742" s="87">
        <f t="shared" si="11"/>
        <v>0</v>
      </c>
      <c r="H742" s="67"/>
      <c r="I742" s="134"/>
    </row>
    <row r="743" spans="3:9">
      <c r="C743" s="6"/>
      <c r="D743" s="6"/>
      <c r="E743" s="85"/>
      <c r="F743" s="86"/>
      <c r="G743" s="87">
        <f t="shared" si="11"/>
        <v>0</v>
      </c>
      <c r="H743" s="67"/>
      <c r="I743" s="134"/>
    </row>
    <row r="744" spans="3:9">
      <c r="C744" s="6"/>
      <c r="D744" s="6"/>
      <c r="E744" s="85"/>
      <c r="F744" s="86"/>
      <c r="G744" s="87">
        <f t="shared" si="11"/>
        <v>0</v>
      </c>
      <c r="H744" s="67"/>
      <c r="I744" s="134"/>
    </row>
    <row r="745" spans="3:9">
      <c r="C745" s="6"/>
      <c r="D745" s="6"/>
      <c r="E745" s="85"/>
      <c r="F745" s="86"/>
      <c r="G745" s="87">
        <f t="shared" si="11"/>
        <v>0</v>
      </c>
      <c r="H745" s="67"/>
      <c r="I745" s="134"/>
    </row>
    <row r="746" spans="3:9">
      <c r="C746" s="6"/>
      <c r="D746" s="6"/>
      <c r="E746" s="85"/>
      <c r="F746" s="86"/>
      <c r="G746" s="87">
        <f t="shared" si="11"/>
        <v>0</v>
      </c>
      <c r="H746" s="67"/>
      <c r="I746" s="134"/>
    </row>
    <row r="747" spans="3:9">
      <c r="C747" s="6"/>
      <c r="D747" s="6"/>
      <c r="E747" s="85"/>
      <c r="F747" s="86"/>
      <c r="G747" s="87">
        <f t="shared" si="11"/>
        <v>0</v>
      </c>
      <c r="H747" s="67"/>
      <c r="I747" s="134"/>
    </row>
    <row r="748" spans="3:9">
      <c r="C748" s="6"/>
      <c r="D748" s="6"/>
      <c r="E748" s="85"/>
      <c r="F748" s="86"/>
      <c r="G748" s="87">
        <f t="shared" si="11"/>
        <v>0</v>
      </c>
      <c r="H748" s="67"/>
      <c r="I748" s="134"/>
    </row>
    <row r="749" spans="3:9">
      <c r="C749" s="6"/>
      <c r="D749" s="6"/>
      <c r="E749" s="85"/>
      <c r="F749" s="86"/>
      <c r="G749" s="87">
        <f t="shared" si="11"/>
        <v>0</v>
      </c>
      <c r="H749" s="67"/>
      <c r="I749" s="134"/>
    </row>
    <row r="750" spans="3:9">
      <c r="C750" s="6"/>
      <c r="D750" s="6"/>
      <c r="E750" s="85"/>
      <c r="F750" s="86"/>
      <c r="G750" s="87">
        <f t="shared" si="11"/>
        <v>0</v>
      </c>
      <c r="H750" s="67"/>
      <c r="I750" s="134"/>
    </row>
    <row r="751" spans="3:9">
      <c r="C751" s="6"/>
      <c r="D751" s="6"/>
      <c r="E751" s="85"/>
      <c r="F751" s="86"/>
      <c r="G751" s="87">
        <f t="shared" si="11"/>
        <v>0</v>
      </c>
      <c r="H751" s="67"/>
      <c r="I751" s="134"/>
    </row>
    <row r="752" spans="3:9">
      <c r="C752" s="6"/>
      <c r="D752" s="6"/>
      <c r="E752" s="85"/>
      <c r="F752" s="86"/>
      <c r="G752" s="87">
        <f t="shared" si="11"/>
        <v>0</v>
      </c>
      <c r="H752" s="67"/>
      <c r="I752" s="134"/>
    </row>
    <row r="753" spans="3:9">
      <c r="C753" s="6"/>
      <c r="D753" s="6"/>
      <c r="E753" s="85"/>
      <c r="F753" s="86"/>
      <c r="G753" s="87">
        <f t="shared" si="11"/>
        <v>0</v>
      </c>
      <c r="H753" s="67"/>
      <c r="I753" s="134"/>
    </row>
    <row r="754" spans="3:9">
      <c r="C754" s="6"/>
      <c r="D754" s="6"/>
      <c r="E754" s="85"/>
      <c r="F754" s="86"/>
      <c r="G754" s="87">
        <f t="shared" si="11"/>
        <v>0</v>
      </c>
      <c r="H754" s="67"/>
      <c r="I754" s="134"/>
    </row>
    <row r="755" spans="3:9">
      <c r="C755" s="6"/>
      <c r="D755" s="6"/>
      <c r="E755" s="85"/>
      <c r="F755" s="86"/>
      <c r="G755" s="87">
        <f t="shared" si="11"/>
        <v>0</v>
      </c>
      <c r="H755" s="67"/>
      <c r="I755" s="134"/>
    </row>
    <row r="756" spans="3:9">
      <c r="C756" s="6"/>
      <c r="D756" s="6"/>
      <c r="E756" s="85"/>
      <c r="F756" s="86"/>
      <c r="G756" s="87">
        <f t="shared" si="11"/>
        <v>0</v>
      </c>
      <c r="H756" s="67"/>
      <c r="I756" s="134"/>
    </row>
    <row r="757" spans="3:9">
      <c r="C757" s="6"/>
      <c r="D757" s="6"/>
      <c r="E757" s="85"/>
      <c r="F757" s="86"/>
      <c r="G757" s="87">
        <f t="shared" si="11"/>
        <v>0</v>
      </c>
      <c r="H757" s="67"/>
      <c r="I757" s="134"/>
    </row>
    <row r="758" spans="3:9">
      <c r="C758" s="6"/>
      <c r="D758" s="6"/>
      <c r="E758" s="85"/>
      <c r="F758" s="86"/>
      <c r="G758" s="87">
        <f t="shared" si="11"/>
        <v>0</v>
      </c>
      <c r="H758" s="67"/>
      <c r="I758" s="134"/>
    </row>
    <row r="759" spans="3:9">
      <c r="C759" s="6"/>
      <c r="D759" s="6"/>
      <c r="E759" s="85"/>
      <c r="F759" s="86"/>
      <c r="G759" s="87">
        <f t="shared" si="11"/>
        <v>0</v>
      </c>
      <c r="H759" s="67"/>
      <c r="I759" s="134"/>
    </row>
    <row r="760" spans="3:9">
      <c r="C760" s="6"/>
      <c r="D760" s="6"/>
      <c r="E760" s="85"/>
      <c r="F760" s="86"/>
      <c r="G760" s="87">
        <f t="shared" si="11"/>
        <v>0</v>
      </c>
      <c r="H760" s="67"/>
      <c r="I760" s="134"/>
    </row>
    <row r="761" spans="3:9">
      <c r="C761" s="6"/>
      <c r="D761" s="6"/>
      <c r="E761" s="85"/>
      <c r="F761" s="86"/>
      <c r="G761" s="87">
        <f t="shared" si="11"/>
        <v>0</v>
      </c>
      <c r="H761" s="67"/>
      <c r="I761" s="134"/>
    </row>
    <row r="762" spans="3:9">
      <c r="C762" s="6"/>
      <c r="D762" s="6"/>
      <c r="E762" s="85"/>
      <c r="F762" s="86"/>
      <c r="G762" s="87">
        <f t="shared" si="11"/>
        <v>0</v>
      </c>
      <c r="H762" s="67"/>
      <c r="I762" s="134"/>
    </row>
    <row r="763" spans="3:9">
      <c r="C763" s="6"/>
      <c r="D763" s="6"/>
      <c r="E763" s="85"/>
      <c r="F763" s="86"/>
      <c r="G763" s="87">
        <f t="shared" si="11"/>
        <v>0</v>
      </c>
      <c r="H763" s="67"/>
      <c r="I763" s="134"/>
    </row>
    <row r="764" spans="3:9">
      <c r="C764" s="6"/>
      <c r="D764" s="6"/>
      <c r="E764" s="85"/>
      <c r="F764" s="86"/>
      <c r="G764" s="87">
        <f t="shared" si="11"/>
        <v>0</v>
      </c>
      <c r="H764" s="67"/>
      <c r="I764" s="134"/>
    </row>
    <row r="765" spans="3:9">
      <c r="C765" s="6"/>
      <c r="D765" s="6"/>
      <c r="E765" s="85"/>
      <c r="F765" s="86"/>
      <c r="G765" s="87">
        <f t="shared" si="11"/>
        <v>0</v>
      </c>
      <c r="H765" s="67"/>
      <c r="I765" s="134"/>
    </row>
    <row r="766" spans="3:9">
      <c r="C766" s="6"/>
      <c r="D766" s="6"/>
      <c r="E766" s="85"/>
      <c r="F766" s="86"/>
      <c r="G766" s="87">
        <f t="shared" si="11"/>
        <v>0</v>
      </c>
      <c r="H766" s="67"/>
      <c r="I766" s="134"/>
    </row>
    <row r="767" spans="3:9">
      <c r="C767" s="6"/>
      <c r="D767" s="6"/>
      <c r="E767" s="85"/>
      <c r="F767" s="86"/>
      <c r="G767" s="87">
        <f t="shared" si="11"/>
        <v>0</v>
      </c>
      <c r="H767" s="67"/>
      <c r="I767" s="134"/>
    </row>
    <row r="768" spans="3:9">
      <c r="C768" s="6"/>
      <c r="D768" s="6"/>
      <c r="E768" s="85"/>
      <c r="F768" s="86"/>
      <c r="G768" s="87">
        <f t="shared" si="11"/>
        <v>0</v>
      </c>
      <c r="H768" s="67"/>
      <c r="I768" s="134"/>
    </row>
    <row r="769" spans="3:9">
      <c r="C769" s="6"/>
      <c r="D769" s="6"/>
      <c r="E769" s="85"/>
      <c r="F769" s="86"/>
      <c r="G769" s="87">
        <f t="shared" si="11"/>
        <v>0</v>
      </c>
      <c r="H769" s="67"/>
      <c r="I769" s="134"/>
    </row>
    <row r="770" spans="3:9">
      <c r="C770" s="6"/>
      <c r="D770" s="6"/>
      <c r="E770" s="85"/>
      <c r="F770" s="86"/>
      <c r="G770" s="87">
        <f t="shared" si="11"/>
        <v>0</v>
      </c>
      <c r="H770" s="67"/>
      <c r="I770" s="134"/>
    </row>
    <row r="771" spans="3:9">
      <c r="C771" s="6"/>
      <c r="D771" s="6"/>
      <c r="E771" s="85"/>
      <c r="F771" s="86"/>
      <c r="G771" s="87">
        <f t="shared" ref="G771:G834" si="12">E771+F771</f>
        <v>0</v>
      </c>
      <c r="H771" s="67"/>
      <c r="I771" s="134"/>
    </row>
    <row r="772" spans="3:9">
      <c r="C772" s="6"/>
      <c r="D772" s="6"/>
      <c r="E772" s="85"/>
      <c r="F772" s="86"/>
      <c r="G772" s="87">
        <f t="shared" si="12"/>
        <v>0</v>
      </c>
      <c r="H772" s="67"/>
      <c r="I772" s="134"/>
    </row>
    <row r="773" spans="3:9">
      <c r="C773" s="6"/>
      <c r="D773" s="6"/>
      <c r="E773" s="85"/>
      <c r="F773" s="86"/>
      <c r="G773" s="87">
        <f t="shared" si="12"/>
        <v>0</v>
      </c>
      <c r="H773" s="67"/>
      <c r="I773" s="134"/>
    </row>
    <row r="774" spans="3:9">
      <c r="C774" s="6"/>
      <c r="D774" s="6"/>
      <c r="E774" s="85"/>
      <c r="F774" s="86"/>
      <c r="G774" s="87">
        <f t="shared" si="12"/>
        <v>0</v>
      </c>
      <c r="H774" s="67"/>
      <c r="I774" s="134"/>
    </row>
    <row r="775" spans="3:9">
      <c r="C775" s="6"/>
      <c r="D775" s="6"/>
      <c r="E775" s="85"/>
      <c r="F775" s="86"/>
      <c r="G775" s="87">
        <f t="shared" si="12"/>
        <v>0</v>
      </c>
      <c r="H775" s="67"/>
      <c r="I775" s="134"/>
    </row>
    <row r="776" spans="3:9">
      <c r="C776" s="6"/>
      <c r="D776" s="6"/>
      <c r="E776" s="85"/>
      <c r="F776" s="86"/>
      <c r="G776" s="87">
        <f t="shared" si="12"/>
        <v>0</v>
      </c>
      <c r="H776" s="67"/>
      <c r="I776" s="134"/>
    </row>
    <row r="777" spans="3:9">
      <c r="C777" s="6"/>
      <c r="D777" s="6"/>
      <c r="E777" s="85"/>
      <c r="F777" s="86"/>
      <c r="G777" s="87">
        <f t="shared" si="12"/>
        <v>0</v>
      </c>
      <c r="H777" s="67"/>
      <c r="I777" s="134"/>
    </row>
    <row r="778" spans="3:9">
      <c r="C778" s="6"/>
      <c r="D778" s="6"/>
      <c r="E778" s="85"/>
      <c r="F778" s="86"/>
      <c r="G778" s="87">
        <f t="shared" si="12"/>
        <v>0</v>
      </c>
      <c r="H778" s="67"/>
      <c r="I778" s="134"/>
    </row>
    <row r="779" spans="3:9">
      <c r="C779" s="6"/>
      <c r="D779" s="6"/>
      <c r="E779" s="85"/>
      <c r="F779" s="86"/>
      <c r="G779" s="87">
        <f t="shared" si="12"/>
        <v>0</v>
      </c>
      <c r="H779" s="67"/>
      <c r="I779" s="134"/>
    </row>
    <row r="780" spans="3:9">
      <c r="C780" s="6"/>
      <c r="D780" s="6"/>
      <c r="E780" s="85"/>
      <c r="F780" s="86"/>
      <c r="G780" s="87">
        <f t="shared" si="12"/>
        <v>0</v>
      </c>
      <c r="H780" s="67"/>
      <c r="I780" s="134"/>
    </row>
    <row r="781" spans="3:9">
      <c r="C781" s="6"/>
      <c r="D781" s="6"/>
      <c r="E781" s="85"/>
      <c r="F781" s="86"/>
      <c r="G781" s="87">
        <f t="shared" si="12"/>
        <v>0</v>
      </c>
      <c r="H781" s="67"/>
      <c r="I781" s="134"/>
    </row>
    <row r="782" spans="3:9">
      <c r="C782" s="6"/>
      <c r="D782" s="6"/>
      <c r="E782" s="85"/>
      <c r="F782" s="86"/>
      <c r="G782" s="87">
        <f t="shared" si="12"/>
        <v>0</v>
      </c>
      <c r="H782" s="67"/>
      <c r="I782" s="134"/>
    </row>
    <row r="783" spans="3:9">
      <c r="C783" s="6"/>
      <c r="D783" s="6"/>
      <c r="E783" s="85"/>
      <c r="F783" s="86"/>
      <c r="G783" s="87">
        <f t="shared" si="12"/>
        <v>0</v>
      </c>
      <c r="H783" s="67"/>
      <c r="I783" s="134"/>
    </row>
    <row r="784" spans="3:9">
      <c r="C784" s="6"/>
      <c r="D784" s="6"/>
      <c r="E784" s="85"/>
      <c r="F784" s="86"/>
      <c r="G784" s="87">
        <f t="shared" si="12"/>
        <v>0</v>
      </c>
      <c r="H784" s="67"/>
      <c r="I784" s="134"/>
    </row>
    <row r="785" spans="3:9">
      <c r="C785" s="6"/>
      <c r="D785" s="6"/>
      <c r="E785" s="85"/>
      <c r="F785" s="86"/>
      <c r="G785" s="87">
        <f t="shared" si="12"/>
        <v>0</v>
      </c>
      <c r="H785" s="67"/>
      <c r="I785" s="134"/>
    </row>
    <row r="786" spans="3:9">
      <c r="C786" s="6"/>
      <c r="D786" s="6"/>
      <c r="E786" s="85"/>
      <c r="F786" s="86"/>
      <c r="G786" s="87">
        <f t="shared" si="12"/>
        <v>0</v>
      </c>
      <c r="H786" s="67"/>
      <c r="I786" s="134"/>
    </row>
    <row r="787" spans="3:9">
      <c r="C787" s="6"/>
      <c r="D787" s="6"/>
      <c r="E787" s="85"/>
      <c r="F787" s="86"/>
      <c r="G787" s="87">
        <f t="shared" si="12"/>
        <v>0</v>
      </c>
      <c r="H787" s="67"/>
      <c r="I787" s="134"/>
    </row>
    <row r="788" spans="3:9">
      <c r="C788" s="6"/>
      <c r="D788" s="6"/>
      <c r="E788" s="85"/>
      <c r="F788" s="86"/>
      <c r="G788" s="87">
        <f t="shared" si="12"/>
        <v>0</v>
      </c>
      <c r="H788" s="67"/>
      <c r="I788" s="134"/>
    </row>
    <row r="789" spans="3:9">
      <c r="C789" s="6"/>
      <c r="D789" s="6"/>
      <c r="E789" s="85"/>
      <c r="F789" s="86"/>
      <c r="G789" s="87">
        <f t="shared" si="12"/>
        <v>0</v>
      </c>
      <c r="H789" s="67"/>
      <c r="I789" s="134"/>
    </row>
    <row r="790" spans="3:9">
      <c r="C790" s="6"/>
      <c r="D790" s="6"/>
      <c r="E790" s="85"/>
      <c r="F790" s="86"/>
      <c r="G790" s="87">
        <f t="shared" si="12"/>
        <v>0</v>
      </c>
      <c r="H790" s="67"/>
      <c r="I790" s="134"/>
    </row>
    <row r="791" spans="3:9">
      <c r="C791" s="6"/>
      <c r="D791" s="6"/>
      <c r="E791" s="85"/>
      <c r="F791" s="86"/>
      <c r="G791" s="87">
        <f t="shared" si="12"/>
        <v>0</v>
      </c>
      <c r="H791" s="67"/>
      <c r="I791" s="134"/>
    </row>
    <row r="792" spans="3:9">
      <c r="C792" s="6"/>
      <c r="D792" s="6"/>
      <c r="E792" s="85"/>
      <c r="F792" s="86"/>
      <c r="G792" s="87">
        <f t="shared" si="12"/>
        <v>0</v>
      </c>
      <c r="H792" s="67"/>
      <c r="I792" s="134"/>
    </row>
    <row r="793" spans="3:9">
      <c r="C793" s="6"/>
      <c r="D793" s="6"/>
      <c r="E793" s="85"/>
      <c r="F793" s="86"/>
      <c r="G793" s="87">
        <f t="shared" si="12"/>
        <v>0</v>
      </c>
      <c r="H793" s="67"/>
      <c r="I793" s="134"/>
    </row>
    <row r="794" spans="3:9">
      <c r="C794" s="6"/>
      <c r="D794" s="6"/>
      <c r="E794" s="85"/>
      <c r="F794" s="86"/>
      <c r="G794" s="87">
        <f t="shared" si="12"/>
        <v>0</v>
      </c>
      <c r="H794" s="67"/>
      <c r="I794" s="134"/>
    </row>
    <row r="795" spans="3:9">
      <c r="C795" s="6"/>
      <c r="D795" s="6"/>
      <c r="E795" s="85"/>
      <c r="F795" s="86"/>
      <c r="G795" s="87">
        <f t="shared" si="12"/>
        <v>0</v>
      </c>
      <c r="H795" s="67"/>
      <c r="I795" s="134"/>
    </row>
    <row r="796" spans="3:9">
      <c r="C796" s="6"/>
      <c r="D796" s="6"/>
      <c r="E796" s="85"/>
      <c r="F796" s="86"/>
      <c r="G796" s="87">
        <f t="shared" si="12"/>
        <v>0</v>
      </c>
      <c r="H796" s="67"/>
      <c r="I796" s="134"/>
    </row>
    <row r="797" spans="3:9">
      <c r="C797" s="6"/>
      <c r="D797" s="6"/>
      <c r="E797" s="85"/>
      <c r="F797" s="86"/>
      <c r="G797" s="87">
        <f t="shared" si="12"/>
        <v>0</v>
      </c>
      <c r="H797" s="67"/>
      <c r="I797" s="134"/>
    </row>
    <row r="798" spans="3:9">
      <c r="C798" s="6"/>
      <c r="D798" s="6"/>
      <c r="E798" s="85"/>
      <c r="F798" s="86"/>
      <c r="G798" s="87">
        <f t="shared" si="12"/>
        <v>0</v>
      </c>
      <c r="H798" s="67"/>
      <c r="I798" s="134"/>
    </row>
    <row r="799" spans="3:9">
      <c r="C799" s="6"/>
      <c r="D799" s="6"/>
      <c r="E799" s="85"/>
      <c r="F799" s="86"/>
      <c r="G799" s="87">
        <f t="shared" si="12"/>
        <v>0</v>
      </c>
      <c r="H799" s="67"/>
      <c r="I799" s="134"/>
    </row>
    <row r="800" spans="3:9">
      <c r="C800" s="6"/>
      <c r="D800" s="6"/>
      <c r="E800" s="85"/>
      <c r="F800" s="86"/>
      <c r="G800" s="87">
        <f t="shared" si="12"/>
        <v>0</v>
      </c>
      <c r="H800" s="67"/>
      <c r="I800" s="134"/>
    </row>
    <row r="801" spans="3:9">
      <c r="C801" s="6"/>
      <c r="D801" s="6"/>
      <c r="E801" s="85"/>
      <c r="F801" s="86"/>
      <c r="G801" s="87">
        <f t="shared" si="12"/>
        <v>0</v>
      </c>
      <c r="H801" s="67"/>
      <c r="I801" s="134"/>
    </row>
    <row r="802" spans="3:9">
      <c r="C802" s="6"/>
      <c r="D802" s="6"/>
      <c r="E802" s="85"/>
      <c r="F802" s="86"/>
      <c r="G802" s="87">
        <f t="shared" si="12"/>
        <v>0</v>
      </c>
      <c r="H802" s="67"/>
      <c r="I802" s="134"/>
    </row>
    <row r="803" spans="3:9">
      <c r="C803" s="6"/>
      <c r="D803" s="6"/>
      <c r="E803" s="85"/>
      <c r="F803" s="86"/>
      <c r="G803" s="87">
        <f t="shared" si="12"/>
        <v>0</v>
      </c>
      <c r="H803" s="67"/>
      <c r="I803" s="134"/>
    </row>
    <row r="804" spans="3:9">
      <c r="C804" s="6"/>
      <c r="D804" s="6"/>
      <c r="E804" s="85"/>
      <c r="F804" s="86"/>
      <c r="G804" s="87">
        <f t="shared" si="12"/>
        <v>0</v>
      </c>
      <c r="H804" s="67"/>
      <c r="I804" s="134"/>
    </row>
    <row r="805" spans="3:9">
      <c r="C805" s="6"/>
      <c r="D805" s="6"/>
      <c r="E805" s="85"/>
      <c r="F805" s="86"/>
      <c r="G805" s="87">
        <f t="shared" si="12"/>
        <v>0</v>
      </c>
      <c r="H805" s="67"/>
      <c r="I805" s="134"/>
    </row>
    <row r="806" spans="3:9">
      <c r="C806" s="6"/>
      <c r="D806" s="6"/>
      <c r="E806" s="85"/>
      <c r="F806" s="86"/>
      <c r="G806" s="87">
        <f t="shared" si="12"/>
        <v>0</v>
      </c>
      <c r="H806" s="67"/>
      <c r="I806" s="134"/>
    </row>
    <row r="807" spans="3:9">
      <c r="C807" s="6"/>
      <c r="D807" s="6"/>
      <c r="E807" s="85"/>
      <c r="F807" s="86"/>
      <c r="G807" s="87">
        <f t="shared" si="12"/>
        <v>0</v>
      </c>
      <c r="H807" s="67"/>
      <c r="I807" s="134"/>
    </row>
    <row r="808" spans="3:9">
      <c r="C808" s="6"/>
      <c r="D808" s="6"/>
      <c r="E808" s="85"/>
      <c r="F808" s="86"/>
      <c r="G808" s="87">
        <f t="shared" si="12"/>
        <v>0</v>
      </c>
      <c r="H808" s="67"/>
      <c r="I808" s="134"/>
    </row>
    <row r="809" spans="3:9">
      <c r="C809" s="6"/>
      <c r="D809" s="6"/>
      <c r="E809" s="85"/>
      <c r="F809" s="86"/>
      <c r="G809" s="87">
        <f t="shared" si="12"/>
        <v>0</v>
      </c>
      <c r="H809" s="67"/>
      <c r="I809" s="134"/>
    </row>
    <row r="810" spans="3:9">
      <c r="C810" s="6"/>
      <c r="D810" s="6"/>
      <c r="E810" s="85"/>
      <c r="F810" s="86"/>
      <c r="G810" s="87">
        <f t="shared" si="12"/>
        <v>0</v>
      </c>
      <c r="H810" s="67"/>
      <c r="I810" s="134"/>
    </row>
    <row r="811" spans="3:9">
      <c r="C811" s="6"/>
      <c r="D811" s="6"/>
      <c r="E811" s="85"/>
      <c r="F811" s="86"/>
      <c r="G811" s="87">
        <f t="shared" si="12"/>
        <v>0</v>
      </c>
      <c r="H811" s="67"/>
      <c r="I811" s="134"/>
    </row>
    <row r="812" spans="3:9">
      <c r="C812" s="6"/>
      <c r="D812" s="6"/>
      <c r="E812" s="85"/>
      <c r="F812" s="86"/>
      <c r="G812" s="87">
        <f t="shared" si="12"/>
        <v>0</v>
      </c>
      <c r="H812" s="67"/>
      <c r="I812" s="134"/>
    </row>
    <row r="813" spans="3:9">
      <c r="C813" s="6"/>
      <c r="D813" s="6"/>
      <c r="E813" s="85"/>
      <c r="F813" s="86"/>
      <c r="G813" s="87">
        <f t="shared" si="12"/>
        <v>0</v>
      </c>
      <c r="H813" s="67"/>
      <c r="I813" s="134"/>
    </row>
    <row r="814" spans="3:9">
      <c r="C814" s="6"/>
      <c r="D814" s="6"/>
      <c r="E814" s="85"/>
      <c r="F814" s="86"/>
      <c r="G814" s="87">
        <f t="shared" si="12"/>
        <v>0</v>
      </c>
      <c r="H814" s="67"/>
      <c r="I814" s="134"/>
    </row>
    <row r="815" spans="3:9">
      <c r="C815" s="6"/>
      <c r="D815" s="6"/>
      <c r="E815" s="85"/>
      <c r="F815" s="86"/>
      <c r="G815" s="87">
        <f t="shared" si="12"/>
        <v>0</v>
      </c>
      <c r="H815" s="67"/>
      <c r="I815" s="134"/>
    </row>
    <row r="816" spans="3:9">
      <c r="C816" s="6"/>
      <c r="D816" s="6"/>
      <c r="E816" s="85"/>
      <c r="F816" s="86"/>
      <c r="G816" s="87">
        <f t="shared" si="12"/>
        <v>0</v>
      </c>
      <c r="H816" s="67"/>
      <c r="I816" s="134"/>
    </row>
    <row r="817" spans="3:9">
      <c r="C817" s="6"/>
      <c r="D817" s="6"/>
      <c r="E817" s="85"/>
      <c r="F817" s="86"/>
      <c r="G817" s="87">
        <f t="shared" si="12"/>
        <v>0</v>
      </c>
      <c r="H817" s="67"/>
      <c r="I817" s="134"/>
    </row>
    <row r="818" spans="3:9">
      <c r="C818" s="6"/>
      <c r="D818" s="6"/>
      <c r="E818" s="85"/>
      <c r="F818" s="86"/>
      <c r="G818" s="87">
        <f t="shared" si="12"/>
        <v>0</v>
      </c>
      <c r="H818" s="67"/>
      <c r="I818" s="134"/>
    </row>
    <row r="819" spans="3:9">
      <c r="C819" s="6"/>
      <c r="D819" s="6"/>
      <c r="E819" s="85"/>
      <c r="F819" s="86"/>
      <c r="G819" s="87">
        <f t="shared" si="12"/>
        <v>0</v>
      </c>
      <c r="H819" s="67"/>
      <c r="I819" s="134"/>
    </row>
    <row r="820" spans="3:9">
      <c r="C820" s="6"/>
      <c r="D820" s="6"/>
      <c r="E820" s="85"/>
      <c r="F820" s="86"/>
      <c r="G820" s="87">
        <f t="shared" si="12"/>
        <v>0</v>
      </c>
      <c r="H820" s="67"/>
      <c r="I820" s="134"/>
    </row>
    <row r="821" spans="3:9">
      <c r="C821" s="6"/>
      <c r="D821" s="6"/>
      <c r="E821" s="85"/>
      <c r="F821" s="86"/>
      <c r="G821" s="87">
        <f t="shared" si="12"/>
        <v>0</v>
      </c>
      <c r="H821" s="67"/>
      <c r="I821" s="134"/>
    </row>
    <row r="822" spans="3:9">
      <c r="C822" s="6"/>
      <c r="D822" s="6"/>
      <c r="E822" s="85"/>
      <c r="F822" s="86"/>
      <c r="G822" s="87">
        <f t="shared" si="12"/>
        <v>0</v>
      </c>
      <c r="H822" s="67"/>
      <c r="I822" s="134"/>
    </row>
    <row r="823" spans="3:9">
      <c r="C823" s="6"/>
      <c r="D823" s="6"/>
      <c r="E823" s="85"/>
      <c r="F823" s="86"/>
      <c r="G823" s="87">
        <f t="shared" si="12"/>
        <v>0</v>
      </c>
      <c r="H823" s="67"/>
      <c r="I823" s="134"/>
    </row>
    <row r="824" spans="3:9">
      <c r="C824" s="6"/>
      <c r="D824" s="6"/>
      <c r="E824" s="85"/>
      <c r="F824" s="86"/>
      <c r="G824" s="87">
        <f t="shared" si="12"/>
        <v>0</v>
      </c>
      <c r="H824" s="67"/>
      <c r="I824" s="134"/>
    </row>
    <row r="825" spans="3:9">
      <c r="C825" s="6"/>
      <c r="D825" s="6"/>
      <c r="E825" s="85"/>
      <c r="F825" s="86"/>
      <c r="G825" s="87">
        <f t="shared" si="12"/>
        <v>0</v>
      </c>
      <c r="H825" s="67"/>
      <c r="I825" s="134"/>
    </row>
    <row r="826" spans="3:9">
      <c r="C826" s="6"/>
      <c r="D826" s="6"/>
      <c r="E826" s="85"/>
      <c r="F826" s="86"/>
      <c r="G826" s="87">
        <f t="shared" si="12"/>
        <v>0</v>
      </c>
      <c r="H826" s="67"/>
      <c r="I826" s="134"/>
    </row>
    <row r="827" spans="3:9">
      <c r="C827" s="6"/>
      <c r="D827" s="6"/>
      <c r="E827" s="85"/>
      <c r="F827" s="86"/>
      <c r="G827" s="87">
        <f t="shared" si="12"/>
        <v>0</v>
      </c>
      <c r="H827" s="67"/>
      <c r="I827" s="134"/>
    </row>
    <row r="828" spans="3:9">
      <c r="C828" s="6"/>
      <c r="D828" s="6"/>
      <c r="E828" s="85"/>
      <c r="F828" s="86"/>
      <c r="G828" s="87">
        <f t="shared" si="12"/>
        <v>0</v>
      </c>
      <c r="H828" s="67"/>
      <c r="I828" s="134"/>
    </row>
    <row r="829" spans="3:9">
      <c r="C829" s="6"/>
      <c r="D829" s="6"/>
      <c r="E829" s="85"/>
      <c r="F829" s="86"/>
      <c r="G829" s="87">
        <f t="shared" si="12"/>
        <v>0</v>
      </c>
      <c r="H829" s="67"/>
      <c r="I829" s="134"/>
    </row>
    <row r="830" spans="3:9">
      <c r="C830" s="6"/>
      <c r="D830" s="6"/>
      <c r="E830" s="85"/>
      <c r="F830" s="86"/>
      <c r="G830" s="87">
        <f t="shared" si="12"/>
        <v>0</v>
      </c>
      <c r="H830" s="67"/>
      <c r="I830" s="134"/>
    </row>
    <row r="831" spans="3:9">
      <c r="C831" s="6"/>
      <c r="D831" s="6"/>
      <c r="E831" s="85"/>
      <c r="F831" s="86"/>
      <c r="G831" s="87">
        <f t="shared" si="12"/>
        <v>0</v>
      </c>
      <c r="H831" s="67"/>
      <c r="I831" s="134"/>
    </row>
    <row r="832" spans="3:9">
      <c r="C832" s="6"/>
      <c r="D832" s="6"/>
      <c r="E832" s="85"/>
      <c r="F832" s="86"/>
      <c r="G832" s="87">
        <f t="shared" si="12"/>
        <v>0</v>
      </c>
      <c r="H832" s="67"/>
      <c r="I832" s="134"/>
    </row>
    <row r="833" spans="3:9">
      <c r="C833" s="6"/>
      <c r="D833" s="6"/>
      <c r="E833" s="85"/>
      <c r="F833" s="86"/>
      <c r="G833" s="87">
        <f t="shared" si="12"/>
        <v>0</v>
      </c>
      <c r="H833" s="67"/>
      <c r="I833" s="134"/>
    </row>
    <row r="834" spans="3:9">
      <c r="C834" s="6"/>
      <c r="D834" s="6"/>
      <c r="E834" s="85"/>
      <c r="F834" s="86"/>
      <c r="G834" s="87">
        <f t="shared" si="12"/>
        <v>0</v>
      </c>
      <c r="H834" s="67"/>
      <c r="I834" s="134"/>
    </row>
    <row r="835" spans="3:9">
      <c r="C835" s="6"/>
      <c r="D835" s="6"/>
      <c r="E835" s="85"/>
      <c r="F835" s="86"/>
      <c r="G835" s="87">
        <f t="shared" ref="G835:G898" si="13">E835+F835</f>
        <v>0</v>
      </c>
      <c r="H835" s="67"/>
      <c r="I835" s="134"/>
    </row>
    <row r="836" spans="3:9">
      <c r="C836" s="6"/>
      <c r="D836" s="6"/>
      <c r="E836" s="85"/>
      <c r="F836" s="86"/>
      <c r="G836" s="87">
        <f t="shared" si="13"/>
        <v>0</v>
      </c>
      <c r="H836" s="67"/>
      <c r="I836" s="134"/>
    </row>
    <row r="837" spans="3:9">
      <c r="C837" s="6"/>
      <c r="D837" s="6"/>
      <c r="E837" s="85"/>
      <c r="F837" s="86"/>
      <c r="G837" s="87">
        <f t="shared" si="13"/>
        <v>0</v>
      </c>
      <c r="H837" s="67"/>
      <c r="I837" s="134"/>
    </row>
    <row r="838" spans="3:9">
      <c r="C838" s="6"/>
      <c r="D838" s="6"/>
      <c r="E838" s="85"/>
      <c r="F838" s="86"/>
      <c r="G838" s="87">
        <f t="shared" si="13"/>
        <v>0</v>
      </c>
      <c r="H838" s="67"/>
      <c r="I838" s="134"/>
    </row>
    <row r="839" spans="3:9">
      <c r="C839" s="6"/>
      <c r="D839" s="6"/>
      <c r="E839" s="85"/>
      <c r="F839" s="86"/>
      <c r="G839" s="87">
        <f t="shared" si="13"/>
        <v>0</v>
      </c>
      <c r="H839" s="67"/>
      <c r="I839" s="134"/>
    </row>
    <row r="840" spans="3:9">
      <c r="C840" s="6"/>
      <c r="D840" s="6"/>
      <c r="E840" s="85"/>
      <c r="F840" s="86"/>
      <c r="G840" s="87">
        <f t="shared" si="13"/>
        <v>0</v>
      </c>
      <c r="H840" s="67"/>
      <c r="I840" s="134"/>
    </row>
    <row r="841" spans="3:9">
      <c r="C841" s="6"/>
      <c r="D841" s="6"/>
      <c r="E841" s="85"/>
      <c r="F841" s="86"/>
      <c r="G841" s="87">
        <f t="shared" si="13"/>
        <v>0</v>
      </c>
      <c r="H841" s="67"/>
      <c r="I841" s="134"/>
    </row>
    <row r="842" spans="3:9">
      <c r="C842" s="6"/>
      <c r="D842" s="6"/>
      <c r="E842" s="85"/>
      <c r="F842" s="86"/>
      <c r="G842" s="87">
        <f t="shared" si="13"/>
        <v>0</v>
      </c>
      <c r="H842" s="67"/>
      <c r="I842" s="134"/>
    </row>
    <row r="843" spans="3:9">
      <c r="C843" s="6"/>
      <c r="D843" s="6"/>
      <c r="E843" s="85"/>
      <c r="F843" s="86"/>
      <c r="G843" s="87">
        <f t="shared" si="13"/>
        <v>0</v>
      </c>
      <c r="H843" s="67"/>
      <c r="I843" s="134"/>
    </row>
    <row r="844" spans="3:9">
      <c r="C844" s="6"/>
      <c r="D844" s="6"/>
      <c r="E844" s="85"/>
      <c r="F844" s="86"/>
      <c r="G844" s="87">
        <f t="shared" si="13"/>
        <v>0</v>
      </c>
      <c r="H844" s="67"/>
      <c r="I844" s="134"/>
    </row>
    <row r="845" spans="3:9">
      <c r="C845" s="6"/>
      <c r="D845" s="6"/>
      <c r="E845" s="85"/>
      <c r="F845" s="86"/>
      <c r="G845" s="87">
        <f t="shared" si="13"/>
        <v>0</v>
      </c>
      <c r="H845" s="67"/>
      <c r="I845" s="134"/>
    </row>
    <row r="846" spans="3:9">
      <c r="C846" s="6"/>
      <c r="D846" s="6"/>
      <c r="E846" s="85"/>
      <c r="F846" s="86"/>
      <c r="G846" s="87">
        <f t="shared" si="13"/>
        <v>0</v>
      </c>
      <c r="H846" s="67"/>
      <c r="I846" s="134"/>
    </row>
    <row r="847" spans="3:9">
      <c r="C847" s="6"/>
      <c r="D847" s="6"/>
      <c r="E847" s="85"/>
      <c r="F847" s="86"/>
      <c r="G847" s="87">
        <f t="shared" si="13"/>
        <v>0</v>
      </c>
      <c r="H847" s="67"/>
      <c r="I847" s="134"/>
    </row>
    <row r="848" spans="3:9">
      <c r="C848" s="6"/>
      <c r="D848" s="6"/>
      <c r="E848" s="85"/>
      <c r="F848" s="86"/>
      <c r="G848" s="87">
        <f t="shared" si="13"/>
        <v>0</v>
      </c>
      <c r="H848" s="67"/>
      <c r="I848" s="134"/>
    </row>
    <row r="849" spans="3:9">
      <c r="C849" s="6"/>
      <c r="D849" s="6"/>
      <c r="E849" s="85"/>
      <c r="F849" s="86"/>
      <c r="G849" s="87">
        <f t="shared" si="13"/>
        <v>0</v>
      </c>
      <c r="H849" s="67"/>
      <c r="I849" s="134"/>
    </row>
    <row r="850" spans="3:9">
      <c r="C850" s="6"/>
      <c r="D850" s="6"/>
      <c r="E850" s="85"/>
      <c r="F850" s="86"/>
      <c r="G850" s="87">
        <f t="shared" si="13"/>
        <v>0</v>
      </c>
      <c r="H850" s="67"/>
      <c r="I850" s="134"/>
    </row>
    <row r="851" spans="3:9">
      <c r="C851" s="6"/>
      <c r="D851" s="6"/>
      <c r="E851" s="85"/>
      <c r="F851" s="86"/>
      <c r="G851" s="87">
        <f t="shared" si="13"/>
        <v>0</v>
      </c>
      <c r="H851" s="67"/>
      <c r="I851" s="134"/>
    </row>
    <row r="852" spans="3:9">
      <c r="C852" s="6"/>
      <c r="D852" s="6"/>
      <c r="E852" s="85"/>
      <c r="F852" s="86"/>
      <c r="G852" s="87">
        <f t="shared" si="13"/>
        <v>0</v>
      </c>
      <c r="H852" s="67"/>
      <c r="I852" s="134"/>
    </row>
    <row r="853" spans="3:9">
      <c r="C853" s="6"/>
      <c r="D853" s="6"/>
      <c r="E853" s="85"/>
      <c r="F853" s="86"/>
      <c r="G853" s="87">
        <f t="shared" si="13"/>
        <v>0</v>
      </c>
      <c r="H853" s="67"/>
      <c r="I853" s="134"/>
    </row>
    <row r="854" spans="3:9">
      <c r="C854" s="6"/>
      <c r="D854" s="6"/>
      <c r="E854" s="85"/>
      <c r="F854" s="86"/>
      <c r="G854" s="87">
        <f t="shared" si="13"/>
        <v>0</v>
      </c>
      <c r="H854" s="67"/>
      <c r="I854" s="134"/>
    </row>
    <row r="855" spans="3:9">
      <c r="C855" s="6"/>
      <c r="D855" s="6"/>
      <c r="E855" s="85"/>
      <c r="F855" s="86"/>
      <c r="G855" s="87">
        <f t="shared" si="13"/>
        <v>0</v>
      </c>
      <c r="H855" s="67"/>
      <c r="I855" s="134"/>
    </row>
    <row r="856" spans="3:9">
      <c r="C856" s="6"/>
      <c r="D856" s="6"/>
      <c r="E856" s="85"/>
      <c r="F856" s="86"/>
      <c r="G856" s="87">
        <f t="shared" si="13"/>
        <v>0</v>
      </c>
      <c r="H856" s="67"/>
      <c r="I856" s="134"/>
    </row>
    <row r="857" spans="3:9">
      <c r="C857" s="6"/>
      <c r="D857" s="6"/>
      <c r="E857" s="85"/>
      <c r="F857" s="86"/>
      <c r="G857" s="87">
        <f t="shared" si="13"/>
        <v>0</v>
      </c>
      <c r="H857" s="67"/>
      <c r="I857" s="134"/>
    </row>
    <row r="858" spans="3:9">
      <c r="C858" s="6"/>
      <c r="D858" s="6"/>
      <c r="E858" s="85"/>
      <c r="F858" s="86"/>
      <c r="G858" s="87">
        <f t="shared" si="13"/>
        <v>0</v>
      </c>
      <c r="H858" s="67"/>
      <c r="I858" s="134"/>
    </row>
    <row r="859" spans="3:9">
      <c r="C859" s="6"/>
      <c r="D859" s="6"/>
      <c r="E859" s="85"/>
      <c r="F859" s="86"/>
      <c r="G859" s="87">
        <f t="shared" si="13"/>
        <v>0</v>
      </c>
      <c r="H859" s="67"/>
      <c r="I859" s="134"/>
    </row>
    <row r="860" spans="3:9">
      <c r="C860" s="6"/>
      <c r="D860" s="6"/>
      <c r="E860" s="85"/>
      <c r="F860" s="86"/>
      <c r="G860" s="87">
        <f t="shared" si="13"/>
        <v>0</v>
      </c>
      <c r="H860" s="67"/>
      <c r="I860" s="134"/>
    </row>
    <row r="861" spans="3:9">
      <c r="C861" s="6"/>
      <c r="D861" s="6"/>
      <c r="E861" s="85"/>
      <c r="F861" s="86"/>
      <c r="G861" s="87">
        <f t="shared" si="13"/>
        <v>0</v>
      </c>
      <c r="H861" s="67"/>
      <c r="I861" s="134"/>
    </row>
    <row r="862" spans="3:9">
      <c r="C862" s="6"/>
      <c r="D862" s="6"/>
      <c r="E862" s="85"/>
      <c r="F862" s="86"/>
      <c r="G862" s="87">
        <f t="shared" si="13"/>
        <v>0</v>
      </c>
      <c r="H862" s="67"/>
      <c r="I862" s="134"/>
    </row>
    <row r="863" spans="3:9">
      <c r="C863" s="6"/>
      <c r="D863" s="6"/>
      <c r="E863" s="85"/>
      <c r="F863" s="86"/>
      <c r="G863" s="87">
        <f t="shared" si="13"/>
        <v>0</v>
      </c>
      <c r="H863" s="67"/>
      <c r="I863" s="134"/>
    </row>
    <row r="864" spans="3:9">
      <c r="C864" s="6"/>
      <c r="D864" s="6"/>
      <c r="E864" s="85"/>
      <c r="F864" s="86"/>
      <c r="G864" s="87">
        <f t="shared" si="13"/>
        <v>0</v>
      </c>
      <c r="H864" s="67"/>
      <c r="I864" s="134"/>
    </row>
    <row r="865" spans="3:9">
      <c r="C865" s="6"/>
      <c r="D865" s="6"/>
      <c r="E865" s="85"/>
      <c r="F865" s="86"/>
      <c r="G865" s="87">
        <f t="shared" si="13"/>
        <v>0</v>
      </c>
      <c r="H865" s="67"/>
      <c r="I865" s="134"/>
    </row>
    <row r="866" spans="3:9">
      <c r="C866" s="6"/>
      <c r="D866" s="6"/>
      <c r="E866" s="85"/>
      <c r="F866" s="86"/>
      <c r="G866" s="87">
        <f t="shared" si="13"/>
        <v>0</v>
      </c>
      <c r="H866" s="67"/>
      <c r="I866" s="134"/>
    </row>
    <row r="867" spans="3:9">
      <c r="C867" s="6"/>
      <c r="D867" s="6"/>
      <c r="E867" s="85"/>
      <c r="F867" s="86"/>
      <c r="G867" s="87">
        <f t="shared" si="13"/>
        <v>0</v>
      </c>
      <c r="H867" s="67"/>
      <c r="I867" s="134"/>
    </row>
    <row r="868" spans="3:9">
      <c r="C868" s="6"/>
      <c r="D868" s="6"/>
      <c r="E868" s="85"/>
      <c r="F868" s="86"/>
      <c r="G868" s="87">
        <f t="shared" si="13"/>
        <v>0</v>
      </c>
      <c r="H868" s="67"/>
      <c r="I868" s="134"/>
    </row>
    <row r="869" spans="3:9">
      <c r="C869" s="6"/>
      <c r="D869" s="6"/>
      <c r="E869" s="85"/>
      <c r="F869" s="86"/>
      <c r="G869" s="87">
        <f t="shared" si="13"/>
        <v>0</v>
      </c>
      <c r="H869" s="67"/>
      <c r="I869" s="134"/>
    </row>
    <row r="870" spans="3:9">
      <c r="C870" s="6"/>
      <c r="D870" s="6"/>
      <c r="E870" s="85"/>
      <c r="F870" s="86"/>
      <c r="G870" s="87">
        <f t="shared" si="13"/>
        <v>0</v>
      </c>
      <c r="H870" s="67"/>
      <c r="I870" s="134"/>
    </row>
    <row r="871" spans="3:9">
      <c r="C871" s="6"/>
      <c r="D871" s="6"/>
      <c r="E871" s="85"/>
      <c r="F871" s="86"/>
      <c r="G871" s="87">
        <f t="shared" si="13"/>
        <v>0</v>
      </c>
      <c r="H871" s="67"/>
      <c r="I871" s="134"/>
    </row>
    <row r="872" spans="3:9">
      <c r="C872" s="6"/>
      <c r="D872" s="6"/>
      <c r="E872" s="85"/>
      <c r="F872" s="86"/>
      <c r="G872" s="87">
        <f t="shared" si="13"/>
        <v>0</v>
      </c>
      <c r="H872" s="67"/>
      <c r="I872" s="134"/>
    </row>
    <row r="873" spans="3:9">
      <c r="C873" s="6"/>
      <c r="D873" s="6"/>
      <c r="E873" s="85"/>
      <c r="F873" s="86"/>
      <c r="G873" s="87">
        <f t="shared" si="13"/>
        <v>0</v>
      </c>
      <c r="H873" s="67"/>
      <c r="I873" s="134"/>
    </row>
    <row r="874" spans="3:9">
      <c r="C874" s="6"/>
      <c r="D874" s="6"/>
      <c r="E874" s="85"/>
      <c r="F874" s="86"/>
      <c r="G874" s="87">
        <f t="shared" si="13"/>
        <v>0</v>
      </c>
      <c r="H874" s="67"/>
      <c r="I874" s="134"/>
    </row>
    <row r="875" spans="3:9">
      <c r="C875" s="6"/>
      <c r="D875" s="6"/>
      <c r="E875" s="85"/>
      <c r="F875" s="86"/>
      <c r="G875" s="87">
        <f t="shared" si="13"/>
        <v>0</v>
      </c>
      <c r="H875" s="67"/>
      <c r="I875" s="134"/>
    </row>
    <row r="876" spans="3:9">
      <c r="C876" s="6"/>
      <c r="D876" s="6"/>
      <c r="E876" s="85"/>
      <c r="F876" s="86"/>
      <c r="G876" s="87">
        <f t="shared" si="13"/>
        <v>0</v>
      </c>
      <c r="H876" s="67"/>
      <c r="I876" s="134"/>
    </row>
    <row r="877" spans="3:9">
      <c r="C877" s="6"/>
      <c r="D877" s="6"/>
      <c r="E877" s="85"/>
      <c r="F877" s="86"/>
      <c r="G877" s="87">
        <f t="shared" si="13"/>
        <v>0</v>
      </c>
      <c r="H877" s="67"/>
      <c r="I877" s="134"/>
    </row>
    <row r="878" spans="3:9">
      <c r="C878" s="6"/>
      <c r="D878" s="6"/>
      <c r="E878" s="85"/>
      <c r="F878" s="86"/>
      <c r="G878" s="87">
        <f t="shared" si="13"/>
        <v>0</v>
      </c>
      <c r="H878" s="67"/>
      <c r="I878" s="134"/>
    </row>
    <row r="879" spans="3:9">
      <c r="C879" s="6"/>
      <c r="D879" s="6"/>
      <c r="E879" s="85"/>
      <c r="F879" s="86"/>
      <c r="G879" s="87">
        <f t="shared" si="13"/>
        <v>0</v>
      </c>
      <c r="H879" s="67"/>
      <c r="I879" s="134"/>
    </row>
    <row r="880" spans="3:9">
      <c r="C880" s="6"/>
      <c r="D880" s="6"/>
      <c r="E880" s="85"/>
      <c r="F880" s="86"/>
      <c r="G880" s="87">
        <f t="shared" si="13"/>
        <v>0</v>
      </c>
      <c r="H880" s="67"/>
      <c r="I880" s="134"/>
    </row>
    <row r="881" spans="3:9">
      <c r="C881" s="6"/>
      <c r="D881" s="6"/>
      <c r="E881" s="85"/>
      <c r="F881" s="86"/>
      <c r="G881" s="87">
        <f t="shared" si="13"/>
        <v>0</v>
      </c>
      <c r="H881" s="67"/>
      <c r="I881" s="134"/>
    </row>
    <row r="882" spans="3:9">
      <c r="C882" s="6"/>
      <c r="D882" s="6"/>
      <c r="E882" s="85"/>
      <c r="F882" s="86"/>
      <c r="G882" s="87">
        <f t="shared" si="13"/>
        <v>0</v>
      </c>
      <c r="H882" s="67"/>
      <c r="I882" s="134"/>
    </row>
    <row r="883" spans="3:9">
      <c r="C883" s="6"/>
      <c r="D883" s="6"/>
      <c r="E883" s="85"/>
      <c r="F883" s="86"/>
      <c r="G883" s="87">
        <f t="shared" si="13"/>
        <v>0</v>
      </c>
      <c r="H883" s="67"/>
      <c r="I883" s="134"/>
    </row>
    <row r="884" spans="3:9">
      <c r="C884" s="6"/>
      <c r="D884" s="6"/>
      <c r="E884" s="85"/>
      <c r="F884" s="86"/>
      <c r="G884" s="87">
        <f t="shared" si="13"/>
        <v>0</v>
      </c>
      <c r="H884" s="67"/>
      <c r="I884" s="134"/>
    </row>
    <row r="885" spans="3:9">
      <c r="C885" s="6"/>
      <c r="D885" s="6"/>
      <c r="E885" s="85"/>
      <c r="F885" s="86"/>
      <c r="G885" s="87">
        <f t="shared" si="13"/>
        <v>0</v>
      </c>
      <c r="H885" s="67"/>
      <c r="I885" s="134"/>
    </row>
    <row r="886" spans="3:9">
      <c r="C886" s="6"/>
      <c r="D886" s="6"/>
      <c r="E886" s="85"/>
      <c r="F886" s="86"/>
      <c r="G886" s="87">
        <f t="shared" si="13"/>
        <v>0</v>
      </c>
      <c r="H886" s="67"/>
      <c r="I886" s="134"/>
    </row>
    <row r="887" spans="3:9">
      <c r="C887" s="6"/>
      <c r="D887" s="6"/>
      <c r="E887" s="85"/>
      <c r="F887" s="86"/>
      <c r="G887" s="87">
        <f t="shared" si="13"/>
        <v>0</v>
      </c>
      <c r="H887" s="67"/>
      <c r="I887" s="134"/>
    </row>
    <row r="888" spans="3:9">
      <c r="C888" s="6"/>
      <c r="D888" s="6"/>
      <c r="E888" s="85"/>
      <c r="F888" s="86"/>
      <c r="G888" s="87">
        <f t="shared" si="13"/>
        <v>0</v>
      </c>
      <c r="H888" s="67"/>
      <c r="I888" s="134"/>
    </row>
    <row r="889" spans="3:9">
      <c r="C889" s="6"/>
      <c r="D889" s="6"/>
      <c r="E889" s="85"/>
      <c r="F889" s="86"/>
      <c r="G889" s="87">
        <f t="shared" si="13"/>
        <v>0</v>
      </c>
      <c r="H889" s="67"/>
      <c r="I889" s="134"/>
    </row>
    <row r="890" spans="3:9">
      <c r="C890" s="6"/>
      <c r="D890" s="6"/>
      <c r="E890" s="85"/>
      <c r="F890" s="86"/>
      <c r="G890" s="87">
        <f t="shared" si="13"/>
        <v>0</v>
      </c>
      <c r="H890" s="67"/>
      <c r="I890" s="134"/>
    </row>
    <row r="891" spans="3:9">
      <c r="C891" s="6"/>
      <c r="D891" s="6"/>
      <c r="E891" s="85"/>
      <c r="F891" s="86"/>
      <c r="G891" s="87">
        <f t="shared" si="13"/>
        <v>0</v>
      </c>
      <c r="H891" s="67"/>
      <c r="I891" s="134"/>
    </row>
    <row r="892" spans="3:9">
      <c r="C892" s="6"/>
      <c r="D892" s="6"/>
      <c r="E892" s="85"/>
      <c r="F892" s="86"/>
      <c r="G892" s="87">
        <f t="shared" si="13"/>
        <v>0</v>
      </c>
      <c r="H892" s="67"/>
      <c r="I892" s="134"/>
    </row>
    <row r="893" spans="3:9">
      <c r="C893" s="6"/>
      <c r="D893" s="6"/>
      <c r="E893" s="85"/>
      <c r="F893" s="86"/>
      <c r="G893" s="87">
        <f t="shared" si="13"/>
        <v>0</v>
      </c>
      <c r="H893" s="67"/>
      <c r="I893" s="134"/>
    </row>
    <row r="894" spans="3:9">
      <c r="C894" s="6"/>
      <c r="D894" s="6"/>
      <c r="E894" s="85"/>
      <c r="F894" s="86"/>
      <c r="G894" s="87">
        <f t="shared" si="13"/>
        <v>0</v>
      </c>
      <c r="H894" s="67"/>
      <c r="I894" s="134"/>
    </row>
    <row r="895" spans="3:9">
      <c r="C895" s="6"/>
      <c r="D895" s="6"/>
      <c r="E895" s="85"/>
      <c r="F895" s="86"/>
      <c r="G895" s="87">
        <f t="shared" si="13"/>
        <v>0</v>
      </c>
      <c r="H895" s="67"/>
      <c r="I895" s="134"/>
    </row>
    <row r="896" spans="3:9">
      <c r="C896" s="6"/>
      <c r="D896" s="6"/>
      <c r="E896" s="85"/>
      <c r="F896" s="86"/>
      <c r="G896" s="87">
        <f t="shared" si="13"/>
        <v>0</v>
      </c>
      <c r="H896" s="67"/>
      <c r="I896" s="134"/>
    </row>
    <row r="897" spans="3:9">
      <c r="C897" s="6"/>
      <c r="D897" s="6"/>
      <c r="E897" s="85"/>
      <c r="F897" s="86"/>
      <c r="G897" s="87">
        <f t="shared" si="13"/>
        <v>0</v>
      </c>
      <c r="H897" s="67"/>
      <c r="I897" s="134"/>
    </row>
    <row r="898" spans="3:9">
      <c r="C898" s="6"/>
      <c r="D898" s="6"/>
      <c r="E898" s="85"/>
      <c r="F898" s="86"/>
      <c r="G898" s="87">
        <f t="shared" si="13"/>
        <v>0</v>
      </c>
      <c r="H898" s="67"/>
      <c r="I898" s="134"/>
    </row>
    <row r="899" spans="3:9">
      <c r="C899" s="6"/>
      <c r="D899" s="6"/>
      <c r="E899" s="85"/>
      <c r="F899" s="86"/>
      <c r="G899" s="87">
        <f t="shared" ref="G899:G962" si="14">E899+F899</f>
        <v>0</v>
      </c>
      <c r="H899" s="67"/>
      <c r="I899" s="134"/>
    </row>
    <row r="900" spans="3:9">
      <c r="C900" s="6"/>
      <c r="D900" s="6"/>
      <c r="E900" s="85"/>
      <c r="F900" s="86"/>
      <c r="G900" s="87">
        <f t="shared" si="14"/>
        <v>0</v>
      </c>
      <c r="H900" s="67"/>
      <c r="I900" s="134"/>
    </row>
    <row r="901" spans="3:9">
      <c r="C901" s="6"/>
      <c r="D901" s="6"/>
      <c r="E901" s="85"/>
      <c r="F901" s="86"/>
      <c r="G901" s="87">
        <f t="shared" si="14"/>
        <v>0</v>
      </c>
      <c r="H901" s="67"/>
      <c r="I901" s="134"/>
    </row>
    <row r="902" spans="3:9">
      <c r="C902" s="6"/>
      <c r="D902" s="6"/>
      <c r="E902" s="85"/>
      <c r="F902" s="86"/>
      <c r="G902" s="87">
        <f t="shared" si="14"/>
        <v>0</v>
      </c>
      <c r="H902" s="67"/>
      <c r="I902" s="134"/>
    </row>
    <row r="903" spans="3:9">
      <c r="C903" s="6"/>
      <c r="D903" s="6"/>
      <c r="E903" s="85"/>
      <c r="F903" s="86"/>
      <c r="G903" s="87">
        <f t="shared" si="14"/>
        <v>0</v>
      </c>
      <c r="H903" s="67"/>
      <c r="I903" s="134"/>
    </row>
    <row r="904" spans="3:9">
      <c r="C904" s="6"/>
      <c r="D904" s="6"/>
      <c r="E904" s="85"/>
      <c r="F904" s="86"/>
      <c r="G904" s="87">
        <f t="shared" si="14"/>
        <v>0</v>
      </c>
      <c r="H904" s="67"/>
      <c r="I904" s="134"/>
    </row>
    <row r="905" spans="3:9">
      <c r="C905" s="6"/>
      <c r="D905" s="6"/>
      <c r="E905" s="85"/>
      <c r="F905" s="86"/>
      <c r="G905" s="87">
        <f t="shared" si="14"/>
        <v>0</v>
      </c>
      <c r="H905" s="67"/>
      <c r="I905" s="134"/>
    </row>
    <row r="906" spans="3:9">
      <c r="C906" s="6"/>
      <c r="D906" s="6"/>
      <c r="E906" s="85"/>
      <c r="F906" s="86"/>
      <c r="G906" s="87">
        <f t="shared" si="14"/>
        <v>0</v>
      </c>
      <c r="H906" s="67"/>
      <c r="I906" s="134"/>
    </row>
    <row r="907" spans="3:9">
      <c r="C907" s="6"/>
      <c r="D907" s="6"/>
      <c r="E907" s="85"/>
      <c r="F907" s="86"/>
      <c r="G907" s="87">
        <f t="shared" si="14"/>
        <v>0</v>
      </c>
      <c r="H907" s="67"/>
      <c r="I907" s="134"/>
    </row>
    <row r="908" spans="3:9">
      <c r="C908" s="6"/>
      <c r="D908" s="6"/>
      <c r="E908" s="85"/>
      <c r="F908" s="86"/>
      <c r="G908" s="87">
        <f t="shared" si="14"/>
        <v>0</v>
      </c>
      <c r="H908" s="67"/>
      <c r="I908" s="134"/>
    </row>
    <row r="909" spans="3:9">
      <c r="C909" s="6"/>
      <c r="D909" s="6"/>
      <c r="E909" s="85"/>
      <c r="F909" s="86"/>
      <c r="G909" s="87">
        <f t="shared" si="14"/>
        <v>0</v>
      </c>
      <c r="H909" s="67"/>
      <c r="I909" s="134"/>
    </row>
    <row r="910" spans="3:9">
      <c r="C910" s="6"/>
      <c r="D910" s="6"/>
      <c r="E910" s="85"/>
      <c r="F910" s="86"/>
      <c r="G910" s="87">
        <f t="shared" si="14"/>
        <v>0</v>
      </c>
      <c r="H910" s="67"/>
      <c r="I910" s="134"/>
    </row>
    <row r="911" spans="3:9">
      <c r="C911" s="6"/>
      <c r="D911" s="6"/>
      <c r="E911" s="85"/>
      <c r="F911" s="86"/>
      <c r="G911" s="87">
        <f t="shared" si="14"/>
        <v>0</v>
      </c>
      <c r="H911" s="67"/>
      <c r="I911" s="134"/>
    </row>
    <row r="912" spans="3:9">
      <c r="C912" s="6"/>
      <c r="D912" s="6"/>
      <c r="E912" s="85"/>
      <c r="F912" s="86"/>
      <c r="G912" s="87">
        <f t="shared" si="14"/>
        <v>0</v>
      </c>
      <c r="H912" s="67"/>
      <c r="I912" s="134"/>
    </row>
    <row r="913" spans="3:9">
      <c r="C913" s="6"/>
      <c r="D913" s="6"/>
      <c r="E913" s="85"/>
      <c r="F913" s="86"/>
      <c r="G913" s="87">
        <f t="shared" si="14"/>
        <v>0</v>
      </c>
      <c r="H913" s="67"/>
      <c r="I913" s="134"/>
    </row>
    <row r="914" spans="3:9">
      <c r="C914" s="6"/>
      <c r="D914" s="6"/>
      <c r="E914" s="85"/>
      <c r="F914" s="86"/>
      <c r="G914" s="87">
        <f t="shared" si="14"/>
        <v>0</v>
      </c>
      <c r="H914" s="67"/>
      <c r="I914" s="134"/>
    </row>
    <row r="915" spans="3:9">
      <c r="C915" s="6"/>
      <c r="D915" s="6"/>
      <c r="E915" s="85"/>
      <c r="F915" s="86"/>
      <c r="G915" s="87">
        <f t="shared" si="14"/>
        <v>0</v>
      </c>
      <c r="H915" s="67"/>
      <c r="I915" s="134"/>
    </row>
    <row r="916" spans="3:9">
      <c r="C916" s="6"/>
      <c r="D916" s="6"/>
      <c r="E916" s="85"/>
      <c r="F916" s="86"/>
      <c r="G916" s="87">
        <f t="shared" si="14"/>
        <v>0</v>
      </c>
      <c r="H916" s="67"/>
      <c r="I916" s="134"/>
    </row>
    <row r="917" spans="3:9">
      <c r="C917" s="6"/>
      <c r="D917" s="6"/>
      <c r="E917" s="85"/>
      <c r="F917" s="86"/>
      <c r="G917" s="87">
        <f t="shared" si="14"/>
        <v>0</v>
      </c>
      <c r="H917" s="67"/>
      <c r="I917" s="134"/>
    </row>
    <row r="918" spans="3:9">
      <c r="C918" s="6"/>
      <c r="D918" s="6"/>
      <c r="E918" s="85"/>
      <c r="F918" s="86"/>
      <c r="G918" s="87">
        <f t="shared" si="14"/>
        <v>0</v>
      </c>
      <c r="H918" s="67"/>
      <c r="I918" s="134"/>
    </row>
    <row r="919" spans="3:9">
      <c r="C919" s="6"/>
      <c r="D919" s="6"/>
      <c r="E919" s="85"/>
      <c r="F919" s="86"/>
      <c r="G919" s="87">
        <f t="shared" si="14"/>
        <v>0</v>
      </c>
      <c r="H919" s="67"/>
      <c r="I919" s="134"/>
    </row>
    <row r="920" spans="3:9">
      <c r="C920" s="6"/>
      <c r="D920" s="6"/>
      <c r="E920" s="85"/>
      <c r="F920" s="86"/>
      <c r="G920" s="87">
        <f t="shared" si="14"/>
        <v>0</v>
      </c>
      <c r="H920" s="67"/>
      <c r="I920" s="134"/>
    </row>
    <row r="921" spans="3:9">
      <c r="C921" s="6"/>
      <c r="D921" s="6"/>
      <c r="E921" s="85"/>
      <c r="F921" s="86"/>
      <c r="G921" s="87">
        <f t="shared" si="14"/>
        <v>0</v>
      </c>
      <c r="H921" s="67"/>
      <c r="I921" s="134"/>
    </row>
    <row r="922" spans="3:9">
      <c r="C922" s="6"/>
      <c r="D922" s="6"/>
      <c r="E922" s="85"/>
      <c r="F922" s="86"/>
      <c r="G922" s="87">
        <f t="shared" si="14"/>
        <v>0</v>
      </c>
      <c r="H922" s="67"/>
      <c r="I922" s="134"/>
    </row>
    <row r="923" spans="3:9">
      <c r="C923" s="6"/>
      <c r="D923" s="6"/>
      <c r="E923" s="85"/>
      <c r="F923" s="86"/>
      <c r="G923" s="87">
        <f t="shared" si="14"/>
        <v>0</v>
      </c>
      <c r="H923" s="67"/>
      <c r="I923" s="134"/>
    </row>
    <row r="924" spans="3:9">
      <c r="C924" s="6"/>
      <c r="D924" s="6"/>
      <c r="E924" s="85"/>
      <c r="F924" s="86"/>
      <c r="G924" s="87">
        <f t="shared" si="14"/>
        <v>0</v>
      </c>
      <c r="H924" s="67"/>
      <c r="I924" s="134"/>
    </row>
    <row r="925" spans="3:9">
      <c r="C925" s="6"/>
      <c r="D925" s="6"/>
      <c r="E925" s="85"/>
      <c r="F925" s="86"/>
      <c r="G925" s="87">
        <f t="shared" si="14"/>
        <v>0</v>
      </c>
      <c r="H925" s="67"/>
      <c r="I925" s="134"/>
    </row>
    <row r="926" spans="3:9">
      <c r="C926" s="6"/>
      <c r="D926" s="6"/>
      <c r="E926" s="85"/>
      <c r="F926" s="86"/>
      <c r="G926" s="87">
        <f t="shared" si="14"/>
        <v>0</v>
      </c>
      <c r="H926" s="67"/>
      <c r="I926" s="134"/>
    </row>
    <row r="927" spans="3:9">
      <c r="C927" s="6"/>
      <c r="D927" s="6"/>
      <c r="E927" s="85"/>
      <c r="F927" s="86"/>
      <c r="G927" s="87">
        <f t="shared" si="14"/>
        <v>0</v>
      </c>
      <c r="H927" s="67"/>
      <c r="I927" s="134"/>
    </row>
    <row r="928" spans="3:9">
      <c r="C928" s="6"/>
      <c r="D928" s="6"/>
      <c r="E928" s="85"/>
      <c r="F928" s="86"/>
      <c r="G928" s="87">
        <f t="shared" si="14"/>
        <v>0</v>
      </c>
      <c r="H928" s="67"/>
      <c r="I928" s="134"/>
    </row>
    <row r="929" spans="3:9">
      <c r="C929" s="6"/>
      <c r="D929" s="6"/>
      <c r="E929" s="85"/>
      <c r="F929" s="86"/>
      <c r="G929" s="87">
        <f t="shared" si="14"/>
        <v>0</v>
      </c>
      <c r="H929" s="67"/>
      <c r="I929" s="134"/>
    </row>
    <row r="930" spans="3:9">
      <c r="C930" s="6"/>
      <c r="D930" s="6"/>
      <c r="E930" s="85"/>
      <c r="F930" s="86"/>
      <c r="G930" s="87">
        <f t="shared" si="14"/>
        <v>0</v>
      </c>
      <c r="H930" s="67"/>
      <c r="I930" s="134"/>
    </row>
    <row r="931" spans="3:9">
      <c r="C931" s="6"/>
      <c r="D931" s="6"/>
      <c r="E931" s="85"/>
      <c r="F931" s="86"/>
      <c r="G931" s="87">
        <f t="shared" si="14"/>
        <v>0</v>
      </c>
      <c r="H931" s="67"/>
      <c r="I931" s="134"/>
    </row>
    <row r="932" spans="3:9">
      <c r="C932" s="6"/>
      <c r="D932" s="6"/>
      <c r="E932" s="85"/>
      <c r="F932" s="86"/>
      <c r="G932" s="87">
        <f t="shared" si="14"/>
        <v>0</v>
      </c>
      <c r="H932" s="67"/>
      <c r="I932" s="134"/>
    </row>
    <row r="933" spans="3:9">
      <c r="C933" s="6"/>
      <c r="D933" s="6"/>
      <c r="E933" s="85"/>
      <c r="F933" s="86"/>
      <c r="G933" s="87">
        <f t="shared" si="14"/>
        <v>0</v>
      </c>
      <c r="H933" s="67"/>
      <c r="I933" s="134"/>
    </row>
    <row r="934" spans="3:9">
      <c r="C934" s="6"/>
      <c r="D934" s="6"/>
      <c r="E934" s="85"/>
      <c r="F934" s="86"/>
      <c r="G934" s="87">
        <f t="shared" si="14"/>
        <v>0</v>
      </c>
      <c r="H934" s="67"/>
      <c r="I934" s="134"/>
    </row>
    <row r="935" spans="3:9">
      <c r="C935" s="6"/>
      <c r="D935" s="6"/>
      <c r="E935" s="85"/>
      <c r="F935" s="86"/>
      <c r="G935" s="87">
        <f t="shared" si="14"/>
        <v>0</v>
      </c>
      <c r="H935" s="67"/>
      <c r="I935" s="134"/>
    </row>
    <row r="936" spans="3:9">
      <c r="C936" s="6"/>
      <c r="D936" s="6"/>
      <c r="E936" s="85"/>
      <c r="F936" s="86"/>
      <c r="G936" s="87">
        <f t="shared" si="14"/>
        <v>0</v>
      </c>
      <c r="H936" s="67"/>
      <c r="I936" s="134"/>
    </row>
    <row r="937" spans="3:9">
      <c r="C937" s="6"/>
      <c r="D937" s="6"/>
      <c r="E937" s="85"/>
      <c r="F937" s="86"/>
      <c r="G937" s="87">
        <f t="shared" si="14"/>
        <v>0</v>
      </c>
      <c r="H937" s="67"/>
      <c r="I937" s="134"/>
    </row>
    <row r="938" spans="3:9">
      <c r="C938" s="6"/>
      <c r="D938" s="6"/>
      <c r="E938" s="85"/>
      <c r="F938" s="86"/>
      <c r="G938" s="87">
        <f t="shared" si="14"/>
        <v>0</v>
      </c>
      <c r="H938" s="67"/>
      <c r="I938" s="134"/>
    </row>
    <row r="939" spans="3:9">
      <c r="C939" s="6"/>
      <c r="D939" s="6"/>
      <c r="E939" s="85"/>
      <c r="F939" s="86"/>
      <c r="G939" s="87">
        <f t="shared" si="14"/>
        <v>0</v>
      </c>
      <c r="H939" s="67"/>
      <c r="I939" s="134"/>
    </row>
    <row r="940" spans="3:9">
      <c r="C940" s="6"/>
      <c r="D940" s="6"/>
      <c r="E940" s="85"/>
      <c r="F940" s="86"/>
      <c r="G940" s="87">
        <f t="shared" si="14"/>
        <v>0</v>
      </c>
      <c r="H940" s="67"/>
      <c r="I940" s="134"/>
    </row>
    <row r="941" spans="3:9">
      <c r="C941" s="6"/>
      <c r="D941" s="6"/>
      <c r="E941" s="85"/>
      <c r="F941" s="86"/>
      <c r="G941" s="87">
        <f t="shared" si="14"/>
        <v>0</v>
      </c>
      <c r="H941" s="67"/>
      <c r="I941" s="134"/>
    </row>
    <row r="942" spans="3:9">
      <c r="C942" s="6"/>
      <c r="D942" s="6"/>
      <c r="E942" s="85"/>
      <c r="F942" s="86"/>
      <c r="G942" s="87">
        <f t="shared" si="14"/>
        <v>0</v>
      </c>
      <c r="H942" s="67"/>
      <c r="I942" s="134"/>
    </row>
    <row r="943" spans="3:9">
      <c r="C943" s="6"/>
      <c r="D943" s="6"/>
      <c r="E943" s="85"/>
      <c r="F943" s="86"/>
      <c r="G943" s="87">
        <f t="shared" si="14"/>
        <v>0</v>
      </c>
      <c r="H943" s="67"/>
      <c r="I943" s="134"/>
    </row>
    <row r="944" spans="3:9">
      <c r="C944" s="6"/>
      <c r="D944" s="6"/>
      <c r="E944" s="85"/>
      <c r="F944" s="86"/>
      <c r="G944" s="87">
        <f t="shared" si="14"/>
        <v>0</v>
      </c>
      <c r="H944" s="67"/>
      <c r="I944" s="134"/>
    </row>
    <row r="945" spans="3:9">
      <c r="C945" s="6"/>
      <c r="D945" s="6"/>
      <c r="E945" s="85"/>
      <c r="F945" s="86"/>
      <c r="G945" s="87">
        <f t="shared" si="14"/>
        <v>0</v>
      </c>
      <c r="H945" s="67"/>
      <c r="I945" s="134"/>
    </row>
    <row r="946" spans="3:9">
      <c r="C946" s="6"/>
      <c r="D946" s="6"/>
      <c r="E946" s="85"/>
      <c r="F946" s="86"/>
      <c r="G946" s="87">
        <f t="shared" si="14"/>
        <v>0</v>
      </c>
      <c r="H946" s="67"/>
      <c r="I946" s="134"/>
    </row>
    <row r="947" spans="3:9">
      <c r="C947" s="6"/>
      <c r="D947" s="6"/>
      <c r="E947" s="85"/>
      <c r="F947" s="86"/>
      <c r="G947" s="87">
        <f t="shared" si="14"/>
        <v>0</v>
      </c>
      <c r="H947" s="67"/>
      <c r="I947" s="134"/>
    </row>
    <row r="948" spans="3:9">
      <c r="C948" s="6"/>
      <c r="D948" s="6"/>
      <c r="E948" s="85"/>
      <c r="F948" s="86"/>
      <c r="G948" s="87">
        <f t="shared" si="14"/>
        <v>0</v>
      </c>
      <c r="H948" s="67"/>
      <c r="I948" s="134"/>
    </row>
    <row r="949" spans="3:9">
      <c r="C949" s="6"/>
      <c r="D949" s="6"/>
      <c r="E949" s="85"/>
      <c r="F949" s="86"/>
      <c r="G949" s="87">
        <f t="shared" si="14"/>
        <v>0</v>
      </c>
      <c r="H949" s="67"/>
      <c r="I949" s="134"/>
    </row>
    <row r="950" spans="3:9">
      <c r="C950" s="6"/>
      <c r="D950" s="6"/>
      <c r="E950" s="85"/>
      <c r="F950" s="86"/>
      <c r="G950" s="87">
        <f t="shared" si="14"/>
        <v>0</v>
      </c>
      <c r="H950" s="67"/>
      <c r="I950" s="134"/>
    </row>
    <row r="951" spans="3:9">
      <c r="C951" s="6"/>
      <c r="D951" s="6"/>
      <c r="E951" s="85"/>
      <c r="F951" s="86"/>
      <c r="G951" s="87">
        <f t="shared" si="14"/>
        <v>0</v>
      </c>
      <c r="H951" s="67"/>
      <c r="I951" s="134"/>
    </row>
    <row r="952" spans="3:9">
      <c r="C952" s="6"/>
      <c r="D952" s="6"/>
      <c r="E952" s="85"/>
      <c r="F952" s="86"/>
      <c r="G952" s="87">
        <f t="shared" si="14"/>
        <v>0</v>
      </c>
      <c r="H952" s="67"/>
      <c r="I952" s="134"/>
    </row>
    <row r="953" spans="3:9">
      <c r="C953" s="6"/>
      <c r="D953" s="6"/>
      <c r="E953" s="85"/>
      <c r="F953" s="86"/>
      <c r="G953" s="87">
        <f t="shared" si="14"/>
        <v>0</v>
      </c>
      <c r="H953" s="67"/>
      <c r="I953" s="134"/>
    </row>
    <row r="954" spans="3:9">
      <c r="C954" s="6"/>
      <c r="D954" s="6"/>
      <c r="E954" s="85"/>
      <c r="F954" s="86"/>
      <c r="G954" s="87">
        <f t="shared" si="14"/>
        <v>0</v>
      </c>
      <c r="H954" s="67"/>
      <c r="I954" s="134"/>
    </row>
    <row r="955" spans="3:9">
      <c r="C955" s="6"/>
      <c r="D955" s="6"/>
      <c r="E955" s="85"/>
      <c r="F955" s="86"/>
      <c r="G955" s="87">
        <f t="shared" si="14"/>
        <v>0</v>
      </c>
      <c r="H955" s="67"/>
      <c r="I955" s="134"/>
    </row>
    <row r="956" spans="3:9">
      <c r="C956" s="6"/>
      <c r="D956" s="6"/>
      <c r="E956" s="85"/>
      <c r="F956" s="86"/>
      <c r="G956" s="87">
        <f t="shared" si="14"/>
        <v>0</v>
      </c>
      <c r="H956" s="67"/>
      <c r="I956" s="134"/>
    </row>
    <row r="957" spans="3:9">
      <c r="C957" s="6"/>
      <c r="D957" s="6"/>
      <c r="E957" s="85"/>
      <c r="F957" s="86"/>
      <c r="G957" s="87">
        <f t="shared" si="14"/>
        <v>0</v>
      </c>
      <c r="H957" s="67"/>
      <c r="I957" s="134"/>
    </row>
    <row r="958" spans="3:9">
      <c r="C958" s="6"/>
      <c r="D958" s="6"/>
      <c r="E958" s="85"/>
      <c r="F958" s="86"/>
      <c r="G958" s="87">
        <f t="shared" si="14"/>
        <v>0</v>
      </c>
      <c r="H958" s="67"/>
      <c r="I958" s="134"/>
    </row>
    <row r="959" spans="3:9">
      <c r="C959" s="6"/>
      <c r="D959" s="6"/>
      <c r="E959" s="85"/>
      <c r="F959" s="86"/>
      <c r="G959" s="87">
        <f t="shared" si="14"/>
        <v>0</v>
      </c>
      <c r="H959" s="67"/>
      <c r="I959" s="134"/>
    </row>
    <row r="960" spans="3:9">
      <c r="C960" s="6"/>
      <c r="D960" s="6"/>
      <c r="E960" s="85"/>
      <c r="F960" s="86"/>
      <c r="G960" s="87">
        <f t="shared" si="14"/>
        <v>0</v>
      </c>
      <c r="H960" s="67"/>
      <c r="I960" s="134"/>
    </row>
    <row r="961" spans="3:9">
      <c r="C961" s="6"/>
      <c r="D961" s="6"/>
      <c r="E961" s="85"/>
      <c r="F961" s="86"/>
      <c r="G961" s="87">
        <f t="shared" si="14"/>
        <v>0</v>
      </c>
      <c r="H961" s="67"/>
      <c r="I961" s="134"/>
    </row>
    <row r="962" spans="3:9">
      <c r="C962" s="6"/>
      <c r="D962" s="6"/>
      <c r="E962" s="85"/>
      <c r="F962" s="86"/>
      <c r="G962" s="87">
        <f t="shared" si="14"/>
        <v>0</v>
      </c>
      <c r="H962" s="67"/>
      <c r="I962" s="134"/>
    </row>
    <row r="963" spans="3:9">
      <c r="C963" s="6"/>
      <c r="D963" s="6"/>
      <c r="E963" s="85"/>
      <c r="F963" s="86"/>
      <c r="G963" s="87">
        <f t="shared" ref="G963:G1026" si="15">E963+F963</f>
        <v>0</v>
      </c>
      <c r="H963" s="67"/>
      <c r="I963" s="134"/>
    </row>
    <row r="964" spans="3:9">
      <c r="C964" s="6"/>
      <c r="D964" s="6"/>
      <c r="E964" s="85"/>
      <c r="F964" s="86"/>
      <c r="G964" s="87">
        <f t="shared" si="15"/>
        <v>0</v>
      </c>
      <c r="H964" s="67"/>
      <c r="I964" s="134"/>
    </row>
    <row r="965" spans="3:9">
      <c r="C965" s="6"/>
      <c r="D965" s="6"/>
      <c r="E965" s="85"/>
      <c r="F965" s="86"/>
      <c r="G965" s="87">
        <f t="shared" si="15"/>
        <v>0</v>
      </c>
      <c r="H965" s="67"/>
      <c r="I965" s="134"/>
    </row>
    <row r="966" spans="3:9">
      <c r="C966" s="6"/>
      <c r="D966" s="6"/>
      <c r="E966" s="85"/>
      <c r="F966" s="86"/>
      <c r="G966" s="87">
        <f t="shared" si="15"/>
        <v>0</v>
      </c>
      <c r="H966" s="67"/>
      <c r="I966" s="134"/>
    </row>
    <row r="967" spans="3:9">
      <c r="C967" s="6"/>
      <c r="D967" s="6"/>
      <c r="E967" s="85"/>
      <c r="F967" s="86"/>
      <c r="G967" s="87">
        <f t="shared" si="15"/>
        <v>0</v>
      </c>
      <c r="H967" s="67"/>
      <c r="I967" s="134"/>
    </row>
    <row r="968" spans="3:9">
      <c r="C968" s="6"/>
      <c r="D968" s="6"/>
      <c r="E968" s="85"/>
      <c r="F968" s="86"/>
      <c r="G968" s="87">
        <f t="shared" si="15"/>
        <v>0</v>
      </c>
      <c r="H968" s="67"/>
      <c r="I968" s="134"/>
    </row>
    <row r="969" spans="3:9">
      <c r="C969" s="6"/>
      <c r="D969" s="6"/>
      <c r="E969" s="85"/>
      <c r="F969" s="86"/>
      <c r="G969" s="87">
        <f t="shared" si="15"/>
        <v>0</v>
      </c>
      <c r="H969" s="67"/>
      <c r="I969" s="134"/>
    </row>
    <row r="970" spans="3:9">
      <c r="C970" s="6"/>
      <c r="D970" s="6"/>
      <c r="E970" s="85"/>
      <c r="F970" s="86"/>
      <c r="G970" s="87">
        <f t="shared" si="15"/>
        <v>0</v>
      </c>
      <c r="H970" s="67"/>
      <c r="I970" s="134"/>
    </row>
    <row r="971" spans="3:9">
      <c r="C971" s="6"/>
      <c r="D971" s="6"/>
      <c r="E971" s="85"/>
      <c r="F971" s="86"/>
      <c r="G971" s="87">
        <f t="shared" si="15"/>
        <v>0</v>
      </c>
      <c r="H971" s="67"/>
      <c r="I971" s="134"/>
    </row>
    <row r="972" spans="3:9">
      <c r="C972" s="6"/>
      <c r="D972" s="6"/>
      <c r="E972" s="85"/>
      <c r="F972" s="86"/>
      <c r="G972" s="87">
        <f t="shared" si="15"/>
        <v>0</v>
      </c>
      <c r="H972" s="67"/>
      <c r="I972" s="134"/>
    </row>
    <row r="973" spans="3:9">
      <c r="C973" s="6"/>
      <c r="D973" s="6"/>
      <c r="E973" s="85"/>
      <c r="F973" s="86"/>
      <c r="G973" s="87">
        <f t="shared" si="15"/>
        <v>0</v>
      </c>
      <c r="H973" s="67"/>
      <c r="I973" s="134"/>
    </row>
    <row r="974" spans="3:9">
      <c r="C974" s="6"/>
      <c r="D974" s="6"/>
      <c r="E974" s="85"/>
      <c r="F974" s="86"/>
      <c r="G974" s="87">
        <f t="shared" si="15"/>
        <v>0</v>
      </c>
      <c r="H974" s="67"/>
      <c r="I974" s="134"/>
    </row>
    <row r="975" spans="3:9">
      <c r="C975" s="6"/>
      <c r="D975" s="6"/>
      <c r="E975" s="85"/>
      <c r="F975" s="86"/>
      <c r="G975" s="87">
        <f t="shared" si="15"/>
        <v>0</v>
      </c>
      <c r="H975" s="67"/>
      <c r="I975" s="134"/>
    </row>
    <row r="976" spans="3:9">
      <c r="C976" s="6"/>
      <c r="D976" s="6"/>
      <c r="E976" s="85"/>
      <c r="F976" s="86"/>
      <c r="G976" s="87">
        <f t="shared" si="15"/>
        <v>0</v>
      </c>
      <c r="H976" s="67"/>
      <c r="I976" s="134"/>
    </row>
    <row r="977" spans="3:9">
      <c r="C977" s="6"/>
      <c r="D977" s="6"/>
      <c r="E977" s="85"/>
      <c r="F977" s="86"/>
      <c r="G977" s="87">
        <f t="shared" si="15"/>
        <v>0</v>
      </c>
      <c r="H977" s="67"/>
      <c r="I977" s="134"/>
    </row>
    <row r="978" spans="3:9">
      <c r="C978" s="6"/>
      <c r="D978" s="6"/>
      <c r="E978" s="85"/>
      <c r="F978" s="86"/>
      <c r="G978" s="87">
        <f t="shared" si="15"/>
        <v>0</v>
      </c>
      <c r="H978" s="67"/>
      <c r="I978" s="134"/>
    </row>
    <row r="979" spans="3:9">
      <c r="C979" s="6"/>
      <c r="D979" s="6"/>
      <c r="E979" s="85"/>
      <c r="F979" s="86"/>
      <c r="G979" s="87">
        <f t="shared" si="15"/>
        <v>0</v>
      </c>
      <c r="H979" s="67"/>
      <c r="I979" s="134"/>
    </row>
    <row r="980" spans="3:9">
      <c r="C980" s="6"/>
      <c r="D980" s="6"/>
      <c r="E980" s="85"/>
      <c r="F980" s="86"/>
      <c r="G980" s="87">
        <f t="shared" si="15"/>
        <v>0</v>
      </c>
      <c r="H980" s="67"/>
      <c r="I980" s="134"/>
    </row>
    <row r="981" spans="3:9">
      <c r="C981" s="6"/>
      <c r="D981" s="6"/>
      <c r="E981" s="85"/>
      <c r="F981" s="86"/>
      <c r="G981" s="87">
        <f t="shared" si="15"/>
        <v>0</v>
      </c>
      <c r="H981" s="67"/>
      <c r="I981" s="134"/>
    </row>
    <row r="982" spans="3:9">
      <c r="C982" s="6"/>
      <c r="D982" s="6"/>
      <c r="E982" s="85"/>
      <c r="F982" s="86"/>
      <c r="G982" s="87">
        <f t="shared" si="15"/>
        <v>0</v>
      </c>
      <c r="H982" s="67"/>
      <c r="I982" s="134"/>
    </row>
    <row r="983" spans="3:9">
      <c r="C983" s="6"/>
      <c r="D983" s="6"/>
      <c r="E983" s="85"/>
      <c r="F983" s="86"/>
      <c r="G983" s="87">
        <f t="shared" si="15"/>
        <v>0</v>
      </c>
      <c r="H983" s="67"/>
      <c r="I983" s="134"/>
    </row>
    <row r="984" spans="3:9">
      <c r="C984" s="6"/>
      <c r="D984" s="6"/>
      <c r="E984" s="85"/>
      <c r="F984" s="86"/>
      <c r="G984" s="87">
        <f t="shared" si="15"/>
        <v>0</v>
      </c>
      <c r="H984" s="67"/>
      <c r="I984" s="134"/>
    </row>
    <row r="985" spans="3:9">
      <c r="C985" s="6"/>
      <c r="D985" s="6"/>
      <c r="E985" s="85"/>
      <c r="F985" s="86"/>
      <c r="G985" s="87">
        <f t="shared" si="15"/>
        <v>0</v>
      </c>
      <c r="H985" s="67"/>
      <c r="I985" s="134"/>
    </row>
    <row r="986" spans="3:9">
      <c r="C986" s="6"/>
      <c r="D986" s="6"/>
      <c r="E986" s="85"/>
      <c r="F986" s="86"/>
      <c r="G986" s="87">
        <f t="shared" si="15"/>
        <v>0</v>
      </c>
      <c r="H986" s="67"/>
      <c r="I986" s="134"/>
    </row>
    <row r="987" spans="3:9">
      <c r="C987" s="6"/>
      <c r="D987" s="6"/>
      <c r="E987" s="85"/>
      <c r="F987" s="86"/>
      <c r="G987" s="87">
        <f t="shared" si="15"/>
        <v>0</v>
      </c>
      <c r="H987" s="67"/>
      <c r="I987" s="134"/>
    </row>
    <row r="988" spans="3:9">
      <c r="C988" s="6"/>
      <c r="D988" s="6"/>
      <c r="E988" s="85"/>
      <c r="F988" s="86"/>
      <c r="G988" s="87">
        <f t="shared" si="15"/>
        <v>0</v>
      </c>
      <c r="H988" s="67"/>
      <c r="I988" s="134"/>
    </row>
    <row r="989" spans="3:9">
      <c r="C989" s="6"/>
      <c r="D989" s="6"/>
      <c r="E989" s="85"/>
      <c r="F989" s="86"/>
      <c r="G989" s="87">
        <f t="shared" si="15"/>
        <v>0</v>
      </c>
      <c r="H989" s="67"/>
      <c r="I989" s="134"/>
    </row>
    <row r="990" spans="3:9">
      <c r="C990" s="6"/>
      <c r="D990" s="6"/>
      <c r="E990" s="85"/>
      <c r="F990" s="86"/>
      <c r="G990" s="87">
        <f t="shared" si="15"/>
        <v>0</v>
      </c>
      <c r="H990" s="67"/>
      <c r="I990" s="134"/>
    </row>
    <row r="991" spans="3:9">
      <c r="C991" s="6"/>
      <c r="D991" s="6"/>
      <c r="E991" s="85"/>
      <c r="F991" s="86"/>
      <c r="G991" s="87">
        <f t="shared" si="15"/>
        <v>0</v>
      </c>
      <c r="H991" s="67"/>
      <c r="I991" s="134"/>
    </row>
    <row r="992" spans="3:9">
      <c r="C992" s="6"/>
      <c r="D992" s="6"/>
      <c r="E992" s="85"/>
      <c r="F992" s="86"/>
      <c r="G992" s="87">
        <f t="shared" si="15"/>
        <v>0</v>
      </c>
      <c r="H992" s="67"/>
      <c r="I992" s="134"/>
    </row>
    <row r="993" spans="1:10">
      <c r="C993" s="6"/>
      <c r="D993" s="6"/>
      <c r="E993" s="85"/>
      <c r="F993" s="86"/>
      <c r="G993" s="87">
        <f t="shared" si="15"/>
        <v>0</v>
      </c>
      <c r="H993" s="67"/>
      <c r="I993" s="134"/>
    </row>
    <row r="994" spans="1:10">
      <c r="C994" s="6"/>
      <c r="D994" s="6"/>
      <c r="E994" s="85"/>
      <c r="F994" s="86"/>
      <c r="G994" s="87">
        <f t="shared" si="15"/>
        <v>0</v>
      </c>
      <c r="H994" s="67"/>
      <c r="I994" s="134"/>
    </row>
    <row r="995" spans="1:10">
      <c r="C995" s="6"/>
      <c r="D995" s="6"/>
      <c r="E995" s="85"/>
      <c r="F995" s="86"/>
      <c r="G995" s="87">
        <f t="shared" si="15"/>
        <v>0</v>
      </c>
      <c r="H995" s="67"/>
      <c r="I995" s="134"/>
    </row>
    <row r="996" spans="1:10">
      <c r="C996" s="6"/>
      <c r="D996" s="6"/>
      <c r="E996" s="85"/>
      <c r="F996" s="86"/>
      <c r="G996" s="87">
        <f t="shared" si="15"/>
        <v>0</v>
      </c>
      <c r="H996" s="67"/>
      <c r="I996" s="134"/>
    </row>
    <row r="997" spans="1:10">
      <c r="C997" s="6"/>
      <c r="D997" s="6"/>
      <c r="E997" s="85"/>
      <c r="F997" s="86"/>
      <c r="G997" s="87">
        <f t="shared" si="15"/>
        <v>0</v>
      </c>
      <c r="H997" s="67"/>
      <c r="I997" s="134"/>
    </row>
    <row r="998" spans="1:10">
      <c r="C998" s="6"/>
      <c r="D998" s="6"/>
      <c r="E998" s="85"/>
      <c r="F998" s="86"/>
      <c r="G998" s="87">
        <f t="shared" si="15"/>
        <v>0</v>
      </c>
      <c r="H998" s="67"/>
      <c r="I998" s="134"/>
    </row>
    <row r="999" spans="1:10">
      <c r="C999" s="6"/>
      <c r="D999" s="6"/>
      <c r="E999" s="85"/>
      <c r="F999" s="86"/>
      <c r="G999" s="87">
        <f t="shared" si="15"/>
        <v>0</v>
      </c>
      <c r="H999" s="67"/>
      <c r="I999" s="134"/>
    </row>
    <row r="1000" spans="1:10">
      <c r="A1000" s="24"/>
      <c r="E1000" s="85"/>
      <c r="F1000" s="86"/>
      <c r="G1000" s="87">
        <f t="shared" si="15"/>
        <v>0</v>
      </c>
      <c r="H1000" s="69"/>
      <c r="I1000" s="134"/>
      <c r="J1000" s="29"/>
    </row>
    <row r="1001" spans="1:10">
      <c r="A1001" s="24"/>
      <c r="E1001" s="85"/>
      <c r="F1001" s="86"/>
      <c r="G1001" s="87">
        <f t="shared" si="15"/>
        <v>0</v>
      </c>
      <c r="H1001" s="69"/>
      <c r="I1001" s="134"/>
      <c r="J1001" s="29"/>
    </row>
    <row r="1002" spans="1:10">
      <c r="A1002" s="24"/>
      <c r="E1002" s="85"/>
      <c r="F1002" s="86"/>
      <c r="G1002" s="87">
        <f t="shared" si="15"/>
        <v>0</v>
      </c>
      <c r="H1002" s="69"/>
      <c r="I1002" s="134"/>
      <c r="J1002" s="29"/>
    </row>
    <row r="1003" spans="1:10">
      <c r="A1003" s="24"/>
      <c r="E1003" s="85"/>
      <c r="F1003" s="86"/>
      <c r="G1003" s="87">
        <f t="shared" si="15"/>
        <v>0</v>
      </c>
      <c r="H1003" s="69"/>
      <c r="I1003" s="134"/>
      <c r="J1003" s="29"/>
    </row>
    <row r="1004" spans="1:10">
      <c r="A1004" s="24"/>
      <c r="E1004" s="85"/>
      <c r="F1004" s="86"/>
      <c r="G1004" s="87">
        <f t="shared" si="15"/>
        <v>0</v>
      </c>
      <c r="H1004" s="69"/>
      <c r="I1004" s="134"/>
      <c r="J1004" s="29"/>
    </row>
    <row r="1005" spans="1:10">
      <c r="A1005" s="24"/>
      <c r="E1005" s="85"/>
      <c r="F1005" s="86"/>
      <c r="G1005" s="87">
        <f t="shared" si="15"/>
        <v>0</v>
      </c>
      <c r="H1005" s="69"/>
      <c r="I1005" s="134"/>
      <c r="J1005" s="29"/>
    </row>
    <row r="1006" spans="1:10">
      <c r="A1006" s="24"/>
      <c r="E1006" s="85"/>
      <c r="F1006" s="86"/>
      <c r="G1006" s="87">
        <f t="shared" si="15"/>
        <v>0</v>
      </c>
      <c r="H1006" s="69"/>
      <c r="I1006" s="134"/>
      <c r="J1006" s="29"/>
    </row>
    <row r="1007" spans="1:10">
      <c r="A1007" s="24"/>
      <c r="E1007" s="85"/>
      <c r="F1007" s="86"/>
      <c r="G1007" s="87">
        <f t="shared" si="15"/>
        <v>0</v>
      </c>
      <c r="H1007" s="69"/>
      <c r="I1007" s="134"/>
      <c r="J1007" s="29"/>
    </row>
    <row r="1008" spans="1:10">
      <c r="A1008" s="24"/>
      <c r="E1008" s="85"/>
      <c r="F1008" s="86"/>
      <c r="G1008" s="87">
        <f t="shared" si="15"/>
        <v>0</v>
      </c>
      <c r="H1008" s="69"/>
      <c r="I1008" s="134"/>
      <c r="J1008" s="29"/>
    </row>
    <row r="1009" spans="1:10">
      <c r="A1009" s="24"/>
      <c r="E1009" s="85"/>
      <c r="F1009" s="86"/>
      <c r="G1009" s="87">
        <f t="shared" si="15"/>
        <v>0</v>
      </c>
      <c r="H1009" s="69"/>
      <c r="I1009" s="134"/>
      <c r="J1009" s="29"/>
    </row>
    <row r="1010" spans="1:10">
      <c r="A1010" s="24"/>
      <c r="E1010" s="85"/>
      <c r="F1010" s="86"/>
      <c r="G1010" s="87">
        <f t="shared" si="15"/>
        <v>0</v>
      </c>
      <c r="H1010" s="69"/>
      <c r="I1010" s="134"/>
      <c r="J1010" s="29"/>
    </row>
    <row r="1011" spans="1:10">
      <c r="A1011" s="24"/>
      <c r="E1011" s="85"/>
      <c r="F1011" s="86"/>
      <c r="G1011" s="87">
        <f t="shared" si="15"/>
        <v>0</v>
      </c>
      <c r="H1011" s="69"/>
      <c r="I1011" s="134"/>
      <c r="J1011" s="29"/>
    </row>
    <row r="1012" spans="1:10">
      <c r="A1012" s="24"/>
      <c r="E1012" s="85"/>
      <c r="F1012" s="86"/>
      <c r="G1012" s="87">
        <f t="shared" si="15"/>
        <v>0</v>
      </c>
      <c r="H1012" s="69"/>
      <c r="I1012" s="134"/>
      <c r="J1012" s="29"/>
    </row>
    <row r="1013" spans="1:10">
      <c r="A1013" s="24"/>
      <c r="E1013" s="85"/>
      <c r="F1013" s="86"/>
      <c r="G1013" s="87">
        <f t="shared" si="15"/>
        <v>0</v>
      </c>
      <c r="H1013" s="69"/>
      <c r="I1013" s="134"/>
      <c r="J1013" s="29"/>
    </row>
    <row r="1014" spans="1:10">
      <c r="A1014" s="24"/>
      <c r="E1014" s="85"/>
      <c r="F1014" s="86"/>
      <c r="G1014" s="87">
        <f t="shared" si="15"/>
        <v>0</v>
      </c>
      <c r="H1014" s="69"/>
      <c r="I1014" s="134"/>
      <c r="J1014" s="29"/>
    </row>
    <row r="1015" spans="1:10">
      <c r="A1015" s="24"/>
      <c r="E1015" s="85"/>
      <c r="F1015" s="86"/>
      <c r="G1015" s="87">
        <f t="shared" si="15"/>
        <v>0</v>
      </c>
      <c r="H1015" s="69"/>
      <c r="I1015" s="134"/>
      <c r="J1015" s="29"/>
    </row>
    <row r="1016" spans="1:10">
      <c r="A1016" s="24"/>
      <c r="E1016" s="85"/>
      <c r="F1016" s="86"/>
      <c r="G1016" s="87">
        <f t="shared" si="15"/>
        <v>0</v>
      </c>
      <c r="H1016" s="69"/>
      <c r="I1016" s="134"/>
      <c r="J1016" s="29"/>
    </row>
    <row r="1017" spans="1:10">
      <c r="A1017" s="24"/>
      <c r="E1017" s="85"/>
      <c r="F1017" s="86"/>
      <c r="G1017" s="87">
        <f t="shared" si="15"/>
        <v>0</v>
      </c>
      <c r="H1017" s="69"/>
      <c r="I1017" s="134"/>
      <c r="J1017" s="29"/>
    </row>
    <row r="1018" spans="1:10">
      <c r="A1018" s="24"/>
      <c r="E1018" s="85"/>
      <c r="F1018" s="86"/>
      <c r="G1018" s="87">
        <f t="shared" si="15"/>
        <v>0</v>
      </c>
      <c r="H1018" s="69"/>
      <c r="I1018" s="134"/>
      <c r="J1018" s="29"/>
    </row>
    <row r="1019" spans="1:10">
      <c r="A1019" s="24"/>
      <c r="E1019" s="85"/>
      <c r="F1019" s="86"/>
      <c r="G1019" s="87">
        <f t="shared" si="15"/>
        <v>0</v>
      </c>
      <c r="H1019" s="69"/>
      <c r="I1019" s="134"/>
      <c r="J1019" s="29"/>
    </row>
    <row r="1020" spans="1:10">
      <c r="A1020" s="24"/>
      <c r="E1020" s="85"/>
      <c r="F1020" s="86"/>
      <c r="G1020" s="87">
        <f t="shared" si="15"/>
        <v>0</v>
      </c>
      <c r="H1020" s="69"/>
      <c r="I1020" s="134"/>
      <c r="J1020" s="29"/>
    </row>
    <row r="1021" spans="1:10">
      <c r="A1021" s="24"/>
      <c r="E1021" s="85"/>
      <c r="F1021" s="86"/>
      <c r="G1021" s="87">
        <f t="shared" si="15"/>
        <v>0</v>
      </c>
      <c r="H1021" s="69"/>
      <c r="I1021" s="134"/>
      <c r="J1021" s="29"/>
    </row>
    <row r="1022" spans="1:10">
      <c r="A1022" s="24"/>
      <c r="E1022" s="85"/>
      <c r="F1022" s="86"/>
      <c r="G1022" s="87">
        <f t="shared" si="15"/>
        <v>0</v>
      </c>
      <c r="H1022" s="69"/>
      <c r="I1022" s="134"/>
      <c r="J1022" s="29"/>
    </row>
    <row r="1023" spans="1:10">
      <c r="A1023" s="24"/>
      <c r="E1023" s="85"/>
      <c r="F1023" s="86"/>
      <c r="G1023" s="87">
        <f t="shared" si="15"/>
        <v>0</v>
      </c>
      <c r="H1023" s="69"/>
      <c r="I1023" s="134"/>
      <c r="J1023" s="29"/>
    </row>
    <row r="1024" spans="1:10">
      <c r="A1024" s="24"/>
      <c r="E1024" s="85"/>
      <c r="F1024" s="86"/>
      <c r="G1024" s="87">
        <f t="shared" si="15"/>
        <v>0</v>
      </c>
      <c r="H1024" s="69"/>
      <c r="I1024" s="134"/>
      <c r="J1024" s="29"/>
    </row>
    <row r="1025" spans="1:10">
      <c r="A1025" s="24"/>
      <c r="E1025" s="85"/>
      <c r="F1025" s="86"/>
      <c r="G1025" s="87">
        <f t="shared" si="15"/>
        <v>0</v>
      </c>
      <c r="H1025" s="69"/>
      <c r="I1025" s="134"/>
      <c r="J1025" s="29"/>
    </row>
    <row r="1026" spans="1:10">
      <c r="A1026" s="24"/>
      <c r="E1026" s="85"/>
      <c r="F1026" s="86"/>
      <c r="G1026" s="87">
        <f t="shared" si="15"/>
        <v>0</v>
      </c>
      <c r="H1026" s="69"/>
      <c r="I1026" s="134"/>
      <c r="J1026" s="29"/>
    </row>
    <row r="1027" spans="1:10">
      <c r="A1027" s="24"/>
      <c r="E1027" s="85"/>
      <c r="F1027" s="86"/>
      <c r="G1027" s="87">
        <f t="shared" ref="G1027:G1090" si="16">E1027+F1027</f>
        <v>0</v>
      </c>
      <c r="H1027" s="69"/>
      <c r="I1027" s="134"/>
      <c r="J1027" s="29"/>
    </row>
    <row r="1028" spans="1:10">
      <c r="A1028" s="24"/>
      <c r="E1028" s="85"/>
      <c r="F1028" s="86"/>
      <c r="G1028" s="87">
        <f t="shared" si="16"/>
        <v>0</v>
      </c>
      <c r="H1028" s="69"/>
      <c r="I1028" s="134"/>
      <c r="J1028" s="29"/>
    </row>
    <row r="1029" spans="1:10">
      <c r="A1029" s="24"/>
      <c r="E1029" s="85"/>
      <c r="F1029" s="86"/>
      <c r="G1029" s="87">
        <f t="shared" si="16"/>
        <v>0</v>
      </c>
      <c r="H1029" s="69"/>
      <c r="I1029" s="134"/>
      <c r="J1029" s="29"/>
    </row>
    <row r="1030" spans="1:10">
      <c r="A1030" s="24"/>
      <c r="E1030" s="85"/>
      <c r="F1030" s="86"/>
      <c r="G1030" s="87">
        <f t="shared" si="16"/>
        <v>0</v>
      </c>
      <c r="H1030" s="69"/>
      <c r="I1030" s="134"/>
      <c r="J1030" s="29"/>
    </row>
    <row r="1031" spans="1:10">
      <c r="A1031" s="24"/>
      <c r="E1031" s="85"/>
      <c r="F1031" s="86"/>
      <c r="G1031" s="87">
        <f t="shared" si="16"/>
        <v>0</v>
      </c>
      <c r="H1031" s="69"/>
      <c r="I1031" s="134"/>
      <c r="J1031" s="29"/>
    </row>
    <row r="1032" spans="1:10">
      <c r="A1032" s="24"/>
      <c r="E1032" s="85"/>
      <c r="F1032" s="86"/>
      <c r="G1032" s="87">
        <f t="shared" si="16"/>
        <v>0</v>
      </c>
      <c r="H1032" s="69"/>
      <c r="I1032" s="134"/>
      <c r="J1032" s="29"/>
    </row>
    <row r="1033" spans="1:10">
      <c r="A1033" s="24"/>
      <c r="E1033" s="85"/>
      <c r="F1033" s="86"/>
      <c r="G1033" s="87">
        <f t="shared" si="16"/>
        <v>0</v>
      </c>
      <c r="H1033" s="69"/>
      <c r="I1033" s="134"/>
      <c r="J1033" s="29"/>
    </row>
    <row r="1034" spans="1:10">
      <c r="A1034" s="24"/>
      <c r="E1034" s="85"/>
      <c r="F1034" s="86"/>
      <c r="G1034" s="87">
        <f t="shared" si="16"/>
        <v>0</v>
      </c>
      <c r="H1034" s="69"/>
      <c r="I1034" s="134"/>
      <c r="J1034" s="29"/>
    </row>
    <row r="1035" spans="1:10">
      <c r="A1035" s="24"/>
      <c r="E1035" s="85"/>
      <c r="F1035" s="86"/>
      <c r="G1035" s="87">
        <f t="shared" si="16"/>
        <v>0</v>
      </c>
      <c r="H1035" s="69"/>
      <c r="I1035" s="134"/>
      <c r="J1035" s="29"/>
    </row>
    <row r="1036" spans="1:10">
      <c r="A1036" s="24"/>
      <c r="E1036" s="85"/>
      <c r="F1036" s="86"/>
      <c r="G1036" s="87">
        <f t="shared" si="16"/>
        <v>0</v>
      </c>
      <c r="H1036" s="69"/>
      <c r="I1036" s="134"/>
      <c r="J1036" s="29"/>
    </row>
    <row r="1037" spans="1:10">
      <c r="A1037" s="24"/>
      <c r="E1037" s="85"/>
      <c r="F1037" s="86"/>
      <c r="G1037" s="87">
        <f t="shared" si="16"/>
        <v>0</v>
      </c>
      <c r="H1037" s="69"/>
      <c r="I1037" s="134"/>
      <c r="J1037" s="29"/>
    </row>
    <row r="1038" spans="1:10">
      <c r="A1038" s="24"/>
      <c r="E1038" s="85"/>
      <c r="F1038" s="86"/>
      <c r="G1038" s="87">
        <f t="shared" si="16"/>
        <v>0</v>
      </c>
      <c r="H1038" s="69"/>
      <c r="I1038" s="134"/>
      <c r="J1038" s="29"/>
    </row>
    <row r="1039" spans="1:10">
      <c r="A1039" s="24"/>
      <c r="E1039" s="85"/>
      <c r="F1039" s="86"/>
      <c r="G1039" s="87">
        <f t="shared" si="16"/>
        <v>0</v>
      </c>
      <c r="H1039" s="69"/>
      <c r="I1039" s="134"/>
      <c r="J1039" s="29"/>
    </row>
    <row r="1040" spans="1:10">
      <c r="A1040" s="24"/>
      <c r="E1040" s="85"/>
      <c r="F1040" s="86"/>
      <c r="G1040" s="87">
        <f t="shared" si="16"/>
        <v>0</v>
      </c>
      <c r="H1040" s="69"/>
      <c r="I1040" s="134"/>
      <c r="J1040" s="29"/>
    </row>
    <row r="1041" spans="1:10">
      <c r="A1041" s="24"/>
      <c r="E1041" s="85"/>
      <c r="F1041" s="86"/>
      <c r="G1041" s="87">
        <f t="shared" si="16"/>
        <v>0</v>
      </c>
      <c r="H1041" s="69"/>
      <c r="I1041" s="134"/>
      <c r="J1041" s="29"/>
    </row>
    <row r="1042" spans="1:10">
      <c r="A1042" s="24"/>
      <c r="E1042" s="85"/>
      <c r="F1042" s="86"/>
      <c r="G1042" s="87">
        <f t="shared" si="16"/>
        <v>0</v>
      </c>
      <c r="H1042" s="69"/>
      <c r="I1042" s="134"/>
      <c r="J1042" s="29"/>
    </row>
    <row r="1043" spans="1:10">
      <c r="A1043" s="24"/>
      <c r="E1043" s="85"/>
      <c r="F1043" s="86"/>
      <c r="G1043" s="87">
        <f t="shared" si="16"/>
        <v>0</v>
      </c>
      <c r="H1043" s="69"/>
      <c r="I1043" s="134"/>
      <c r="J1043" s="29"/>
    </row>
    <row r="1044" spans="1:10">
      <c r="A1044" s="24"/>
      <c r="E1044" s="85"/>
      <c r="F1044" s="86"/>
      <c r="G1044" s="87">
        <f t="shared" si="16"/>
        <v>0</v>
      </c>
      <c r="H1044" s="69"/>
      <c r="I1044" s="134"/>
      <c r="J1044" s="29"/>
    </row>
    <row r="1045" spans="1:10">
      <c r="A1045" s="24"/>
      <c r="E1045" s="85"/>
      <c r="F1045" s="86"/>
      <c r="G1045" s="87">
        <f t="shared" si="16"/>
        <v>0</v>
      </c>
      <c r="H1045" s="69"/>
      <c r="I1045" s="134"/>
      <c r="J1045" s="29"/>
    </row>
    <row r="1046" spans="1:10">
      <c r="A1046" s="24"/>
      <c r="E1046" s="85"/>
      <c r="F1046" s="86"/>
      <c r="G1046" s="87">
        <f t="shared" si="16"/>
        <v>0</v>
      </c>
      <c r="H1046" s="69"/>
      <c r="I1046" s="134"/>
      <c r="J1046" s="29"/>
    </row>
    <row r="1047" spans="1:10">
      <c r="A1047" s="24"/>
      <c r="E1047" s="85"/>
      <c r="F1047" s="86"/>
      <c r="G1047" s="87">
        <f t="shared" si="16"/>
        <v>0</v>
      </c>
      <c r="H1047" s="69"/>
      <c r="I1047" s="134"/>
      <c r="J1047" s="29"/>
    </row>
    <row r="1048" spans="1:10">
      <c r="A1048" s="24"/>
      <c r="E1048" s="85"/>
      <c r="F1048" s="86"/>
      <c r="G1048" s="87">
        <f t="shared" si="16"/>
        <v>0</v>
      </c>
      <c r="H1048" s="69"/>
      <c r="I1048" s="134"/>
      <c r="J1048" s="29"/>
    </row>
    <row r="1049" spans="1:10">
      <c r="A1049" s="24"/>
      <c r="E1049" s="85"/>
      <c r="F1049" s="86"/>
      <c r="G1049" s="87">
        <f t="shared" si="16"/>
        <v>0</v>
      </c>
      <c r="H1049" s="69"/>
      <c r="I1049" s="134"/>
      <c r="J1049" s="29"/>
    </row>
    <row r="1050" spans="1:10">
      <c r="A1050" s="24"/>
      <c r="E1050" s="85"/>
      <c r="F1050" s="86"/>
      <c r="G1050" s="87">
        <f t="shared" si="16"/>
        <v>0</v>
      </c>
      <c r="H1050" s="69"/>
      <c r="I1050" s="134"/>
      <c r="J1050" s="29"/>
    </row>
    <row r="1051" spans="1:10">
      <c r="A1051" s="24"/>
      <c r="E1051" s="85"/>
      <c r="F1051" s="86"/>
      <c r="G1051" s="87">
        <f t="shared" si="16"/>
        <v>0</v>
      </c>
      <c r="H1051" s="69"/>
      <c r="I1051" s="134"/>
      <c r="J1051" s="29"/>
    </row>
    <row r="1052" spans="1:10">
      <c r="A1052" s="24"/>
      <c r="E1052" s="85"/>
      <c r="F1052" s="86"/>
      <c r="G1052" s="87">
        <f t="shared" si="16"/>
        <v>0</v>
      </c>
      <c r="H1052" s="69"/>
      <c r="I1052" s="134"/>
      <c r="J1052" s="29"/>
    </row>
    <row r="1053" spans="1:10">
      <c r="A1053" s="24"/>
      <c r="E1053" s="85"/>
      <c r="F1053" s="86"/>
      <c r="G1053" s="87">
        <f t="shared" si="16"/>
        <v>0</v>
      </c>
      <c r="H1053" s="69"/>
      <c r="I1053" s="134"/>
      <c r="J1053" s="29"/>
    </row>
    <row r="1054" spans="1:10">
      <c r="A1054" s="24"/>
      <c r="E1054" s="85"/>
      <c r="F1054" s="86"/>
      <c r="G1054" s="87">
        <f t="shared" si="16"/>
        <v>0</v>
      </c>
      <c r="H1054" s="69"/>
      <c r="I1054" s="134"/>
      <c r="J1054" s="29"/>
    </row>
    <row r="1055" spans="1:10">
      <c r="A1055" s="24"/>
      <c r="E1055" s="85"/>
      <c r="F1055" s="86"/>
      <c r="G1055" s="87">
        <f t="shared" si="16"/>
        <v>0</v>
      </c>
      <c r="H1055" s="69"/>
      <c r="I1055" s="134"/>
      <c r="J1055" s="29"/>
    </row>
    <row r="1056" spans="1:10">
      <c r="A1056" s="24"/>
      <c r="E1056" s="85"/>
      <c r="F1056" s="86"/>
      <c r="G1056" s="87">
        <f t="shared" si="16"/>
        <v>0</v>
      </c>
      <c r="H1056" s="69"/>
      <c r="I1056" s="134"/>
      <c r="J1056" s="29"/>
    </row>
    <row r="1057" spans="1:10">
      <c r="A1057" s="24"/>
      <c r="E1057" s="85"/>
      <c r="F1057" s="86"/>
      <c r="G1057" s="87">
        <f t="shared" si="16"/>
        <v>0</v>
      </c>
      <c r="H1057" s="69"/>
      <c r="I1057" s="134"/>
      <c r="J1057" s="29"/>
    </row>
    <row r="1058" spans="1:10">
      <c r="A1058" s="24"/>
      <c r="E1058" s="85"/>
      <c r="F1058" s="86"/>
      <c r="G1058" s="87">
        <f t="shared" si="16"/>
        <v>0</v>
      </c>
      <c r="H1058" s="69"/>
      <c r="I1058" s="134"/>
      <c r="J1058" s="29"/>
    </row>
    <row r="1059" spans="1:10">
      <c r="A1059" s="24"/>
      <c r="E1059" s="85"/>
      <c r="F1059" s="86"/>
      <c r="G1059" s="87">
        <f t="shared" si="16"/>
        <v>0</v>
      </c>
      <c r="H1059" s="69"/>
      <c r="I1059" s="134"/>
      <c r="J1059" s="29"/>
    </row>
    <row r="1060" spans="1:10">
      <c r="A1060" s="24"/>
      <c r="E1060" s="85"/>
      <c r="F1060" s="86"/>
      <c r="G1060" s="87">
        <f t="shared" si="16"/>
        <v>0</v>
      </c>
      <c r="H1060" s="69"/>
      <c r="I1060" s="134"/>
      <c r="J1060" s="29"/>
    </row>
    <row r="1061" spans="1:10">
      <c r="A1061" s="24"/>
      <c r="E1061" s="85"/>
      <c r="F1061" s="86"/>
      <c r="G1061" s="87">
        <f t="shared" si="16"/>
        <v>0</v>
      </c>
      <c r="H1061" s="69"/>
      <c r="I1061" s="134"/>
      <c r="J1061" s="29"/>
    </row>
    <row r="1062" spans="1:10">
      <c r="A1062" s="24"/>
      <c r="E1062" s="85"/>
      <c r="F1062" s="86"/>
      <c r="G1062" s="87">
        <f t="shared" si="16"/>
        <v>0</v>
      </c>
      <c r="H1062" s="69"/>
      <c r="I1062" s="134"/>
      <c r="J1062" s="29"/>
    </row>
    <row r="1063" spans="1:10">
      <c r="A1063" s="24"/>
      <c r="E1063" s="85"/>
      <c r="F1063" s="86"/>
      <c r="G1063" s="87">
        <f t="shared" si="16"/>
        <v>0</v>
      </c>
      <c r="H1063" s="69"/>
      <c r="I1063" s="134"/>
      <c r="J1063" s="29"/>
    </row>
    <row r="1064" spans="1:10">
      <c r="A1064" s="24"/>
      <c r="E1064" s="85"/>
      <c r="F1064" s="86"/>
      <c r="G1064" s="87">
        <f t="shared" si="16"/>
        <v>0</v>
      </c>
      <c r="H1064" s="69"/>
      <c r="I1064" s="134"/>
      <c r="J1064" s="29"/>
    </row>
    <row r="1065" spans="1:10">
      <c r="A1065" s="24"/>
      <c r="E1065" s="85"/>
      <c r="F1065" s="86"/>
      <c r="G1065" s="87">
        <f t="shared" si="16"/>
        <v>0</v>
      </c>
      <c r="H1065" s="69"/>
      <c r="I1065" s="134"/>
      <c r="J1065" s="29"/>
    </row>
    <row r="1066" spans="1:10">
      <c r="A1066" s="24"/>
      <c r="E1066" s="85"/>
      <c r="F1066" s="86"/>
      <c r="G1066" s="87">
        <f t="shared" si="16"/>
        <v>0</v>
      </c>
      <c r="H1066" s="69"/>
      <c r="I1066" s="134"/>
      <c r="J1066" s="29"/>
    </row>
    <row r="1067" spans="1:10">
      <c r="A1067" s="24"/>
      <c r="E1067" s="85"/>
      <c r="F1067" s="86"/>
      <c r="G1067" s="87">
        <f t="shared" si="16"/>
        <v>0</v>
      </c>
      <c r="H1067" s="69"/>
      <c r="I1067" s="134"/>
      <c r="J1067" s="29"/>
    </row>
    <row r="1068" spans="1:10">
      <c r="A1068" s="24"/>
      <c r="E1068" s="85"/>
      <c r="F1068" s="86"/>
      <c r="G1068" s="87">
        <f t="shared" si="16"/>
        <v>0</v>
      </c>
      <c r="H1068" s="69"/>
      <c r="I1068" s="134"/>
      <c r="J1068" s="29"/>
    </row>
    <row r="1069" spans="1:10">
      <c r="A1069" s="24"/>
      <c r="E1069" s="85"/>
      <c r="F1069" s="86"/>
      <c r="G1069" s="87">
        <f t="shared" si="16"/>
        <v>0</v>
      </c>
      <c r="H1069" s="69"/>
      <c r="I1069" s="134"/>
      <c r="J1069" s="29"/>
    </row>
    <row r="1070" spans="1:10">
      <c r="A1070" s="24"/>
      <c r="E1070" s="85"/>
      <c r="F1070" s="86"/>
      <c r="G1070" s="87">
        <f t="shared" si="16"/>
        <v>0</v>
      </c>
      <c r="H1070" s="69"/>
      <c r="I1070" s="134"/>
      <c r="J1070" s="29"/>
    </row>
    <row r="1071" spans="1:10">
      <c r="A1071" s="24"/>
      <c r="E1071" s="85"/>
      <c r="F1071" s="86"/>
      <c r="G1071" s="87">
        <f t="shared" si="16"/>
        <v>0</v>
      </c>
      <c r="H1071" s="69"/>
      <c r="I1071" s="134"/>
      <c r="J1071" s="29"/>
    </row>
    <row r="1072" spans="1:10">
      <c r="A1072" s="24"/>
      <c r="E1072" s="85"/>
      <c r="F1072" s="86"/>
      <c r="G1072" s="87">
        <f t="shared" si="16"/>
        <v>0</v>
      </c>
      <c r="H1072" s="69"/>
      <c r="I1072" s="134"/>
      <c r="J1072" s="29"/>
    </row>
    <row r="1073" spans="1:10">
      <c r="A1073" s="24"/>
      <c r="E1073" s="85"/>
      <c r="F1073" s="86"/>
      <c r="G1073" s="87">
        <f t="shared" si="16"/>
        <v>0</v>
      </c>
      <c r="H1073" s="69"/>
      <c r="I1073" s="134"/>
      <c r="J1073" s="29"/>
    </row>
    <row r="1074" spans="1:10">
      <c r="A1074" s="24"/>
      <c r="E1074" s="85"/>
      <c r="F1074" s="86"/>
      <c r="G1074" s="87">
        <f t="shared" si="16"/>
        <v>0</v>
      </c>
      <c r="H1074" s="69"/>
      <c r="I1074" s="134"/>
      <c r="J1074" s="29"/>
    </row>
    <row r="1075" spans="1:10">
      <c r="A1075" s="24"/>
      <c r="E1075" s="85"/>
      <c r="F1075" s="86"/>
      <c r="G1075" s="87">
        <f t="shared" si="16"/>
        <v>0</v>
      </c>
      <c r="H1075" s="69"/>
      <c r="I1075" s="134"/>
      <c r="J1075" s="29"/>
    </row>
    <row r="1076" spans="1:10">
      <c r="A1076" s="24"/>
      <c r="E1076" s="85"/>
      <c r="F1076" s="86"/>
      <c r="G1076" s="87">
        <f t="shared" si="16"/>
        <v>0</v>
      </c>
      <c r="H1076" s="69"/>
      <c r="I1076" s="134"/>
      <c r="J1076" s="29"/>
    </row>
    <row r="1077" spans="1:10">
      <c r="A1077" s="24"/>
      <c r="E1077" s="85"/>
      <c r="F1077" s="86"/>
      <c r="G1077" s="87">
        <f t="shared" si="16"/>
        <v>0</v>
      </c>
      <c r="H1077" s="69"/>
      <c r="I1077" s="134"/>
      <c r="J1077" s="29"/>
    </row>
    <row r="1078" spans="1:10">
      <c r="A1078" s="24"/>
      <c r="E1078" s="85"/>
      <c r="F1078" s="86"/>
      <c r="G1078" s="87">
        <f t="shared" si="16"/>
        <v>0</v>
      </c>
      <c r="H1078" s="69"/>
      <c r="I1078" s="134"/>
      <c r="J1078" s="29"/>
    </row>
    <row r="1079" spans="1:10">
      <c r="A1079" s="24"/>
      <c r="E1079" s="85"/>
      <c r="F1079" s="86"/>
      <c r="G1079" s="87">
        <f t="shared" si="16"/>
        <v>0</v>
      </c>
      <c r="H1079" s="69"/>
      <c r="I1079" s="134"/>
      <c r="J1079" s="29"/>
    </row>
    <row r="1080" spans="1:10">
      <c r="A1080" s="24"/>
      <c r="E1080" s="85"/>
      <c r="F1080" s="86"/>
      <c r="G1080" s="87">
        <f t="shared" si="16"/>
        <v>0</v>
      </c>
      <c r="H1080" s="69"/>
      <c r="I1080" s="134"/>
      <c r="J1080" s="29"/>
    </row>
    <row r="1081" spans="1:10">
      <c r="A1081" s="24"/>
      <c r="E1081" s="85"/>
      <c r="F1081" s="86"/>
      <c r="G1081" s="87">
        <f t="shared" si="16"/>
        <v>0</v>
      </c>
      <c r="H1081" s="69"/>
      <c r="I1081" s="134"/>
      <c r="J1081" s="29"/>
    </row>
    <row r="1082" spans="1:10">
      <c r="A1082" s="24"/>
      <c r="E1082" s="85"/>
      <c r="F1082" s="86"/>
      <c r="G1082" s="87">
        <f t="shared" si="16"/>
        <v>0</v>
      </c>
      <c r="H1082" s="69"/>
      <c r="I1082" s="134"/>
      <c r="J1082" s="29"/>
    </row>
    <row r="1083" spans="1:10">
      <c r="A1083" s="24"/>
      <c r="E1083" s="85"/>
      <c r="F1083" s="86"/>
      <c r="G1083" s="87">
        <f t="shared" si="16"/>
        <v>0</v>
      </c>
      <c r="H1083" s="69"/>
      <c r="I1083" s="134"/>
      <c r="J1083" s="29"/>
    </row>
    <row r="1084" spans="1:10">
      <c r="A1084" s="24"/>
      <c r="E1084" s="85"/>
      <c r="F1084" s="86"/>
      <c r="G1084" s="87">
        <f t="shared" si="16"/>
        <v>0</v>
      </c>
      <c r="H1084" s="69"/>
      <c r="I1084" s="134"/>
      <c r="J1084" s="29"/>
    </row>
    <row r="1085" spans="1:10">
      <c r="A1085" s="24"/>
      <c r="E1085" s="85"/>
      <c r="F1085" s="86"/>
      <c r="G1085" s="87">
        <f t="shared" si="16"/>
        <v>0</v>
      </c>
      <c r="H1085" s="69"/>
      <c r="I1085" s="134"/>
      <c r="J1085" s="29"/>
    </row>
    <row r="1086" spans="1:10">
      <c r="A1086" s="24"/>
      <c r="E1086" s="85"/>
      <c r="F1086" s="86"/>
      <c r="G1086" s="87">
        <f t="shared" si="16"/>
        <v>0</v>
      </c>
      <c r="H1086" s="69"/>
      <c r="I1086" s="134"/>
      <c r="J1086" s="29"/>
    </row>
    <row r="1087" spans="1:10">
      <c r="A1087" s="24"/>
      <c r="E1087" s="85"/>
      <c r="F1087" s="86"/>
      <c r="G1087" s="87">
        <f t="shared" si="16"/>
        <v>0</v>
      </c>
      <c r="H1087" s="69"/>
      <c r="I1087" s="134"/>
      <c r="J1087" s="29"/>
    </row>
    <row r="1088" spans="1:10">
      <c r="A1088" s="24"/>
      <c r="E1088" s="85"/>
      <c r="F1088" s="86"/>
      <c r="G1088" s="87">
        <f t="shared" si="16"/>
        <v>0</v>
      </c>
      <c r="H1088" s="69"/>
      <c r="I1088" s="134"/>
      <c r="J1088" s="29"/>
    </row>
    <row r="1089" spans="1:10">
      <c r="A1089" s="24"/>
      <c r="E1089" s="85"/>
      <c r="F1089" s="86"/>
      <c r="G1089" s="87">
        <f t="shared" si="16"/>
        <v>0</v>
      </c>
      <c r="H1089" s="69"/>
      <c r="I1089" s="134"/>
      <c r="J1089" s="29"/>
    </row>
    <row r="1090" spans="1:10">
      <c r="A1090" s="24"/>
      <c r="E1090" s="85"/>
      <c r="F1090" s="86"/>
      <c r="G1090" s="87">
        <f t="shared" si="16"/>
        <v>0</v>
      </c>
      <c r="H1090" s="69"/>
      <c r="I1090" s="134"/>
      <c r="J1090" s="29"/>
    </row>
    <row r="1091" spans="1:10">
      <c r="A1091" s="24"/>
      <c r="E1091" s="85"/>
      <c r="F1091" s="86"/>
      <c r="G1091" s="87">
        <f t="shared" ref="G1091:G1154" si="17">E1091+F1091</f>
        <v>0</v>
      </c>
      <c r="H1091" s="69"/>
      <c r="I1091" s="134"/>
      <c r="J1091" s="29"/>
    </row>
    <row r="1092" spans="1:10">
      <c r="A1092" s="24"/>
      <c r="E1092" s="85"/>
      <c r="F1092" s="86"/>
      <c r="G1092" s="87">
        <f t="shared" si="17"/>
        <v>0</v>
      </c>
      <c r="H1092" s="69"/>
      <c r="I1092" s="134"/>
      <c r="J1092" s="29"/>
    </row>
    <row r="1093" spans="1:10">
      <c r="A1093" s="24"/>
      <c r="E1093" s="85"/>
      <c r="F1093" s="86"/>
      <c r="G1093" s="87">
        <f t="shared" si="17"/>
        <v>0</v>
      </c>
      <c r="H1093" s="69"/>
      <c r="I1093" s="134"/>
      <c r="J1093" s="29"/>
    </row>
    <row r="1094" spans="1:10">
      <c r="A1094" s="24"/>
      <c r="E1094" s="85"/>
      <c r="F1094" s="86"/>
      <c r="G1094" s="87">
        <f t="shared" si="17"/>
        <v>0</v>
      </c>
      <c r="H1094" s="69"/>
      <c r="I1094" s="134"/>
      <c r="J1094" s="29"/>
    </row>
    <row r="1095" spans="1:10">
      <c r="A1095" s="24"/>
      <c r="E1095" s="85"/>
      <c r="F1095" s="86"/>
      <c r="G1095" s="87">
        <f t="shared" si="17"/>
        <v>0</v>
      </c>
      <c r="H1095" s="69"/>
      <c r="I1095" s="134"/>
      <c r="J1095" s="29"/>
    </row>
    <row r="1096" spans="1:10">
      <c r="A1096" s="24"/>
      <c r="E1096" s="85"/>
      <c r="F1096" s="86"/>
      <c r="G1096" s="87">
        <f t="shared" si="17"/>
        <v>0</v>
      </c>
      <c r="H1096" s="69"/>
      <c r="I1096" s="134"/>
      <c r="J1096" s="29"/>
    </row>
    <row r="1097" spans="1:10">
      <c r="A1097" s="24"/>
      <c r="E1097" s="85"/>
      <c r="F1097" s="86"/>
      <c r="G1097" s="87">
        <f t="shared" si="17"/>
        <v>0</v>
      </c>
      <c r="H1097" s="69"/>
      <c r="I1097" s="134"/>
      <c r="J1097" s="29"/>
    </row>
    <row r="1098" spans="1:10">
      <c r="A1098" s="24"/>
      <c r="E1098" s="85"/>
      <c r="F1098" s="86"/>
      <c r="G1098" s="87">
        <f t="shared" si="17"/>
        <v>0</v>
      </c>
      <c r="H1098" s="69"/>
      <c r="I1098" s="134"/>
      <c r="J1098" s="29"/>
    </row>
    <row r="1099" spans="1:10">
      <c r="A1099" s="24"/>
      <c r="E1099" s="85"/>
      <c r="F1099" s="86"/>
      <c r="G1099" s="87">
        <f t="shared" si="17"/>
        <v>0</v>
      </c>
      <c r="H1099" s="69"/>
      <c r="I1099" s="134"/>
      <c r="J1099" s="29"/>
    </row>
    <row r="1100" spans="1:10">
      <c r="A1100" s="24"/>
      <c r="E1100" s="85"/>
      <c r="F1100" s="86"/>
      <c r="G1100" s="87">
        <f t="shared" si="17"/>
        <v>0</v>
      </c>
      <c r="H1100" s="69"/>
      <c r="I1100" s="134"/>
      <c r="J1100" s="29"/>
    </row>
    <row r="1101" spans="1:10">
      <c r="A1101" s="24"/>
      <c r="E1101" s="85"/>
      <c r="F1101" s="86"/>
      <c r="G1101" s="87">
        <f t="shared" si="17"/>
        <v>0</v>
      </c>
      <c r="H1101" s="69"/>
      <c r="I1101" s="134"/>
      <c r="J1101" s="29"/>
    </row>
    <row r="1102" spans="1:10">
      <c r="A1102" s="24"/>
      <c r="E1102" s="85"/>
      <c r="F1102" s="86"/>
      <c r="G1102" s="87">
        <f t="shared" si="17"/>
        <v>0</v>
      </c>
      <c r="H1102" s="69"/>
      <c r="I1102" s="134"/>
      <c r="J1102" s="29"/>
    </row>
    <row r="1103" spans="1:10">
      <c r="A1103" s="24"/>
      <c r="E1103" s="85"/>
      <c r="F1103" s="86"/>
      <c r="G1103" s="87">
        <f t="shared" si="17"/>
        <v>0</v>
      </c>
      <c r="H1103" s="69"/>
      <c r="I1103" s="134"/>
      <c r="J1103" s="29"/>
    </row>
    <row r="1104" spans="1:10">
      <c r="A1104" s="24"/>
      <c r="E1104" s="85"/>
      <c r="F1104" s="86"/>
      <c r="G1104" s="87">
        <f t="shared" si="17"/>
        <v>0</v>
      </c>
      <c r="H1104" s="69"/>
      <c r="I1104" s="134"/>
      <c r="J1104" s="29"/>
    </row>
    <row r="1105" spans="1:10">
      <c r="A1105" s="24"/>
      <c r="E1105" s="85"/>
      <c r="F1105" s="86"/>
      <c r="G1105" s="87">
        <f t="shared" si="17"/>
        <v>0</v>
      </c>
      <c r="H1105" s="69"/>
      <c r="I1105" s="134"/>
      <c r="J1105" s="29"/>
    </row>
    <row r="1106" spans="1:10">
      <c r="A1106" s="24"/>
      <c r="E1106" s="85"/>
      <c r="F1106" s="86"/>
      <c r="G1106" s="87">
        <f t="shared" si="17"/>
        <v>0</v>
      </c>
      <c r="H1106" s="69"/>
      <c r="I1106" s="134"/>
      <c r="J1106" s="29"/>
    </row>
    <row r="1107" spans="1:10">
      <c r="A1107" s="24"/>
      <c r="E1107" s="85"/>
      <c r="F1107" s="86"/>
      <c r="G1107" s="87">
        <f t="shared" si="17"/>
        <v>0</v>
      </c>
      <c r="H1107" s="69"/>
      <c r="I1107" s="134"/>
      <c r="J1107" s="29"/>
    </row>
    <row r="1108" spans="1:10">
      <c r="A1108" s="24"/>
      <c r="E1108" s="85"/>
      <c r="F1108" s="86"/>
      <c r="G1108" s="87">
        <f t="shared" si="17"/>
        <v>0</v>
      </c>
      <c r="H1108" s="69"/>
      <c r="I1108" s="134"/>
      <c r="J1108" s="29"/>
    </row>
    <row r="1109" spans="1:10">
      <c r="A1109" s="24"/>
      <c r="E1109" s="85"/>
      <c r="F1109" s="86"/>
      <c r="G1109" s="87">
        <f t="shared" si="17"/>
        <v>0</v>
      </c>
      <c r="H1109" s="69"/>
      <c r="I1109" s="134"/>
      <c r="J1109" s="29"/>
    </row>
    <row r="1110" spans="1:10">
      <c r="A1110" s="24"/>
      <c r="E1110" s="85"/>
      <c r="F1110" s="86"/>
      <c r="G1110" s="87">
        <f t="shared" si="17"/>
        <v>0</v>
      </c>
      <c r="H1110" s="69"/>
      <c r="I1110" s="134"/>
      <c r="J1110" s="29"/>
    </row>
    <row r="1111" spans="1:10">
      <c r="A1111" s="24"/>
      <c r="E1111" s="85"/>
      <c r="F1111" s="86"/>
      <c r="G1111" s="87">
        <f t="shared" si="17"/>
        <v>0</v>
      </c>
      <c r="H1111" s="69"/>
      <c r="I1111" s="134"/>
      <c r="J1111" s="29"/>
    </row>
    <row r="1112" spans="1:10">
      <c r="A1112" s="24"/>
      <c r="E1112" s="85"/>
      <c r="F1112" s="86"/>
      <c r="G1112" s="87">
        <f t="shared" si="17"/>
        <v>0</v>
      </c>
      <c r="H1112" s="69"/>
      <c r="I1112" s="134"/>
      <c r="J1112" s="29"/>
    </row>
    <row r="1113" spans="1:10">
      <c r="A1113" s="24"/>
      <c r="E1113" s="85"/>
      <c r="F1113" s="86"/>
      <c r="G1113" s="87">
        <f t="shared" si="17"/>
        <v>0</v>
      </c>
      <c r="H1113" s="69"/>
      <c r="I1113" s="134"/>
      <c r="J1113" s="29"/>
    </row>
    <row r="1114" spans="1:10">
      <c r="A1114" s="24"/>
      <c r="E1114" s="85"/>
      <c r="F1114" s="86"/>
      <c r="G1114" s="87">
        <f t="shared" si="17"/>
        <v>0</v>
      </c>
      <c r="H1114" s="69"/>
      <c r="I1114" s="134"/>
      <c r="J1114" s="29"/>
    </row>
    <row r="1115" spans="1:10">
      <c r="A1115" s="24"/>
      <c r="E1115" s="85"/>
      <c r="F1115" s="86"/>
      <c r="G1115" s="87">
        <f t="shared" si="17"/>
        <v>0</v>
      </c>
      <c r="H1115" s="69"/>
      <c r="I1115" s="134"/>
      <c r="J1115" s="29"/>
    </row>
    <row r="1116" spans="1:10">
      <c r="A1116" s="24"/>
      <c r="E1116" s="85"/>
      <c r="F1116" s="86"/>
      <c r="G1116" s="87">
        <f t="shared" si="17"/>
        <v>0</v>
      </c>
      <c r="H1116" s="69"/>
      <c r="I1116" s="134"/>
      <c r="J1116" s="29"/>
    </row>
    <row r="1117" spans="1:10">
      <c r="A1117" s="24"/>
      <c r="E1117" s="85"/>
      <c r="F1117" s="86"/>
      <c r="G1117" s="87">
        <f t="shared" si="17"/>
        <v>0</v>
      </c>
      <c r="H1117" s="69"/>
      <c r="I1117" s="134"/>
      <c r="J1117" s="29"/>
    </row>
    <row r="1118" spans="1:10">
      <c r="A1118" s="24"/>
      <c r="E1118" s="85"/>
      <c r="F1118" s="86"/>
      <c r="G1118" s="87">
        <f t="shared" si="17"/>
        <v>0</v>
      </c>
      <c r="H1118" s="69"/>
      <c r="I1118" s="134"/>
      <c r="J1118" s="29"/>
    </row>
    <row r="1119" spans="1:10">
      <c r="A1119" s="24"/>
      <c r="E1119" s="85"/>
      <c r="F1119" s="86"/>
      <c r="G1119" s="87">
        <f t="shared" si="17"/>
        <v>0</v>
      </c>
      <c r="H1119" s="69"/>
      <c r="I1119" s="134"/>
      <c r="J1119" s="29"/>
    </row>
    <row r="1120" spans="1:10">
      <c r="A1120" s="24"/>
      <c r="E1120" s="85"/>
      <c r="F1120" s="86"/>
      <c r="G1120" s="87">
        <f t="shared" si="17"/>
        <v>0</v>
      </c>
      <c r="H1120" s="69"/>
      <c r="I1120" s="134"/>
      <c r="J1120" s="29"/>
    </row>
    <row r="1121" spans="1:10">
      <c r="A1121" s="24"/>
      <c r="E1121" s="85"/>
      <c r="F1121" s="86"/>
      <c r="G1121" s="87">
        <f t="shared" si="17"/>
        <v>0</v>
      </c>
      <c r="H1121" s="69"/>
      <c r="I1121" s="134"/>
      <c r="J1121" s="29"/>
    </row>
    <row r="1122" spans="1:10">
      <c r="A1122" s="24"/>
      <c r="E1122" s="85"/>
      <c r="F1122" s="86"/>
      <c r="G1122" s="87">
        <f t="shared" si="17"/>
        <v>0</v>
      </c>
      <c r="H1122" s="69"/>
      <c r="I1122" s="134"/>
      <c r="J1122" s="29"/>
    </row>
    <row r="1123" spans="1:10">
      <c r="A1123" s="24"/>
      <c r="E1123" s="85"/>
      <c r="F1123" s="86"/>
      <c r="G1123" s="87">
        <f t="shared" si="17"/>
        <v>0</v>
      </c>
      <c r="H1123" s="69"/>
      <c r="I1123" s="134"/>
      <c r="J1123" s="29"/>
    </row>
    <row r="1124" spans="1:10">
      <c r="A1124" s="24"/>
      <c r="E1124" s="85"/>
      <c r="F1124" s="86"/>
      <c r="G1124" s="87">
        <f t="shared" si="17"/>
        <v>0</v>
      </c>
      <c r="H1124" s="69"/>
      <c r="I1124" s="134"/>
      <c r="J1124" s="29"/>
    </row>
    <row r="1125" spans="1:10">
      <c r="A1125" s="24"/>
      <c r="E1125" s="85"/>
      <c r="F1125" s="86"/>
      <c r="G1125" s="87">
        <f t="shared" si="17"/>
        <v>0</v>
      </c>
      <c r="H1125" s="69"/>
      <c r="I1125" s="134"/>
      <c r="J1125" s="29"/>
    </row>
    <row r="1126" spans="1:10">
      <c r="A1126" s="24"/>
      <c r="E1126" s="85"/>
      <c r="F1126" s="86"/>
      <c r="G1126" s="87">
        <f t="shared" si="17"/>
        <v>0</v>
      </c>
      <c r="H1126" s="69"/>
      <c r="I1126" s="134"/>
      <c r="J1126" s="29"/>
    </row>
    <row r="1127" spans="1:10">
      <c r="A1127" s="24"/>
      <c r="E1127" s="85"/>
      <c r="F1127" s="86"/>
      <c r="G1127" s="87">
        <f t="shared" si="17"/>
        <v>0</v>
      </c>
      <c r="H1127" s="69"/>
      <c r="I1127" s="134"/>
      <c r="J1127" s="29"/>
    </row>
    <row r="1128" spans="1:10">
      <c r="A1128" s="24"/>
      <c r="E1128" s="85"/>
      <c r="F1128" s="86"/>
      <c r="G1128" s="87">
        <f t="shared" si="17"/>
        <v>0</v>
      </c>
      <c r="H1128" s="69"/>
      <c r="I1128" s="134"/>
      <c r="J1128" s="29"/>
    </row>
    <row r="1129" spans="1:10">
      <c r="A1129" s="24"/>
      <c r="E1129" s="85"/>
      <c r="F1129" s="86"/>
      <c r="G1129" s="87">
        <f t="shared" si="17"/>
        <v>0</v>
      </c>
      <c r="H1129" s="69"/>
      <c r="I1129" s="134"/>
      <c r="J1129" s="29"/>
    </row>
    <row r="1130" spans="1:10">
      <c r="A1130" s="24"/>
      <c r="E1130" s="85"/>
      <c r="F1130" s="86"/>
      <c r="G1130" s="87">
        <f t="shared" si="17"/>
        <v>0</v>
      </c>
      <c r="H1130" s="69"/>
      <c r="I1130" s="134"/>
      <c r="J1130" s="29"/>
    </row>
    <row r="1131" spans="1:10">
      <c r="A1131" s="24"/>
      <c r="E1131" s="85"/>
      <c r="F1131" s="86"/>
      <c r="G1131" s="87">
        <f t="shared" si="17"/>
        <v>0</v>
      </c>
      <c r="H1131" s="69"/>
      <c r="I1131" s="134"/>
      <c r="J1131" s="29"/>
    </row>
    <row r="1132" spans="1:10">
      <c r="A1132" s="24"/>
      <c r="E1132" s="85"/>
      <c r="F1132" s="86"/>
      <c r="G1132" s="87">
        <f t="shared" si="17"/>
        <v>0</v>
      </c>
      <c r="H1132" s="69"/>
      <c r="I1132" s="134"/>
      <c r="J1132" s="29"/>
    </row>
    <row r="1133" spans="1:10">
      <c r="A1133" s="24"/>
      <c r="E1133" s="85"/>
      <c r="F1133" s="86"/>
      <c r="G1133" s="87">
        <f t="shared" si="17"/>
        <v>0</v>
      </c>
      <c r="H1133" s="69"/>
      <c r="I1133" s="134"/>
      <c r="J1133" s="29"/>
    </row>
    <row r="1134" spans="1:10">
      <c r="A1134" s="24"/>
      <c r="E1134" s="85"/>
      <c r="F1134" s="86"/>
      <c r="G1134" s="87">
        <f t="shared" si="17"/>
        <v>0</v>
      </c>
      <c r="H1134" s="69"/>
      <c r="I1134" s="134"/>
      <c r="J1134" s="29"/>
    </row>
    <row r="1135" spans="1:10">
      <c r="A1135" s="24"/>
      <c r="E1135" s="85"/>
      <c r="F1135" s="86"/>
      <c r="G1135" s="87">
        <f t="shared" si="17"/>
        <v>0</v>
      </c>
      <c r="H1135" s="69"/>
      <c r="I1135" s="134"/>
      <c r="J1135" s="29"/>
    </row>
    <row r="1136" spans="1:10">
      <c r="A1136" s="24"/>
      <c r="E1136" s="85"/>
      <c r="F1136" s="86"/>
      <c r="G1136" s="87">
        <f t="shared" si="17"/>
        <v>0</v>
      </c>
      <c r="H1136" s="69"/>
      <c r="I1136" s="134"/>
      <c r="J1136" s="29"/>
    </row>
    <row r="1137" spans="1:10">
      <c r="A1137" s="24"/>
      <c r="E1137" s="85"/>
      <c r="F1137" s="86"/>
      <c r="G1137" s="87">
        <f t="shared" si="17"/>
        <v>0</v>
      </c>
      <c r="H1137" s="69"/>
      <c r="I1137" s="134"/>
      <c r="J1137" s="29"/>
    </row>
    <row r="1138" spans="1:10">
      <c r="A1138" s="24"/>
      <c r="E1138" s="85"/>
      <c r="F1138" s="86"/>
      <c r="G1138" s="87">
        <f t="shared" si="17"/>
        <v>0</v>
      </c>
      <c r="H1138" s="69"/>
      <c r="I1138" s="134"/>
      <c r="J1138" s="29"/>
    </row>
    <row r="1139" spans="1:10">
      <c r="A1139" s="24"/>
      <c r="E1139" s="85"/>
      <c r="F1139" s="86"/>
      <c r="G1139" s="87">
        <f t="shared" si="17"/>
        <v>0</v>
      </c>
      <c r="H1139" s="69"/>
      <c r="I1139" s="134"/>
      <c r="J1139" s="29"/>
    </row>
    <row r="1140" spans="1:10">
      <c r="A1140" s="24"/>
      <c r="E1140" s="85"/>
      <c r="F1140" s="86"/>
      <c r="G1140" s="87">
        <f t="shared" si="17"/>
        <v>0</v>
      </c>
      <c r="H1140" s="69"/>
      <c r="I1140" s="134"/>
      <c r="J1140" s="29"/>
    </row>
    <row r="1141" spans="1:10">
      <c r="A1141" s="24"/>
      <c r="E1141" s="85"/>
      <c r="F1141" s="86"/>
      <c r="G1141" s="87">
        <f t="shared" si="17"/>
        <v>0</v>
      </c>
      <c r="H1141" s="69"/>
      <c r="I1141" s="134"/>
      <c r="J1141" s="29"/>
    </row>
    <row r="1142" spans="1:10">
      <c r="A1142" s="24"/>
      <c r="E1142" s="85"/>
      <c r="F1142" s="86"/>
      <c r="G1142" s="87">
        <f t="shared" si="17"/>
        <v>0</v>
      </c>
      <c r="H1142" s="69"/>
      <c r="I1142" s="134"/>
      <c r="J1142" s="29"/>
    </row>
    <row r="1143" spans="1:10">
      <c r="A1143" s="24"/>
      <c r="E1143" s="85"/>
      <c r="F1143" s="86"/>
      <c r="G1143" s="87">
        <f t="shared" si="17"/>
        <v>0</v>
      </c>
      <c r="H1143" s="69"/>
      <c r="I1143" s="134"/>
      <c r="J1143" s="29"/>
    </row>
    <row r="1144" spans="1:10">
      <c r="A1144" s="24"/>
      <c r="E1144" s="85"/>
      <c r="F1144" s="86"/>
      <c r="G1144" s="87">
        <f t="shared" si="17"/>
        <v>0</v>
      </c>
      <c r="H1144" s="69"/>
      <c r="I1144" s="134"/>
      <c r="J1144" s="29"/>
    </row>
    <row r="1145" spans="1:10">
      <c r="A1145" s="24"/>
      <c r="E1145" s="85"/>
      <c r="F1145" s="86"/>
      <c r="G1145" s="87">
        <f t="shared" si="17"/>
        <v>0</v>
      </c>
      <c r="H1145" s="69"/>
      <c r="I1145" s="134"/>
      <c r="J1145" s="29"/>
    </row>
    <row r="1146" spans="1:10">
      <c r="A1146" s="24"/>
      <c r="E1146" s="85"/>
      <c r="F1146" s="86"/>
      <c r="G1146" s="87">
        <f t="shared" si="17"/>
        <v>0</v>
      </c>
      <c r="H1146" s="69"/>
      <c r="I1146" s="134"/>
      <c r="J1146" s="29"/>
    </row>
    <row r="1147" spans="1:10">
      <c r="A1147" s="24"/>
      <c r="E1147" s="85"/>
      <c r="F1147" s="86"/>
      <c r="G1147" s="87">
        <f t="shared" si="17"/>
        <v>0</v>
      </c>
      <c r="H1147" s="69"/>
      <c r="I1147" s="134"/>
      <c r="J1147" s="29"/>
    </row>
    <row r="1148" spans="1:10">
      <c r="A1148" s="24"/>
      <c r="E1148" s="85"/>
      <c r="F1148" s="86"/>
      <c r="G1148" s="87">
        <f t="shared" si="17"/>
        <v>0</v>
      </c>
      <c r="H1148" s="69"/>
      <c r="I1148" s="134"/>
      <c r="J1148" s="29"/>
    </row>
    <row r="1149" spans="1:10">
      <c r="A1149" s="24"/>
      <c r="E1149" s="85"/>
      <c r="F1149" s="86"/>
      <c r="G1149" s="87">
        <f t="shared" si="17"/>
        <v>0</v>
      </c>
      <c r="H1149" s="69"/>
      <c r="I1149" s="134"/>
      <c r="J1149" s="29"/>
    </row>
    <row r="1150" spans="1:10">
      <c r="A1150" s="24"/>
      <c r="E1150" s="85"/>
      <c r="F1150" s="86"/>
      <c r="G1150" s="87">
        <f t="shared" si="17"/>
        <v>0</v>
      </c>
      <c r="H1150" s="69"/>
      <c r="I1150" s="134"/>
      <c r="J1150" s="29"/>
    </row>
    <row r="1151" spans="1:10">
      <c r="A1151" s="24"/>
      <c r="E1151" s="85"/>
      <c r="F1151" s="86"/>
      <c r="G1151" s="87">
        <f t="shared" si="17"/>
        <v>0</v>
      </c>
      <c r="H1151" s="69"/>
      <c r="I1151" s="134"/>
      <c r="J1151" s="29"/>
    </row>
    <row r="1152" spans="1:10">
      <c r="A1152" s="24"/>
      <c r="E1152" s="85"/>
      <c r="F1152" s="86"/>
      <c r="G1152" s="87">
        <f t="shared" si="17"/>
        <v>0</v>
      </c>
      <c r="H1152" s="69"/>
      <c r="I1152" s="134"/>
      <c r="J1152" s="29"/>
    </row>
    <row r="1153" spans="1:10">
      <c r="A1153" s="24"/>
      <c r="E1153" s="85"/>
      <c r="F1153" s="86"/>
      <c r="G1153" s="87">
        <f t="shared" si="17"/>
        <v>0</v>
      </c>
      <c r="H1153" s="69"/>
      <c r="I1153" s="134"/>
      <c r="J1153" s="29"/>
    </row>
    <row r="1154" spans="1:10">
      <c r="A1154" s="24"/>
      <c r="E1154" s="85"/>
      <c r="F1154" s="86"/>
      <c r="G1154" s="87">
        <f t="shared" si="17"/>
        <v>0</v>
      </c>
      <c r="H1154" s="69"/>
      <c r="I1154" s="134"/>
      <c r="J1154" s="29"/>
    </row>
    <row r="1155" spans="1:10">
      <c r="A1155" s="24"/>
      <c r="E1155" s="85"/>
      <c r="F1155" s="86"/>
      <c r="G1155" s="87">
        <f t="shared" ref="G1155:G1218" si="18">E1155+F1155</f>
        <v>0</v>
      </c>
      <c r="H1155" s="69"/>
      <c r="I1155" s="134"/>
      <c r="J1155" s="29"/>
    </row>
    <row r="1156" spans="1:10">
      <c r="A1156" s="24"/>
      <c r="E1156" s="85"/>
      <c r="F1156" s="86"/>
      <c r="G1156" s="87">
        <f t="shared" si="18"/>
        <v>0</v>
      </c>
      <c r="H1156" s="69"/>
      <c r="I1156" s="134"/>
      <c r="J1156" s="29"/>
    </row>
    <row r="1157" spans="1:10">
      <c r="A1157" s="24"/>
      <c r="E1157" s="85"/>
      <c r="F1157" s="86"/>
      <c r="G1157" s="87">
        <f t="shared" si="18"/>
        <v>0</v>
      </c>
      <c r="H1157" s="69"/>
      <c r="I1157" s="134"/>
      <c r="J1157" s="29"/>
    </row>
    <row r="1158" spans="1:10">
      <c r="A1158" s="24"/>
      <c r="E1158" s="85"/>
      <c r="F1158" s="86"/>
      <c r="G1158" s="87">
        <f t="shared" si="18"/>
        <v>0</v>
      </c>
      <c r="H1158" s="69"/>
      <c r="I1158" s="134"/>
      <c r="J1158" s="29"/>
    </row>
    <row r="1159" spans="1:10">
      <c r="A1159" s="24"/>
      <c r="E1159" s="85"/>
      <c r="F1159" s="86"/>
      <c r="G1159" s="87">
        <f t="shared" si="18"/>
        <v>0</v>
      </c>
      <c r="H1159" s="69"/>
      <c r="I1159" s="134"/>
      <c r="J1159" s="29"/>
    </row>
    <row r="1160" spans="1:10">
      <c r="A1160" s="24"/>
      <c r="E1160" s="85"/>
      <c r="F1160" s="86"/>
      <c r="G1160" s="87">
        <f t="shared" si="18"/>
        <v>0</v>
      </c>
      <c r="H1160" s="69"/>
      <c r="I1160" s="134"/>
      <c r="J1160" s="29"/>
    </row>
    <row r="1161" spans="1:10">
      <c r="A1161" s="24"/>
      <c r="E1161" s="85"/>
      <c r="F1161" s="86"/>
      <c r="G1161" s="87">
        <f t="shared" si="18"/>
        <v>0</v>
      </c>
      <c r="H1161" s="69"/>
      <c r="I1161" s="134"/>
      <c r="J1161" s="29"/>
    </row>
    <row r="1162" spans="1:10">
      <c r="A1162" s="24"/>
      <c r="E1162" s="85"/>
      <c r="F1162" s="86"/>
      <c r="G1162" s="87">
        <f t="shared" si="18"/>
        <v>0</v>
      </c>
      <c r="H1162" s="69"/>
      <c r="I1162" s="134"/>
      <c r="J1162" s="29"/>
    </row>
    <row r="1163" spans="1:10">
      <c r="A1163" s="24"/>
      <c r="E1163" s="85"/>
      <c r="F1163" s="86"/>
      <c r="G1163" s="87">
        <f t="shared" si="18"/>
        <v>0</v>
      </c>
      <c r="H1163" s="69"/>
      <c r="I1163" s="134"/>
      <c r="J1163" s="29"/>
    </row>
    <row r="1164" spans="1:10">
      <c r="A1164" s="24"/>
      <c r="E1164" s="85"/>
      <c r="F1164" s="86"/>
      <c r="G1164" s="87">
        <f t="shared" si="18"/>
        <v>0</v>
      </c>
      <c r="H1164" s="69"/>
      <c r="I1164" s="134"/>
      <c r="J1164" s="29"/>
    </row>
    <row r="1165" spans="1:10">
      <c r="A1165" s="24"/>
      <c r="E1165" s="85"/>
      <c r="F1165" s="86"/>
      <c r="G1165" s="87">
        <f t="shared" si="18"/>
        <v>0</v>
      </c>
      <c r="H1165" s="69"/>
      <c r="I1165" s="134"/>
      <c r="J1165" s="29"/>
    </row>
    <row r="1166" spans="1:10">
      <c r="A1166" s="24"/>
      <c r="E1166" s="85"/>
      <c r="F1166" s="86"/>
      <c r="G1166" s="87">
        <f t="shared" si="18"/>
        <v>0</v>
      </c>
      <c r="H1166" s="69"/>
      <c r="I1166" s="134"/>
      <c r="J1166" s="29"/>
    </row>
    <row r="1167" spans="1:10">
      <c r="A1167" s="24"/>
      <c r="E1167" s="85"/>
      <c r="F1167" s="86"/>
      <c r="G1167" s="87">
        <f t="shared" si="18"/>
        <v>0</v>
      </c>
      <c r="H1167" s="69"/>
      <c r="I1167" s="134"/>
      <c r="J1167" s="29"/>
    </row>
    <row r="1168" spans="1:10">
      <c r="A1168" s="24"/>
      <c r="E1168" s="85"/>
      <c r="F1168" s="86"/>
      <c r="G1168" s="87">
        <f t="shared" si="18"/>
        <v>0</v>
      </c>
      <c r="H1168" s="69"/>
      <c r="I1168" s="134"/>
      <c r="J1168" s="29"/>
    </row>
    <row r="1169" spans="1:10">
      <c r="A1169" s="24"/>
      <c r="E1169" s="85"/>
      <c r="F1169" s="86"/>
      <c r="G1169" s="87">
        <f t="shared" si="18"/>
        <v>0</v>
      </c>
      <c r="H1169" s="69"/>
      <c r="I1169" s="134"/>
      <c r="J1169" s="29"/>
    </row>
    <row r="1170" spans="1:10">
      <c r="A1170" s="24"/>
      <c r="E1170" s="85"/>
      <c r="F1170" s="86"/>
      <c r="G1170" s="87">
        <f t="shared" si="18"/>
        <v>0</v>
      </c>
      <c r="H1170" s="69"/>
      <c r="I1170" s="134"/>
      <c r="J1170" s="29"/>
    </row>
    <row r="1171" spans="1:10">
      <c r="A1171" s="24"/>
      <c r="E1171" s="85"/>
      <c r="F1171" s="86"/>
      <c r="G1171" s="87">
        <f t="shared" si="18"/>
        <v>0</v>
      </c>
      <c r="H1171" s="69"/>
      <c r="I1171" s="134"/>
      <c r="J1171" s="29"/>
    </row>
    <row r="1172" spans="1:10">
      <c r="A1172" s="24"/>
      <c r="E1172" s="85"/>
      <c r="F1172" s="86"/>
      <c r="G1172" s="87">
        <f t="shared" si="18"/>
        <v>0</v>
      </c>
      <c r="H1172" s="69"/>
      <c r="I1172" s="134"/>
      <c r="J1172" s="29"/>
    </row>
    <row r="1173" spans="1:10">
      <c r="A1173" s="24"/>
      <c r="E1173" s="85"/>
      <c r="F1173" s="86"/>
      <c r="G1173" s="87">
        <f t="shared" si="18"/>
        <v>0</v>
      </c>
      <c r="H1173" s="69"/>
      <c r="I1173" s="134"/>
      <c r="J1173" s="29"/>
    </row>
    <row r="1174" spans="1:10">
      <c r="A1174" s="24"/>
      <c r="E1174" s="85"/>
      <c r="F1174" s="86"/>
      <c r="G1174" s="87">
        <f t="shared" si="18"/>
        <v>0</v>
      </c>
      <c r="H1174" s="69"/>
      <c r="I1174" s="134"/>
      <c r="J1174" s="29"/>
    </row>
    <row r="1175" spans="1:10">
      <c r="A1175" s="24"/>
      <c r="E1175" s="85"/>
      <c r="F1175" s="86"/>
      <c r="G1175" s="87">
        <f t="shared" si="18"/>
        <v>0</v>
      </c>
      <c r="H1175" s="69"/>
      <c r="I1175" s="134"/>
      <c r="J1175" s="29"/>
    </row>
    <row r="1176" spans="1:10">
      <c r="A1176" s="24"/>
      <c r="E1176" s="85"/>
      <c r="F1176" s="86"/>
      <c r="G1176" s="87">
        <f t="shared" si="18"/>
        <v>0</v>
      </c>
      <c r="H1176" s="69"/>
      <c r="I1176" s="134"/>
      <c r="J1176" s="29"/>
    </row>
    <row r="1177" spans="1:10">
      <c r="A1177" s="24"/>
      <c r="E1177" s="85"/>
      <c r="F1177" s="86"/>
      <c r="G1177" s="87">
        <f t="shared" si="18"/>
        <v>0</v>
      </c>
      <c r="H1177" s="69"/>
      <c r="I1177" s="134"/>
      <c r="J1177" s="29"/>
    </row>
    <row r="1178" spans="1:10">
      <c r="A1178" s="24"/>
      <c r="E1178" s="85"/>
      <c r="F1178" s="86"/>
      <c r="G1178" s="87">
        <f t="shared" si="18"/>
        <v>0</v>
      </c>
      <c r="H1178" s="69"/>
      <c r="I1178" s="134"/>
      <c r="J1178" s="29"/>
    </row>
    <row r="1179" spans="1:10">
      <c r="A1179" s="24"/>
      <c r="E1179" s="85"/>
      <c r="F1179" s="86"/>
      <c r="G1179" s="87">
        <f t="shared" si="18"/>
        <v>0</v>
      </c>
      <c r="H1179" s="69"/>
      <c r="I1179" s="134"/>
      <c r="J1179" s="29"/>
    </row>
    <row r="1180" spans="1:10">
      <c r="A1180" s="24"/>
      <c r="E1180" s="85"/>
      <c r="F1180" s="86"/>
      <c r="G1180" s="87">
        <f t="shared" si="18"/>
        <v>0</v>
      </c>
      <c r="H1180" s="69"/>
      <c r="I1180" s="134"/>
      <c r="J1180" s="29"/>
    </row>
    <row r="1181" spans="1:10">
      <c r="A1181" s="24"/>
      <c r="E1181" s="85"/>
      <c r="F1181" s="86"/>
      <c r="G1181" s="87">
        <f t="shared" si="18"/>
        <v>0</v>
      </c>
      <c r="H1181" s="69"/>
      <c r="I1181" s="134"/>
      <c r="J1181" s="29"/>
    </row>
    <row r="1182" spans="1:10">
      <c r="A1182" s="24"/>
      <c r="E1182" s="85"/>
      <c r="F1182" s="86"/>
      <c r="G1182" s="87">
        <f t="shared" si="18"/>
        <v>0</v>
      </c>
      <c r="H1182" s="69"/>
      <c r="I1182" s="134"/>
      <c r="J1182" s="29"/>
    </row>
    <row r="1183" spans="1:10">
      <c r="A1183" s="24"/>
      <c r="E1183" s="85"/>
      <c r="F1183" s="86"/>
      <c r="G1183" s="87">
        <f t="shared" si="18"/>
        <v>0</v>
      </c>
      <c r="H1183" s="69"/>
      <c r="I1183" s="134"/>
      <c r="J1183" s="29"/>
    </row>
    <row r="1184" spans="1:10">
      <c r="A1184" s="24"/>
      <c r="E1184" s="85"/>
      <c r="F1184" s="86"/>
      <c r="G1184" s="87">
        <f t="shared" si="18"/>
        <v>0</v>
      </c>
      <c r="H1184" s="69"/>
      <c r="I1184" s="134"/>
      <c r="J1184" s="29"/>
    </row>
    <row r="1185" spans="1:10">
      <c r="A1185" s="24"/>
      <c r="E1185" s="85"/>
      <c r="F1185" s="86"/>
      <c r="G1185" s="87">
        <f t="shared" si="18"/>
        <v>0</v>
      </c>
      <c r="H1185" s="69"/>
      <c r="I1185" s="134"/>
      <c r="J1185" s="29"/>
    </row>
    <row r="1186" spans="1:10">
      <c r="A1186" s="24"/>
      <c r="E1186" s="85"/>
      <c r="F1186" s="86"/>
      <c r="G1186" s="87">
        <f t="shared" si="18"/>
        <v>0</v>
      </c>
      <c r="H1186" s="69"/>
      <c r="I1186" s="134"/>
      <c r="J1186" s="29"/>
    </row>
    <row r="1187" spans="1:10">
      <c r="A1187" s="24"/>
      <c r="E1187" s="85"/>
      <c r="F1187" s="86"/>
      <c r="G1187" s="87">
        <f t="shared" si="18"/>
        <v>0</v>
      </c>
      <c r="H1187" s="69"/>
      <c r="I1187" s="134"/>
      <c r="J1187" s="29"/>
    </row>
    <row r="1188" spans="1:10">
      <c r="A1188" s="24"/>
      <c r="E1188" s="85"/>
      <c r="F1188" s="86"/>
      <c r="G1188" s="87">
        <f t="shared" si="18"/>
        <v>0</v>
      </c>
      <c r="H1188" s="69"/>
      <c r="I1188" s="134"/>
      <c r="J1188" s="29"/>
    </row>
    <row r="1189" spans="1:10">
      <c r="A1189" s="24"/>
      <c r="E1189" s="85"/>
      <c r="F1189" s="86"/>
      <c r="G1189" s="87">
        <f t="shared" si="18"/>
        <v>0</v>
      </c>
      <c r="H1189" s="69"/>
      <c r="I1189" s="134"/>
      <c r="J1189" s="29"/>
    </row>
    <row r="1190" spans="1:10">
      <c r="A1190" s="24"/>
      <c r="E1190" s="85"/>
      <c r="F1190" s="86"/>
      <c r="G1190" s="87">
        <f t="shared" si="18"/>
        <v>0</v>
      </c>
      <c r="H1190" s="69"/>
      <c r="I1190" s="134"/>
      <c r="J1190" s="29"/>
    </row>
    <row r="1191" spans="1:10">
      <c r="A1191" s="24"/>
      <c r="E1191" s="85"/>
      <c r="F1191" s="86"/>
      <c r="G1191" s="87">
        <f t="shared" si="18"/>
        <v>0</v>
      </c>
      <c r="H1191" s="69"/>
      <c r="I1191" s="134"/>
      <c r="J1191" s="29"/>
    </row>
    <row r="1192" spans="1:10">
      <c r="A1192" s="24"/>
      <c r="E1192" s="85"/>
      <c r="F1192" s="86"/>
      <c r="G1192" s="87">
        <f t="shared" si="18"/>
        <v>0</v>
      </c>
      <c r="H1192" s="69"/>
      <c r="I1192" s="134"/>
      <c r="J1192" s="29"/>
    </row>
    <row r="1193" spans="1:10">
      <c r="A1193" s="24"/>
      <c r="E1193" s="85"/>
      <c r="F1193" s="86"/>
      <c r="G1193" s="87">
        <f t="shared" si="18"/>
        <v>0</v>
      </c>
      <c r="H1193" s="69"/>
      <c r="I1193" s="134"/>
      <c r="J1193" s="29"/>
    </row>
    <row r="1194" spans="1:10">
      <c r="A1194" s="24"/>
      <c r="E1194" s="85"/>
      <c r="F1194" s="86"/>
      <c r="G1194" s="87">
        <f t="shared" si="18"/>
        <v>0</v>
      </c>
      <c r="H1194" s="69"/>
      <c r="I1194" s="134"/>
      <c r="J1194" s="29"/>
    </row>
    <row r="1195" spans="1:10">
      <c r="A1195" s="24"/>
      <c r="E1195" s="85"/>
      <c r="F1195" s="86"/>
      <c r="G1195" s="87">
        <f t="shared" si="18"/>
        <v>0</v>
      </c>
      <c r="H1195" s="69"/>
      <c r="I1195" s="134"/>
      <c r="J1195" s="29"/>
    </row>
    <row r="1196" spans="1:10">
      <c r="A1196" s="24"/>
      <c r="E1196" s="85"/>
      <c r="F1196" s="86"/>
      <c r="G1196" s="87">
        <f t="shared" si="18"/>
        <v>0</v>
      </c>
      <c r="H1196" s="69"/>
      <c r="I1196" s="134"/>
      <c r="J1196" s="29"/>
    </row>
    <row r="1197" spans="1:10">
      <c r="A1197" s="24"/>
      <c r="E1197" s="85"/>
      <c r="F1197" s="86"/>
      <c r="G1197" s="87">
        <f t="shared" si="18"/>
        <v>0</v>
      </c>
      <c r="H1197" s="69"/>
      <c r="I1197" s="134"/>
      <c r="J1197" s="29"/>
    </row>
    <row r="1198" spans="1:10">
      <c r="A1198" s="24"/>
      <c r="E1198" s="85"/>
      <c r="F1198" s="86"/>
      <c r="G1198" s="87">
        <f t="shared" si="18"/>
        <v>0</v>
      </c>
      <c r="H1198" s="69"/>
      <c r="I1198" s="134"/>
      <c r="J1198" s="29"/>
    </row>
    <row r="1199" spans="1:10">
      <c r="A1199" s="24"/>
      <c r="E1199" s="85"/>
      <c r="F1199" s="86"/>
      <c r="G1199" s="87">
        <f t="shared" si="18"/>
        <v>0</v>
      </c>
      <c r="H1199" s="69"/>
      <c r="I1199" s="134"/>
      <c r="J1199" s="29"/>
    </row>
    <row r="1200" spans="1:10">
      <c r="A1200" s="24"/>
      <c r="E1200" s="85"/>
      <c r="F1200" s="86"/>
      <c r="G1200" s="87">
        <f t="shared" si="18"/>
        <v>0</v>
      </c>
      <c r="H1200" s="69"/>
      <c r="I1200" s="134"/>
      <c r="J1200" s="29"/>
    </row>
    <row r="1201" spans="1:10">
      <c r="A1201" s="24"/>
      <c r="E1201" s="85"/>
      <c r="F1201" s="86"/>
      <c r="G1201" s="87">
        <f t="shared" si="18"/>
        <v>0</v>
      </c>
      <c r="H1201" s="69"/>
      <c r="I1201" s="134"/>
      <c r="J1201" s="29"/>
    </row>
    <row r="1202" spans="1:10">
      <c r="A1202" s="24"/>
      <c r="E1202" s="85"/>
      <c r="F1202" s="86"/>
      <c r="G1202" s="87">
        <f t="shared" si="18"/>
        <v>0</v>
      </c>
      <c r="H1202" s="69"/>
      <c r="I1202" s="134"/>
      <c r="J1202" s="29"/>
    </row>
    <row r="1203" spans="1:10">
      <c r="A1203" s="24"/>
      <c r="E1203" s="85"/>
      <c r="F1203" s="86"/>
      <c r="G1203" s="87">
        <f t="shared" si="18"/>
        <v>0</v>
      </c>
      <c r="H1203" s="69"/>
      <c r="I1203" s="134"/>
      <c r="J1203" s="29"/>
    </row>
    <row r="1204" spans="1:10">
      <c r="A1204" s="24"/>
      <c r="E1204" s="85"/>
      <c r="F1204" s="86"/>
      <c r="G1204" s="87">
        <f t="shared" si="18"/>
        <v>0</v>
      </c>
      <c r="H1204" s="69"/>
      <c r="I1204" s="134"/>
      <c r="J1204" s="29"/>
    </row>
    <row r="1205" spans="1:10">
      <c r="A1205" s="24"/>
      <c r="E1205" s="85"/>
      <c r="F1205" s="86"/>
      <c r="G1205" s="87">
        <f t="shared" si="18"/>
        <v>0</v>
      </c>
      <c r="H1205" s="69"/>
      <c r="I1205" s="134"/>
      <c r="J1205" s="29"/>
    </row>
    <row r="1206" spans="1:10">
      <c r="A1206" s="24"/>
      <c r="E1206" s="85"/>
      <c r="F1206" s="86"/>
      <c r="G1206" s="87">
        <f t="shared" si="18"/>
        <v>0</v>
      </c>
      <c r="H1206" s="69"/>
      <c r="I1206" s="134"/>
      <c r="J1206" s="29"/>
    </row>
    <row r="1207" spans="1:10">
      <c r="A1207" s="24"/>
      <c r="E1207" s="85"/>
      <c r="F1207" s="86"/>
      <c r="G1207" s="87">
        <f t="shared" si="18"/>
        <v>0</v>
      </c>
      <c r="H1207" s="69"/>
      <c r="I1207" s="134"/>
      <c r="J1207" s="29"/>
    </row>
    <row r="1208" spans="1:10">
      <c r="A1208" s="24"/>
      <c r="E1208" s="85"/>
      <c r="F1208" s="86"/>
      <c r="G1208" s="87">
        <f t="shared" si="18"/>
        <v>0</v>
      </c>
      <c r="H1208" s="69"/>
      <c r="I1208" s="134"/>
      <c r="J1208" s="29"/>
    </row>
    <row r="1209" spans="1:10">
      <c r="A1209" s="24"/>
      <c r="E1209" s="85"/>
      <c r="F1209" s="86"/>
      <c r="G1209" s="87">
        <f t="shared" si="18"/>
        <v>0</v>
      </c>
      <c r="H1209" s="69"/>
      <c r="I1209" s="134"/>
      <c r="J1209" s="29"/>
    </row>
    <row r="1210" spans="1:10">
      <c r="A1210" s="24"/>
      <c r="E1210" s="85"/>
      <c r="F1210" s="86"/>
      <c r="G1210" s="87">
        <f t="shared" si="18"/>
        <v>0</v>
      </c>
      <c r="H1210" s="69"/>
      <c r="I1210" s="134"/>
      <c r="J1210" s="29"/>
    </row>
    <row r="1211" spans="1:10">
      <c r="A1211" s="24"/>
      <c r="E1211" s="85"/>
      <c r="F1211" s="86"/>
      <c r="G1211" s="87">
        <f t="shared" si="18"/>
        <v>0</v>
      </c>
      <c r="H1211" s="69"/>
      <c r="I1211" s="134"/>
      <c r="J1211" s="29"/>
    </row>
    <row r="1212" spans="1:10">
      <c r="A1212" s="24"/>
      <c r="E1212" s="85"/>
      <c r="F1212" s="86"/>
      <c r="G1212" s="87">
        <f t="shared" si="18"/>
        <v>0</v>
      </c>
      <c r="H1212" s="69"/>
      <c r="I1212" s="134"/>
      <c r="J1212" s="29"/>
    </row>
    <row r="1213" spans="1:10">
      <c r="A1213" s="24"/>
      <c r="E1213" s="85"/>
      <c r="F1213" s="86"/>
      <c r="G1213" s="87">
        <f t="shared" si="18"/>
        <v>0</v>
      </c>
      <c r="H1213" s="69"/>
      <c r="I1213" s="134"/>
      <c r="J1213" s="29"/>
    </row>
    <row r="1214" spans="1:10">
      <c r="A1214" s="24"/>
      <c r="E1214" s="85"/>
      <c r="F1214" s="86"/>
      <c r="G1214" s="87">
        <f t="shared" si="18"/>
        <v>0</v>
      </c>
      <c r="H1214" s="69"/>
      <c r="I1214" s="134"/>
      <c r="J1214" s="29"/>
    </row>
    <row r="1215" spans="1:10">
      <c r="A1215" s="24"/>
      <c r="E1215" s="85"/>
      <c r="F1215" s="86"/>
      <c r="G1215" s="87">
        <f t="shared" si="18"/>
        <v>0</v>
      </c>
      <c r="H1215" s="69"/>
      <c r="I1215" s="134"/>
      <c r="J1215" s="29"/>
    </row>
    <row r="1216" spans="1:10">
      <c r="A1216" s="24"/>
      <c r="E1216" s="85"/>
      <c r="F1216" s="86"/>
      <c r="G1216" s="87">
        <f t="shared" si="18"/>
        <v>0</v>
      </c>
      <c r="H1216" s="69"/>
      <c r="I1216" s="134"/>
      <c r="J1216" s="29"/>
    </row>
    <row r="1217" spans="1:10">
      <c r="A1217" s="24"/>
      <c r="E1217" s="85"/>
      <c r="F1217" s="86"/>
      <c r="G1217" s="87">
        <f t="shared" si="18"/>
        <v>0</v>
      </c>
      <c r="H1217" s="69"/>
      <c r="I1217" s="134"/>
      <c r="J1217" s="29"/>
    </row>
    <row r="1218" spans="1:10">
      <c r="A1218" s="24"/>
      <c r="E1218" s="85"/>
      <c r="F1218" s="86"/>
      <c r="G1218" s="87">
        <f t="shared" si="18"/>
        <v>0</v>
      </c>
      <c r="H1218" s="69"/>
      <c r="I1218" s="134"/>
      <c r="J1218" s="29"/>
    </row>
    <row r="1219" spans="1:10">
      <c r="A1219" s="24"/>
      <c r="E1219" s="85"/>
      <c r="F1219" s="86"/>
      <c r="G1219" s="87">
        <f t="shared" ref="G1219:G1282" si="19">E1219+F1219</f>
        <v>0</v>
      </c>
      <c r="H1219" s="69"/>
      <c r="I1219" s="134"/>
      <c r="J1219" s="29"/>
    </row>
    <row r="1220" spans="1:10">
      <c r="A1220" s="24"/>
      <c r="E1220" s="85"/>
      <c r="F1220" s="86"/>
      <c r="G1220" s="87">
        <f t="shared" si="19"/>
        <v>0</v>
      </c>
      <c r="H1220" s="69"/>
      <c r="I1220" s="134"/>
      <c r="J1220" s="29"/>
    </row>
    <row r="1221" spans="1:10">
      <c r="A1221" s="24"/>
      <c r="E1221" s="85"/>
      <c r="F1221" s="86"/>
      <c r="G1221" s="87">
        <f t="shared" si="19"/>
        <v>0</v>
      </c>
      <c r="H1221" s="69"/>
      <c r="I1221" s="134"/>
      <c r="J1221" s="29"/>
    </row>
    <row r="1222" spans="1:10">
      <c r="A1222" s="24"/>
      <c r="E1222" s="85"/>
      <c r="F1222" s="86"/>
      <c r="G1222" s="87">
        <f t="shared" si="19"/>
        <v>0</v>
      </c>
      <c r="H1222" s="69"/>
      <c r="I1222" s="134"/>
      <c r="J1222" s="29"/>
    </row>
    <row r="1223" spans="1:10">
      <c r="A1223" s="24"/>
      <c r="E1223" s="85"/>
      <c r="F1223" s="86"/>
      <c r="G1223" s="87">
        <f t="shared" si="19"/>
        <v>0</v>
      </c>
      <c r="H1223" s="69"/>
      <c r="I1223" s="134"/>
      <c r="J1223" s="29"/>
    </row>
    <row r="1224" spans="1:10">
      <c r="A1224" s="24"/>
      <c r="E1224" s="85"/>
      <c r="F1224" s="86"/>
      <c r="G1224" s="87">
        <f t="shared" si="19"/>
        <v>0</v>
      </c>
      <c r="H1224" s="69"/>
      <c r="I1224" s="134"/>
      <c r="J1224" s="29"/>
    </row>
    <row r="1225" spans="1:10">
      <c r="A1225" s="24"/>
      <c r="E1225" s="85"/>
      <c r="F1225" s="86"/>
      <c r="G1225" s="87">
        <f t="shared" si="19"/>
        <v>0</v>
      </c>
      <c r="H1225" s="69"/>
      <c r="I1225" s="134"/>
      <c r="J1225" s="29"/>
    </row>
    <row r="1226" spans="1:10">
      <c r="A1226" s="24"/>
      <c r="E1226" s="85"/>
      <c r="F1226" s="86"/>
      <c r="G1226" s="87">
        <f t="shared" si="19"/>
        <v>0</v>
      </c>
      <c r="H1226" s="69"/>
      <c r="I1226" s="134"/>
      <c r="J1226" s="29"/>
    </row>
    <row r="1227" spans="1:10">
      <c r="A1227" s="24"/>
      <c r="E1227" s="85"/>
      <c r="F1227" s="86"/>
      <c r="G1227" s="87">
        <f t="shared" si="19"/>
        <v>0</v>
      </c>
      <c r="H1227" s="69"/>
      <c r="I1227" s="134"/>
      <c r="J1227" s="29"/>
    </row>
    <row r="1228" spans="1:10">
      <c r="A1228" s="24"/>
      <c r="E1228" s="85"/>
      <c r="F1228" s="86"/>
      <c r="G1228" s="87">
        <f t="shared" si="19"/>
        <v>0</v>
      </c>
      <c r="H1228" s="69"/>
      <c r="I1228" s="134"/>
      <c r="J1228" s="29"/>
    </row>
    <row r="1229" spans="1:10">
      <c r="A1229" s="24"/>
      <c r="E1229" s="85"/>
      <c r="F1229" s="86"/>
      <c r="G1229" s="87">
        <f t="shared" si="19"/>
        <v>0</v>
      </c>
      <c r="H1229" s="69"/>
      <c r="I1229" s="134"/>
      <c r="J1229" s="29"/>
    </row>
    <row r="1230" spans="1:10">
      <c r="A1230" s="24"/>
      <c r="E1230" s="85"/>
      <c r="F1230" s="86"/>
      <c r="G1230" s="87">
        <f t="shared" si="19"/>
        <v>0</v>
      </c>
      <c r="H1230" s="69"/>
      <c r="I1230" s="134"/>
      <c r="J1230" s="29"/>
    </row>
    <row r="1231" spans="1:10">
      <c r="A1231" s="24"/>
      <c r="E1231" s="85"/>
      <c r="F1231" s="86"/>
      <c r="G1231" s="87">
        <f t="shared" si="19"/>
        <v>0</v>
      </c>
      <c r="H1231" s="69"/>
      <c r="I1231" s="134"/>
      <c r="J1231" s="29"/>
    </row>
    <row r="1232" spans="1:10">
      <c r="A1232" s="24"/>
      <c r="E1232" s="85"/>
      <c r="F1232" s="86"/>
      <c r="G1232" s="87">
        <f t="shared" si="19"/>
        <v>0</v>
      </c>
      <c r="H1232" s="69"/>
      <c r="I1232" s="134"/>
      <c r="J1232" s="29"/>
    </row>
    <row r="1233" spans="1:10">
      <c r="A1233" s="24"/>
      <c r="E1233" s="85"/>
      <c r="F1233" s="86"/>
      <c r="G1233" s="87">
        <f t="shared" si="19"/>
        <v>0</v>
      </c>
      <c r="H1233" s="69"/>
      <c r="I1233" s="134"/>
      <c r="J1233" s="29"/>
    </row>
    <row r="1234" spans="1:10">
      <c r="A1234" s="24"/>
      <c r="E1234" s="85"/>
      <c r="F1234" s="86"/>
      <c r="G1234" s="87">
        <f t="shared" si="19"/>
        <v>0</v>
      </c>
      <c r="H1234" s="69"/>
      <c r="I1234" s="134"/>
      <c r="J1234" s="29"/>
    </row>
    <row r="1235" spans="1:10">
      <c r="A1235" s="24"/>
      <c r="E1235" s="85"/>
      <c r="F1235" s="86"/>
      <c r="G1235" s="87">
        <f t="shared" si="19"/>
        <v>0</v>
      </c>
      <c r="H1235" s="69"/>
      <c r="I1235" s="134"/>
      <c r="J1235" s="29"/>
    </row>
    <row r="1236" spans="1:10">
      <c r="A1236" s="24"/>
      <c r="E1236" s="85"/>
      <c r="F1236" s="86"/>
      <c r="G1236" s="87">
        <f t="shared" si="19"/>
        <v>0</v>
      </c>
      <c r="H1236" s="69"/>
      <c r="I1236" s="134"/>
      <c r="J1236" s="29"/>
    </row>
    <row r="1237" spans="1:10">
      <c r="A1237" s="24"/>
      <c r="E1237" s="85"/>
      <c r="F1237" s="86"/>
      <c r="G1237" s="87">
        <f t="shared" si="19"/>
        <v>0</v>
      </c>
      <c r="H1237" s="69"/>
      <c r="I1237" s="134"/>
      <c r="J1237" s="29"/>
    </row>
    <row r="1238" spans="1:10">
      <c r="A1238" s="24"/>
      <c r="E1238" s="85"/>
      <c r="F1238" s="86"/>
      <c r="G1238" s="87">
        <f t="shared" si="19"/>
        <v>0</v>
      </c>
      <c r="H1238" s="69"/>
      <c r="I1238" s="134"/>
      <c r="J1238" s="29"/>
    </row>
    <row r="1239" spans="1:10">
      <c r="A1239" s="24"/>
      <c r="E1239" s="85"/>
      <c r="F1239" s="86"/>
      <c r="G1239" s="87">
        <f t="shared" si="19"/>
        <v>0</v>
      </c>
      <c r="H1239" s="69"/>
      <c r="I1239" s="134"/>
      <c r="J1239" s="29"/>
    </row>
    <row r="1240" spans="1:10">
      <c r="A1240" s="24"/>
      <c r="E1240" s="85"/>
      <c r="F1240" s="86"/>
      <c r="G1240" s="87">
        <f t="shared" si="19"/>
        <v>0</v>
      </c>
      <c r="H1240" s="69"/>
      <c r="I1240" s="134"/>
      <c r="J1240" s="29"/>
    </row>
    <row r="1241" spans="1:10">
      <c r="A1241" s="24"/>
      <c r="E1241" s="85"/>
      <c r="F1241" s="86"/>
      <c r="G1241" s="87">
        <f t="shared" si="19"/>
        <v>0</v>
      </c>
      <c r="H1241" s="69"/>
      <c r="I1241" s="134"/>
      <c r="J1241" s="29"/>
    </row>
    <row r="1242" spans="1:10">
      <c r="A1242" s="24"/>
      <c r="E1242" s="85"/>
      <c r="F1242" s="86"/>
      <c r="G1242" s="87">
        <f t="shared" si="19"/>
        <v>0</v>
      </c>
      <c r="H1242" s="69"/>
      <c r="I1242" s="134"/>
      <c r="J1242" s="29"/>
    </row>
    <row r="1243" spans="1:10">
      <c r="A1243" s="24"/>
      <c r="E1243" s="85"/>
      <c r="F1243" s="86"/>
      <c r="G1243" s="87">
        <f t="shared" si="19"/>
        <v>0</v>
      </c>
      <c r="H1243" s="69"/>
      <c r="I1243" s="134"/>
      <c r="J1243" s="29"/>
    </row>
    <row r="1244" spans="1:10">
      <c r="A1244" s="24"/>
      <c r="E1244" s="85"/>
      <c r="F1244" s="86"/>
      <c r="G1244" s="87">
        <f t="shared" si="19"/>
        <v>0</v>
      </c>
      <c r="H1244" s="69"/>
      <c r="I1244" s="134"/>
      <c r="J1244" s="29"/>
    </row>
    <row r="1245" spans="1:10">
      <c r="A1245" s="24"/>
      <c r="E1245" s="85"/>
      <c r="F1245" s="86"/>
      <c r="G1245" s="87">
        <f t="shared" si="19"/>
        <v>0</v>
      </c>
      <c r="H1245" s="69"/>
      <c r="I1245" s="134"/>
      <c r="J1245" s="29"/>
    </row>
    <row r="1246" spans="1:10">
      <c r="A1246" s="24"/>
      <c r="E1246" s="85"/>
      <c r="F1246" s="86"/>
      <c r="G1246" s="87">
        <f t="shared" si="19"/>
        <v>0</v>
      </c>
      <c r="H1246" s="69"/>
      <c r="I1246" s="134"/>
      <c r="J1246" s="29"/>
    </row>
    <row r="1247" spans="1:10">
      <c r="A1247" s="24"/>
      <c r="E1247" s="85"/>
      <c r="F1247" s="86"/>
      <c r="G1247" s="87">
        <f t="shared" si="19"/>
        <v>0</v>
      </c>
      <c r="H1247" s="69"/>
      <c r="I1247" s="134"/>
      <c r="J1247" s="29"/>
    </row>
    <row r="1248" spans="1:10">
      <c r="A1248" s="24"/>
      <c r="E1248" s="85"/>
      <c r="F1248" s="86"/>
      <c r="G1248" s="87">
        <f t="shared" si="19"/>
        <v>0</v>
      </c>
      <c r="H1248" s="69"/>
      <c r="I1248" s="134"/>
      <c r="J1248" s="29"/>
    </row>
    <row r="1249" spans="1:10">
      <c r="A1249" s="24"/>
      <c r="E1249" s="85"/>
      <c r="F1249" s="86"/>
      <c r="G1249" s="87">
        <f t="shared" si="19"/>
        <v>0</v>
      </c>
      <c r="H1249" s="69"/>
      <c r="I1249" s="134"/>
      <c r="J1249" s="29"/>
    </row>
    <row r="1250" spans="1:10">
      <c r="A1250" s="24"/>
      <c r="E1250" s="85"/>
      <c r="F1250" s="86"/>
      <c r="G1250" s="87">
        <f t="shared" si="19"/>
        <v>0</v>
      </c>
      <c r="H1250" s="69"/>
      <c r="I1250" s="134"/>
      <c r="J1250" s="29"/>
    </row>
    <row r="1251" spans="1:10">
      <c r="A1251" s="24"/>
      <c r="E1251" s="85"/>
      <c r="F1251" s="86"/>
      <c r="G1251" s="87">
        <f t="shared" si="19"/>
        <v>0</v>
      </c>
      <c r="H1251" s="69"/>
      <c r="I1251" s="134"/>
      <c r="J1251" s="29"/>
    </row>
    <row r="1252" spans="1:10">
      <c r="A1252" s="24"/>
      <c r="E1252" s="85"/>
      <c r="F1252" s="86"/>
      <c r="G1252" s="87">
        <f t="shared" si="19"/>
        <v>0</v>
      </c>
      <c r="H1252" s="69"/>
      <c r="I1252" s="134"/>
      <c r="J1252" s="29"/>
    </row>
    <row r="1253" spans="1:10">
      <c r="A1253" s="24"/>
      <c r="E1253" s="85"/>
      <c r="F1253" s="86"/>
      <c r="G1253" s="87">
        <f t="shared" si="19"/>
        <v>0</v>
      </c>
      <c r="H1253" s="69"/>
      <c r="I1253" s="134"/>
      <c r="J1253" s="29"/>
    </row>
    <row r="1254" spans="1:10">
      <c r="A1254" s="24"/>
      <c r="E1254" s="85"/>
      <c r="F1254" s="86"/>
      <c r="G1254" s="87">
        <f t="shared" si="19"/>
        <v>0</v>
      </c>
      <c r="H1254" s="69"/>
      <c r="I1254" s="134"/>
      <c r="J1254" s="29"/>
    </row>
    <row r="1255" spans="1:10">
      <c r="A1255" s="24"/>
      <c r="E1255" s="85"/>
      <c r="F1255" s="86"/>
      <c r="G1255" s="87">
        <f t="shared" si="19"/>
        <v>0</v>
      </c>
      <c r="H1255" s="69"/>
      <c r="I1255" s="134"/>
      <c r="J1255" s="29"/>
    </row>
    <row r="1256" spans="1:10">
      <c r="A1256" s="24"/>
      <c r="E1256" s="85"/>
      <c r="F1256" s="86"/>
      <c r="G1256" s="87">
        <f t="shared" si="19"/>
        <v>0</v>
      </c>
      <c r="H1256" s="69"/>
      <c r="I1256" s="134"/>
      <c r="J1256" s="29"/>
    </row>
    <row r="1257" spans="1:10">
      <c r="A1257" s="24"/>
      <c r="E1257" s="85"/>
      <c r="F1257" s="86"/>
      <c r="G1257" s="87">
        <f t="shared" si="19"/>
        <v>0</v>
      </c>
      <c r="H1257" s="69"/>
      <c r="I1257" s="134"/>
      <c r="J1257" s="29"/>
    </row>
    <row r="1258" spans="1:10">
      <c r="A1258" s="24"/>
      <c r="E1258" s="85"/>
      <c r="F1258" s="86"/>
      <c r="G1258" s="87">
        <f t="shared" si="19"/>
        <v>0</v>
      </c>
      <c r="H1258" s="69"/>
      <c r="I1258" s="134"/>
      <c r="J1258" s="29"/>
    </row>
    <row r="1259" spans="1:10">
      <c r="A1259" s="24"/>
      <c r="E1259" s="85"/>
      <c r="F1259" s="86"/>
      <c r="G1259" s="87">
        <f t="shared" si="19"/>
        <v>0</v>
      </c>
      <c r="H1259" s="69"/>
      <c r="I1259" s="134"/>
      <c r="J1259" s="29"/>
    </row>
    <row r="1260" spans="1:10">
      <c r="A1260" s="24"/>
      <c r="E1260" s="85"/>
      <c r="F1260" s="86"/>
      <c r="G1260" s="87">
        <f t="shared" si="19"/>
        <v>0</v>
      </c>
      <c r="H1260" s="69"/>
      <c r="I1260" s="134"/>
      <c r="J1260" s="29"/>
    </row>
    <row r="1261" spans="1:10">
      <c r="A1261" s="24"/>
      <c r="E1261" s="85"/>
      <c r="F1261" s="86"/>
      <c r="G1261" s="87">
        <f t="shared" si="19"/>
        <v>0</v>
      </c>
      <c r="H1261" s="69"/>
      <c r="I1261" s="134"/>
      <c r="J1261" s="29"/>
    </row>
    <row r="1262" spans="1:10">
      <c r="A1262" s="24"/>
      <c r="E1262" s="85"/>
      <c r="F1262" s="86"/>
      <c r="G1262" s="87">
        <f t="shared" si="19"/>
        <v>0</v>
      </c>
      <c r="H1262" s="69"/>
      <c r="I1262" s="134"/>
      <c r="J1262" s="29"/>
    </row>
    <row r="1263" spans="1:10">
      <c r="A1263" s="24"/>
      <c r="E1263" s="85"/>
      <c r="F1263" s="86"/>
      <c r="G1263" s="87">
        <f t="shared" si="19"/>
        <v>0</v>
      </c>
      <c r="H1263" s="69"/>
      <c r="I1263" s="134"/>
      <c r="J1263" s="29"/>
    </row>
    <row r="1264" spans="1:10">
      <c r="A1264" s="24"/>
      <c r="E1264" s="85"/>
      <c r="F1264" s="86"/>
      <c r="G1264" s="87">
        <f t="shared" si="19"/>
        <v>0</v>
      </c>
      <c r="H1264" s="69"/>
      <c r="I1264" s="134"/>
      <c r="J1264" s="29"/>
    </row>
    <row r="1265" spans="1:10">
      <c r="A1265" s="24"/>
      <c r="E1265" s="85"/>
      <c r="F1265" s="86"/>
      <c r="G1265" s="87">
        <f t="shared" si="19"/>
        <v>0</v>
      </c>
      <c r="H1265" s="69"/>
      <c r="I1265" s="134"/>
      <c r="J1265" s="29"/>
    </row>
    <row r="1266" spans="1:10">
      <c r="A1266" s="24"/>
      <c r="E1266" s="85"/>
      <c r="F1266" s="86"/>
      <c r="G1266" s="87">
        <f t="shared" si="19"/>
        <v>0</v>
      </c>
      <c r="H1266" s="69"/>
      <c r="I1266" s="134"/>
      <c r="J1266" s="29"/>
    </row>
    <row r="1267" spans="1:10">
      <c r="A1267" s="24"/>
      <c r="E1267" s="85"/>
      <c r="F1267" s="86"/>
      <c r="G1267" s="87">
        <f t="shared" si="19"/>
        <v>0</v>
      </c>
      <c r="H1267" s="69"/>
      <c r="I1267" s="134"/>
      <c r="J1267" s="29"/>
    </row>
    <row r="1268" spans="1:10">
      <c r="A1268" s="24"/>
      <c r="E1268" s="85"/>
      <c r="F1268" s="86"/>
      <c r="G1268" s="87">
        <f t="shared" si="19"/>
        <v>0</v>
      </c>
      <c r="H1268" s="69"/>
      <c r="I1268" s="134"/>
      <c r="J1268" s="29"/>
    </row>
    <row r="1269" spans="1:10">
      <c r="A1269" s="24"/>
      <c r="E1269" s="85"/>
      <c r="F1269" s="86"/>
      <c r="G1269" s="87">
        <f t="shared" si="19"/>
        <v>0</v>
      </c>
      <c r="H1269" s="69"/>
      <c r="I1269" s="134"/>
      <c r="J1269" s="29"/>
    </row>
    <row r="1270" spans="1:10">
      <c r="A1270" s="24"/>
      <c r="E1270" s="85"/>
      <c r="F1270" s="86"/>
      <c r="G1270" s="87">
        <f t="shared" si="19"/>
        <v>0</v>
      </c>
      <c r="H1270" s="69"/>
      <c r="I1270" s="134"/>
      <c r="J1270" s="29"/>
    </row>
    <row r="1271" spans="1:10">
      <c r="A1271" s="24"/>
      <c r="E1271" s="85"/>
      <c r="F1271" s="86"/>
      <c r="G1271" s="87">
        <f t="shared" si="19"/>
        <v>0</v>
      </c>
      <c r="H1271" s="69"/>
      <c r="I1271" s="134"/>
      <c r="J1271" s="29"/>
    </row>
    <row r="1272" spans="1:10">
      <c r="A1272" s="24"/>
      <c r="E1272" s="85"/>
      <c r="F1272" s="86"/>
      <c r="G1272" s="87">
        <f t="shared" si="19"/>
        <v>0</v>
      </c>
      <c r="H1272" s="69"/>
      <c r="I1272" s="134"/>
      <c r="J1272" s="29"/>
    </row>
    <row r="1273" spans="1:10">
      <c r="A1273" s="24"/>
      <c r="E1273" s="85"/>
      <c r="F1273" s="86"/>
      <c r="G1273" s="87">
        <f t="shared" si="19"/>
        <v>0</v>
      </c>
      <c r="H1273" s="69"/>
      <c r="I1273" s="134"/>
      <c r="J1273" s="29"/>
    </row>
    <row r="1274" spans="1:10">
      <c r="A1274" s="24"/>
      <c r="E1274" s="85"/>
      <c r="F1274" s="86"/>
      <c r="G1274" s="87">
        <f t="shared" si="19"/>
        <v>0</v>
      </c>
      <c r="H1274" s="69"/>
      <c r="I1274" s="134"/>
      <c r="J1274" s="29"/>
    </row>
    <row r="1275" spans="1:10">
      <c r="A1275" s="24"/>
      <c r="E1275" s="85"/>
      <c r="F1275" s="86"/>
      <c r="G1275" s="87">
        <f t="shared" si="19"/>
        <v>0</v>
      </c>
      <c r="H1275" s="69"/>
      <c r="I1275" s="134"/>
      <c r="J1275" s="29"/>
    </row>
    <row r="1276" spans="1:10">
      <c r="A1276" s="24"/>
      <c r="E1276" s="85"/>
      <c r="F1276" s="86"/>
      <c r="G1276" s="87">
        <f t="shared" si="19"/>
        <v>0</v>
      </c>
      <c r="H1276" s="69"/>
      <c r="I1276" s="134"/>
      <c r="J1276" s="29"/>
    </row>
    <row r="1277" spans="1:10">
      <c r="A1277" s="24"/>
      <c r="E1277" s="85"/>
      <c r="F1277" s="86"/>
      <c r="G1277" s="87">
        <f t="shared" si="19"/>
        <v>0</v>
      </c>
      <c r="H1277" s="69"/>
      <c r="I1277" s="134"/>
      <c r="J1277" s="29"/>
    </row>
    <row r="1278" spans="1:10">
      <c r="A1278" s="24"/>
      <c r="E1278" s="85"/>
      <c r="F1278" s="86"/>
      <c r="G1278" s="87">
        <f t="shared" si="19"/>
        <v>0</v>
      </c>
      <c r="H1278" s="69"/>
      <c r="I1278" s="134"/>
      <c r="J1278" s="29"/>
    </row>
    <row r="1279" spans="1:10">
      <c r="A1279" s="24"/>
      <c r="E1279" s="85"/>
      <c r="F1279" s="86"/>
      <c r="G1279" s="87">
        <f t="shared" si="19"/>
        <v>0</v>
      </c>
      <c r="H1279" s="69"/>
      <c r="I1279" s="134"/>
      <c r="J1279" s="29"/>
    </row>
    <row r="1280" spans="1:10">
      <c r="A1280" s="24"/>
      <c r="E1280" s="85"/>
      <c r="F1280" s="86"/>
      <c r="G1280" s="87">
        <f t="shared" si="19"/>
        <v>0</v>
      </c>
      <c r="H1280" s="69"/>
      <c r="I1280" s="134"/>
      <c r="J1280" s="29"/>
    </row>
    <row r="1281" spans="1:10">
      <c r="A1281" s="24"/>
      <c r="E1281" s="85"/>
      <c r="F1281" s="86"/>
      <c r="G1281" s="87">
        <f t="shared" si="19"/>
        <v>0</v>
      </c>
      <c r="H1281" s="69"/>
      <c r="I1281" s="134"/>
      <c r="J1281" s="29"/>
    </row>
    <row r="1282" spans="1:10">
      <c r="A1282" s="24"/>
      <c r="E1282" s="85"/>
      <c r="F1282" s="86"/>
      <c r="G1282" s="87">
        <f t="shared" si="19"/>
        <v>0</v>
      </c>
      <c r="H1282" s="69"/>
      <c r="I1282" s="134"/>
      <c r="J1282" s="29"/>
    </row>
    <row r="1283" spans="1:10">
      <c r="A1283" s="24"/>
      <c r="E1283" s="85"/>
      <c r="F1283" s="86"/>
      <c r="G1283" s="87">
        <f t="shared" ref="G1283:G1346" si="20">E1283+F1283</f>
        <v>0</v>
      </c>
      <c r="H1283" s="69"/>
      <c r="I1283" s="134"/>
      <c r="J1283" s="29"/>
    </row>
    <row r="1284" spans="1:10">
      <c r="A1284" s="24"/>
      <c r="E1284" s="85"/>
      <c r="F1284" s="86"/>
      <c r="G1284" s="87">
        <f t="shared" si="20"/>
        <v>0</v>
      </c>
      <c r="H1284" s="69"/>
      <c r="I1284" s="134"/>
      <c r="J1284" s="29"/>
    </row>
    <row r="1285" spans="1:10">
      <c r="A1285" s="24"/>
      <c r="E1285" s="85"/>
      <c r="F1285" s="86"/>
      <c r="G1285" s="87">
        <f t="shared" si="20"/>
        <v>0</v>
      </c>
      <c r="H1285" s="69"/>
      <c r="I1285" s="134"/>
      <c r="J1285" s="29"/>
    </row>
    <row r="1286" spans="1:10">
      <c r="A1286" s="24"/>
      <c r="E1286" s="85"/>
      <c r="F1286" s="86"/>
      <c r="G1286" s="87">
        <f t="shared" si="20"/>
        <v>0</v>
      </c>
      <c r="H1286" s="69"/>
      <c r="I1286" s="134"/>
      <c r="J1286" s="29"/>
    </row>
    <row r="1287" spans="1:10">
      <c r="A1287" s="24"/>
      <c r="E1287" s="85"/>
      <c r="F1287" s="86"/>
      <c r="G1287" s="87">
        <f t="shared" si="20"/>
        <v>0</v>
      </c>
      <c r="H1287" s="69"/>
      <c r="I1287" s="134"/>
      <c r="J1287" s="29"/>
    </row>
    <row r="1288" spans="1:10">
      <c r="A1288" s="24"/>
      <c r="E1288" s="85"/>
      <c r="F1288" s="86"/>
      <c r="G1288" s="87">
        <f t="shared" si="20"/>
        <v>0</v>
      </c>
      <c r="H1288" s="69"/>
      <c r="I1288" s="134"/>
      <c r="J1288" s="29"/>
    </row>
    <row r="1289" spans="1:10">
      <c r="A1289" s="24"/>
      <c r="E1289" s="85"/>
      <c r="F1289" s="86"/>
      <c r="G1289" s="87">
        <f t="shared" si="20"/>
        <v>0</v>
      </c>
      <c r="H1289" s="69"/>
      <c r="I1289" s="134"/>
      <c r="J1289" s="29"/>
    </row>
    <row r="1290" spans="1:10">
      <c r="A1290" s="24"/>
      <c r="E1290" s="85"/>
      <c r="F1290" s="86"/>
      <c r="G1290" s="87">
        <f t="shared" si="20"/>
        <v>0</v>
      </c>
      <c r="H1290" s="69"/>
      <c r="I1290" s="134"/>
      <c r="J1290" s="29"/>
    </row>
    <row r="1291" spans="1:10">
      <c r="A1291" s="24"/>
      <c r="E1291" s="85"/>
      <c r="F1291" s="86"/>
      <c r="G1291" s="87">
        <f t="shared" si="20"/>
        <v>0</v>
      </c>
      <c r="H1291" s="69"/>
      <c r="I1291" s="134"/>
      <c r="J1291" s="29"/>
    </row>
    <row r="1292" spans="1:10">
      <c r="A1292" s="24"/>
      <c r="E1292" s="85"/>
      <c r="F1292" s="86"/>
      <c r="G1292" s="87">
        <f t="shared" si="20"/>
        <v>0</v>
      </c>
      <c r="H1292" s="69"/>
      <c r="I1292" s="134"/>
      <c r="J1292" s="29"/>
    </row>
    <row r="1293" spans="1:10">
      <c r="A1293" s="24"/>
      <c r="E1293" s="85"/>
      <c r="F1293" s="86"/>
      <c r="G1293" s="87">
        <f t="shared" si="20"/>
        <v>0</v>
      </c>
      <c r="H1293" s="69"/>
      <c r="I1293" s="134"/>
      <c r="J1293" s="29"/>
    </row>
    <row r="1294" spans="1:10">
      <c r="A1294" s="24"/>
      <c r="E1294" s="85"/>
      <c r="F1294" s="86"/>
      <c r="G1294" s="87">
        <f t="shared" si="20"/>
        <v>0</v>
      </c>
      <c r="H1294" s="69"/>
      <c r="I1294" s="134"/>
      <c r="J1294" s="29"/>
    </row>
    <row r="1295" spans="1:10">
      <c r="A1295" s="24"/>
      <c r="E1295" s="85"/>
      <c r="F1295" s="86"/>
      <c r="G1295" s="87">
        <f t="shared" si="20"/>
        <v>0</v>
      </c>
      <c r="H1295" s="69"/>
      <c r="I1295" s="134"/>
      <c r="J1295" s="29"/>
    </row>
    <row r="1296" spans="1:10">
      <c r="A1296" s="24"/>
      <c r="E1296" s="85"/>
      <c r="F1296" s="86"/>
      <c r="G1296" s="87">
        <f t="shared" si="20"/>
        <v>0</v>
      </c>
      <c r="H1296" s="69"/>
      <c r="I1296" s="134"/>
      <c r="J1296" s="29"/>
    </row>
    <row r="1297" spans="1:10">
      <c r="A1297" s="24"/>
      <c r="E1297" s="85"/>
      <c r="F1297" s="86"/>
      <c r="G1297" s="87">
        <f t="shared" si="20"/>
        <v>0</v>
      </c>
      <c r="H1297" s="69"/>
      <c r="I1297" s="134"/>
      <c r="J1297" s="29"/>
    </row>
    <row r="1298" spans="1:10">
      <c r="A1298" s="24"/>
      <c r="E1298" s="85"/>
      <c r="F1298" s="86"/>
      <c r="G1298" s="87">
        <f t="shared" si="20"/>
        <v>0</v>
      </c>
      <c r="H1298" s="69"/>
      <c r="I1298" s="134"/>
      <c r="J1298" s="29"/>
    </row>
    <row r="1299" spans="1:10">
      <c r="A1299" s="24"/>
      <c r="E1299" s="85"/>
      <c r="F1299" s="86"/>
      <c r="G1299" s="87">
        <f t="shared" si="20"/>
        <v>0</v>
      </c>
      <c r="H1299" s="69"/>
      <c r="I1299" s="134"/>
      <c r="J1299" s="29"/>
    </row>
    <row r="1300" spans="1:10">
      <c r="A1300" s="24"/>
      <c r="E1300" s="85"/>
      <c r="F1300" s="86"/>
      <c r="G1300" s="87">
        <f t="shared" si="20"/>
        <v>0</v>
      </c>
      <c r="H1300" s="69"/>
      <c r="I1300" s="134"/>
      <c r="J1300" s="29"/>
    </row>
    <row r="1301" spans="1:10">
      <c r="A1301" s="24"/>
      <c r="E1301" s="85"/>
      <c r="F1301" s="86"/>
      <c r="G1301" s="87">
        <f t="shared" si="20"/>
        <v>0</v>
      </c>
      <c r="H1301" s="69"/>
      <c r="I1301" s="134"/>
      <c r="J1301" s="29"/>
    </row>
    <row r="1302" spans="1:10">
      <c r="A1302" s="24"/>
      <c r="E1302" s="85"/>
      <c r="F1302" s="86"/>
      <c r="G1302" s="87">
        <f t="shared" si="20"/>
        <v>0</v>
      </c>
      <c r="H1302" s="69"/>
      <c r="I1302" s="134"/>
      <c r="J1302" s="29"/>
    </row>
    <row r="1303" spans="1:10">
      <c r="A1303" s="24"/>
      <c r="E1303" s="85"/>
      <c r="F1303" s="86"/>
      <c r="G1303" s="87">
        <f t="shared" si="20"/>
        <v>0</v>
      </c>
      <c r="H1303" s="69"/>
      <c r="I1303" s="134"/>
      <c r="J1303" s="29"/>
    </row>
    <row r="1304" spans="1:10">
      <c r="A1304" s="24"/>
      <c r="E1304" s="85"/>
      <c r="F1304" s="86"/>
      <c r="G1304" s="87">
        <f t="shared" si="20"/>
        <v>0</v>
      </c>
      <c r="H1304" s="69"/>
      <c r="I1304" s="134"/>
      <c r="J1304" s="29"/>
    </row>
    <row r="1305" spans="1:10">
      <c r="A1305" s="24"/>
      <c r="E1305" s="85"/>
      <c r="F1305" s="86"/>
      <c r="G1305" s="87">
        <f t="shared" si="20"/>
        <v>0</v>
      </c>
      <c r="H1305" s="69"/>
      <c r="I1305" s="134"/>
      <c r="J1305" s="29"/>
    </row>
    <row r="1306" spans="1:10">
      <c r="A1306" s="24"/>
      <c r="E1306" s="85"/>
      <c r="F1306" s="86"/>
      <c r="G1306" s="87">
        <f t="shared" si="20"/>
        <v>0</v>
      </c>
      <c r="H1306" s="69"/>
      <c r="I1306" s="134"/>
      <c r="J1306" s="29"/>
    </row>
    <row r="1307" spans="1:10">
      <c r="A1307" s="24"/>
      <c r="E1307" s="85"/>
      <c r="F1307" s="86"/>
      <c r="G1307" s="87">
        <f t="shared" si="20"/>
        <v>0</v>
      </c>
      <c r="H1307" s="69"/>
      <c r="I1307" s="134"/>
      <c r="J1307" s="29"/>
    </row>
    <row r="1308" spans="1:10">
      <c r="A1308" s="24"/>
      <c r="E1308" s="85"/>
      <c r="F1308" s="86"/>
      <c r="G1308" s="87">
        <f t="shared" si="20"/>
        <v>0</v>
      </c>
      <c r="H1308" s="69"/>
      <c r="I1308" s="134"/>
      <c r="J1308" s="29"/>
    </row>
    <row r="1309" spans="1:10">
      <c r="A1309" s="24"/>
      <c r="E1309" s="85"/>
      <c r="F1309" s="86"/>
      <c r="G1309" s="87">
        <f t="shared" si="20"/>
        <v>0</v>
      </c>
      <c r="H1309" s="69"/>
      <c r="I1309" s="134"/>
      <c r="J1309" s="29"/>
    </row>
    <row r="1310" spans="1:10">
      <c r="A1310" s="24"/>
      <c r="E1310" s="85"/>
      <c r="F1310" s="86"/>
      <c r="G1310" s="87">
        <f t="shared" si="20"/>
        <v>0</v>
      </c>
      <c r="H1310" s="69"/>
      <c r="I1310" s="134"/>
      <c r="J1310" s="29"/>
    </row>
    <row r="1311" spans="1:10">
      <c r="A1311" s="24"/>
      <c r="E1311" s="85"/>
      <c r="F1311" s="86"/>
      <c r="G1311" s="87">
        <f t="shared" si="20"/>
        <v>0</v>
      </c>
      <c r="H1311" s="69"/>
      <c r="I1311" s="134"/>
      <c r="J1311" s="29"/>
    </row>
    <row r="1312" spans="1:10">
      <c r="A1312" s="24"/>
      <c r="E1312" s="85"/>
      <c r="F1312" s="86"/>
      <c r="G1312" s="87">
        <f t="shared" si="20"/>
        <v>0</v>
      </c>
      <c r="H1312" s="69"/>
      <c r="I1312" s="134"/>
      <c r="J1312" s="29"/>
    </row>
    <row r="1313" spans="1:10">
      <c r="A1313" s="24"/>
      <c r="E1313" s="85"/>
      <c r="F1313" s="86"/>
      <c r="G1313" s="87">
        <f t="shared" si="20"/>
        <v>0</v>
      </c>
      <c r="H1313" s="69"/>
      <c r="I1313" s="134"/>
      <c r="J1313" s="29"/>
    </row>
    <row r="1314" spans="1:10">
      <c r="A1314" s="24"/>
      <c r="E1314" s="85"/>
      <c r="F1314" s="86"/>
      <c r="G1314" s="87">
        <f t="shared" si="20"/>
        <v>0</v>
      </c>
      <c r="H1314" s="69"/>
      <c r="I1314" s="134"/>
      <c r="J1314" s="29"/>
    </row>
    <row r="1315" spans="1:10">
      <c r="A1315" s="24"/>
      <c r="E1315" s="85"/>
      <c r="F1315" s="86"/>
      <c r="G1315" s="87">
        <f t="shared" si="20"/>
        <v>0</v>
      </c>
      <c r="H1315" s="69"/>
      <c r="I1315" s="134"/>
      <c r="J1315" s="29"/>
    </row>
    <row r="1316" spans="1:10">
      <c r="A1316" s="24"/>
      <c r="E1316" s="85"/>
      <c r="F1316" s="86"/>
      <c r="G1316" s="87">
        <f t="shared" si="20"/>
        <v>0</v>
      </c>
      <c r="H1316" s="69"/>
      <c r="I1316" s="134"/>
      <c r="J1316" s="29"/>
    </row>
    <row r="1317" spans="1:10">
      <c r="A1317" s="24"/>
      <c r="E1317" s="85"/>
      <c r="F1317" s="86"/>
      <c r="G1317" s="87">
        <f t="shared" si="20"/>
        <v>0</v>
      </c>
      <c r="H1317" s="69"/>
      <c r="I1317" s="134"/>
      <c r="J1317" s="29"/>
    </row>
    <row r="1318" spans="1:10">
      <c r="A1318" s="24"/>
      <c r="E1318" s="85"/>
      <c r="F1318" s="86"/>
      <c r="G1318" s="87">
        <f t="shared" si="20"/>
        <v>0</v>
      </c>
      <c r="H1318" s="69"/>
      <c r="I1318" s="134"/>
      <c r="J1318" s="29"/>
    </row>
    <row r="1319" spans="1:10">
      <c r="A1319" s="24"/>
      <c r="E1319" s="85"/>
      <c r="F1319" s="86"/>
      <c r="G1319" s="87">
        <f t="shared" si="20"/>
        <v>0</v>
      </c>
      <c r="H1319" s="69"/>
      <c r="I1319" s="134"/>
      <c r="J1319" s="29"/>
    </row>
    <row r="1320" spans="1:10">
      <c r="A1320" s="24"/>
      <c r="E1320" s="85"/>
      <c r="F1320" s="86"/>
      <c r="G1320" s="87">
        <f t="shared" si="20"/>
        <v>0</v>
      </c>
      <c r="H1320" s="69"/>
      <c r="I1320" s="134"/>
      <c r="J1320" s="29"/>
    </row>
    <row r="1321" spans="1:10">
      <c r="A1321" s="24"/>
      <c r="E1321" s="85"/>
      <c r="F1321" s="86"/>
      <c r="G1321" s="87">
        <f t="shared" si="20"/>
        <v>0</v>
      </c>
      <c r="H1321" s="69"/>
      <c r="I1321" s="134"/>
      <c r="J1321" s="29"/>
    </row>
    <row r="1322" spans="1:10">
      <c r="A1322" s="24"/>
      <c r="E1322" s="85"/>
      <c r="F1322" s="86"/>
      <c r="G1322" s="87">
        <f t="shared" si="20"/>
        <v>0</v>
      </c>
      <c r="H1322" s="69"/>
      <c r="I1322" s="134"/>
      <c r="J1322" s="29"/>
    </row>
    <row r="1323" spans="1:10">
      <c r="A1323" s="24"/>
      <c r="E1323" s="85"/>
      <c r="F1323" s="86"/>
      <c r="G1323" s="87">
        <f t="shared" si="20"/>
        <v>0</v>
      </c>
      <c r="H1323" s="69"/>
      <c r="I1323" s="134"/>
      <c r="J1323" s="29"/>
    </row>
    <row r="1324" spans="1:10">
      <c r="A1324" s="24"/>
      <c r="E1324" s="85"/>
      <c r="F1324" s="86"/>
      <c r="G1324" s="87">
        <f t="shared" si="20"/>
        <v>0</v>
      </c>
      <c r="H1324" s="69"/>
      <c r="I1324" s="134"/>
      <c r="J1324" s="29"/>
    </row>
    <row r="1325" spans="1:10">
      <c r="A1325" s="24"/>
      <c r="E1325" s="85"/>
      <c r="F1325" s="86"/>
      <c r="G1325" s="87">
        <f t="shared" si="20"/>
        <v>0</v>
      </c>
      <c r="H1325" s="69"/>
      <c r="I1325" s="134"/>
      <c r="J1325" s="29"/>
    </row>
    <row r="1326" spans="1:10">
      <c r="A1326" s="24"/>
      <c r="E1326" s="85"/>
      <c r="F1326" s="86"/>
      <c r="G1326" s="87">
        <f t="shared" si="20"/>
        <v>0</v>
      </c>
      <c r="H1326" s="69"/>
      <c r="I1326" s="134"/>
      <c r="J1326" s="29"/>
    </row>
    <row r="1327" spans="1:10">
      <c r="A1327" s="24"/>
      <c r="E1327" s="85"/>
      <c r="F1327" s="86"/>
      <c r="G1327" s="87">
        <f t="shared" si="20"/>
        <v>0</v>
      </c>
      <c r="H1327" s="69"/>
      <c r="I1327" s="134"/>
      <c r="J1327" s="29"/>
    </row>
    <row r="1328" spans="1:10">
      <c r="A1328" s="24"/>
      <c r="E1328" s="85"/>
      <c r="F1328" s="86"/>
      <c r="G1328" s="87">
        <f t="shared" si="20"/>
        <v>0</v>
      </c>
      <c r="H1328" s="69"/>
      <c r="I1328" s="134"/>
      <c r="J1328" s="29"/>
    </row>
    <row r="1329" spans="1:10">
      <c r="A1329" s="24"/>
      <c r="E1329" s="85"/>
      <c r="F1329" s="86"/>
      <c r="G1329" s="87">
        <f t="shared" si="20"/>
        <v>0</v>
      </c>
      <c r="H1329" s="69"/>
      <c r="I1329" s="134"/>
      <c r="J1329" s="29"/>
    </row>
    <row r="1330" spans="1:10">
      <c r="A1330" s="24"/>
      <c r="E1330" s="85"/>
      <c r="F1330" s="86"/>
      <c r="G1330" s="87">
        <f t="shared" si="20"/>
        <v>0</v>
      </c>
      <c r="H1330" s="69"/>
      <c r="I1330" s="134"/>
      <c r="J1330" s="29"/>
    </row>
    <row r="1331" spans="1:10">
      <c r="A1331" s="24"/>
      <c r="E1331" s="85"/>
      <c r="F1331" s="86"/>
      <c r="G1331" s="87">
        <f t="shared" si="20"/>
        <v>0</v>
      </c>
      <c r="H1331" s="69"/>
      <c r="I1331" s="134"/>
      <c r="J1331" s="29"/>
    </row>
    <row r="1332" spans="1:10">
      <c r="A1332" s="24"/>
      <c r="E1332" s="85"/>
      <c r="F1332" s="86"/>
      <c r="G1332" s="87">
        <f t="shared" si="20"/>
        <v>0</v>
      </c>
      <c r="H1332" s="69"/>
      <c r="I1332" s="134"/>
      <c r="J1332" s="29"/>
    </row>
    <row r="1333" spans="1:10">
      <c r="A1333" s="24"/>
      <c r="E1333" s="85"/>
      <c r="F1333" s="86"/>
      <c r="G1333" s="87">
        <f t="shared" si="20"/>
        <v>0</v>
      </c>
      <c r="H1333" s="69"/>
      <c r="I1333" s="134"/>
      <c r="J1333" s="29"/>
    </row>
    <row r="1334" spans="1:10">
      <c r="A1334" s="24"/>
      <c r="E1334" s="85"/>
      <c r="F1334" s="86"/>
      <c r="G1334" s="87">
        <f t="shared" si="20"/>
        <v>0</v>
      </c>
      <c r="H1334" s="69"/>
      <c r="I1334" s="134"/>
      <c r="J1334" s="29"/>
    </row>
    <row r="1335" spans="1:10">
      <c r="A1335" s="24"/>
      <c r="E1335" s="85"/>
      <c r="F1335" s="86"/>
      <c r="G1335" s="87">
        <f t="shared" si="20"/>
        <v>0</v>
      </c>
      <c r="H1335" s="69"/>
      <c r="I1335" s="134"/>
      <c r="J1335" s="29"/>
    </row>
    <row r="1336" spans="1:10">
      <c r="A1336" s="24"/>
      <c r="E1336" s="85"/>
      <c r="F1336" s="86"/>
      <c r="G1336" s="87">
        <f t="shared" si="20"/>
        <v>0</v>
      </c>
      <c r="H1336" s="69"/>
      <c r="I1336" s="134"/>
      <c r="J1336" s="29"/>
    </row>
    <row r="1337" spans="1:10">
      <c r="A1337" s="24"/>
      <c r="E1337" s="85"/>
      <c r="F1337" s="86"/>
      <c r="G1337" s="87">
        <f t="shared" si="20"/>
        <v>0</v>
      </c>
      <c r="H1337" s="69"/>
      <c r="I1337" s="134"/>
      <c r="J1337" s="29"/>
    </row>
    <row r="1338" spans="1:10">
      <c r="A1338" s="24"/>
      <c r="E1338" s="85"/>
      <c r="F1338" s="86"/>
      <c r="G1338" s="87">
        <f t="shared" si="20"/>
        <v>0</v>
      </c>
      <c r="H1338" s="69"/>
      <c r="I1338" s="134"/>
      <c r="J1338" s="29"/>
    </row>
    <row r="1339" spans="1:10">
      <c r="A1339" s="24"/>
      <c r="E1339" s="85"/>
      <c r="F1339" s="86"/>
      <c r="G1339" s="87">
        <f t="shared" si="20"/>
        <v>0</v>
      </c>
      <c r="H1339" s="69"/>
      <c r="I1339" s="134"/>
      <c r="J1339" s="29"/>
    </row>
    <row r="1340" spans="1:10">
      <c r="A1340" s="24"/>
      <c r="E1340" s="85"/>
      <c r="F1340" s="86"/>
      <c r="G1340" s="87">
        <f t="shared" si="20"/>
        <v>0</v>
      </c>
      <c r="H1340" s="69"/>
      <c r="I1340" s="134"/>
      <c r="J1340" s="29"/>
    </row>
    <row r="1341" spans="1:10">
      <c r="A1341" s="24"/>
      <c r="E1341" s="85"/>
      <c r="F1341" s="86"/>
      <c r="G1341" s="87">
        <f t="shared" si="20"/>
        <v>0</v>
      </c>
      <c r="H1341" s="69"/>
      <c r="I1341" s="134"/>
      <c r="J1341" s="29"/>
    </row>
    <row r="1342" spans="1:10">
      <c r="A1342" s="24"/>
      <c r="E1342" s="85"/>
      <c r="F1342" s="86"/>
      <c r="G1342" s="87">
        <f t="shared" si="20"/>
        <v>0</v>
      </c>
      <c r="H1342" s="69"/>
      <c r="I1342" s="134"/>
      <c r="J1342" s="29"/>
    </row>
    <row r="1343" spans="1:10">
      <c r="A1343" s="24"/>
      <c r="E1343" s="85"/>
      <c r="F1343" s="86"/>
      <c r="G1343" s="87">
        <f t="shared" si="20"/>
        <v>0</v>
      </c>
      <c r="H1343" s="69"/>
      <c r="I1343" s="134"/>
      <c r="J1343" s="29"/>
    </row>
    <row r="1344" spans="1:10">
      <c r="A1344" s="24"/>
      <c r="E1344" s="85"/>
      <c r="F1344" s="86"/>
      <c r="G1344" s="87">
        <f t="shared" si="20"/>
        <v>0</v>
      </c>
      <c r="H1344" s="69"/>
      <c r="I1344" s="134"/>
      <c r="J1344" s="29"/>
    </row>
    <row r="1345" spans="1:10">
      <c r="A1345" s="24"/>
      <c r="E1345" s="85"/>
      <c r="F1345" s="86"/>
      <c r="G1345" s="87">
        <f t="shared" si="20"/>
        <v>0</v>
      </c>
      <c r="H1345" s="69"/>
      <c r="I1345" s="134"/>
      <c r="J1345" s="29"/>
    </row>
    <row r="1346" spans="1:10">
      <c r="A1346" s="24"/>
      <c r="E1346" s="85"/>
      <c r="F1346" s="86"/>
      <c r="G1346" s="87">
        <f t="shared" si="20"/>
        <v>0</v>
      </c>
      <c r="H1346" s="69"/>
      <c r="I1346" s="134"/>
      <c r="J1346" s="29"/>
    </row>
    <row r="1347" spans="1:10">
      <c r="A1347" s="24"/>
      <c r="E1347" s="85"/>
      <c r="F1347" s="86"/>
      <c r="G1347" s="87">
        <f t="shared" ref="G1347:G1410" si="21">E1347+F1347</f>
        <v>0</v>
      </c>
      <c r="H1347" s="69"/>
      <c r="I1347" s="134"/>
      <c r="J1347" s="29"/>
    </row>
    <row r="1348" spans="1:10">
      <c r="A1348" s="24"/>
      <c r="E1348" s="85"/>
      <c r="F1348" s="86"/>
      <c r="G1348" s="87">
        <f t="shared" si="21"/>
        <v>0</v>
      </c>
      <c r="H1348" s="69"/>
      <c r="I1348" s="134"/>
      <c r="J1348" s="29"/>
    </row>
    <row r="1349" spans="1:10">
      <c r="A1349" s="24"/>
      <c r="E1349" s="85"/>
      <c r="F1349" s="86"/>
      <c r="G1349" s="87">
        <f t="shared" si="21"/>
        <v>0</v>
      </c>
      <c r="H1349" s="69"/>
      <c r="I1349" s="134"/>
      <c r="J1349" s="29"/>
    </row>
    <row r="1350" spans="1:10">
      <c r="A1350" s="24"/>
      <c r="E1350" s="85"/>
      <c r="F1350" s="86"/>
      <c r="G1350" s="87">
        <f t="shared" si="21"/>
        <v>0</v>
      </c>
      <c r="H1350" s="69"/>
      <c r="I1350" s="134"/>
      <c r="J1350" s="29"/>
    </row>
    <row r="1351" spans="1:10">
      <c r="A1351" s="24"/>
      <c r="E1351" s="85"/>
      <c r="F1351" s="86"/>
      <c r="G1351" s="87">
        <f t="shared" si="21"/>
        <v>0</v>
      </c>
      <c r="H1351" s="69"/>
      <c r="I1351" s="134"/>
      <c r="J1351" s="29"/>
    </row>
    <row r="1352" spans="1:10">
      <c r="A1352" s="24"/>
      <c r="E1352" s="85"/>
      <c r="F1352" s="86"/>
      <c r="G1352" s="87">
        <f t="shared" si="21"/>
        <v>0</v>
      </c>
      <c r="H1352" s="69"/>
      <c r="I1352" s="134"/>
      <c r="J1352" s="29"/>
    </row>
    <row r="1353" spans="1:10">
      <c r="A1353" s="24"/>
      <c r="E1353" s="85"/>
      <c r="F1353" s="86"/>
      <c r="G1353" s="87">
        <f t="shared" si="21"/>
        <v>0</v>
      </c>
      <c r="H1353" s="69"/>
      <c r="I1353" s="134"/>
      <c r="J1353" s="29"/>
    </row>
    <row r="1354" spans="1:10">
      <c r="A1354" s="24"/>
      <c r="E1354" s="85"/>
      <c r="F1354" s="86"/>
      <c r="G1354" s="87">
        <f t="shared" si="21"/>
        <v>0</v>
      </c>
      <c r="H1354" s="69"/>
      <c r="I1354" s="134"/>
      <c r="J1354" s="29"/>
    </row>
    <row r="1355" spans="1:10">
      <c r="A1355" s="24"/>
      <c r="E1355" s="85"/>
      <c r="F1355" s="86"/>
      <c r="G1355" s="87">
        <f t="shared" si="21"/>
        <v>0</v>
      </c>
      <c r="H1355" s="69"/>
      <c r="I1355" s="134"/>
      <c r="J1355" s="29"/>
    </row>
    <row r="1356" spans="1:10">
      <c r="A1356" s="24"/>
      <c r="E1356" s="85"/>
      <c r="F1356" s="86"/>
      <c r="G1356" s="87">
        <f t="shared" si="21"/>
        <v>0</v>
      </c>
      <c r="H1356" s="69"/>
      <c r="I1356" s="134"/>
      <c r="J1356" s="29"/>
    </row>
    <row r="1357" spans="1:10">
      <c r="A1357" s="24"/>
      <c r="E1357" s="85"/>
      <c r="F1357" s="86"/>
      <c r="G1357" s="87">
        <f t="shared" si="21"/>
        <v>0</v>
      </c>
      <c r="H1357" s="69"/>
      <c r="I1357" s="134"/>
      <c r="J1357" s="29"/>
    </row>
    <row r="1358" spans="1:10">
      <c r="A1358" s="24"/>
      <c r="E1358" s="85"/>
      <c r="F1358" s="86"/>
      <c r="G1358" s="87">
        <f t="shared" si="21"/>
        <v>0</v>
      </c>
      <c r="H1358" s="69"/>
      <c r="I1358" s="134"/>
      <c r="J1358" s="29"/>
    </row>
    <row r="1359" spans="1:10">
      <c r="A1359" s="24"/>
      <c r="E1359" s="85"/>
      <c r="F1359" s="86"/>
      <c r="G1359" s="87">
        <f t="shared" si="21"/>
        <v>0</v>
      </c>
      <c r="H1359" s="69"/>
      <c r="I1359" s="134"/>
      <c r="J1359" s="29"/>
    </row>
    <row r="1360" spans="1:10">
      <c r="A1360" s="24"/>
      <c r="E1360" s="85"/>
      <c r="F1360" s="86"/>
      <c r="G1360" s="87">
        <f t="shared" si="21"/>
        <v>0</v>
      </c>
      <c r="H1360" s="69"/>
      <c r="I1360" s="134"/>
      <c r="J1360" s="29"/>
    </row>
    <row r="1361" spans="1:10">
      <c r="A1361" s="24"/>
      <c r="E1361" s="85"/>
      <c r="F1361" s="86"/>
      <c r="G1361" s="87">
        <f t="shared" si="21"/>
        <v>0</v>
      </c>
      <c r="H1361" s="69"/>
      <c r="I1361" s="134"/>
      <c r="J1361" s="29"/>
    </row>
    <row r="1362" spans="1:10">
      <c r="A1362" s="24"/>
      <c r="E1362" s="85"/>
      <c r="F1362" s="86"/>
      <c r="G1362" s="87">
        <f t="shared" si="21"/>
        <v>0</v>
      </c>
      <c r="H1362" s="69"/>
      <c r="I1362" s="134"/>
      <c r="J1362" s="29"/>
    </row>
    <row r="1363" spans="1:10">
      <c r="A1363" s="24"/>
      <c r="E1363" s="85"/>
      <c r="F1363" s="86"/>
      <c r="G1363" s="87">
        <f t="shared" si="21"/>
        <v>0</v>
      </c>
      <c r="H1363" s="69"/>
      <c r="I1363" s="134"/>
      <c r="J1363" s="29"/>
    </row>
    <row r="1364" spans="1:10">
      <c r="A1364" s="24"/>
      <c r="E1364" s="85"/>
      <c r="F1364" s="86"/>
      <c r="G1364" s="87">
        <f t="shared" si="21"/>
        <v>0</v>
      </c>
      <c r="H1364" s="69"/>
      <c r="I1364" s="134"/>
      <c r="J1364" s="29"/>
    </row>
    <row r="1365" spans="1:10">
      <c r="A1365" s="24"/>
      <c r="E1365" s="85"/>
      <c r="F1365" s="86"/>
      <c r="G1365" s="87">
        <f t="shared" si="21"/>
        <v>0</v>
      </c>
      <c r="H1365" s="69"/>
      <c r="I1365" s="134"/>
      <c r="J1365" s="29"/>
    </row>
    <row r="1366" spans="1:10">
      <c r="A1366" s="24"/>
      <c r="E1366" s="85"/>
      <c r="F1366" s="86"/>
      <c r="G1366" s="87">
        <f t="shared" si="21"/>
        <v>0</v>
      </c>
      <c r="H1366" s="69"/>
      <c r="I1366" s="134"/>
      <c r="J1366" s="29"/>
    </row>
    <row r="1367" spans="1:10">
      <c r="A1367" s="24"/>
      <c r="E1367" s="85"/>
      <c r="F1367" s="86"/>
      <c r="G1367" s="87">
        <f t="shared" si="21"/>
        <v>0</v>
      </c>
      <c r="H1367" s="69"/>
      <c r="I1367" s="134"/>
      <c r="J1367" s="29"/>
    </row>
    <row r="1368" spans="1:10">
      <c r="A1368" s="24"/>
      <c r="E1368" s="85"/>
      <c r="F1368" s="86"/>
      <c r="G1368" s="87">
        <f t="shared" si="21"/>
        <v>0</v>
      </c>
      <c r="H1368" s="69"/>
      <c r="I1368" s="134"/>
      <c r="J1368" s="29"/>
    </row>
    <row r="1369" spans="1:10">
      <c r="A1369" s="24"/>
      <c r="E1369" s="85"/>
      <c r="F1369" s="86"/>
      <c r="G1369" s="87">
        <f t="shared" si="21"/>
        <v>0</v>
      </c>
      <c r="H1369" s="69"/>
      <c r="I1369" s="134"/>
      <c r="J1369" s="29"/>
    </row>
    <row r="1370" spans="1:10">
      <c r="A1370" s="24"/>
      <c r="E1370" s="85"/>
      <c r="F1370" s="86"/>
      <c r="G1370" s="87">
        <f t="shared" si="21"/>
        <v>0</v>
      </c>
      <c r="H1370" s="69"/>
      <c r="I1370" s="134"/>
      <c r="J1370" s="29"/>
    </row>
    <row r="1371" spans="1:10">
      <c r="A1371" s="24"/>
      <c r="E1371" s="85"/>
      <c r="F1371" s="86"/>
      <c r="G1371" s="87">
        <f t="shared" si="21"/>
        <v>0</v>
      </c>
      <c r="H1371" s="69"/>
      <c r="I1371" s="134"/>
      <c r="J1371" s="29"/>
    </row>
    <row r="1372" spans="1:10">
      <c r="A1372" s="24"/>
      <c r="E1372" s="85"/>
      <c r="F1372" s="86"/>
      <c r="G1372" s="87">
        <f t="shared" si="21"/>
        <v>0</v>
      </c>
      <c r="H1372" s="69"/>
      <c r="I1372" s="134"/>
      <c r="J1372" s="29"/>
    </row>
    <row r="1373" spans="1:10">
      <c r="A1373" s="24"/>
      <c r="E1373" s="85"/>
      <c r="F1373" s="86"/>
      <c r="G1373" s="87">
        <f t="shared" si="21"/>
        <v>0</v>
      </c>
      <c r="H1373" s="69"/>
      <c r="I1373" s="134"/>
      <c r="J1373" s="29"/>
    </row>
    <row r="1374" spans="1:10">
      <c r="A1374" s="24"/>
      <c r="E1374" s="85"/>
      <c r="F1374" s="86"/>
      <c r="G1374" s="87">
        <f t="shared" si="21"/>
        <v>0</v>
      </c>
      <c r="H1374" s="69"/>
      <c r="I1374" s="134"/>
      <c r="J1374" s="29"/>
    </row>
    <row r="1375" spans="1:10">
      <c r="A1375" s="24"/>
      <c r="E1375" s="85"/>
      <c r="F1375" s="86"/>
      <c r="G1375" s="87">
        <f t="shared" si="21"/>
        <v>0</v>
      </c>
      <c r="H1375" s="69"/>
      <c r="I1375" s="134"/>
      <c r="J1375" s="29"/>
    </row>
    <row r="1376" spans="1:10">
      <c r="A1376" s="24"/>
      <c r="E1376" s="85"/>
      <c r="F1376" s="86"/>
      <c r="G1376" s="87">
        <f t="shared" si="21"/>
        <v>0</v>
      </c>
      <c r="H1376" s="69"/>
      <c r="I1376" s="134"/>
      <c r="J1376" s="29"/>
    </row>
    <row r="1377" spans="1:10">
      <c r="A1377" s="24"/>
      <c r="E1377" s="85"/>
      <c r="F1377" s="86"/>
      <c r="G1377" s="87">
        <f t="shared" si="21"/>
        <v>0</v>
      </c>
      <c r="H1377" s="69"/>
      <c r="I1377" s="134"/>
      <c r="J1377" s="29"/>
    </row>
    <row r="1378" spans="1:10">
      <c r="A1378" s="24"/>
      <c r="E1378" s="85"/>
      <c r="F1378" s="86"/>
      <c r="G1378" s="87">
        <f t="shared" si="21"/>
        <v>0</v>
      </c>
      <c r="H1378" s="69"/>
      <c r="I1378" s="134"/>
      <c r="J1378" s="29"/>
    </row>
    <row r="1379" spans="1:10">
      <c r="A1379" s="24"/>
      <c r="E1379" s="85"/>
      <c r="F1379" s="86"/>
      <c r="G1379" s="87">
        <f t="shared" si="21"/>
        <v>0</v>
      </c>
      <c r="H1379" s="69"/>
      <c r="I1379" s="134"/>
      <c r="J1379" s="29"/>
    </row>
    <row r="1380" spans="1:10">
      <c r="A1380" s="24"/>
      <c r="E1380" s="85"/>
      <c r="F1380" s="86"/>
      <c r="G1380" s="87">
        <f t="shared" si="21"/>
        <v>0</v>
      </c>
      <c r="H1380" s="69"/>
      <c r="I1380" s="134"/>
      <c r="J1380" s="29"/>
    </row>
    <row r="1381" spans="1:10">
      <c r="A1381" s="24"/>
      <c r="E1381" s="85"/>
      <c r="F1381" s="86"/>
      <c r="G1381" s="87">
        <f t="shared" si="21"/>
        <v>0</v>
      </c>
      <c r="H1381" s="69"/>
      <c r="I1381" s="134"/>
      <c r="J1381" s="29"/>
    </row>
    <row r="1382" spans="1:10">
      <c r="A1382" s="24"/>
      <c r="E1382" s="85"/>
      <c r="F1382" s="86"/>
      <c r="G1382" s="87">
        <f t="shared" si="21"/>
        <v>0</v>
      </c>
      <c r="H1382" s="69"/>
      <c r="I1382" s="134"/>
      <c r="J1382" s="29"/>
    </row>
    <row r="1383" spans="1:10">
      <c r="A1383" s="24"/>
      <c r="E1383" s="85"/>
      <c r="F1383" s="86"/>
      <c r="G1383" s="87">
        <f t="shared" si="21"/>
        <v>0</v>
      </c>
      <c r="H1383" s="69"/>
      <c r="I1383" s="134"/>
      <c r="J1383" s="29"/>
    </row>
    <row r="1384" spans="1:10">
      <c r="A1384" s="24"/>
      <c r="E1384" s="85"/>
      <c r="F1384" s="86"/>
      <c r="G1384" s="87">
        <f t="shared" si="21"/>
        <v>0</v>
      </c>
      <c r="H1384" s="69"/>
      <c r="I1384" s="134"/>
      <c r="J1384" s="29"/>
    </row>
    <row r="1385" spans="1:10">
      <c r="A1385" s="24"/>
      <c r="E1385" s="85"/>
      <c r="F1385" s="86"/>
      <c r="G1385" s="87">
        <f t="shared" si="21"/>
        <v>0</v>
      </c>
      <c r="H1385" s="69"/>
      <c r="I1385" s="134"/>
      <c r="J1385" s="29"/>
    </row>
    <row r="1386" spans="1:10">
      <c r="A1386" s="24"/>
      <c r="E1386" s="85"/>
      <c r="F1386" s="86"/>
      <c r="G1386" s="87">
        <f t="shared" si="21"/>
        <v>0</v>
      </c>
      <c r="H1386" s="69"/>
      <c r="I1386" s="134"/>
      <c r="J1386" s="29"/>
    </row>
    <row r="1387" spans="1:10">
      <c r="A1387" s="24"/>
      <c r="E1387" s="85"/>
      <c r="F1387" s="86"/>
      <c r="G1387" s="87">
        <f t="shared" si="21"/>
        <v>0</v>
      </c>
      <c r="H1387" s="69"/>
      <c r="I1387" s="134"/>
      <c r="J1387" s="29"/>
    </row>
    <row r="1388" spans="1:10">
      <c r="A1388" s="24"/>
      <c r="E1388" s="85"/>
      <c r="F1388" s="86"/>
      <c r="G1388" s="87">
        <f t="shared" si="21"/>
        <v>0</v>
      </c>
      <c r="H1388" s="69"/>
      <c r="I1388" s="134"/>
      <c r="J1388" s="29"/>
    </row>
    <row r="1389" spans="1:10">
      <c r="A1389" s="24"/>
      <c r="E1389" s="85"/>
      <c r="F1389" s="86"/>
      <c r="G1389" s="87">
        <f t="shared" si="21"/>
        <v>0</v>
      </c>
      <c r="H1389" s="69"/>
      <c r="I1389" s="134"/>
      <c r="J1389" s="29"/>
    </row>
    <row r="1390" spans="1:10">
      <c r="A1390" s="24"/>
      <c r="E1390" s="85"/>
      <c r="F1390" s="86"/>
      <c r="G1390" s="87">
        <f t="shared" si="21"/>
        <v>0</v>
      </c>
      <c r="H1390" s="69"/>
      <c r="I1390" s="134"/>
      <c r="J1390" s="29"/>
    </row>
    <row r="1391" spans="1:10">
      <c r="A1391" s="24"/>
      <c r="E1391" s="85"/>
      <c r="F1391" s="86"/>
      <c r="G1391" s="87">
        <f t="shared" si="21"/>
        <v>0</v>
      </c>
      <c r="H1391" s="69"/>
      <c r="I1391" s="134"/>
      <c r="J1391" s="29"/>
    </row>
    <row r="1392" spans="1:10">
      <c r="A1392" s="24"/>
      <c r="E1392" s="85"/>
      <c r="F1392" s="86"/>
      <c r="G1392" s="87">
        <f t="shared" si="21"/>
        <v>0</v>
      </c>
      <c r="H1392" s="69"/>
      <c r="I1392" s="134"/>
      <c r="J1392" s="29"/>
    </row>
    <row r="1393" spans="1:10">
      <c r="A1393" s="24"/>
      <c r="E1393" s="85"/>
      <c r="F1393" s="86"/>
      <c r="G1393" s="87">
        <f t="shared" si="21"/>
        <v>0</v>
      </c>
      <c r="H1393" s="69"/>
      <c r="I1393" s="134"/>
      <c r="J1393" s="29"/>
    </row>
    <row r="1394" spans="1:10">
      <c r="A1394" s="24"/>
      <c r="E1394" s="85"/>
      <c r="F1394" s="86"/>
      <c r="G1394" s="87">
        <f t="shared" si="21"/>
        <v>0</v>
      </c>
      <c r="H1394" s="69"/>
      <c r="I1394" s="134"/>
      <c r="J1394" s="29"/>
    </row>
    <row r="1395" spans="1:10">
      <c r="A1395" s="24"/>
      <c r="E1395" s="85"/>
      <c r="F1395" s="86"/>
      <c r="G1395" s="87">
        <f t="shared" si="21"/>
        <v>0</v>
      </c>
      <c r="H1395" s="69"/>
      <c r="I1395" s="134"/>
      <c r="J1395" s="29"/>
    </row>
    <row r="1396" spans="1:10">
      <c r="A1396" s="24"/>
      <c r="E1396" s="85"/>
      <c r="F1396" s="86"/>
      <c r="G1396" s="87">
        <f t="shared" si="21"/>
        <v>0</v>
      </c>
      <c r="H1396" s="69"/>
      <c r="I1396" s="134"/>
      <c r="J1396" s="29"/>
    </row>
    <row r="1397" spans="1:10">
      <c r="A1397" s="24"/>
      <c r="E1397" s="85"/>
      <c r="F1397" s="86"/>
      <c r="G1397" s="87">
        <f t="shared" si="21"/>
        <v>0</v>
      </c>
      <c r="H1397" s="69"/>
      <c r="I1397" s="134"/>
      <c r="J1397" s="29"/>
    </row>
    <row r="1398" spans="1:10">
      <c r="A1398" s="24"/>
      <c r="E1398" s="85"/>
      <c r="F1398" s="86"/>
      <c r="G1398" s="87">
        <f t="shared" si="21"/>
        <v>0</v>
      </c>
      <c r="H1398" s="69"/>
      <c r="I1398" s="134"/>
      <c r="J1398" s="29"/>
    </row>
    <row r="1399" spans="1:10">
      <c r="A1399" s="24"/>
      <c r="E1399" s="85"/>
      <c r="F1399" s="86"/>
      <c r="G1399" s="87">
        <f t="shared" si="21"/>
        <v>0</v>
      </c>
      <c r="H1399" s="69"/>
      <c r="I1399" s="134"/>
      <c r="J1399" s="29"/>
    </row>
    <row r="1400" spans="1:10">
      <c r="A1400" s="24"/>
      <c r="E1400" s="85"/>
      <c r="F1400" s="86"/>
      <c r="G1400" s="87">
        <f t="shared" si="21"/>
        <v>0</v>
      </c>
      <c r="H1400" s="69"/>
      <c r="I1400" s="134"/>
      <c r="J1400" s="29"/>
    </row>
    <row r="1401" spans="1:10">
      <c r="A1401" s="24"/>
      <c r="E1401" s="85"/>
      <c r="F1401" s="86"/>
      <c r="G1401" s="87">
        <f t="shared" si="21"/>
        <v>0</v>
      </c>
      <c r="H1401" s="69"/>
      <c r="I1401" s="134"/>
      <c r="J1401" s="29"/>
    </row>
    <row r="1402" spans="1:10">
      <c r="A1402" s="24"/>
      <c r="E1402" s="85"/>
      <c r="F1402" s="86"/>
      <c r="G1402" s="87">
        <f t="shared" si="21"/>
        <v>0</v>
      </c>
      <c r="H1402" s="69"/>
      <c r="I1402" s="134"/>
      <c r="J1402" s="29"/>
    </row>
    <row r="1403" spans="1:10">
      <c r="A1403" s="24"/>
      <c r="E1403" s="85"/>
      <c r="F1403" s="86"/>
      <c r="G1403" s="87">
        <f t="shared" si="21"/>
        <v>0</v>
      </c>
      <c r="H1403" s="69"/>
      <c r="I1403" s="134"/>
      <c r="J1403" s="29"/>
    </row>
    <row r="1404" spans="1:10">
      <c r="A1404" s="24"/>
      <c r="E1404" s="85"/>
      <c r="F1404" s="86"/>
      <c r="G1404" s="87">
        <f t="shared" si="21"/>
        <v>0</v>
      </c>
      <c r="H1404" s="69"/>
      <c r="I1404" s="134"/>
      <c r="J1404" s="29"/>
    </row>
    <row r="1405" spans="1:10">
      <c r="A1405" s="24"/>
      <c r="E1405" s="85"/>
      <c r="F1405" s="86"/>
      <c r="G1405" s="87">
        <f t="shared" si="21"/>
        <v>0</v>
      </c>
      <c r="H1405" s="69"/>
      <c r="I1405" s="134"/>
      <c r="J1405" s="29"/>
    </row>
    <row r="1406" spans="1:10">
      <c r="A1406" s="24"/>
      <c r="E1406" s="85"/>
      <c r="F1406" s="86"/>
      <c r="G1406" s="87">
        <f t="shared" si="21"/>
        <v>0</v>
      </c>
      <c r="H1406" s="69"/>
      <c r="I1406" s="134"/>
      <c r="J1406" s="29"/>
    </row>
    <row r="1407" spans="1:10">
      <c r="A1407" s="24"/>
      <c r="E1407" s="85"/>
      <c r="F1407" s="86"/>
      <c r="G1407" s="87">
        <f t="shared" si="21"/>
        <v>0</v>
      </c>
      <c r="H1407" s="69"/>
      <c r="I1407" s="134"/>
      <c r="J1407" s="29"/>
    </row>
    <row r="1408" spans="1:10">
      <c r="A1408" s="24"/>
      <c r="E1408" s="85"/>
      <c r="F1408" s="86"/>
      <c r="G1408" s="87">
        <f t="shared" si="21"/>
        <v>0</v>
      </c>
      <c r="H1408" s="69"/>
      <c r="I1408" s="134"/>
      <c r="J1408" s="29"/>
    </row>
    <row r="1409" spans="1:10">
      <c r="A1409" s="24"/>
      <c r="E1409" s="85"/>
      <c r="F1409" s="86"/>
      <c r="G1409" s="87">
        <f t="shared" si="21"/>
        <v>0</v>
      </c>
      <c r="H1409" s="69"/>
      <c r="I1409" s="134"/>
      <c r="J1409" s="29"/>
    </row>
    <row r="1410" spans="1:10">
      <c r="A1410" s="24"/>
      <c r="E1410" s="85"/>
      <c r="F1410" s="86"/>
      <c r="G1410" s="87">
        <f t="shared" si="21"/>
        <v>0</v>
      </c>
      <c r="H1410" s="69"/>
      <c r="I1410" s="134"/>
      <c r="J1410" s="29"/>
    </row>
    <row r="1411" spans="1:10">
      <c r="A1411" s="24"/>
      <c r="E1411" s="85"/>
      <c r="F1411" s="86"/>
      <c r="G1411" s="87">
        <f t="shared" ref="G1411:G1474" si="22">E1411+F1411</f>
        <v>0</v>
      </c>
      <c r="H1411" s="69"/>
      <c r="I1411" s="134"/>
      <c r="J1411" s="29"/>
    </row>
    <row r="1412" spans="1:10">
      <c r="A1412" s="24"/>
      <c r="E1412" s="85"/>
      <c r="F1412" s="86"/>
      <c r="G1412" s="87">
        <f t="shared" si="22"/>
        <v>0</v>
      </c>
      <c r="H1412" s="69"/>
      <c r="I1412" s="134"/>
      <c r="J1412" s="29"/>
    </row>
    <row r="1413" spans="1:10">
      <c r="A1413" s="24"/>
      <c r="E1413" s="85"/>
      <c r="F1413" s="86"/>
      <c r="G1413" s="87">
        <f t="shared" si="22"/>
        <v>0</v>
      </c>
      <c r="H1413" s="69"/>
      <c r="I1413" s="134"/>
      <c r="J1413" s="29"/>
    </row>
    <row r="1414" spans="1:10">
      <c r="A1414" s="24"/>
      <c r="E1414" s="85"/>
      <c r="F1414" s="86"/>
      <c r="G1414" s="87">
        <f t="shared" si="22"/>
        <v>0</v>
      </c>
      <c r="H1414" s="69"/>
      <c r="I1414" s="134"/>
      <c r="J1414" s="29"/>
    </row>
    <row r="1415" spans="1:10">
      <c r="A1415" s="24"/>
      <c r="E1415" s="85"/>
      <c r="F1415" s="86"/>
      <c r="G1415" s="87">
        <f t="shared" si="22"/>
        <v>0</v>
      </c>
      <c r="H1415" s="69"/>
      <c r="I1415" s="134"/>
      <c r="J1415" s="29"/>
    </row>
    <row r="1416" spans="1:10">
      <c r="A1416" s="24"/>
      <c r="E1416" s="85"/>
      <c r="F1416" s="86"/>
      <c r="G1416" s="87">
        <f t="shared" si="22"/>
        <v>0</v>
      </c>
      <c r="H1416" s="69"/>
      <c r="I1416" s="134"/>
      <c r="J1416" s="29"/>
    </row>
    <row r="1417" spans="1:10">
      <c r="A1417" s="24"/>
      <c r="E1417" s="85"/>
      <c r="F1417" s="86"/>
      <c r="G1417" s="87">
        <f t="shared" si="22"/>
        <v>0</v>
      </c>
      <c r="H1417" s="69"/>
      <c r="I1417" s="134"/>
      <c r="J1417" s="29"/>
    </row>
    <row r="1418" spans="1:10">
      <c r="A1418" s="24"/>
      <c r="E1418" s="85"/>
      <c r="F1418" s="86"/>
      <c r="G1418" s="87">
        <f t="shared" si="22"/>
        <v>0</v>
      </c>
      <c r="H1418" s="69"/>
      <c r="I1418" s="134"/>
      <c r="J1418" s="29"/>
    </row>
    <row r="1419" spans="1:10">
      <c r="A1419" s="24"/>
      <c r="E1419" s="85"/>
      <c r="F1419" s="86"/>
      <c r="G1419" s="87">
        <f t="shared" si="22"/>
        <v>0</v>
      </c>
      <c r="H1419" s="69"/>
      <c r="I1419" s="134"/>
      <c r="J1419" s="29"/>
    </row>
    <row r="1420" spans="1:10">
      <c r="A1420" s="24"/>
      <c r="E1420" s="85"/>
      <c r="F1420" s="86"/>
      <c r="G1420" s="87">
        <f t="shared" si="22"/>
        <v>0</v>
      </c>
      <c r="H1420" s="69"/>
      <c r="I1420" s="134"/>
      <c r="J1420" s="29"/>
    </row>
    <row r="1421" spans="1:10">
      <c r="A1421" s="24"/>
      <c r="E1421" s="85"/>
      <c r="F1421" s="86"/>
      <c r="G1421" s="87">
        <f t="shared" si="22"/>
        <v>0</v>
      </c>
      <c r="H1421" s="69"/>
      <c r="I1421" s="134"/>
      <c r="J1421" s="29"/>
    </row>
    <row r="1422" spans="1:10">
      <c r="A1422" s="24"/>
      <c r="E1422" s="85"/>
      <c r="F1422" s="86"/>
      <c r="G1422" s="87">
        <f t="shared" si="22"/>
        <v>0</v>
      </c>
      <c r="H1422" s="69"/>
      <c r="I1422" s="134"/>
      <c r="J1422" s="29"/>
    </row>
    <row r="1423" spans="1:10">
      <c r="A1423" s="24"/>
      <c r="E1423" s="85"/>
      <c r="F1423" s="86"/>
      <c r="G1423" s="87">
        <f t="shared" si="22"/>
        <v>0</v>
      </c>
      <c r="H1423" s="69"/>
      <c r="I1423" s="134"/>
      <c r="J1423" s="29"/>
    </row>
    <row r="1424" spans="1:10">
      <c r="A1424" s="24"/>
      <c r="E1424" s="85"/>
      <c r="F1424" s="86"/>
      <c r="G1424" s="87">
        <f t="shared" si="22"/>
        <v>0</v>
      </c>
      <c r="H1424" s="69"/>
      <c r="I1424" s="134"/>
      <c r="J1424" s="29"/>
    </row>
    <row r="1425" spans="1:10">
      <c r="A1425" s="24"/>
      <c r="E1425" s="85"/>
      <c r="F1425" s="86"/>
      <c r="G1425" s="87">
        <f t="shared" si="22"/>
        <v>0</v>
      </c>
      <c r="H1425" s="69"/>
      <c r="I1425" s="134"/>
      <c r="J1425" s="29"/>
    </row>
    <row r="1426" spans="1:10">
      <c r="A1426" s="24"/>
      <c r="E1426" s="85"/>
      <c r="F1426" s="86"/>
      <c r="G1426" s="87">
        <f t="shared" si="22"/>
        <v>0</v>
      </c>
      <c r="H1426" s="69"/>
      <c r="I1426" s="134"/>
      <c r="J1426" s="29"/>
    </row>
    <row r="1427" spans="1:10">
      <c r="A1427" s="24"/>
      <c r="E1427" s="85"/>
      <c r="F1427" s="86"/>
      <c r="G1427" s="87">
        <f t="shared" si="22"/>
        <v>0</v>
      </c>
      <c r="H1427" s="69"/>
      <c r="I1427" s="134"/>
      <c r="J1427" s="29"/>
    </row>
    <row r="1428" spans="1:10">
      <c r="A1428" s="24"/>
      <c r="E1428" s="85"/>
      <c r="F1428" s="86"/>
      <c r="G1428" s="87">
        <f t="shared" si="22"/>
        <v>0</v>
      </c>
      <c r="H1428" s="69"/>
      <c r="I1428" s="134"/>
      <c r="J1428" s="29"/>
    </row>
    <row r="1429" spans="1:10">
      <c r="A1429" s="24"/>
      <c r="E1429" s="85"/>
      <c r="F1429" s="86"/>
      <c r="G1429" s="87">
        <f t="shared" si="22"/>
        <v>0</v>
      </c>
      <c r="H1429" s="69"/>
      <c r="I1429" s="134"/>
      <c r="J1429" s="29"/>
    </row>
    <row r="1430" spans="1:10">
      <c r="A1430" s="24"/>
      <c r="E1430" s="85"/>
      <c r="F1430" s="86"/>
      <c r="G1430" s="87">
        <f t="shared" si="22"/>
        <v>0</v>
      </c>
      <c r="H1430" s="69"/>
      <c r="I1430" s="134"/>
      <c r="J1430" s="29"/>
    </row>
    <row r="1431" spans="1:10">
      <c r="A1431" s="24"/>
      <c r="E1431" s="85"/>
      <c r="F1431" s="86"/>
      <c r="G1431" s="87">
        <f t="shared" si="22"/>
        <v>0</v>
      </c>
      <c r="H1431" s="69"/>
      <c r="I1431" s="134"/>
      <c r="J1431" s="29"/>
    </row>
    <row r="1432" spans="1:10">
      <c r="A1432" s="24"/>
      <c r="E1432" s="85"/>
      <c r="F1432" s="86"/>
      <c r="G1432" s="87">
        <f t="shared" si="22"/>
        <v>0</v>
      </c>
      <c r="H1432" s="69"/>
      <c r="I1432" s="134"/>
      <c r="J1432" s="29"/>
    </row>
    <row r="1433" spans="1:10">
      <c r="A1433" s="24"/>
      <c r="E1433" s="85"/>
      <c r="F1433" s="86"/>
      <c r="G1433" s="87">
        <f t="shared" si="22"/>
        <v>0</v>
      </c>
      <c r="H1433" s="69"/>
      <c r="I1433" s="134"/>
      <c r="J1433" s="29"/>
    </row>
    <row r="1434" spans="1:10">
      <c r="A1434" s="24"/>
      <c r="E1434" s="85"/>
      <c r="F1434" s="86"/>
      <c r="G1434" s="87">
        <f t="shared" si="22"/>
        <v>0</v>
      </c>
      <c r="H1434" s="69"/>
      <c r="I1434" s="134"/>
      <c r="J1434" s="29"/>
    </row>
    <row r="1435" spans="1:10">
      <c r="A1435" s="24"/>
      <c r="E1435" s="85"/>
      <c r="F1435" s="86"/>
      <c r="G1435" s="87">
        <f t="shared" si="22"/>
        <v>0</v>
      </c>
      <c r="H1435" s="69"/>
      <c r="I1435" s="134"/>
      <c r="J1435" s="29"/>
    </row>
    <row r="1436" spans="1:10">
      <c r="A1436" s="24"/>
      <c r="E1436" s="85"/>
      <c r="F1436" s="86"/>
      <c r="G1436" s="87">
        <f t="shared" si="22"/>
        <v>0</v>
      </c>
      <c r="H1436" s="69"/>
      <c r="I1436" s="134"/>
      <c r="J1436" s="29"/>
    </row>
    <row r="1437" spans="1:10">
      <c r="A1437" s="24"/>
      <c r="E1437" s="85"/>
      <c r="F1437" s="86"/>
      <c r="G1437" s="87">
        <f t="shared" si="22"/>
        <v>0</v>
      </c>
      <c r="H1437" s="69"/>
      <c r="I1437" s="134"/>
      <c r="J1437" s="29"/>
    </row>
    <row r="1438" spans="1:10">
      <c r="A1438" s="24"/>
      <c r="E1438" s="85"/>
      <c r="F1438" s="86"/>
      <c r="G1438" s="87">
        <f t="shared" si="22"/>
        <v>0</v>
      </c>
      <c r="H1438" s="69"/>
      <c r="I1438" s="134"/>
      <c r="J1438" s="29"/>
    </row>
    <row r="1439" spans="1:10">
      <c r="A1439" s="24"/>
      <c r="E1439" s="85"/>
      <c r="F1439" s="86"/>
      <c r="G1439" s="87">
        <f t="shared" si="22"/>
        <v>0</v>
      </c>
      <c r="H1439" s="69"/>
      <c r="I1439" s="134"/>
      <c r="J1439" s="29"/>
    </row>
    <row r="1440" spans="1:10">
      <c r="A1440" s="24"/>
      <c r="E1440" s="85"/>
      <c r="F1440" s="86"/>
      <c r="G1440" s="87">
        <f t="shared" si="22"/>
        <v>0</v>
      </c>
      <c r="H1440" s="69"/>
      <c r="I1440" s="134"/>
      <c r="J1440" s="29"/>
    </row>
    <row r="1441" spans="1:10">
      <c r="A1441" s="24"/>
      <c r="E1441" s="85"/>
      <c r="F1441" s="86"/>
      <c r="G1441" s="87">
        <f t="shared" si="22"/>
        <v>0</v>
      </c>
      <c r="H1441" s="69"/>
      <c r="I1441" s="134"/>
      <c r="J1441" s="29"/>
    </row>
    <row r="1442" spans="1:10">
      <c r="A1442" s="24"/>
      <c r="E1442" s="85"/>
      <c r="F1442" s="86"/>
      <c r="G1442" s="87">
        <f t="shared" si="22"/>
        <v>0</v>
      </c>
      <c r="H1442" s="69"/>
      <c r="I1442" s="134"/>
      <c r="J1442" s="29"/>
    </row>
    <row r="1443" spans="1:10">
      <c r="A1443" s="24"/>
      <c r="E1443" s="85"/>
      <c r="F1443" s="86"/>
      <c r="G1443" s="87">
        <f t="shared" si="22"/>
        <v>0</v>
      </c>
      <c r="H1443" s="69"/>
      <c r="I1443" s="134"/>
      <c r="J1443" s="29"/>
    </row>
    <row r="1444" spans="1:10">
      <c r="A1444" s="24"/>
      <c r="E1444" s="85"/>
      <c r="F1444" s="86"/>
      <c r="G1444" s="87">
        <f t="shared" si="22"/>
        <v>0</v>
      </c>
      <c r="H1444" s="69"/>
      <c r="I1444" s="134"/>
      <c r="J1444" s="29"/>
    </row>
    <row r="1445" spans="1:10">
      <c r="A1445" s="24"/>
      <c r="E1445" s="85"/>
      <c r="F1445" s="86"/>
      <c r="G1445" s="87">
        <f t="shared" si="22"/>
        <v>0</v>
      </c>
      <c r="H1445" s="69"/>
      <c r="I1445" s="134"/>
      <c r="J1445" s="29"/>
    </row>
    <row r="1446" spans="1:10">
      <c r="A1446" s="24"/>
      <c r="E1446" s="85"/>
      <c r="F1446" s="86"/>
      <c r="G1446" s="87">
        <f t="shared" si="22"/>
        <v>0</v>
      </c>
      <c r="H1446" s="69"/>
      <c r="I1446" s="134"/>
      <c r="J1446" s="29"/>
    </row>
    <row r="1447" spans="1:10">
      <c r="A1447" s="24"/>
      <c r="E1447" s="85"/>
      <c r="F1447" s="86"/>
      <c r="G1447" s="87">
        <f t="shared" si="22"/>
        <v>0</v>
      </c>
      <c r="H1447" s="69"/>
      <c r="I1447" s="134"/>
      <c r="J1447" s="29"/>
    </row>
    <row r="1448" spans="1:10">
      <c r="A1448" s="24"/>
      <c r="E1448" s="85"/>
      <c r="F1448" s="86"/>
      <c r="G1448" s="87">
        <f t="shared" si="22"/>
        <v>0</v>
      </c>
      <c r="H1448" s="69"/>
      <c r="I1448" s="134"/>
      <c r="J1448" s="29"/>
    </row>
    <row r="1449" spans="1:10">
      <c r="A1449" s="24"/>
      <c r="E1449" s="85"/>
      <c r="F1449" s="86"/>
      <c r="G1449" s="87">
        <f t="shared" si="22"/>
        <v>0</v>
      </c>
      <c r="H1449" s="69"/>
      <c r="I1449" s="134"/>
      <c r="J1449" s="29"/>
    </row>
    <row r="1450" spans="1:10">
      <c r="A1450" s="24"/>
      <c r="E1450" s="85"/>
      <c r="F1450" s="86"/>
      <c r="G1450" s="87">
        <f t="shared" si="22"/>
        <v>0</v>
      </c>
      <c r="H1450" s="69"/>
      <c r="I1450" s="134"/>
      <c r="J1450" s="29"/>
    </row>
    <row r="1451" spans="1:10">
      <c r="A1451" s="24"/>
      <c r="E1451" s="85"/>
      <c r="F1451" s="86"/>
      <c r="G1451" s="87">
        <f t="shared" si="22"/>
        <v>0</v>
      </c>
      <c r="H1451" s="69"/>
      <c r="I1451" s="134"/>
      <c r="J1451" s="29"/>
    </row>
    <row r="1452" spans="1:10">
      <c r="A1452" s="24"/>
      <c r="E1452" s="85"/>
      <c r="F1452" s="86"/>
      <c r="G1452" s="87">
        <f t="shared" si="22"/>
        <v>0</v>
      </c>
      <c r="H1452" s="69"/>
      <c r="I1452" s="134"/>
      <c r="J1452" s="29"/>
    </row>
    <row r="1453" spans="1:10">
      <c r="A1453" s="24"/>
      <c r="E1453" s="85"/>
      <c r="F1453" s="86"/>
      <c r="G1453" s="87">
        <f t="shared" si="22"/>
        <v>0</v>
      </c>
      <c r="H1453" s="69"/>
      <c r="I1453" s="134"/>
      <c r="J1453" s="29"/>
    </row>
    <row r="1454" spans="1:10">
      <c r="A1454" s="24"/>
      <c r="E1454" s="85"/>
      <c r="F1454" s="86"/>
      <c r="G1454" s="87">
        <f t="shared" si="22"/>
        <v>0</v>
      </c>
      <c r="H1454" s="69"/>
      <c r="I1454" s="134"/>
      <c r="J1454" s="29"/>
    </row>
    <row r="1455" spans="1:10">
      <c r="A1455" s="24"/>
      <c r="E1455" s="85"/>
      <c r="F1455" s="86"/>
      <c r="G1455" s="87">
        <f t="shared" si="22"/>
        <v>0</v>
      </c>
      <c r="H1455" s="69"/>
      <c r="I1455" s="134"/>
      <c r="J1455" s="29"/>
    </row>
    <row r="1456" spans="1:10">
      <c r="A1456" s="24"/>
      <c r="E1456" s="85"/>
      <c r="F1456" s="86"/>
      <c r="G1456" s="87">
        <f t="shared" si="22"/>
        <v>0</v>
      </c>
      <c r="H1456" s="69"/>
      <c r="I1456" s="134"/>
      <c r="J1456" s="29"/>
    </row>
    <row r="1457" spans="1:10">
      <c r="A1457" s="24"/>
      <c r="E1457" s="85"/>
      <c r="F1457" s="86"/>
      <c r="G1457" s="87">
        <f t="shared" si="22"/>
        <v>0</v>
      </c>
      <c r="H1457" s="69"/>
      <c r="I1457" s="134"/>
      <c r="J1457" s="29"/>
    </row>
    <row r="1458" spans="1:10">
      <c r="A1458" s="24"/>
      <c r="E1458" s="85"/>
      <c r="F1458" s="86"/>
      <c r="G1458" s="87">
        <f t="shared" si="22"/>
        <v>0</v>
      </c>
      <c r="H1458" s="69"/>
      <c r="I1458" s="134"/>
      <c r="J1458" s="29"/>
    </row>
    <row r="1459" spans="1:10">
      <c r="A1459" s="24"/>
      <c r="E1459" s="85"/>
      <c r="F1459" s="86"/>
      <c r="G1459" s="87">
        <f t="shared" si="22"/>
        <v>0</v>
      </c>
      <c r="H1459" s="69"/>
      <c r="I1459" s="134"/>
      <c r="J1459" s="29"/>
    </row>
    <row r="1460" spans="1:10">
      <c r="A1460" s="24"/>
      <c r="E1460" s="85"/>
      <c r="F1460" s="86"/>
      <c r="G1460" s="87">
        <f t="shared" si="22"/>
        <v>0</v>
      </c>
      <c r="H1460" s="69"/>
      <c r="I1460" s="134"/>
      <c r="J1460" s="29"/>
    </row>
    <row r="1461" spans="1:10">
      <c r="A1461" s="24"/>
      <c r="E1461" s="85"/>
      <c r="F1461" s="86"/>
      <c r="G1461" s="87">
        <f t="shared" si="22"/>
        <v>0</v>
      </c>
      <c r="H1461" s="69"/>
      <c r="I1461" s="134"/>
      <c r="J1461" s="29"/>
    </row>
    <row r="1462" spans="1:10">
      <c r="A1462" s="24"/>
      <c r="E1462" s="85"/>
      <c r="F1462" s="86"/>
      <c r="G1462" s="87">
        <f t="shared" si="22"/>
        <v>0</v>
      </c>
      <c r="H1462" s="69"/>
      <c r="I1462" s="134"/>
      <c r="J1462" s="29"/>
    </row>
    <row r="1463" spans="1:10">
      <c r="A1463" s="24"/>
      <c r="E1463" s="85"/>
      <c r="F1463" s="86"/>
      <c r="G1463" s="87">
        <f t="shared" si="22"/>
        <v>0</v>
      </c>
      <c r="H1463" s="69"/>
      <c r="I1463" s="134"/>
      <c r="J1463" s="29"/>
    </row>
    <row r="1464" spans="1:10">
      <c r="A1464" s="24"/>
      <c r="E1464" s="85"/>
      <c r="F1464" s="86"/>
      <c r="G1464" s="87">
        <f t="shared" si="22"/>
        <v>0</v>
      </c>
      <c r="H1464" s="69"/>
      <c r="I1464" s="134"/>
      <c r="J1464" s="29"/>
    </row>
    <row r="1465" spans="1:10">
      <c r="A1465" s="24"/>
      <c r="E1465" s="85"/>
      <c r="F1465" s="86"/>
      <c r="G1465" s="87">
        <f t="shared" si="22"/>
        <v>0</v>
      </c>
      <c r="H1465" s="69"/>
      <c r="I1465" s="134"/>
      <c r="J1465" s="29"/>
    </row>
    <row r="1466" spans="1:10">
      <c r="A1466" s="24"/>
      <c r="E1466" s="85"/>
      <c r="F1466" s="86"/>
      <c r="G1466" s="87">
        <f t="shared" si="22"/>
        <v>0</v>
      </c>
      <c r="H1466" s="69"/>
      <c r="I1466" s="134"/>
      <c r="J1466" s="29"/>
    </row>
    <row r="1467" spans="1:10">
      <c r="A1467" s="24"/>
      <c r="E1467" s="85"/>
      <c r="F1467" s="86"/>
      <c r="G1467" s="87">
        <f t="shared" si="22"/>
        <v>0</v>
      </c>
      <c r="H1467" s="69"/>
      <c r="I1467" s="134"/>
      <c r="J1467" s="29"/>
    </row>
    <row r="1468" spans="1:10">
      <c r="A1468" s="24"/>
      <c r="E1468" s="85"/>
      <c r="F1468" s="86"/>
      <c r="G1468" s="87">
        <f t="shared" si="22"/>
        <v>0</v>
      </c>
      <c r="H1468" s="69"/>
      <c r="I1468" s="134"/>
      <c r="J1468" s="29"/>
    </row>
    <row r="1469" spans="1:10">
      <c r="A1469" s="24"/>
      <c r="E1469" s="85"/>
      <c r="F1469" s="86"/>
      <c r="G1469" s="87">
        <f t="shared" si="22"/>
        <v>0</v>
      </c>
      <c r="H1469" s="69"/>
      <c r="I1469" s="134"/>
      <c r="J1469" s="29"/>
    </row>
    <row r="1470" spans="1:10">
      <c r="A1470" s="24"/>
      <c r="E1470" s="85"/>
      <c r="F1470" s="86"/>
      <c r="G1470" s="87">
        <f t="shared" si="22"/>
        <v>0</v>
      </c>
      <c r="H1470" s="69"/>
      <c r="I1470" s="134"/>
      <c r="J1470" s="29"/>
    </row>
    <row r="1471" spans="1:10">
      <c r="A1471" s="24"/>
      <c r="E1471" s="85"/>
      <c r="F1471" s="86"/>
      <c r="G1471" s="87">
        <f t="shared" si="22"/>
        <v>0</v>
      </c>
      <c r="H1471" s="69"/>
      <c r="I1471" s="134"/>
      <c r="J1471" s="29"/>
    </row>
    <row r="1472" spans="1:10">
      <c r="A1472" s="24"/>
      <c r="E1472" s="85"/>
      <c r="F1472" s="86"/>
      <c r="G1472" s="87">
        <f t="shared" si="22"/>
        <v>0</v>
      </c>
      <c r="H1472" s="69"/>
      <c r="I1472" s="134"/>
      <c r="J1472" s="29"/>
    </row>
    <row r="1473" spans="1:10">
      <c r="A1473" s="24"/>
      <c r="E1473" s="85"/>
      <c r="F1473" s="86"/>
      <c r="G1473" s="87">
        <f t="shared" si="22"/>
        <v>0</v>
      </c>
      <c r="H1473" s="69"/>
      <c r="I1473" s="134"/>
      <c r="J1473" s="29"/>
    </row>
    <row r="1474" spans="1:10">
      <c r="A1474" s="24"/>
      <c r="E1474" s="85"/>
      <c r="F1474" s="86"/>
      <c r="G1474" s="87">
        <f t="shared" si="22"/>
        <v>0</v>
      </c>
      <c r="H1474" s="69"/>
      <c r="I1474" s="134"/>
      <c r="J1474" s="29"/>
    </row>
    <row r="1475" spans="1:10">
      <c r="A1475" s="24"/>
      <c r="E1475" s="85"/>
      <c r="F1475" s="86"/>
      <c r="G1475" s="87">
        <f t="shared" ref="G1475:G1538" si="23">E1475+F1475</f>
        <v>0</v>
      </c>
      <c r="H1475" s="69"/>
      <c r="I1475" s="134"/>
      <c r="J1475" s="29"/>
    </row>
    <row r="1476" spans="1:10">
      <c r="A1476" s="24"/>
      <c r="E1476" s="85"/>
      <c r="F1476" s="86"/>
      <c r="G1476" s="87">
        <f t="shared" si="23"/>
        <v>0</v>
      </c>
      <c r="H1476" s="69"/>
      <c r="I1476" s="134"/>
      <c r="J1476" s="29"/>
    </row>
    <row r="1477" spans="1:10">
      <c r="A1477" s="24"/>
      <c r="E1477" s="85"/>
      <c r="F1477" s="86"/>
      <c r="G1477" s="87">
        <f t="shared" si="23"/>
        <v>0</v>
      </c>
      <c r="H1477" s="69"/>
      <c r="I1477" s="134"/>
      <c r="J1477" s="29"/>
    </row>
    <row r="1478" spans="1:10">
      <c r="A1478" s="24"/>
      <c r="E1478" s="85"/>
      <c r="F1478" s="86"/>
      <c r="G1478" s="87">
        <f t="shared" si="23"/>
        <v>0</v>
      </c>
      <c r="H1478" s="69"/>
      <c r="I1478" s="134"/>
      <c r="J1478" s="29"/>
    </row>
    <row r="1479" spans="1:10">
      <c r="A1479" s="24"/>
      <c r="E1479" s="85"/>
      <c r="F1479" s="86"/>
      <c r="G1479" s="87">
        <f t="shared" si="23"/>
        <v>0</v>
      </c>
      <c r="H1479" s="69"/>
      <c r="I1479" s="134"/>
      <c r="J1479" s="29"/>
    </row>
    <row r="1480" spans="1:10">
      <c r="A1480" s="24"/>
      <c r="E1480" s="85"/>
      <c r="F1480" s="86"/>
      <c r="G1480" s="87">
        <f t="shared" si="23"/>
        <v>0</v>
      </c>
      <c r="H1480" s="69"/>
      <c r="I1480" s="134"/>
      <c r="J1480" s="29"/>
    </row>
    <row r="1481" spans="1:10">
      <c r="A1481" s="24"/>
      <c r="E1481" s="85"/>
      <c r="F1481" s="86"/>
      <c r="G1481" s="87">
        <f t="shared" si="23"/>
        <v>0</v>
      </c>
      <c r="H1481" s="69"/>
      <c r="I1481" s="134"/>
      <c r="J1481" s="29"/>
    </row>
    <row r="1482" spans="1:10">
      <c r="A1482" s="24"/>
      <c r="E1482" s="85"/>
      <c r="F1482" s="86"/>
      <c r="G1482" s="87">
        <f t="shared" si="23"/>
        <v>0</v>
      </c>
      <c r="H1482" s="69"/>
      <c r="I1482" s="134"/>
      <c r="J1482" s="29"/>
    </row>
    <row r="1483" spans="1:10">
      <c r="A1483" s="24"/>
      <c r="E1483" s="85"/>
      <c r="F1483" s="86"/>
      <c r="G1483" s="87">
        <f t="shared" si="23"/>
        <v>0</v>
      </c>
      <c r="H1483" s="69"/>
      <c r="I1483" s="134"/>
      <c r="J1483" s="29"/>
    </row>
    <row r="1484" spans="1:10">
      <c r="A1484" s="24"/>
      <c r="E1484" s="85"/>
      <c r="F1484" s="86"/>
      <c r="G1484" s="87">
        <f t="shared" si="23"/>
        <v>0</v>
      </c>
      <c r="H1484" s="69"/>
      <c r="I1484" s="134"/>
      <c r="J1484" s="29"/>
    </row>
    <row r="1485" spans="1:10">
      <c r="A1485" s="24"/>
      <c r="E1485" s="85"/>
      <c r="F1485" s="86"/>
      <c r="G1485" s="87">
        <f t="shared" si="23"/>
        <v>0</v>
      </c>
      <c r="H1485" s="69"/>
      <c r="I1485" s="134"/>
      <c r="J1485" s="29"/>
    </row>
    <row r="1486" spans="1:10">
      <c r="A1486" s="24"/>
      <c r="E1486" s="85"/>
      <c r="F1486" s="86"/>
      <c r="G1486" s="87">
        <f t="shared" si="23"/>
        <v>0</v>
      </c>
      <c r="H1486" s="69"/>
      <c r="I1486" s="134"/>
      <c r="J1486" s="29"/>
    </row>
    <row r="1487" spans="1:10">
      <c r="A1487" s="24"/>
      <c r="E1487" s="85"/>
      <c r="F1487" s="86"/>
      <c r="G1487" s="87">
        <f t="shared" si="23"/>
        <v>0</v>
      </c>
      <c r="H1487" s="69"/>
      <c r="I1487" s="134"/>
      <c r="J1487" s="29"/>
    </row>
    <row r="1488" spans="1:10">
      <c r="A1488" s="24"/>
      <c r="E1488" s="85"/>
      <c r="F1488" s="86"/>
      <c r="G1488" s="87">
        <f t="shared" si="23"/>
        <v>0</v>
      </c>
      <c r="H1488" s="69"/>
      <c r="I1488" s="134"/>
      <c r="J1488" s="29"/>
    </row>
    <row r="1489" spans="1:10">
      <c r="A1489" s="24"/>
      <c r="E1489" s="85"/>
      <c r="F1489" s="86"/>
      <c r="G1489" s="87">
        <f t="shared" si="23"/>
        <v>0</v>
      </c>
      <c r="H1489" s="69"/>
      <c r="I1489" s="134"/>
      <c r="J1489" s="29"/>
    </row>
    <row r="1490" spans="1:10">
      <c r="A1490" s="24"/>
      <c r="E1490" s="85"/>
      <c r="F1490" s="86"/>
      <c r="G1490" s="87">
        <f t="shared" si="23"/>
        <v>0</v>
      </c>
      <c r="H1490" s="69"/>
      <c r="I1490" s="134"/>
      <c r="J1490" s="29"/>
    </row>
    <row r="1491" spans="1:10">
      <c r="A1491" s="24"/>
      <c r="E1491" s="85"/>
      <c r="F1491" s="86"/>
      <c r="G1491" s="87">
        <f t="shared" si="23"/>
        <v>0</v>
      </c>
      <c r="H1491" s="69"/>
      <c r="I1491" s="134"/>
      <c r="J1491" s="29"/>
    </row>
    <row r="1492" spans="1:10">
      <c r="A1492" s="24"/>
      <c r="E1492" s="85"/>
      <c r="F1492" s="86"/>
      <c r="G1492" s="87">
        <f t="shared" si="23"/>
        <v>0</v>
      </c>
      <c r="H1492" s="69"/>
      <c r="I1492" s="134"/>
      <c r="J1492" s="29"/>
    </row>
    <row r="1493" spans="1:10">
      <c r="A1493" s="24"/>
      <c r="E1493" s="85"/>
      <c r="F1493" s="86"/>
      <c r="G1493" s="87">
        <f t="shared" si="23"/>
        <v>0</v>
      </c>
      <c r="H1493" s="69"/>
      <c r="I1493" s="134"/>
      <c r="J1493" s="29"/>
    </row>
    <row r="1494" spans="1:10">
      <c r="A1494" s="24"/>
      <c r="E1494" s="85"/>
      <c r="F1494" s="86"/>
      <c r="G1494" s="87">
        <f t="shared" si="23"/>
        <v>0</v>
      </c>
      <c r="H1494" s="69"/>
      <c r="I1494" s="134"/>
      <c r="J1494" s="29"/>
    </row>
    <row r="1495" spans="1:10">
      <c r="A1495" s="24"/>
      <c r="E1495" s="85"/>
      <c r="F1495" s="86"/>
      <c r="G1495" s="87">
        <f t="shared" si="23"/>
        <v>0</v>
      </c>
      <c r="H1495" s="69"/>
      <c r="I1495" s="134"/>
      <c r="J1495" s="29"/>
    </row>
    <row r="1496" spans="1:10">
      <c r="A1496" s="24"/>
      <c r="E1496" s="85"/>
      <c r="F1496" s="86"/>
      <c r="G1496" s="87">
        <f t="shared" si="23"/>
        <v>0</v>
      </c>
      <c r="H1496" s="69"/>
      <c r="I1496" s="134"/>
      <c r="J1496" s="29"/>
    </row>
    <row r="1497" spans="1:10">
      <c r="A1497" s="24"/>
      <c r="E1497" s="85"/>
      <c r="F1497" s="86"/>
      <c r="G1497" s="87">
        <f t="shared" si="23"/>
        <v>0</v>
      </c>
      <c r="H1497" s="69"/>
      <c r="I1497" s="134"/>
      <c r="J1497" s="29"/>
    </row>
    <row r="1498" spans="1:10">
      <c r="A1498" s="24"/>
      <c r="E1498" s="85"/>
      <c r="F1498" s="86"/>
      <c r="G1498" s="87">
        <f t="shared" si="23"/>
        <v>0</v>
      </c>
      <c r="H1498" s="69"/>
      <c r="I1498" s="134"/>
      <c r="J1498" s="29"/>
    </row>
    <row r="1499" spans="1:10">
      <c r="A1499" s="24"/>
      <c r="E1499" s="85"/>
      <c r="F1499" s="86"/>
      <c r="G1499" s="87">
        <f t="shared" si="23"/>
        <v>0</v>
      </c>
      <c r="H1499" s="69"/>
      <c r="I1499" s="134"/>
      <c r="J1499" s="29"/>
    </row>
    <row r="1500" spans="1:10">
      <c r="A1500" s="24"/>
      <c r="E1500" s="85"/>
      <c r="F1500" s="86"/>
      <c r="G1500" s="87">
        <f t="shared" si="23"/>
        <v>0</v>
      </c>
      <c r="H1500" s="69"/>
      <c r="I1500" s="134"/>
      <c r="J1500" s="29"/>
    </row>
    <row r="1501" spans="1:10">
      <c r="A1501" s="24"/>
      <c r="E1501" s="85"/>
      <c r="F1501" s="86"/>
      <c r="G1501" s="87">
        <f t="shared" si="23"/>
        <v>0</v>
      </c>
      <c r="H1501" s="69"/>
      <c r="I1501" s="134"/>
      <c r="J1501" s="29"/>
    </row>
    <row r="1502" spans="1:10">
      <c r="A1502" s="24"/>
      <c r="E1502" s="85"/>
      <c r="F1502" s="86"/>
      <c r="G1502" s="87">
        <f t="shared" si="23"/>
        <v>0</v>
      </c>
      <c r="H1502" s="69"/>
      <c r="I1502" s="134"/>
      <c r="J1502" s="29"/>
    </row>
    <row r="1503" spans="1:10">
      <c r="A1503" s="24"/>
      <c r="E1503" s="85"/>
      <c r="F1503" s="86"/>
      <c r="G1503" s="87">
        <f t="shared" si="23"/>
        <v>0</v>
      </c>
      <c r="H1503" s="69"/>
      <c r="I1503" s="134"/>
      <c r="J1503" s="29"/>
    </row>
    <row r="1504" spans="1:10">
      <c r="A1504" s="24"/>
      <c r="E1504" s="85"/>
      <c r="F1504" s="86"/>
      <c r="G1504" s="87">
        <f t="shared" si="23"/>
        <v>0</v>
      </c>
      <c r="H1504" s="69"/>
      <c r="I1504" s="134"/>
      <c r="J1504" s="29"/>
    </row>
    <row r="1505" spans="1:10">
      <c r="A1505" s="24"/>
      <c r="E1505" s="85"/>
      <c r="F1505" s="86"/>
      <c r="G1505" s="87">
        <f t="shared" si="23"/>
        <v>0</v>
      </c>
      <c r="H1505" s="69"/>
      <c r="I1505" s="134"/>
      <c r="J1505" s="29"/>
    </row>
    <row r="1506" spans="1:10">
      <c r="A1506" s="24"/>
      <c r="E1506" s="85"/>
      <c r="F1506" s="86"/>
      <c r="G1506" s="87">
        <f t="shared" si="23"/>
        <v>0</v>
      </c>
      <c r="H1506" s="69"/>
      <c r="I1506" s="134"/>
      <c r="J1506" s="29"/>
    </row>
    <row r="1507" spans="1:10">
      <c r="A1507" s="24"/>
      <c r="E1507" s="85"/>
      <c r="F1507" s="86"/>
      <c r="G1507" s="87">
        <f t="shared" si="23"/>
        <v>0</v>
      </c>
      <c r="H1507" s="69"/>
      <c r="I1507" s="134"/>
      <c r="J1507" s="29"/>
    </row>
    <row r="1508" spans="1:10">
      <c r="A1508" s="24"/>
      <c r="E1508" s="85"/>
      <c r="F1508" s="86"/>
      <c r="G1508" s="87">
        <f t="shared" si="23"/>
        <v>0</v>
      </c>
      <c r="H1508" s="69"/>
      <c r="I1508" s="134"/>
      <c r="J1508" s="29"/>
    </row>
    <row r="1509" spans="1:10">
      <c r="A1509" s="24"/>
      <c r="E1509" s="85"/>
      <c r="F1509" s="86"/>
      <c r="G1509" s="87">
        <f t="shared" si="23"/>
        <v>0</v>
      </c>
      <c r="H1509" s="69"/>
      <c r="I1509" s="134"/>
      <c r="J1509" s="29"/>
    </row>
    <row r="1510" spans="1:10">
      <c r="A1510" s="24"/>
      <c r="E1510" s="85"/>
      <c r="F1510" s="86"/>
      <c r="G1510" s="87">
        <f t="shared" si="23"/>
        <v>0</v>
      </c>
      <c r="H1510" s="69"/>
      <c r="I1510" s="134"/>
      <c r="J1510" s="29"/>
    </row>
    <row r="1511" spans="1:10">
      <c r="A1511" s="24"/>
      <c r="E1511" s="85"/>
      <c r="F1511" s="86"/>
      <c r="G1511" s="87">
        <f t="shared" si="23"/>
        <v>0</v>
      </c>
      <c r="H1511" s="69"/>
      <c r="I1511" s="134"/>
      <c r="J1511" s="29"/>
    </row>
    <row r="1512" spans="1:10">
      <c r="A1512" s="24"/>
      <c r="E1512" s="85"/>
      <c r="F1512" s="86"/>
      <c r="G1512" s="87">
        <f t="shared" si="23"/>
        <v>0</v>
      </c>
      <c r="H1512" s="69"/>
      <c r="I1512" s="134"/>
      <c r="J1512" s="29"/>
    </row>
    <row r="1513" spans="1:10">
      <c r="A1513" s="24"/>
      <c r="E1513" s="85"/>
      <c r="F1513" s="86"/>
      <c r="G1513" s="87">
        <f t="shared" si="23"/>
        <v>0</v>
      </c>
      <c r="H1513" s="69"/>
      <c r="I1513" s="134"/>
      <c r="J1513" s="29"/>
    </row>
    <row r="1514" spans="1:10">
      <c r="A1514" s="24"/>
      <c r="E1514" s="85"/>
      <c r="F1514" s="86"/>
      <c r="G1514" s="87">
        <f t="shared" si="23"/>
        <v>0</v>
      </c>
      <c r="H1514" s="69"/>
      <c r="I1514" s="134"/>
      <c r="J1514" s="29"/>
    </row>
    <row r="1515" spans="1:10">
      <c r="A1515" s="24"/>
      <c r="E1515" s="85"/>
      <c r="F1515" s="86"/>
      <c r="G1515" s="87">
        <f t="shared" si="23"/>
        <v>0</v>
      </c>
      <c r="H1515" s="69"/>
      <c r="I1515" s="134"/>
      <c r="J1515" s="29"/>
    </row>
    <row r="1516" spans="1:10">
      <c r="A1516" s="24"/>
      <c r="E1516" s="85"/>
      <c r="F1516" s="86"/>
      <c r="G1516" s="87">
        <f t="shared" si="23"/>
        <v>0</v>
      </c>
      <c r="H1516" s="69"/>
      <c r="I1516" s="134"/>
      <c r="J1516" s="29"/>
    </row>
    <row r="1517" spans="1:10">
      <c r="A1517" s="24"/>
      <c r="E1517" s="85"/>
      <c r="F1517" s="86"/>
      <c r="G1517" s="87">
        <f t="shared" si="23"/>
        <v>0</v>
      </c>
      <c r="H1517" s="69"/>
      <c r="I1517" s="134"/>
      <c r="J1517" s="29"/>
    </row>
    <row r="1518" spans="1:10">
      <c r="A1518" s="24"/>
      <c r="E1518" s="85"/>
      <c r="F1518" s="86"/>
      <c r="G1518" s="87">
        <f t="shared" si="23"/>
        <v>0</v>
      </c>
      <c r="H1518" s="69"/>
      <c r="I1518" s="134"/>
      <c r="J1518" s="29"/>
    </row>
    <row r="1519" spans="1:10">
      <c r="A1519" s="24"/>
      <c r="E1519" s="85"/>
      <c r="F1519" s="86"/>
      <c r="G1519" s="87">
        <f t="shared" si="23"/>
        <v>0</v>
      </c>
      <c r="H1519" s="69"/>
      <c r="I1519" s="134"/>
      <c r="J1519" s="29"/>
    </row>
    <row r="1520" spans="1:10">
      <c r="A1520" s="24"/>
      <c r="E1520" s="85"/>
      <c r="F1520" s="86"/>
      <c r="G1520" s="87">
        <f t="shared" si="23"/>
        <v>0</v>
      </c>
      <c r="H1520" s="69"/>
      <c r="I1520" s="134"/>
      <c r="J1520" s="29"/>
    </row>
    <row r="1521" spans="1:10">
      <c r="A1521" s="24"/>
      <c r="E1521" s="85"/>
      <c r="F1521" s="86"/>
      <c r="G1521" s="87">
        <f t="shared" si="23"/>
        <v>0</v>
      </c>
      <c r="H1521" s="69"/>
      <c r="I1521" s="134"/>
      <c r="J1521" s="29"/>
    </row>
    <row r="1522" spans="1:10">
      <c r="A1522" s="24"/>
      <c r="E1522" s="85"/>
      <c r="F1522" s="86"/>
      <c r="G1522" s="87">
        <f t="shared" si="23"/>
        <v>0</v>
      </c>
      <c r="H1522" s="69"/>
      <c r="I1522" s="134"/>
      <c r="J1522" s="29"/>
    </row>
    <row r="1523" spans="1:10">
      <c r="A1523" s="24"/>
      <c r="E1523" s="85"/>
      <c r="F1523" s="86"/>
      <c r="G1523" s="87">
        <f t="shared" si="23"/>
        <v>0</v>
      </c>
      <c r="H1523" s="69"/>
      <c r="I1523" s="134"/>
      <c r="J1523" s="29"/>
    </row>
    <row r="1524" spans="1:10">
      <c r="A1524" s="24"/>
      <c r="E1524" s="85"/>
      <c r="F1524" s="86"/>
      <c r="G1524" s="87">
        <f t="shared" si="23"/>
        <v>0</v>
      </c>
      <c r="H1524" s="69"/>
      <c r="I1524" s="134"/>
      <c r="J1524" s="29"/>
    </row>
    <row r="1525" spans="1:10">
      <c r="A1525" s="24"/>
      <c r="E1525" s="85"/>
      <c r="F1525" s="86"/>
      <c r="G1525" s="87">
        <f t="shared" si="23"/>
        <v>0</v>
      </c>
      <c r="H1525" s="69"/>
      <c r="I1525" s="134"/>
      <c r="J1525" s="29"/>
    </row>
    <row r="1526" spans="1:10">
      <c r="A1526" s="24"/>
      <c r="E1526" s="85"/>
      <c r="F1526" s="86"/>
      <c r="G1526" s="87">
        <f t="shared" si="23"/>
        <v>0</v>
      </c>
      <c r="H1526" s="69"/>
      <c r="I1526" s="134"/>
      <c r="J1526" s="29"/>
    </row>
    <row r="1527" spans="1:10">
      <c r="A1527" s="24"/>
      <c r="E1527" s="85"/>
      <c r="F1527" s="86"/>
      <c r="G1527" s="87">
        <f t="shared" si="23"/>
        <v>0</v>
      </c>
      <c r="H1527" s="69"/>
      <c r="I1527" s="134"/>
      <c r="J1527" s="29"/>
    </row>
    <row r="1528" spans="1:10">
      <c r="A1528" s="24"/>
      <c r="E1528" s="85"/>
      <c r="F1528" s="86"/>
      <c r="G1528" s="87">
        <f t="shared" si="23"/>
        <v>0</v>
      </c>
      <c r="H1528" s="69"/>
      <c r="I1528" s="134"/>
      <c r="J1528" s="29"/>
    </row>
    <row r="1529" spans="1:10">
      <c r="A1529" s="24"/>
      <c r="E1529" s="85"/>
      <c r="F1529" s="86"/>
      <c r="G1529" s="87">
        <f t="shared" si="23"/>
        <v>0</v>
      </c>
      <c r="H1529" s="69"/>
      <c r="I1529" s="134"/>
      <c r="J1529" s="29"/>
    </row>
    <row r="1530" spans="1:10">
      <c r="A1530" s="24"/>
      <c r="E1530" s="85"/>
      <c r="F1530" s="86"/>
      <c r="G1530" s="87">
        <f t="shared" si="23"/>
        <v>0</v>
      </c>
      <c r="H1530" s="69"/>
      <c r="I1530" s="134"/>
      <c r="J1530" s="29"/>
    </row>
    <row r="1531" spans="1:10">
      <c r="A1531" s="24"/>
      <c r="E1531" s="85"/>
      <c r="F1531" s="86"/>
      <c r="G1531" s="87">
        <f t="shared" si="23"/>
        <v>0</v>
      </c>
      <c r="H1531" s="69"/>
      <c r="I1531" s="134"/>
      <c r="J1531" s="29"/>
    </row>
    <row r="1532" spans="1:10">
      <c r="A1532" s="24"/>
      <c r="E1532" s="85"/>
      <c r="F1532" s="86"/>
      <c r="G1532" s="87">
        <f t="shared" si="23"/>
        <v>0</v>
      </c>
      <c r="H1532" s="69"/>
      <c r="I1532" s="134"/>
      <c r="J1532" s="29"/>
    </row>
    <row r="1533" spans="1:10">
      <c r="A1533" s="24"/>
      <c r="E1533" s="85"/>
      <c r="F1533" s="86"/>
      <c r="G1533" s="87">
        <f t="shared" si="23"/>
        <v>0</v>
      </c>
      <c r="H1533" s="69"/>
      <c r="I1533" s="134"/>
      <c r="J1533" s="29"/>
    </row>
    <row r="1534" spans="1:10">
      <c r="A1534" s="24"/>
      <c r="E1534" s="85"/>
      <c r="F1534" s="86"/>
      <c r="G1534" s="87">
        <f t="shared" si="23"/>
        <v>0</v>
      </c>
      <c r="H1534" s="69"/>
      <c r="I1534" s="134"/>
      <c r="J1534" s="29"/>
    </row>
    <row r="1535" spans="1:10">
      <c r="A1535" s="24"/>
      <c r="E1535" s="85"/>
      <c r="F1535" s="86"/>
      <c r="G1535" s="87">
        <f t="shared" si="23"/>
        <v>0</v>
      </c>
      <c r="H1535" s="69"/>
      <c r="I1535" s="134"/>
      <c r="J1535" s="29"/>
    </row>
    <row r="1536" spans="1:10">
      <c r="A1536" s="24"/>
      <c r="E1536" s="85"/>
      <c r="F1536" s="86"/>
      <c r="G1536" s="87">
        <f t="shared" si="23"/>
        <v>0</v>
      </c>
      <c r="H1536" s="69"/>
      <c r="I1536" s="134"/>
      <c r="J1536" s="29"/>
    </row>
    <row r="1537" spans="1:10">
      <c r="A1537" s="24"/>
      <c r="E1537" s="85"/>
      <c r="F1537" s="86"/>
      <c r="G1537" s="87">
        <f t="shared" si="23"/>
        <v>0</v>
      </c>
      <c r="H1537" s="69"/>
      <c r="I1537" s="134"/>
      <c r="J1537" s="29"/>
    </row>
    <row r="1538" spans="1:10">
      <c r="A1538" s="24"/>
      <c r="E1538" s="85"/>
      <c r="F1538" s="86"/>
      <c r="G1538" s="87">
        <f t="shared" si="23"/>
        <v>0</v>
      </c>
      <c r="H1538" s="69"/>
      <c r="I1538" s="134"/>
      <c r="J1538" s="29"/>
    </row>
    <row r="1539" spans="1:10">
      <c r="A1539" s="24"/>
      <c r="E1539" s="85"/>
      <c r="F1539" s="86"/>
      <c r="G1539" s="87">
        <f t="shared" ref="G1539:G1602" si="24">E1539+F1539</f>
        <v>0</v>
      </c>
      <c r="H1539" s="69"/>
      <c r="I1539" s="134"/>
      <c r="J1539" s="29"/>
    </row>
    <row r="1540" spans="1:10">
      <c r="A1540" s="24"/>
      <c r="E1540" s="85"/>
      <c r="F1540" s="86"/>
      <c r="G1540" s="87">
        <f t="shared" si="24"/>
        <v>0</v>
      </c>
      <c r="H1540" s="69"/>
      <c r="I1540" s="134"/>
      <c r="J1540" s="29"/>
    </row>
    <row r="1541" spans="1:10">
      <c r="A1541" s="24"/>
      <c r="E1541" s="85"/>
      <c r="F1541" s="86"/>
      <c r="G1541" s="87">
        <f t="shared" si="24"/>
        <v>0</v>
      </c>
      <c r="H1541" s="69"/>
      <c r="I1541" s="134"/>
      <c r="J1541" s="29"/>
    </row>
    <row r="1542" spans="1:10">
      <c r="A1542" s="24"/>
      <c r="E1542" s="85"/>
      <c r="F1542" s="86"/>
      <c r="G1542" s="87">
        <f t="shared" si="24"/>
        <v>0</v>
      </c>
      <c r="H1542" s="69"/>
      <c r="I1542" s="134"/>
      <c r="J1542" s="29"/>
    </row>
    <row r="1543" spans="1:10">
      <c r="A1543" s="24"/>
      <c r="E1543" s="85"/>
      <c r="F1543" s="86"/>
      <c r="G1543" s="87">
        <f t="shared" si="24"/>
        <v>0</v>
      </c>
      <c r="H1543" s="69"/>
      <c r="I1543" s="134"/>
      <c r="J1543" s="29"/>
    </row>
    <row r="1544" spans="1:10">
      <c r="A1544" s="24"/>
      <c r="E1544" s="85"/>
      <c r="F1544" s="86"/>
      <c r="G1544" s="87">
        <f t="shared" si="24"/>
        <v>0</v>
      </c>
      <c r="H1544" s="69"/>
      <c r="I1544" s="134"/>
      <c r="J1544" s="29"/>
    </row>
    <row r="1545" spans="1:10">
      <c r="A1545" s="24"/>
      <c r="E1545" s="85"/>
      <c r="F1545" s="86"/>
      <c r="G1545" s="87">
        <f t="shared" si="24"/>
        <v>0</v>
      </c>
      <c r="H1545" s="69"/>
      <c r="I1545" s="134"/>
      <c r="J1545" s="29"/>
    </row>
    <row r="1546" spans="1:10">
      <c r="A1546" s="24"/>
      <c r="E1546" s="85"/>
      <c r="F1546" s="86"/>
      <c r="G1546" s="87">
        <f t="shared" si="24"/>
        <v>0</v>
      </c>
      <c r="H1546" s="69"/>
      <c r="I1546" s="134"/>
      <c r="J1546" s="29"/>
    </row>
    <row r="1547" spans="1:10">
      <c r="A1547" s="24"/>
      <c r="E1547" s="85"/>
      <c r="F1547" s="86"/>
      <c r="G1547" s="87">
        <f t="shared" si="24"/>
        <v>0</v>
      </c>
      <c r="H1547" s="69"/>
      <c r="I1547" s="134"/>
      <c r="J1547" s="29"/>
    </row>
    <row r="1548" spans="1:10">
      <c r="A1548" s="24"/>
      <c r="E1548" s="85"/>
      <c r="F1548" s="86"/>
      <c r="G1548" s="87">
        <f t="shared" si="24"/>
        <v>0</v>
      </c>
      <c r="H1548" s="69"/>
      <c r="I1548" s="134"/>
      <c r="J1548" s="29"/>
    </row>
    <row r="1549" spans="1:10">
      <c r="A1549" s="24"/>
      <c r="E1549" s="85"/>
      <c r="F1549" s="86"/>
      <c r="G1549" s="87">
        <f t="shared" si="24"/>
        <v>0</v>
      </c>
      <c r="H1549" s="69"/>
      <c r="I1549" s="134"/>
      <c r="J1549" s="29"/>
    </row>
    <row r="1550" spans="1:10">
      <c r="A1550" s="24"/>
      <c r="E1550" s="85"/>
      <c r="F1550" s="86"/>
      <c r="G1550" s="87">
        <f t="shared" si="24"/>
        <v>0</v>
      </c>
      <c r="H1550" s="69"/>
      <c r="I1550" s="134"/>
      <c r="J1550" s="29"/>
    </row>
    <row r="1551" spans="1:10">
      <c r="A1551" s="24"/>
      <c r="E1551" s="85"/>
      <c r="F1551" s="86"/>
      <c r="G1551" s="87">
        <f t="shared" si="24"/>
        <v>0</v>
      </c>
      <c r="H1551" s="69"/>
      <c r="I1551" s="134"/>
      <c r="J1551" s="29"/>
    </row>
    <row r="1552" spans="1:10">
      <c r="A1552" s="24"/>
      <c r="E1552" s="85"/>
      <c r="F1552" s="86"/>
      <c r="G1552" s="87">
        <f t="shared" si="24"/>
        <v>0</v>
      </c>
      <c r="H1552" s="69"/>
      <c r="I1552" s="134"/>
      <c r="J1552" s="29"/>
    </row>
    <row r="1553" spans="1:10">
      <c r="A1553" s="24"/>
      <c r="E1553" s="85"/>
      <c r="F1553" s="86"/>
      <c r="G1553" s="87">
        <f t="shared" si="24"/>
        <v>0</v>
      </c>
      <c r="H1553" s="69"/>
      <c r="I1553" s="134"/>
      <c r="J1553" s="29"/>
    </row>
    <row r="1554" spans="1:10">
      <c r="A1554" s="24"/>
      <c r="E1554" s="85"/>
      <c r="F1554" s="86"/>
      <c r="G1554" s="87">
        <f t="shared" si="24"/>
        <v>0</v>
      </c>
      <c r="H1554" s="69"/>
      <c r="I1554" s="134"/>
      <c r="J1554" s="29"/>
    </row>
    <row r="1555" spans="1:10">
      <c r="A1555" s="24"/>
      <c r="E1555" s="85"/>
      <c r="F1555" s="86"/>
      <c r="G1555" s="87">
        <f t="shared" si="24"/>
        <v>0</v>
      </c>
      <c r="H1555" s="69"/>
      <c r="I1555" s="134"/>
      <c r="J1555" s="29"/>
    </row>
    <row r="1556" spans="1:10">
      <c r="A1556" s="24"/>
      <c r="E1556" s="85"/>
      <c r="F1556" s="86"/>
      <c r="G1556" s="87">
        <f t="shared" si="24"/>
        <v>0</v>
      </c>
      <c r="H1556" s="69"/>
      <c r="I1556" s="134"/>
      <c r="J1556" s="29"/>
    </row>
    <row r="1557" spans="1:10">
      <c r="A1557" s="24"/>
      <c r="E1557" s="85"/>
      <c r="F1557" s="86"/>
      <c r="G1557" s="87">
        <f t="shared" si="24"/>
        <v>0</v>
      </c>
      <c r="H1557" s="69"/>
      <c r="I1557" s="134"/>
      <c r="J1557" s="29"/>
    </row>
    <row r="1558" spans="1:10">
      <c r="A1558" s="24"/>
      <c r="E1558" s="85"/>
      <c r="F1558" s="86"/>
      <c r="G1558" s="87">
        <f t="shared" si="24"/>
        <v>0</v>
      </c>
      <c r="H1558" s="69"/>
      <c r="I1558" s="134"/>
      <c r="J1558" s="29"/>
    </row>
    <row r="1559" spans="1:10">
      <c r="A1559" s="24"/>
      <c r="E1559" s="85"/>
      <c r="F1559" s="86"/>
      <c r="G1559" s="87">
        <f t="shared" si="24"/>
        <v>0</v>
      </c>
      <c r="H1559" s="69"/>
      <c r="I1559" s="134"/>
      <c r="J1559" s="29"/>
    </row>
    <row r="1560" spans="1:10">
      <c r="A1560" s="24"/>
      <c r="E1560" s="85"/>
      <c r="F1560" s="86"/>
      <c r="G1560" s="87">
        <f t="shared" si="24"/>
        <v>0</v>
      </c>
      <c r="H1560" s="69"/>
      <c r="I1560" s="134"/>
      <c r="J1560" s="29"/>
    </row>
    <row r="1561" spans="1:10">
      <c r="A1561" s="24"/>
      <c r="E1561" s="85"/>
      <c r="F1561" s="86"/>
      <c r="G1561" s="87">
        <f t="shared" si="24"/>
        <v>0</v>
      </c>
      <c r="H1561" s="69"/>
      <c r="I1561" s="134"/>
      <c r="J1561" s="29"/>
    </row>
    <row r="1562" spans="1:10">
      <c r="A1562" s="24"/>
      <c r="E1562" s="85"/>
      <c r="F1562" s="86"/>
      <c r="G1562" s="87">
        <f t="shared" si="24"/>
        <v>0</v>
      </c>
      <c r="H1562" s="69"/>
      <c r="I1562" s="134"/>
      <c r="J1562" s="29"/>
    </row>
    <row r="1563" spans="1:10">
      <c r="A1563" s="24"/>
      <c r="E1563" s="85"/>
      <c r="F1563" s="86"/>
      <c r="G1563" s="87">
        <f t="shared" si="24"/>
        <v>0</v>
      </c>
      <c r="H1563" s="69"/>
      <c r="I1563" s="134"/>
      <c r="J1563" s="29"/>
    </row>
    <row r="1564" spans="1:10">
      <c r="A1564" s="24"/>
      <c r="E1564" s="85"/>
      <c r="F1564" s="86"/>
      <c r="G1564" s="87">
        <f t="shared" si="24"/>
        <v>0</v>
      </c>
      <c r="H1564" s="69"/>
      <c r="I1564" s="134"/>
      <c r="J1564" s="29"/>
    </row>
    <row r="1565" spans="1:10">
      <c r="A1565" s="24"/>
      <c r="E1565" s="85"/>
      <c r="F1565" s="86"/>
      <c r="G1565" s="87">
        <f t="shared" si="24"/>
        <v>0</v>
      </c>
      <c r="H1565" s="69"/>
      <c r="I1565" s="134"/>
      <c r="J1565" s="29"/>
    </row>
    <row r="1566" spans="1:10">
      <c r="A1566" s="24"/>
      <c r="E1566" s="85"/>
      <c r="F1566" s="86"/>
      <c r="G1566" s="87">
        <f t="shared" si="24"/>
        <v>0</v>
      </c>
      <c r="H1566" s="69"/>
      <c r="I1566" s="134"/>
      <c r="J1566" s="29"/>
    </row>
    <row r="1567" spans="1:10">
      <c r="A1567" s="24"/>
      <c r="E1567" s="85"/>
      <c r="F1567" s="86"/>
      <c r="G1567" s="87">
        <f t="shared" si="24"/>
        <v>0</v>
      </c>
      <c r="H1567" s="69"/>
      <c r="I1567" s="134"/>
      <c r="J1567" s="29"/>
    </row>
    <row r="1568" spans="1:10">
      <c r="A1568" s="24"/>
      <c r="E1568" s="85"/>
      <c r="F1568" s="86"/>
      <c r="G1568" s="87">
        <f t="shared" si="24"/>
        <v>0</v>
      </c>
      <c r="H1568" s="69"/>
      <c r="I1568" s="134"/>
      <c r="J1568" s="29"/>
    </row>
    <row r="1569" spans="1:10">
      <c r="A1569" s="24"/>
      <c r="E1569" s="85"/>
      <c r="F1569" s="86"/>
      <c r="G1569" s="87">
        <f t="shared" si="24"/>
        <v>0</v>
      </c>
      <c r="H1569" s="69"/>
      <c r="I1569" s="134"/>
      <c r="J1569" s="29"/>
    </row>
    <row r="1570" spans="1:10">
      <c r="A1570" s="24"/>
      <c r="E1570" s="85"/>
      <c r="F1570" s="86"/>
      <c r="G1570" s="87">
        <f t="shared" si="24"/>
        <v>0</v>
      </c>
      <c r="H1570" s="69"/>
      <c r="I1570" s="134"/>
      <c r="J1570" s="29"/>
    </row>
    <row r="1571" spans="1:10">
      <c r="A1571" s="24"/>
      <c r="E1571" s="85"/>
      <c r="F1571" s="86"/>
      <c r="G1571" s="87">
        <f t="shared" si="24"/>
        <v>0</v>
      </c>
      <c r="H1571" s="69"/>
      <c r="I1571" s="134"/>
      <c r="J1571" s="29"/>
    </row>
    <row r="1572" spans="1:10">
      <c r="A1572" s="24"/>
      <c r="E1572" s="85"/>
      <c r="F1572" s="86"/>
      <c r="G1572" s="87">
        <f t="shared" si="24"/>
        <v>0</v>
      </c>
      <c r="H1572" s="69"/>
      <c r="I1572" s="134"/>
      <c r="J1572" s="29"/>
    </row>
    <row r="1573" spans="1:10">
      <c r="A1573" s="24"/>
      <c r="E1573" s="85"/>
      <c r="F1573" s="86"/>
      <c r="G1573" s="87">
        <f t="shared" si="24"/>
        <v>0</v>
      </c>
      <c r="H1573" s="69"/>
      <c r="I1573" s="134"/>
      <c r="J1573" s="29"/>
    </row>
    <row r="1574" spans="1:10">
      <c r="A1574" s="24"/>
      <c r="E1574" s="85"/>
      <c r="F1574" s="86"/>
      <c r="G1574" s="87">
        <f t="shared" si="24"/>
        <v>0</v>
      </c>
      <c r="H1574" s="69"/>
      <c r="I1574" s="134"/>
      <c r="J1574" s="29"/>
    </row>
    <row r="1575" spans="1:10">
      <c r="A1575" s="24"/>
      <c r="E1575" s="85"/>
      <c r="F1575" s="86"/>
      <c r="G1575" s="87">
        <f t="shared" si="24"/>
        <v>0</v>
      </c>
      <c r="H1575" s="69"/>
      <c r="I1575" s="134"/>
      <c r="J1575" s="29"/>
    </row>
    <row r="1576" spans="1:10">
      <c r="A1576" s="24"/>
      <c r="E1576" s="85"/>
      <c r="F1576" s="86"/>
      <c r="G1576" s="87">
        <f t="shared" si="24"/>
        <v>0</v>
      </c>
      <c r="H1576" s="69"/>
      <c r="I1576" s="134"/>
      <c r="J1576" s="29"/>
    </row>
    <row r="1577" spans="1:10">
      <c r="A1577" s="24"/>
      <c r="E1577" s="85"/>
      <c r="F1577" s="86"/>
      <c r="G1577" s="87">
        <f t="shared" si="24"/>
        <v>0</v>
      </c>
      <c r="H1577" s="69"/>
      <c r="I1577" s="134"/>
      <c r="J1577" s="29"/>
    </row>
    <row r="1578" spans="1:10">
      <c r="A1578" s="24"/>
      <c r="E1578" s="85"/>
      <c r="F1578" s="86"/>
      <c r="G1578" s="87">
        <f t="shared" si="24"/>
        <v>0</v>
      </c>
      <c r="H1578" s="69"/>
      <c r="I1578" s="134"/>
      <c r="J1578" s="29"/>
    </row>
    <row r="1579" spans="1:10">
      <c r="A1579" s="24"/>
      <c r="E1579" s="85"/>
      <c r="F1579" s="86"/>
      <c r="G1579" s="87">
        <f t="shared" si="24"/>
        <v>0</v>
      </c>
      <c r="H1579" s="69"/>
      <c r="I1579" s="134"/>
      <c r="J1579" s="29"/>
    </row>
    <row r="1580" spans="1:10">
      <c r="A1580" s="24"/>
      <c r="E1580" s="85"/>
      <c r="F1580" s="86"/>
      <c r="G1580" s="87">
        <f t="shared" si="24"/>
        <v>0</v>
      </c>
      <c r="H1580" s="69"/>
      <c r="I1580" s="134"/>
      <c r="J1580" s="29"/>
    </row>
    <row r="1581" spans="1:10">
      <c r="A1581" s="24"/>
      <c r="E1581" s="85"/>
      <c r="F1581" s="86"/>
      <c r="G1581" s="87">
        <f t="shared" si="24"/>
        <v>0</v>
      </c>
      <c r="H1581" s="69"/>
      <c r="I1581" s="134"/>
      <c r="J1581" s="29"/>
    </row>
    <row r="1582" spans="1:10">
      <c r="A1582" s="24"/>
      <c r="E1582" s="85"/>
      <c r="F1582" s="86"/>
      <c r="G1582" s="87">
        <f t="shared" si="24"/>
        <v>0</v>
      </c>
      <c r="H1582" s="69"/>
      <c r="I1582" s="134"/>
      <c r="J1582" s="29"/>
    </row>
    <row r="1583" spans="1:10">
      <c r="A1583" s="24"/>
      <c r="E1583" s="85"/>
      <c r="F1583" s="86"/>
      <c r="G1583" s="87">
        <f t="shared" si="24"/>
        <v>0</v>
      </c>
      <c r="H1583" s="69"/>
      <c r="I1583" s="134"/>
      <c r="J1583" s="29"/>
    </row>
    <row r="1584" spans="1:10">
      <c r="A1584" s="24"/>
      <c r="E1584" s="85"/>
      <c r="F1584" s="86"/>
      <c r="G1584" s="87">
        <f t="shared" si="24"/>
        <v>0</v>
      </c>
      <c r="H1584" s="69"/>
      <c r="I1584" s="134"/>
      <c r="J1584" s="29"/>
    </row>
    <row r="1585" spans="1:10">
      <c r="A1585" s="24"/>
      <c r="E1585" s="85"/>
      <c r="F1585" s="86"/>
      <c r="G1585" s="87">
        <f t="shared" si="24"/>
        <v>0</v>
      </c>
      <c r="H1585" s="69"/>
      <c r="I1585" s="134"/>
      <c r="J1585" s="29"/>
    </row>
    <row r="1586" spans="1:10">
      <c r="A1586" s="24"/>
      <c r="E1586" s="85"/>
      <c r="F1586" s="86"/>
      <c r="G1586" s="87">
        <f t="shared" si="24"/>
        <v>0</v>
      </c>
      <c r="H1586" s="69"/>
      <c r="I1586" s="134"/>
      <c r="J1586" s="29"/>
    </row>
    <row r="1587" spans="1:10">
      <c r="A1587" s="24"/>
      <c r="E1587" s="85"/>
      <c r="F1587" s="86"/>
      <c r="G1587" s="87">
        <f t="shared" si="24"/>
        <v>0</v>
      </c>
      <c r="H1587" s="69"/>
      <c r="I1587" s="134"/>
      <c r="J1587" s="29"/>
    </row>
    <row r="1588" spans="1:10">
      <c r="A1588" s="24"/>
      <c r="E1588" s="85"/>
      <c r="F1588" s="86"/>
      <c r="G1588" s="87">
        <f t="shared" si="24"/>
        <v>0</v>
      </c>
      <c r="H1588" s="69"/>
      <c r="I1588" s="134"/>
      <c r="J1588" s="29"/>
    </row>
    <row r="1589" spans="1:10">
      <c r="A1589" s="24"/>
      <c r="E1589" s="85"/>
      <c r="F1589" s="86"/>
      <c r="G1589" s="87">
        <f t="shared" si="24"/>
        <v>0</v>
      </c>
      <c r="H1589" s="69"/>
      <c r="I1589" s="134"/>
      <c r="J1589" s="29"/>
    </row>
    <row r="1590" spans="1:10">
      <c r="A1590" s="24"/>
      <c r="E1590" s="85"/>
      <c r="F1590" s="86"/>
      <c r="G1590" s="87">
        <f t="shared" si="24"/>
        <v>0</v>
      </c>
      <c r="H1590" s="69"/>
      <c r="I1590" s="134"/>
      <c r="J1590" s="29"/>
    </row>
    <row r="1591" spans="1:10">
      <c r="A1591" s="24"/>
      <c r="E1591" s="85"/>
      <c r="F1591" s="86"/>
      <c r="G1591" s="87">
        <f t="shared" si="24"/>
        <v>0</v>
      </c>
      <c r="H1591" s="69"/>
      <c r="I1591" s="134"/>
      <c r="J1591" s="29"/>
    </row>
    <row r="1592" spans="1:10">
      <c r="A1592" s="24"/>
      <c r="E1592" s="85"/>
      <c r="F1592" s="86"/>
      <c r="G1592" s="87">
        <f t="shared" si="24"/>
        <v>0</v>
      </c>
      <c r="H1592" s="69"/>
      <c r="I1592" s="134"/>
      <c r="J1592" s="29"/>
    </row>
    <row r="1593" spans="1:10">
      <c r="A1593" s="24"/>
      <c r="E1593" s="85"/>
      <c r="F1593" s="86"/>
      <c r="G1593" s="87">
        <f t="shared" si="24"/>
        <v>0</v>
      </c>
      <c r="H1593" s="69"/>
      <c r="I1593" s="134"/>
      <c r="J1593" s="29"/>
    </row>
    <row r="1594" spans="1:10">
      <c r="A1594" s="24"/>
      <c r="E1594" s="85"/>
      <c r="F1594" s="86"/>
      <c r="G1594" s="87">
        <f t="shared" si="24"/>
        <v>0</v>
      </c>
      <c r="H1594" s="69"/>
      <c r="I1594" s="134"/>
      <c r="J1594" s="29"/>
    </row>
    <row r="1595" spans="1:10">
      <c r="A1595" s="24"/>
      <c r="E1595" s="85"/>
      <c r="F1595" s="86"/>
      <c r="G1595" s="87">
        <f t="shared" si="24"/>
        <v>0</v>
      </c>
      <c r="H1595" s="69"/>
      <c r="I1595" s="134"/>
      <c r="J1595" s="29"/>
    </row>
    <row r="1596" spans="1:10">
      <c r="A1596" s="24"/>
      <c r="E1596" s="85"/>
      <c r="F1596" s="86"/>
      <c r="G1596" s="87">
        <f t="shared" si="24"/>
        <v>0</v>
      </c>
      <c r="H1596" s="69"/>
      <c r="I1596" s="134"/>
      <c r="J1596" s="29"/>
    </row>
    <row r="1597" spans="1:10">
      <c r="A1597" s="24"/>
      <c r="E1597" s="85"/>
      <c r="F1597" s="86"/>
      <c r="G1597" s="87">
        <f t="shared" si="24"/>
        <v>0</v>
      </c>
      <c r="H1597" s="69"/>
      <c r="I1597" s="134"/>
      <c r="J1597" s="29"/>
    </row>
    <row r="1598" spans="1:10">
      <c r="A1598" s="24"/>
      <c r="E1598" s="85"/>
      <c r="F1598" s="86"/>
      <c r="G1598" s="87">
        <f t="shared" si="24"/>
        <v>0</v>
      </c>
      <c r="H1598" s="69"/>
      <c r="I1598" s="134"/>
      <c r="J1598" s="29"/>
    </row>
    <row r="1599" spans="1:10">
      <c r="A1599" s="24"/>
      <c r="E1599" s="85"/>
      <c r="F1599" s="86"/>
      <c r="G1599" s="87">
        <f t="shared" si="24"/>
        <v>0</v>
      </c>
      <c r="H1599" s="69"/>
      <c r="I1599" s="134"/>
      <c r="J1599" s="29"/>
    </row>
    <row r="1600" spans="1:10">
      <c r="A1600" s="24"/>
      <c r="E1600" s="85"/>
      <c r="F1600" s="86"/>
      <c r="G1600" s="87">
        <f t="shared" si="24"/>
        <v>0</v>
      </c>
      <c r="H1600" s="69"/>
      <c r="I1600" s="134"/>
      <c r="J1600" s="29"/>
    </row>
    <row r="1601" spans="1:10">
      <c r="A1601" s="24"/>
      <c r="E1601" s="85"/>
      <c r="F1601" s="86"/>
      <c r="G1601" s="87">
        <f t="shared" si="24"/>
        <v>0</v>
      </c>
      <c r="H1601" s="69"/>
      <c r="I1601" s="134"/>
      <c r="J1601" s="29"/>
    </row>
    <row r="1602" spans="1:10">
      <c r="A1602" s="24"/>
      <c r="E1602" s="85"/>
      <c r="F1602" s="86"/>
      <c r="G1602" s="87">
        <f t="shared" si="24"/>
        <v>0</v>
      </c>
      <c r="H1602" s="69"/>
      <c r="I1602" s="134"/>
      <c r="J1602" s="29"/>
    </row>
    <row r="1603" spans="1:10">
      <c r="A1603" s="24"/>
      <c r="E1603" s="85"/>
      <c r="F1603" s="86"/>
      <c r="G1603" s="87">
        <f t="shared" ref="G1603:G1666" si="25">E1603+F1603</f>
        <v>0</v>
      </c>
      <c r="H1603" s="69"/>
      <c r="I1603" s="134"/>
      <c r="J1603" s="29"/>
    </row>
    <row r="1604" spans="1:10">
      <c r="A1604" s="24"/>
      <c r="E1604" s="85"/>
      <c r="F1604" s="86"/>
      <c r="G1604" s="87">
        <f t="shared" si="25"/>
        <v>0</v>
      </c>
      <c r="H1604" s="69"/>
      <c r="I1604" s="134"/>
      <c r="J1604" s="29"/>
    </row>
    <row r="1605" spans="1:10">
      <c r="A1605" s="24"/>
      <c r="E1605" s="85"/>
      <c r="F1605" s="86"/>
      <c r="G1605" s="87">
        <f t="shared" si="25"/>
        <v>0</v>
      </c>
      <c r="H1605" s="69"/>
      <c r="I1605" s="134"/>
      <c r="J1605" s="29"/>
    </row>
    <row r="1606" spans="1:10">
      <c r="A1606" s="24"/>
      <c r="E1606" s="85"/>
      <c r="F1606" s="86"/>
      <c r="G1606" s="87">
        <f t="shared" si="25"/>
        <v>0</v>
      </c>
      <c r="H1606" s="69"/>
      <c r="I1606" s="134"/>
      <c r="J1606" s="29"/>
    </row>
    <row r="1607" spans="1:10">
      <c r="A1607" s="24"/>
      <c r="E1607" s="85"/>
      <c r="F1607" s="86"/>
      <c r="G1607" s="87">
        <f t="shared" si="25"/>
        <v>0</v>
      </c>
      <c r="H1607" s="69"/>
      <c r="I1607" s="134"/>
      <c r="J1607" s="29"/>
    </row>
    <row r="1608" spans="1:10">
      <c r="A1608" s="24"/>
      <c r="E1608" s="85"/>
      <c r="F1608" s="86"/>
      <c r="G1608" s="87">
        <f t="shared" si="25"/>
        <v>0</v>
      </c>
      <c r="H1608" s="69"/>
      <c r="I1608" s="134"/>
      <c r="J1608" s="29"/>
    </row>
    <row r="1609" spans="1:10">
      <c r="A1609" s="24"/>
      <c r="E1609" s="85"/>
      <c r="F1609" s="86"/>
      <c r="G1609" s="87">
        <f t="shared" si="25"/>
        <v>0</v>
      </c>
      <c r="H1609" s="69"/>
      <c r="I1609" s="134"/>
      <c r="J1609" s="29"/>
    </row>
    <row r="1610" spans="1:10">
      <c r="A1610" s="24"/>
      <c r="E1610" s="85"/>
      <c r="F1610" s="86"/>
      <c r="G1610" s="87">
        <f t="shared" si="25"/>
        <v>0</v>
      </c>
      <c r="H1610" s="69"/>
      <c r="I1610" s="134"/>
      <c r="J1610" s="29"/>
    </row>
    <row r="1611" spans="1:10">
      <c r="A1611" s="24"/>
      <c r="E1611" s="85"/>
      <c r="F1611" s="86"/>
      <c r="G1611" s="87">
        <f t="shared" si="25"/>
        <v>0</v>
      </c>
      <c r="H1611" s="69"/>
      <c r="I1611" s="134"/>
      <c r="J1611" s="29"/>
    </row>
    <row r="1612" spans="1:10">
      <c r="A1612" s="24"/>
      <c r="E1612" s="85"/>
      <c r="F1612" s="86"/>
      <c r="G1612" s="87">
        <f t="shared" si="25"/>
        <v>0</v>
      </c>
      <c r="H1612" s="69"/>
      <c r="I1612" s="134"/>
      <c r="J1612" s="29"/>
    </row>
    <row r="1613" spans="1:10">
      <c r="A1613" s="24"/>
      <c r="E1613" s="85"/>
      <c r="F1613" s="86"/>
      <c r="G1613" s="87">
        <f t="shared" si="25"/>
        <v>0</v>
      </c>
      <c r="H1613" s="69"/>
      <c r="I1613" s="134"/>
      <c r="J1613" s="29"/>
    </row>
    <row r="1614" spans="1:10">
      <c r="A1614" s="24"/>
      <c r="E1614" s="85"/>
      <c r="F1614" s="86"/>
      <c r="G1614" s="87">
        <f t="shared" si="25"/>
        <v>0</v>
      </c>
      <c r="H1614" s="69"/>
      <c r="I1614" s="134"/>
      <c r="J1614" s="29"/>
    </row>
    <row r="1615" spans="1:10">
      <c r="A1615" s="24"/>
      <c r="E1615" s="85"/>
      <c r="F1615" s="86"/>
      <c r="G1615" s="87">
        <f t="shared" si="25"/>
        <v>0</v>
      </c>
      <c r="H1615" s="69"/>
      <c r="I1615" s="134"/>
      <c r="J1615" s="29"/>
    </row>
    <row r="1616" spans="1:10">
      <c r="A1616" s="24"/>
      <c r="E1616" s="85"/>
      <c r="F1616" s="86"/>
      <c r="G1616" s="87">
        <f t="shared" si="25"/>
        <v>0</v>
      </c>
      <c r="H1616" s="69"/>
      <c r="I1616" s="134"/>
      <c r="J1616" s="29"/>
    </row>
    <row r="1617" spans="1:10">
      <c r="A1617" s="24"/>
      <c r="E1617" s="85"/>
      <c r="F1617" s="86"/>
      <c r="G1617" s="87">
        <f t="shared" si="25"/>
        <v>0</v>
      </c>
      <c r="H1617" s="69"/>
      <c r="I1617" s="134"/>
      <c r="J1617" s="29"/>
    </row>
    <row r="1618" spans="1:10">
      <c r="A1618" s="24"/>
      <c r="E1618" s="85"/>
      <c r="F1618" s="86"/>
      <c r="G1618" s="87">
        <f t="shared" si="25"/>
        <v>0</v>
      </c>
      <c r="H1618" s="69"/>
      <c r="I1618" s="134"/>
      <c r="J1618" s="29"/>
    </row>
    <row r="1619" spans="1:10">
      <c r="A1619" s="24"/>
      <c r="E1619" s="85"/>
      <c r="F1619" s="86"/>
      <c r="G1619" s="87">
        <f t="shared" si="25"/>
        <v>0</v>
      </c>
      <c r="H1619" s="69"/>
      <c r="I1619" s="134"/>
      <c r="J1619" s="29"/>
    </row>
    <row r="1620" spans="1:10">
      <c r="A1620" s="24"/>
      <c r="E1620" s="85"/>
      <c r="F1620" s="86"/>
      <c r="G1620" s="87">
        <f t="shared" si="25"/>
        <v>0</v>
      </c>
      <c r="H1620" s="69"/>
      <c r="I1620" s="134"/>
      <c r="J1620" s="29"/>
    </row>
    <row r="1621" spans="1:10">
      <c r="A1621" s="24"/>
      <c r="E1621" s="85"/>
      <c r="F1621" s="86"/>
      <c r="G1621" s="87">
        <f t="shared" si="25"/>
        <v>0</v>
      </c>
      <c r="H1621" s="69"/>
      <c r="I1621" s="134"/>
      <c r="J1621" s="29"/>
    </row>
    <row r="1622" spans="1:10">
      <c r="A1622" s="24"/>
      <c r="E1622" s="85"/>
      <c r="F1622" s="86"/>
      <c r="G1622" s="87">
        <f t="shared" si="25"/>
        <v>0</v>
      </c>
      <c r="H1622" s="69"/>
      <c r="I1622" s="134"/>
      <c r="J1622" s="29"/>
    </row>
    <row r="1623" spans="1:10">
      <c r="A1623" s="24"/>
      <c r="E1623" s="85"/>
      <c r="F1623" s="86"/>
      <c r="G1623" s="87">
        <f t="shared" si="25"/>
        <v>0</v>
      </c>
      <c r="H1623" s="69"/>
      <c r="I1623" s="134"/>
      <c r="J1623" s="29"/>
    </row>
    <row r="1624" spans="1:10">
      <c r="A1624" s="24"/>
      <c r="E1624" s="85"/>
      <c r="F1624" s="86"/>
      <c r="G1624" s="87">
        <f t="shared" si="25"/>
        <v>0</v>
      </c>
      <c r="H1624" s="69"/>
      <c r="I1624" s="134"/>
      <c r="J1624" s="29"/>
    </row>
    <row r="1625" spans="1:10">
      <c r="A1625" s="24"/>
      <c r="E1625" s="85"/>
      <c r="F1625" s="86"/>
      <c r="G1625" s="87">
        <f t="shared" si="25"/>
        <v>0</v>
      </c>
      <c r="H1625" s="69"/>
      <c r="I1625" s="134"/>
      <c r="J1625" s="29"/>
    </row>
    <row r="1626" spans="1:10">
      <c r="A1626" s="24"/>
      <c r="E1626" s="85"/>
      <c r="F1626" s="86"/>
      <c r="G1626" s="87">
        <f t="shared" si="25"/>
        <v>0</v>
      </c>
      <c r="H1626" s="69"/>
      <c r="I1626" s="134"/>
      <c r="J1626" s="29"/>
    </row>
    <row r="1627" spans="1:10">
      <c r="A1627" s="24"/>
      <c r="E1627" s="85"/>
      <c r="F1627" s="86"/>
      <c r="G1627" s="87">
        <f t="shared" si="25"/>
        <v>0</v>
      </c>
      <c r="H1627" s="69"/>
      <c r="I1627" s="134"/>
      <c r="J1627" s="29"/>
    </row>
    <row r="1628" spans="1:10">
      <c r="A1628" s="24"/>
      <c r="E1628" s="85"/>
      <c r="F1628" s="86"/>
      <c r="G1628" s="87">
        <f t="shared" si="25"/>
        <v>0</v>
      </c>
      <c r="H1628" s="69"/>
      <c r="I1628" s="134"/>
      <c r="J1628" s="29"/>
    </row>
    <row r="1629" spans="1:10">
      <c r="A1629" s="24"/>
      <c r="E1629" s="85"/>
      <c r="F1629" s="86"/>
      <c r="G1629" s="87">
        <f t="shared" si="25"/>
        <v>0</v>
      </c>
      <c r="H1629" s="69"/>
      <c r="I1629" s="134"/>
      <c r="J1629" s="29"/>
    </row>
    <row r="1630" spans="1:10">
      <c r="A1630" s="24"/>
      <c r="E1630" s="85"/>
      <c r="F1630" s="86"/>
      <c r="G1630" s="87">
        <f t="shared" si="25"/>
        <v>0</v>
      </c>
      <c r="H1630" s="69"/>
      <c r="I1630" s="134"/>
      <c r="J1630" s="29"/>
    </row>
    <row r="1631" spans="1:10">
      <c r="A1631" s="24"/>
      <c r="E1631" s="85"/>
      <c r="F1631" s="86"/>
      <c r="G1631" s="87">
        <f t="shared" si="25"/>
        <v>0</v>
      </c>
      <c r="H1631" s="69"/>
      <c r="I1631" s="134"/>
      <c r="J1631" s="29"/>
    </row>
    <row r="1632" spans="1:10">
      <c r="A1632" s="24"/>
      <c r="E1632" s="85"/>
      <c r="F1632" s="86"/>
      <c r="G1632" s="87">
        <f t="shared" si="25"/>
        <v>0</v>
      </c>
      <c r="H1632" s="69"/>
      <c r="I1632" s="134"/>
      <c r="J1632" s="29"/>
    </row>
    <row r="1633" spans="1:10">
      <c r="A1633" s="24"/>
      <c r="E1633" s="85"/>
      <c r="F1633" s="86"/>
      <c r="G1633" s="87">
        <f t="shared" si="25"/>
        <v>0</v>
      </c>
      <c r="H1633" s="69"/>
      <c r="I1633" s="134"/>
      <c r="J1633" s="29"/>
    </row>
    <row r="1634" spans="1:10">
      <c r="A1634" s="24"/>
      <c r="E1634" s="85"/>
      <c r="F1634" s="86"/>
      <c r="G1634" s="87">
        <f t="shared" si="25"/>
        <v>0</v>
      </c>
      <c r="H1634" s="69"/>
      <c r="I1634" s="134"/>
      <c r="J1634" s="29"/>
    </row>
    <row r="1635" spans="1:10">
      <c r="A1635" s="24"/>
      <c r="E1635" s="85"/>
      <c r="F1635" s="86"/>
      <c r="G1635" s="87">
        <f t="shared" si="25"/>
        <v>0</v>
      </c>
      <c r="H1635" s="69"/>
      <c r="I1635" s="134"/>
      <c r="J1635" s="29"/>
    </row>
    <row r="1636" spans="1:10">
      <c r="A1636" s="24"/>
      <c r="E1636" s="85"/>
      <c r="F1636" s="86"/>
      <c r="G1636" s="87">
        <f t="shared" si="25"/>
        <v>0</v>
      </c>
      <c r="H1636" s="69"/>
      <c r="I1636" s="134"/>
      <c r="J1636" s="29"/>
    </row>
    <row r="1637" spans="1:10">
      <c r="A1637" s="24"/>
      <c r="E1637" s="85"/>
      <c r="F1637" s="86"/>
      <c r="G1637" s="87">
        <f t="shared" si="25"/>
        <v>0</v>
      </c>
      <c r="H1637" s="69"/>
      <c r="I1637" s="134"/>
      <c r="J1637" s="29"/>
    </row>
    <row r="1638" spans="1:10">
      <c r="A1638" s="24"/>
      <c r="E1638" s="85"/>
      <c r="F1638" s="86"/>
      <c r="G1638" s="87">
        <f t="shared" si="25"/>
        <v>0</v>
      </c>
      <c r="H1638" s="69"/>
      <c r="I1638" s="134"/>
      <c r="J1638" s="29"/>
    </row>
    <row r="1639" spans="1:10">
      <c r="A1639" s="24"/>
      <c r="E1639" s="85"/>
      <c r="F1639" s="86"/>
      <c r="G1639" s="87">
        <f t="shared" si="25"/>
        <v>0</v>
      </c>
      <c r="H1639" s="69"/>
      <c r="I1639" s="134"/>
      <c r="J1639" s="29"/>
    </row>
    <row r="1640" spans="1:10">
      <c r="A1640" s="24"/>
      <c r="E1640" s="85"/>
      <c r="F1640" s="86"/>
      <c r="G1640" s="87">
        <f t="shared" si="25"/>
        <v>0</v>
      </c>
      <c r="H1640" s="69"/>
      <c r="I1640" s="134"/>
      <c r="J1640" s="29"/>
    </row>
    <row r="1641" spans="1:10">
      <c r="A1641" s="24"/>
      <c r="E1641" s="85"/>
      <c r="F1641" s="86"/>
      <c r="G1641" s="87">
        <f t="shared" si="25"/>
        <v>0</v>
      </c>
      <c r="H1641" s="69"/>
      <c r="I1641" s="134"/>
      <c r="J1641" s="29"/>
    </row>
    <row r="1642" spans="1:10">
      <c r="A1642" s="24"/>
      <c r="E1642" s="85"/>
      <c r="F1642" s="86"/>
      <c r="G1642" s="87">
        <f t="shared" si="25"/>
        <v>0</v>
      </c>
      <c r="H1642" s="69"/>
      <c r="I1642" s="134"/>
      <c r="J1642" s="29"/>
    </row>
    <row r="1643" spans="1:10">
      <c r="A1643" s="24"/>
      <c r="E1643" s="85"/>
      <c r="F1643" s="86"/>
      <c r="G1643" s="87">
        <f t="shared" si="25"/>
        <v>0</v>
      </c>
      <c r="H1643" s="69"/>
      <c r="I1643" s="134"/>
      <c r="J1643" s="29"/>
    </row>
    <row r="1644" spans="1:10">
      <c r="A1644" s="24"/>
      <c r="E1644" s="85"/>
      <c r="F1644" s="86"/>
      <c r="G1644" s="87">
        <f t="shared" si="25"/>
        <v>0</v>
      </c>
      <c r="H1644" s="69"/>
      <c r="I1644" s="134"/>
      <c r="J1644" s="29"/>
    </row>
    <row r="1645" spans="1:10">
      <c r="A1645" s="24"/>
      <c r="E1645" s="85"/>
      <c r="F1645" s="86"/>
      <c r="G1645" s="87">
        <f t="shared" si="25"/>
        <v>0</v>
      </c>
      <c r="H1645" s="69"/>
      <c r="I1645" s="134"/>
      <c r="J1645" s="29"/>
    </row>
    <row r="1646" spans="1:10">
      <c r="A1646" s="24"/>
      <c r="E1646" s="85"/>
      <c r="F1646" s="86"/>
      <c r="G1646" s="87">
        <f t="shared" si="25"/>
        <v>0</v>
      </c>
      <c r="H1646" s="69"/>
      <c r="I1646" s="134"/>
      <c r="J1646" s="29"/>
    </row>
    <row r="1647" spans="1:10">
      <c r="A1647" s="24"/>
      <c r="E1647" s="85"/>
      <c r="F1647" s="86"/>
      <c r="G1647" s="87">
        <f t="shared" si="25"/>
        <v>0</v>
      </c>
      <c r="H1647" s="69"/>
      <c r="I1647" s="134"/>
      <c r="J1647" s="29"/>
    </row>
    <row r="1648" spans="1:10">
      <c r="A1648" s="24"/>
      <c r="E1648" s="85"/>
      <c r="F1648" s="86"/>
      <c r="G1648" s="87">
        <f t="shared" si="25"/>
        <v>0</v>
      </c>
      <c r="H1648" s="69"/>
      <c r="I1648" s="134"/>
      <c r="J1648" s="29"/>
    </row>
    <row r="1649" spans="1:10">
      <c r="A1649" s="24"/>
      <c r="E1649" s="85"/>
      <c r="F1649" s="86"/>
      <c r="G1649" s="87">
        <f t="shared" si="25"/>
        <v>0</v>
      </c>
      <c r="H1649" s="69"/>
      <c r="I1649" s="134"/>
      <c r="J1649" s="29"/>
    </row>
    <row r="1650" spans="1:10">
      <c r="A1650" s="24"/>
      <c r="E1650" s="85"/>
      <c r="F1650" s="86"/>
      <c r="G1650" s="87">
        <f t="shared" si="25"/>
        <v>0</v>
      </c>
      <c r="H1650" s="69"/>
      <c r="I1650" s="134"/>
      <c r="J1650" s="29"/>
    </row>
    <row r="1651" spans="1:10">
      <c r="A1651" s="24"/>
      <c r="E1651" s="85"/>
      <c r="F1651" s="86"/>
      <c r="G1651" s="87">
        <f t="shared" si="25"/>
        <v>0</v>
      </c>
      <c r="H1651" s="69"/>
      <c r="I1651" s="134"/>
      <c r="J1651" s="29"/>
    </row>
    <row r="1652" spans="1:10">
      <c r="A1652" s="24"/>
      <c r="E1652" s="85"/>
      <c r="F1652" s="86"/>
      <c r="G1652" s="87">
        <f t="shared" si="25"/>
        <v>0</v>
      </c>
      <c r="H1652" s="69"/>
      <c r="I1652" s="134"/>
      <c r="J1652" s="29"/>
    </row>
    <row r="1653" spans="1:10">
      <c r="A1653" s="24"/>
      <c r="E1653" s="85"/>
      <c r="F1653" s="86"/>
      <c r="G1653" s="87">
        <f t="shared" si="25"/>
        <v>0</v>
      </c>
      <c r="H1653" s="69"/>
      <c r="I1653" s="134"/>
      <c r="J1653" s="29"/>
    </row>
    <row r="1654" spans="1:10">
      <c r="A1654" s="24"/>
      <c r="E1654" s="85"/>
      <c r="F1654" s="86"/>
      <c r="G1654" s="87">
        <f t="shared" si="25"/>
        <v>0</v>
      </c>
      <c r="H1654" s="69"/>
      <c r="I1654" s="134"/>
      <c r="J1654" s="29"/>
    </row>
    <row r="1655" spans="1:10">
      <c r="A1655" s="24"/>
      <c r="E1655" s="85"/>
      <c r="F1655" s="86"/>
      <c r="G1655" s="87">
        <f t="shared" si="25"/>
        <v>0</v>
      </c>
      <c r="H1655" s="69"/>
      <c r="I1655" s="134"/>
      <c r="J1655" s="29"/>
    </row>
    <row r="1656" spans="1:10">
      <c r="A1656" s="24"/>
      <c r="E1656" s="85"/>
      <c r="F1656" s="86"/>
      <c r="G1656" s="87">
        <f t="shared" si="25"/>
        <v>0</v>
      </c>
      <c r="H1656" s="69"/>
      <c r="I1656" s="134"/>
      <c r="J1656" s="29"/>
    </row>
    <row r="1657" spans="1:10">
      <c r="A1657" s="24"/>
      <c r="E1657" s="85"/>
      <c r="F1657" s="86"/>
      <c r="G1657" s="87">
        <f t="shared" si="25"/>
        <v>0</v>
      </c>
      <c r="H1657" s="69"/>
      <c r="I1657" s="134"/>
      <c r="J1657" s="29"/>
    </row>
    <row r="1658" spans="1:10">
      <c r="A1658" s="24"/>
      <c r="E1658" s="85"/>
      <c r="F1658" s="86"/>
      <c r="G1658" s="87">
        <f t="shared" si="25"/>
        <v>0</v>
      </c>
      <c r="H1658" s="69"/>
      <c r="I1658" s="134"/>
      <c r="J1658" s="29"/>
    </row>
    <row r="1659" spans="1:10">
      <c r="A1659" s="24"/>
      <c r="E1659" s="85"/>
      <c r="F1659" s="86"/>
      <c r="G1659" s="87">
        <f t="shared" si="25"/>
        <v>0</v>
      </c>
      <c r="H1659" s="69"/>
      <c r="I1659" s="134"/>
      <c r="J1659" s="29"/>
    </row>
    <row r="1660" spans="1:10">
      <c r="A1660" s="24"/>
      <c r="E1660" s="85"/>
      <c r="F1660" s="86"/>
      <c r="G1660" s="87">
        <f t="shared" si="25"/>
        <v>0</v>
      </c>
      <c r="H1660" s="69"/>
      <c r="I1660" s="134"/>
      <c r="J1660" s="29"/>
    </row>
    <row r="1661" spans="1:10">
      <c r="A1661" s="24"/>
      <c r="E1661" s="85"/>
      <c r="F1661" s="86"/>
      <c r="G1661" s="87">
        <f t="shared" si="25"/>
        <v>0</v>
      </c>
      <c r="H1661" s="69"/>
      <c r="I1661" s="134"/>
      <c r="J1661" s="29"/>
    </row>
    <row r="1662" spans="1:10">
      <c r="A1662" s="24"/>
      <c r="E1662" s="85"/>
      <c r="F1662" s="86"/>
      <c r="G1662" s="87">
        <f t="shared" si="25"/>
        <v>0</v>
      </c>
      <c r="H1662" s="69"/>
      <c r="I1662" s="134"/>
      <c r="J1662" s="29"/>
    </row>
    <row r="1663" spans="1:10">
      <c r="A1663" s="24"/>
      <c r="E1663" s="85"/>
      <c r="F1663" s="86"/>
      <c r="G1663" s="87">
        <f t="shared" si="25"/>
        <v>0</v>
      </c>
      <c r="H1663" s="69"/>
      <c r="I1663" s="134"/>
      <c r="J1663" s="29"/>
    </row>
    <row r="1664" spans="1:10">
      <c r="A1664" s="24"/>
      <c r="E1664" s="85"/>
      <c r="F1664" s="86"/>
      <c r="G1664" s="87">
        <f t="shared" si="25"/>
        <v>0</v>
      </c>
      <c r="H1664" s="69"/>
      <c r="I1664" s="134"/>
      <c r="J1664" s="29"/>
    </row>
    <row r="1665" spans="1:10">
      <c r="A1665" s="24"/>
      <c r="E1665" s="85"/>
      <c r="F1665" s="86"/>
      <c r="G1665" s="87">
        <f t="shared" si="25"/>
        <v>0</v>
      </c>
      <c r="H1665" s="69"/>
      <c r="I1665" s="134"/>
      <c r="J1665" s="29"/>
    </row>
    <row r="1666" spans="1:10">
      <c r="A1666" s="24"/>
      <c r="E1666" s="85"/>
      <c r="F1666" s="86"/>
      <c r="G1666" s="87">
        <f t="shared" si="25"/>
        <v>0</v>
      </c>
      <c r="H1666" s="69"/>
      <c r="I1666" s="134"/>
      <c r="J1666" s="29"/>
    </row>
    <row r="1667" spans="1:10">
      <c r="A1667" s="24"/>
      <c r="E1667" s="85"/>
      <c r="F1667" s="86"/>
      <c r="G1667" s="87">
        <f t="shared" ref="G1667:G1730" si="26">E1667+F1667</f>
        <v>0</v>
      </c>
      <c r="H1667" s="69"/>
      <c r="I1667" s="134"/>
      <c r="J1667" s="29"/>
    </row>
    <row r="1668" spans="1:10">
      <c r="A1668" s="24"/>
      <c r="E1668" s="85"/>
      <c r="F1668" s="86"/>
      <c r="G1668" s="87">
        <f t="shared" si="26"/>
        <v>0</v>
      </c>
      <c r="H1668" s="69"/>
      <c r="I1668" s="134"/>
      <c r="J1668" s="29"/>
    </row>
    <row r="1669" spans="1:10">
      <c r="A1669" s="24"/>
      <c r="E1669" s="85"/>
      <c r="F1669" s="86"/>
      <c r="G1669" s="87">
        <f t="shared" si="26"/>
        <v>0</v>
      </c>
      <c r="H1669" s="69"/>
      <c r="I1669" s="134"/>
      <c r="J1669" s="29"/>
    </row>
    <row r="1670" spans="1:10">
      <c r="A1670" s="24"/>
      <c r="E1670" s="85"/>
      <c r="F1670" s="86"/>
      <c r="G1670" s="87">
        <f t="shared" si="26"/>
        <v>0</v>
      </c>
      <c r="H1670" s="69"/>
      <c r="I1670" s="134"/>
      <c r="J1670" s="29"/>
    </row>
    <row r="1671" spans="1:10">
      <c r="A1671" s="24"/>
      <c r="E1671" s="85"/>
      <c r="F1671" s="86"/>
      <c r="G1671" s="87">
        <f t="shared" si="26"/>
        <v>0</v>
      </c>
      <c r="H1671" s="69"/>
      <c r="I1671" s="134"/>
      <c r="J1671" s="29"/>
    </row>
    <row r="1672" spans="1:10">
      <c r="A1672" s="24"/>
      <c r="E1672" s="85"/>
      <c r="F1672" s="86"/>
      <c r="G1672" s="87">
        <f t="shared" si="26"/>
        <v>0</v>
      </c>
      <c r="H1672" s="69"/>
      <c r="I1672" s="134"/>
      <c r="J1672" s="29"/>
    </row>
    <row r="1673" spans="1:10">
      <c r="A1673" s="24"/>
      <c r="E1673" s="85"/>
      <c r="F1673" s="86"/>
      <c r="G1673" s="87">
        <f t="shared" si="26"/>
        <v>0</v>
      </c>
      <c r="H1673" s="69"/>
      <c r="I1673" s="134"/>
      <c r="J1673" s="29"/>
    </row>
    <row r="1674" spans="1:10">
      <c r="A1674" s="24"/>
      <c r="E1674" s="85"/>
      <c r="F1674" s="86"/>
      <c r="G1674" s="87">
        <f t="shared" si="26"/>
        <v>0</v>
      </c>
      <c r="H1674" s="69"/>
      <c r="I1674" s="134"/>
      <c r="J1674" s="29"/>
    </row>
    <row r="1675" spans="1:10">
      <c r="A1675" s="24"/>
      <c r="E1675" s="85"/>
      <c r="F1675" s="86"/>
      <c r="G1675" s="87">
        <f t="shared" si="26"/>
        <v>0</v>
      </c>
      <c r="H1675" s="69"/>
      <c r="I1675" s="134"/>
      <c r="J1675" s="29"/>
    </row>
    <row r="1676" spans="1:10">
      <c r="A1676" s="24"/>
      <c r="E1676" s="85"/>
      <c r="F1676" s="86"/>
      <c r="G1676" s="87">
        <f t="shared" si="26"/>
        <v>0</v>
      </c>
      <c r="H1676" s="69"/>
      <c r="I1676" s="134"/>
      <c r="J1676" s="29"/>
    </row>
    <row r="1677" spans="1:10">
      <c r="A1677" s="24"/>
      <c r="E1677" s="85"/>
      <c r="F1677" s="86"/>
      <c r="G1677" s="87">
        <f t="shared" si="26"/>
        <v>0</v>
      </c>
      <c r="H1677" s="69"/>
      <c r="I1677" s="134"/>
      <c r="J1677" s="29"/>
    </row>
    <row r="1678" spans="1:10">
      <c r="A1678" s="24"/>
      <c r="E1678" s="85"/>
      <c r="F1678" s="86"/>
      <c r="G1678" s="87">
        <f t="shared" si="26"/>
        <v>0</v>
      </c>
      <c r="H1678" s="69"/>
      <c r="I1678" s="134"/>
      <c r="J1678" s="29"/>
    </row>
    <row r="1679" spans="1:10">
      <c r="A1679" s="24"/>
      <c r="E1679" s="85"/>
      <c r="F1679" s="86"/>
      <c r="G1679" s="87">
        <f t="shared" si="26"/>
        <v>0</v>
      </c>
      <c r="H1679" s="69"/>
      <c r="I1679" s="134"/>
      <c r="J1679" s="29"/>
    </row>
    <row r="1680" spans="1:10">
      <c r="A1680" s="24"/>
      <c r="E1680" s="85"/>
      <c r="F1680" s="86"/>
      <c r="G1680" s="87">
        <f t="shared" si="26"/>
        <v>0</v>
      </c>
      <c r="H1680" s="69"/>
      <c r="I1680" s="134"/>
      <c r="J1680" s="29"/>
    </row>
    <row r="1681" spans="1:10">
      <c r="A1681" s="24"/>
      <c r="E1681" s="85"/>
      <c r="F1681" s="86"/>
      <c r="G1681" s="87">
        <f t="shared" si="26"/>
        <v>0</v>
      </c>
      <c r="H1681" s="69"/>
      <c r="I1681" s="134"/>
      <c r="J1681" s="29"/>
    </row>
    <row r="1682" spans="1:10">
      <c r="A1682" s="24"/>
      <c r="E1682" s="85"/>
      <c r="F1682" s="86"/>
      <c r="G1682" s="87">
        <f t="shared" si="26"/>
        <v>0</v>
      </c>
      <c r="H1682" s="69"/>
      <c r="I1682" s="134"/>
      <c r="J1682" s="29"/>
    </row>
    <row r="1683" spans="1:10">
      <c r="A1683" s="24"/>
      <c r="E1683" s="85"/>
      <c r="F1683" s="86"/>
      <c r="G1683" s="87">
        <f t="shared" si="26"/>
        <v>0</v>
      </c>
      <c r="H1683" s="69"/>
      <c r="I1683" s="134"/>
      <c r="J1683" s="29"/>
    </row>
    <row r="1684" spans="1:10">
      <c r="A1684" s="24"/>
      <c r="E1684" s="85"/>
      <c r="F1684" s="86"/>
      <c r="G1684" s="87">
        <f t="shared" si="26"/>
        <v>0</v>
      </c>
      <c r="H1684" s="69"/>
      <c r="I1684" s="134"/>
      <c r="J1684" s="29"/>
    </row>
    <row r="1685" spans="1:10">
      <c r="A1685" s="24"/>
      <c r="E1685" s="85"/>
      <c r="F1685" s="86"/>
      <c r="G1685" s="87">
        <f t="shared" si="26"/>
        <v>0</v>
      </c>
      <c r="H1685" s="69"/>
      <c r="I1685" s="134"/>
      <c r="J1685" s="29"/>
    </row>
    <row r="1686" spans="1:10">
      <c r="A1686" s="24"/>
      <c r="E1686" s="85"/>
      <c r="F1686" s="86"/>
      <c r="G1686" s="87">
        <f t="shared" si="26"/>
        <v>0</v>
      </c>
      <c r="H1686" s="69"/>
      <c r="I1686" s="134"/>
      <c r="J1686" s="29"/>
    </row>
    <row r="1687" spans="1:10">
      <c r="A1687" s="24"/>
      <c r="E1687" s="85"/>
      <c r="F1687" s="86"/>
      <c r="G1687" s="87">
        <f t="shared" si="26"/>
        <v>0</v>
      </c>
      <c r="H1687" s="69"/>
      <c r="I1687" s="134"/>
      <c r="J1687" s="29"/>
    </row>
    <row r="1688" spans="1:10">
      <c r="A1688" s="24"/>
      <c r="E1688" s="85"/>
      <c r="F1688" s="86"/>
      <c r="G1688" s="87">
        <f t="shared" si="26"/>
        <v>0</v>
      </c>
      <c r="H1688" s="69"/>
      <c r="I1688" s="134"/>
      <c r="J1688" s="29"/>
    </row>
    <row r="1689" spans="1:10">
      <c r="A1689" s="24"/>
      <c r="E1689" s="85"/>
      <c r="F1689" s="86"/>
      <c r="G1689" s="87">
        <f t="shared" si="26"/>
        <v>0</v>
      </c>
      <c r="H1689" s="69"/>
      <c r="I1689" s="134"/>
      <c r="J1689" s="29"/>
    </row>
    <row r="1690" spans="1:10">
      <c r="A1690" s="24"/>
      <c r="E1690" s="85"/>
      <c r="F1690" s="86"/>
      <c r="G1690" s="87">
        <f t="shared" si="26"/>
        <v>0</v>
      </c>
      <c r="H1690" s="69"/>
      <c r="I1690" s="134"/>
      <c r="J1690" s="29"/>
    </row>
    <row r="1691" spans="1:10">
      <c r="A1691" s="24"/>
      <c r="E1691" s="85"/>
      <c r="F1691" s="86"/>
      <c r="G1691" s="87">
        <f t="shared" si="26"/>
        <v>0</v>
      </c>
      <c r="H1691" s="69"/>
      <c r="I1691" s="134"/>
      <c r="J1691" s="29"/>
    </row>
    <row r="1692" spans="1:10">
      <c r="A1692" s="24"/>
      <c r="E1692" s="85"/>
      <c r="F1692" s="86"/>
      <c r="G1692" s="87">
        <f t="shared" si="26"/>
        <v>0</v>
      </c>
      <c r="H1692" s="69"/>
      <c r="I1692" s="134"/>
      <c r="J1692" s="29"/>
    </row>
    <row r="1693" spans="1:10">
      <c r="A1693" s="24"/>
      <c r="E1693" s="85"/>
      <c r="F1693" s="86"/>
      <c r="G1693" s="87">
        <f t="shared" si="26"/>
        <v>0</v>
      </c>
      <c r="H1693" s="69"/>
      <c r="I1693" s="134"/>
      <c r="J1693" s="29"/>
    </row>
    <row r="1694" spans="1:10">
      <c r="A1694" s="24"/>
      <c r="E1694" s="85"/>
      <c r="F1694" s="86"/>
      <c r="G1694" s="87">
        <f t="shared" si="26"/>
        <v>0</v>
      </c>
      <c r="H1694" s="69"/>
      <c r="I1694" s="134"/>
      <c r="J1694" s="29"/>
    </row>
    <row r="1695" spans="1:10">
      <c r="A1695" s="24"/>
      <c r="E1695" s="85"/>
      <c r="F1695" s="86"/>
      <c r="G1695" s="87">
        <f t="shared" si="26"/>
        <v>0</v>
      </c>
      <c r="H1695" s="69"/>
      <c r="I1695" s="134"/>
      <c r="J1695" s="29"/>
    </row>
    <row r="1696" spans="1:10">
      <c r="A1696" s="24"/>
      <c r="E1696" s="85"/>
      <c r="F1696" s="86"/>
      <c r="G1696" s="87">
        <f t="shared" si="26"/>
        <v>0</v>
      </c>
      <c r="H1696" s="69"/>
      <c r="I1696" s="134"/>
      <c r="J1696" s="29"/>
    </row>
    <row r="1697" spans="1:10">
      <c r="A1697" s="24"/>
      <c r="E1697" s="85"/>
      <c r="F1697" s="86"/>
      <c r="G1697" s="87">
        <f t="shared" si="26"/>
        <v>0</v>
      </c>
      <c r="H1697" s="69"/>
      <c r="I1697" s="134"/>
      <c r="J1697" s="29"/>
    </row>
    <row r="1698" spans="1:10">
      <c r="A1698" s="24"/>
      <c r="E1698" s="85"/>
      <c r="F1698" s="86"/>
      <c r="G1698" s="87">
        <f t="shared" si="26"/>
        <v>0</v>
      </c>
      <c r="H1698" s="69"/>
      <c r="I1698" s="134"/>
      <c r="J1698" s="29"/>
    </row>
    <row r="1699" spans="1:10">
      <c r="A1699" s="24"/>
      <c r="E1699" s="85"/>
      <c r="F1699" s="86"/>
      <c r="G1699" s="87">
        <f t="shared" si="26"/>
        <v>0</v>
      </c>
      <c r="H1699" s="69"/>
      <c r="I1699" s="134"/>
      <c r="J1699" s="29"/>
    </row>
    <row r="1700" spans="1:10">
      <c r="A1700" s="24"/>
      <c r="E1700" s="85"/>
      <c r="F1700" s="86"/>
      <c r="G1700" s="87">
        <f t="shared" si="26"/>
        <v>0</v>
      </c>
      <c r="H1700" s="69"/>
      <c r="I1700" s="134"/>
      <c r="J1700" s="29"/>
    </row>
    <row r="1701" spans="1:10">
      <c r="A1701" s="24"/>
      <c r="E1701" s="85"/>
      <c r="F1701" s="86"/>
      <c r="G1701" s="87">
        <f t="shared" si="26"/>
        <v>0</v>
      </c>
      <c r="H1701" s="69"/>
      <c r="I1701" s="134"/>
      <c r="J1701" s="29"/>
    </row>
    <row r="1702" spans="1:10">
      <c r="A1702" s="24"/>
      <c r="E1702" s="85"/>
      <c r="F1702" s="86"/>
      <c r="G1702" s="87">
        <f t="shared" si="26"/>
        <v>0</v>
      </c>
      <c r="H1702" s="69"/>
      <c r="I1702" s="134"/>
      <c r="J1702" s="29"/>
    </row>
    <row r="1703" spans="1:10">
      <c r="A1703" s="24"/>
      <c r="E1703" s="85"/>
      <c r="F1703" s="86"/>
      <c r="G1703" s="87">
        <f t="shared" si="26"/>
        <v>0</v>
      </c>
      <c r="H1703" s="69"/>
      <c r="I1703" s="134"/>
      <c r="J1703" s="29"/>
    </row>
    <row r="1704" spans="1:10">
      <c r="A1704" s="24"/>
      <c r="E1704" s="85"/>
      <c r="F1704" s="86"/>
      <c r="G1704" s="87">
        <f t="shared" si="26"/>
        <v>0</v>
      </c>
      <c r="H1704" s="69"/>
      <c r="I1704" s="134"/>
      <c r="J1704" s="29"/>
    </row>
    <row r="1705" spans="1:10">
      <c r="A1705" s="24"/>
      <c r="E1705" s="85"/>
      <c r="F1705" s="86"/>
      <c r="G1705" s="87">
        <f t="shared" si="26"/>
        <v>0</v>
      </c>
      <c r="H1705" s="69"/>
      <c r="I1705" s="134"/>
      <c r="J1705" s="29"/>
    </row>
    <row r="1706" spans="1:10">
      <c r="A1706" s="24"/>
      <c r="E1706" s="85"/>
      <c r="F1706" s="86"/>
      <c r="G1706" s="87">
        <f t="shared" si="26"/>
        <v>0</v>
      </c>
      <c r="H1706" s="69"/>
      <c r="I1706" s="134"/>
      <c r="J1706" s="29"/>
    </row>
    <row r="1707" spans="1:10">
      <c r="A1707" s="24"/>
      <c r="E1707" s="85"/>
      <c r="F1707" s="86"/>
      <c r="G1707" s="87">
        <f t="shared" si="26"/>
        <v>0</v>
      </c>
      <c r="H1707" s="69"/>
      <c r="I1707" s="134"/>
      <c r="J1707" s="29"/>
    </row>
    <row r="1708" spans="1:10">
      <c r="A1708" s="24"/>
      <c r="E1708" s="85"/>
      <c r="F1708" s="86"/>
      <c r="G1708" s="87">
        <f t="shared" si="26"/>
        <v>0</v>
      </c>
      <c r="H1708" s="69"/>
      <c r="I1708" s="134"/>
      <c r="J1708" s="29"/>
    </row>
    <row r="1709" spans="1:10">
      <c r="A1709" s="24"/>
      <c r="E1709" s="85"/>
      <c r="F1709" s="86"/>
      <c r="G1709" s="87">
        <f t="shared" si="26"/>
        <v>0</v>
      </c>
      <c r="H1709" s="69"/>
      <c r="I1709" s="134"/>
      <c r="J1709" s="29"/>
    </row>
    <row r="1710" spans="1:10">
      <c r="A1710" s="24"/>
      <c r="E1710" s="85"/>
      <c r="F1710" s="86"/>
      <c r="G1710" s="87">
        <f t="shared" si="26"/>
        <v>0</v>
      </c>
      <c r="H1710" s="69"/>
      <c r="I1710" s="134"/>
      <c r="J1710" s="29"/>
    </row>
    <row r="1711" spans="1:10">
      <c r="A1711" s="24"/>
      <c r="E1711" s="85"/>
      <c r="F1711" s="86"/>
      <c r="G1711" s="87">
        <f t="shared" si="26"/>
        <v>0</v>
      </c>
      <c r="H1711" s="69"/>
      <c r="I1711" s="134"/>
      <c r="J1711" s="29"/>
    </row>
    <row r="1712" spans="1:10">
      <c r="A1712" s="24"/>
      <c r="E1712" s="85"/>
      <c r="F1712" s="86"/>
      <c r="G1712" s="87">
        <f t="shared" si="26"/>
        <v>0</v>
      </c>
      <c r="H1712" s="69"/>
      <c r="I1712" s="134"/>
      <c r="J1712" s="29"/>
    </row>
    <row r="1713" spans="1:10">
      <c r="A1713" s="24"/>
      <c r="E1713" s="85"/>
      <c r="F1713" s="86"/>
      <c r="G1713" s="87">
        <f t="shared" si="26"/>
        <v>0</v>
      </c>
      <c r="H1713" s="69"/>
      <c r="I1713" s="134"/>
      <c r="J1713" s="29"/>
    </row>
    <row r="1714" spans="1:10">
      <c r="A1714" s="24"/>
      <c r="E1714" s="85"/>
      <c r="F1714" s="86"/>
      <c r="G1714" s="87">
        <f t="shared" si="26"/>
        <v>0</v>
      </c>
      <c r="H1714" s="69"/>
      <c r="I1714" s="134"/>
      <c r="J1714" s="29"/>
    </row>
    <row r="1715" spans="1:10">
      <c r="A1715" s="24"/>
      <c r="E1715" s="85"/>
      <c r="F1715" s="86"/>
      <c r="G1715" s="87">
        <f t="shared" si="26"/>
        <v>0</v>
      </c>
      <c r="H1715" s="69"/>
      <c r="I1715" s="134"/>
      <c r="J1715" s="29"/>
    </row>
    <row r="1716" spans="1:10">
      <c r="A1716" s="24"/>
      <c r="E1716" s="85"/>
      <c r="F1716" s="86"/>
      <c r="G1716" s="87">
        <f t="shared" si="26"/>
        <v>0</v>
      </c>
      <c r="H1716" s="69"/>
      <c r="I1716" s="134"/>
      <c r="J1716" s="29"/>
    </row>
    <row r="1717" spans="1:10">
      <c r="A1717" s="24"/>
      <c r="E1717" s="85"/>
      <c r="F1717" s="86"/>
      <c r="G1717" s="87">
        <f t="shared" si="26"/>
        <v>0</v>
      </c>
      <c r="H1717" s="69"/>
      <c r="I1717" s="134"/>
      <c r="J1717" s="29"/>
    </row>
    <row r="1718" spans="1:10">
      <c r="A1718" s="24"/>
      <c r="E1718" s="85"/>
      <c r="F1718" s="86"/>
      <c r="G1718" s="87">
        <f t="shared" si="26"/>
        <v>0</v>
      </c>
      <c r="H1718" s="69"/>
      <c r="I1718" s="134"/>
      <c r="J1718" s="29"/>
    </row>
    <row r="1719" spans="1:10">
      <c r="A1719" s="24"/>
      <c r="E1719" s="85"/>
      <c r="F1719" s="86"/>
      <c r="G1719" s="87">
        <f t="shared" si="26"/>
        <v>0</v>
      </c>
      <c r="H1719" s="69"/>
      <c r="I1719" s="134"/>
      <c r="J1719" s="29"/>
    </row>
    <row r="1720" spans="1:10">
      <c r="A1720" s="24"/>
      <c r="E1720" s="85"/>
      <c r="F1720" s="86"/>
      <c r="G1720" s="87">
        <f t="shared" si="26"/>
        <v>0</v>
      </c>
      <c r="H1720" s="69"/>
      <c r="I1720" s="134"/>
      <c r="J1720" s="29"/>
    </row>
    <row r="1721" spans="1:10">
      <c r="A1721" s="24"/>
      <c r="E1721" s="85"/>
      <c r="F1721" s="86"/>
      <c r="G1721" s="87">
        <f t="shared" si="26"/>
        <v>0</v>
      </c>
      <c r="H1721" s="69"/>
      <c r="I1721" s="134"/>
      <c r="J1721" s="29"/>
    </row>
    <row r="1722" spans="1:10">
      <c r="A1722" s="24"/>
      <c r="E1722" s="85"/>
      <c r="F1722" s="86"/>
      <c r="G1722" s="87">
        <f t="shared" si="26"/>
        <v>0</v>
      </c>
      <c r="H1722" s="69"/>
      <c r="I1722" s="134"/>
      <c r="J1722" s="29"/>
    </row>
    <row r="1723" spans="1:10">
      <c r="A1723" s="24"/>
      <c r="E1723" s="85"/>
      <c r="F1723" s="86"/>
      <c r="G1723" s="87">
        <f t="shared" si="26"/>
        <v>0</v>
      </c>
      <c r="H1723" s="69"/>
      <c r="I1723" s="134"/>
      <c r="J1723" s="29"/>
    </row>
    <row r="1724" spans="1:10">
      <c r="A1724" s="24"/>
      <c r="E1724" s="85"/>
      <c r="F1724" s="86"/>
      <c r="G1724" s="87">
        <f t="shared" si="26"/>
        <v>0</v>
      </c>
      <c r="H1724" s="69"/>
      <c r="I1724" s="134"/>
      <c r="J1724" s="29"/>
    </row>
    <row r="1725" spans="1:10">
      <c r="A1725" s="24"/>
      <c r="E1725" s="85"/>
      <c r="F1725" s="86"/>
      <c r="G1725" s="87">
        <f t="shared" si="26"/>
        <v>0</v>
      </c>
      <c r="H1725" s="69"/>
      <c r="I1725" s="134"/>
      <c r="J1725" s="29"/>
    </row>
    <row r="1726" spans="1:10">
      <c r="A1726" s="24"/>
      <c r="E1726" s="85"/>
      <c r="F1726" s="86"/>
      <c r="G1726" s="87">
        <f t="shared" si="26"/>
        <v>0</v>
      </c>
      <c r="H1726" s="69"/>
      <c r="I1726" s="134"/>
      <c r="J1726" s="29"/>
    </row>
    <row r="1727" spans="1:10">
      <c r="A1727" s="24"/>
      <c r="E1727" s="85"/>
      <c r="F1727" s="86"/>
      <c r="G1727" s="87">
        <f t="shared" si="26"/>
        <v>0</v>
      </c>
      <c r="H1727" s="69"/>
      <c r="I1727" s="134"/>
      <c r="J1727" s="29"/>
    </row>
    <row r="1728" spans="1:10">
      <c r="A1728" s="24"/>
      <c r="E1728" s="85"/>
      <c r="F1728" s="86"/>
      <c r="G1728" s="87">
        <f t="shared" si="26"/>
        <v>0</v>
      </c>
      <c r="H1728" s="69"/>
      <c r="I1728" s="134"/>
      <c r="J1728" s="29"/>
    </row>
    <row r="1729" spans="1:10">
      <c r="A1729" s="24"/>
      <c r="E1729" s="85"/>
      <c r="F1729" s="86"/>
      <c r="G1729" s="87">
        <f t="shared" si="26"/>
        <v>0</v>
      </c>
      <c r="H1729" s="69"/>
      <c r="I1729" s="134"/>
      <c r="J1729" s="29"/>
    </row>
    <row r="1730" spans="1:10">
      <c r="A1730" s="24"/>
      <c r="E1730" s="85"/>
      <c r="F1730" s="86"/>
      <c r="G1730" s="87">
        <f t="shared" si="26"/>
        <v>0</v>
      </c>
      <c r="H1730" s="69"/>
      <c r="I1730" s="134"/>
      <c r="J1730" s="29"/>
    </row>
    <row r="1731" spans="1:10">
      <c r="A1731" s="24"/>
      <c r="E1731" s="85"/>
      <c r="F1731" s="86"/>
      <c r="G1731" s="87">
        <f t="shared" ref="G1731:G1794" si="27">E1731+F1731</f>
        <v>0</v>
      </c>
      <c r="H1731" s="69"/>
      <c r="I1731" s="134"/>
      <c r="J1731" s="29"/>
    </row>
    <row r="1732" spans="1:10">
      <c r="A1732" s="24"/>
      <c r="E1732" s="85"/>
      <c r="F1732" s="86"/>
      <c r="G1732" s="87">
        <f t="shared" si="27"/>
        <v>0</v>
      </c>
      <c r="H1732" s="69"/>
      <c r="I1732" s="134"/>
      <c r="J1732" s="29"/>
    </row>
    <row r="1733" spans="1:10">
      <c r="A1733" s="24"/>
      <c r="E1733" s="85"/>
      <c r="F1733" s="86"/>
      <c r="G1733" s="87">
        <f t="shared" si="27"/>
        <v>0</v>
      </c>
      <c r="H1733" s="69"/>
      <c r="I1733" s="134"/>
      <c r="J1733" s="29"/>
    </row>
    <row r="1734" spans="1:10">
      <c r="A1734" s="24"/>
      <c r="E1734" s="85"/>
      <c r="F1734" s="86"/>
      <c r="G1734" s="87">
        <f t="shared" si="27"/>
        <v>0</v>
      </c>
      <c r="H1734" s="69"/>
      <c r="I1734" s="134"/>
      <c r="J1734" s="29"/>
    </row>
    <row r="1735" spans="1:10">
      <c r="A1735" s="24"/>
      <c r="E1735" s="85"/>
      <c r="F1735" s="86"/>
      <c r="G1735" s="87">
        <f t="shared" si="27"/>
        <v>0</v>
      </c>
      <c r="H1735" s="69"/>
      <c r="I1735" s="134"/>
      <c r="J1735" s="29"/>
    </row>
    <row r="1736" spans="1:10">
      <c r="A1736" s="24"/>
      <c r="E1736" s="85"/>
      <c r="F1736" s="86"/>
      <c r="G1736" s="87">
        <f t="shared" si="27"/>
        <v>0</v>
      </c>
      <c r="H1736" s="69"/>
      <c r="I1736" s="134"/>
      <c r="J1736" s="29"/>
    </row>
    <row r="1737" spans="1:10">
      <c r="A1737" s="24"/>
      <c r="E1737" s="85"/>
      <c r="F1737" s="86"/>
      <c r="G1737" s="87">
        <f t="shared" si="27"/>
        <v>0</v>
      </c>
      <c r="H1737" s="69"/>
      <c r="I1737" s="134"/>
      <c r="J1737" s="29"/>
    </row>
    <row r="1738" spans="1:10">
      <c r="A1738" s="24"/>
      <c r="E1738" s="85"/>
      <c r="F1738" s="86"/>
      <c r="G1738" s="87">
        <f t="shared" si="27"/>
        <v>0</v>
      </c>
      <c r="H1738" s="69"/>
      <c r="I1738" s="134"/>
      <c r="J1738" s="29"/>
    </row>
    <row r="1739" spans="1:10">
      <c r="A1739" s="24"/>
      <c r="E1739" s="85"/>
      <c r="F1739" s="86"/>
      <c r="G1739" s="87">
        <f t="shared" si="27"/>
        <v>0</v>
      </c>
      <c r="H1739" s="69"/>
      <c r="I1739" s="134"/>
      <c r="J1739" s="29"/>
    </row>
    <row r="1740" spans="1:10">
      <c r="A1740" s="24"/>
      <c r="E1740" s="85"/>
      <c r="F1740" s="86"/>
      <c r="G1740" s="87">
        <f t="shared" si="27"/>
        <v>0</v>
      </c>
      <c r="H1740" s="69"/>
      <c r="I1740" s="134"/>
      <c r="J1740" s="29"/>
    </row>
    <row r="1741" spans="1:10">
      <c r="A1741" s="24"/>
      <c r="E1741" s="85"/>
      <c r="F1741" s="86"/>
      <c r="G1741" s="87">
        <f t="shared" si="27"/>
        <v>0</v>
      </c>
      <c r="H1741" s="69"/>
      <c r="I1741" s="134"/>
      <c r="J1741" s="29"/>
    </row>
    <row r="1742" spans="1:10">
      <c r="A1742" s="24"/>
      <c r="E1742" s="85"/>
      <c r="F1742" s="86"/>
      <c r="G1742" s="87">
        <f t="shared" si="27"/>
        <v>0</v>
      </c>
      <c r="H1742" s="69"/>
      <c r="I1742" s="134"/>
      <c r="J1742" s="29"/>
    </row>
    <row r="1743" spans="1:10">
      <c r="A1743" s="24"/>
      <c r="E1743" s="85"/>
      <c r="F1743" s="86"/>
      <c r="G1743" s="87">
        <f t="shared" si="27"/>
        <v>0</v>
      </c>
      <c r="H1743" s="69"/>
      <c r="I1743" s="134"/>
      <c r="J1743" s="29"/>
    </row>
    <row r="1744" spans="1:10">
      <c r="A1744" s="24"/>
      <c r="E1744" s="85"/>
      <c r="F1744" s="86"/>
      <c r="G1744" s="87">
        <f t="shared" si="27"/>
        <v>0</v>
      </c>
      <c r="H1744" s="69"/>
      <c r="I1744" s="134"/>
      <c r="J1744" s="29"/>
    </row>
    <row r="1745" spans="1:10">
      <c r="A1745" s="24"/>
      <c r="E1745" s="85"/>
      <c r="F1745" s="86"/>
      <c r="G1745" s="87">
        <f t="shared" si="27"/>
        <v>0</v>
      </c>
      <c r="H1745" s="69"/>
      <c r="I1745" s="134"/>
      <c r="J1745" s="29"/>
    </row>
    <row r="1746" spans="1:10">
      <c r="A1746" s="24"/>
      <c r="E1746" s="85"/>
      <c r="F1746" s="86"/>
      <c r="G1746" s="87">
        <f t="shared" si="27"/>
        <v>0</v>
      </c>
      <c r="H1746" s="69"/>
      <c r="I1746" s="134"/>
      <c r="J1746" s="29"/>
    </row>
    <row r="1747" spans="1:10">
      <c r="A1747" s="24"/>
      <c r="E1747" s="85"/>
      <c r="F1747" s="86"/>
      <c r="G1747" s="87">
        <f t="shared" si="27"/>
        <v>0</v>
      </c>
      <c r="H1747" s="69"/>
      <c r="I1747" s="134"/>
      <c r="J1747" s="29"/>
    </row>
    <row r="1748" spans="1:10">
      <c r="A1748" s="24"/>
      <c r="E1748" s="85"/>
      <c r="F1748" s="86"/>
      <c r="G1748" s="87">
        <f t="shared" si="27"/>
        <v>0</v>
      </c>
      <c r="H1748" s="69"/>
      <c r="I1748" s="134"/>
      <c r="J1748" s="29"/>
    </row>
    <row r="1749" spans="1:10">
      <c r="A1749" s="24"/>
      <c r="E1749" s="85"/>
      <c r="F1749" s="86"/>
      <c r="G1749" s="87">
        <f t="shared" si="27"/>
        <v>0</v>
      </c>
      <c r="H1749" s="69"/>
      <c r="I1749" s="134"/>
      <c r="J1749" s="29"/>
    </row>
    <row r="1750" spans="1:10">
      <c r="A1750" s="24"/>
      <c r="E1750" s="85"/>
      <c r="F1750" s="86"/>
      <c r="G1750" s="87">
        <f t="shared" si="27"/>
        <v>0</v>
      </c>
      <c r="H1750" s="69"/>
      <c r="I1750" s="134"/>
      <c r="J1750" s="29"/>
    </row>
    <row r="1751" spans="1:10">
      <c r="A1751" s="24"/>
      <c r="E1751" s="85"/>
      <c r="F1751" s="86"/>
      <c r="G1751" s="87">
        <f t="shared" si="27"/>
        <v>0</v>
      </c>
      <c r="H1751" s="69"/>
      <c r="I1751" s="134"/>
      <c r="J1751" s="29"/>
    </row>
    <row r="1752" spans="1:10">
      <c r="A1752" s="24"/>
      <c r="E1752" s="85"/>
      <c r="F1752" s="86"/>
      <c r="G1752" s="87">
        <f t="shared" si="27"/>
        <v>0</v>
      </c>
      <c r="H1752" s="69"/>
      <c r="I1752" s="134"/>
      <c r="J1752" s="29"/>
    </row>
    <row r="1753" spans="1:10">
      <c r="A1753" s="24"/>
      <c r="E1753" s="85"/>
      <c r="F1753" s="86"/>
      <c r="G1753" s="87">
        <f t="shared" si="27"/>
        <v>0</v>
      </c>
      <c r="H1753" s="69"/>
      <c r="I1753" s="134"/>
      <c r="J1753" s="29"/>
    </row>
    <row r="1754" spans="1:10">
      <c r="A1754" s="24"/>
      <c r="E1754" s="85"/>
      <c r="F1754" s="86"/>
      <c r="G1754" s="87">
        <f t="shared" si="27"/>
        <v>0</v>
      </c>
      <c r="H1754" s="69"/>
      <c r="I1754" s="134"/>
      <c r="J1754" s="29"/>
    </row>
    <row r="1755" spans="1:10">
      <c r="A1755" s="24"/>
      <c r="E1755" s="85"/>
      <c r="F1755" s="86"/>
      <c r="G1755" s="87">
        <f t="shared" si="27"/>
        <v>0</v>
      </c>
      <c r="H1755" s="69"/>
      <c r="I1755" s="134"/>
      <c r="J1755" s="29"/>
    </row>
    <row r="1756" spans="1:10">
      <c r="A1756" s="24"/>
      <c r="E1756" s="85"/>
      <c r="F1756" s="86"/>
      <c r="G1756" s="87">
        <f t="shared" si="27"/>
        <v>0</v>
      </c>
      <c r="H1756" s="69"/>
      <c r="I1756" s="134"/>
      <c r="J1756" s="29"/>
    </row>
    <row r="1757" spans="1:10">
      <c r="A1757" s="24"/>
      <c r="E1757" s="85"/>
      <c r="F1757" s="86"/>
      <c r="G1757" s="87">
        <f t="shared" si="27"/>
        <v>0</v>
      </c>
      <c r="H1757" s="69"/>
      <c r="I1757" s="134"/>
      <c r="J1757" s="29"/>
    </row>
    <row r="1758" spans="1:10">
      <c r="A1758" s="24"/>
      <c r="E1758" s="85"/>
      <c r="F1758" s="86"/>
      <c r="G1758" s="87">
        <f t="shared" si="27"/>
        <v>0</v>
      </c>
      <c r="H1758" s="69"/>
      <c r="I1758" s="134"/>
      <c r="J1758" s="29"/>
    </row>
    <row r="1759" spans="1:10">
      <c r="A1759" s="24"/>
      <c r="E1759" s="85"/>
      <c r="F1759" s="86"/>
      <c r="G1759" s="87">
        <f t="shared" si="27"/>
        <v>0</v>
      </c>
      <c r="H1759" s="69"/>
      <c r="I1759" s="134"/>
      <c r="J1759" s="29"/>
    </row>
    <row r="1760" spans="1:10">
      <c r="A1760" s="24"/>
      <c r="E1760" s="85"/>
      <c r="F1760" s="86"/>
      <c r="G1760" s="87">
        <f t="shared" si="27"/>
        <v>0</v>
      </c>
      <c r="H1760" s="69"/>
      <c r="I1760" s="134"/>
      <c r="J1760" s="29"/>
    </row>
    <row r="1761" spans="1:10">
      <c r="A1761" s="24"/>
      <c r="E1761" s="85"/>
      <c r="F1761" s="86"/>
      <c r="G1761" s="87">
        <f t="shared" si="27"/>
        <v>0</v>
      </c>
      <c r="H1761" s="69"/>
      <c r="I1761" s="134"/>
      <c r="J1761" s="29"/>
    </row>
    <row r="1762" spans="1:10">
      <c r="A1762" s="24"/>
      <c r="E1762" s="85"/>
      <c r="F1762" s="86"/>
      <c r="G1762" s="87">
        <f t="shared" si="27"/>
        <v>0</v>
      </c>
      <c r="H1762" s="69"/>
      <c r="I1762" s="134"/>
      <c r="J1762" s="29"/>
    </row>
    <row r="1763" spans="1:10">
      <c r="A1763" s="24"/>
      <c r="E1763" s="85"/>
      <c r="F1763" s="86"/>
      <c r="G1763" s="87">
        <f t="shared" si="27"/>
        <v>0</v>
      </c>
      <c r="H1763" s="69"/>
      <c r="I1763" s="134"/>
      <c r="J1763" s="29"/>
    </row>
    <row r="1764" spans="1:10">
      <c r="A1764" s="24"/>
      <c r="E1764" s="85"/>
      <c r="F1764" s="86"/>
      <c r="G1764" s="87">
        <f t="shared" si="27"/>
        <v>0</v>
      </c>
      <c r="H1764" s="69"/>
      <c r="I1764" s="134"/>
      <c r="J1764" s="29"/>
    </row>
    <row r="1765" spans="1:10">
      <c r="A1765" s="24"/>
      <c r="E1765" s="85"/>
      <c r="F1765" s="86"/>
      <c r="G1765" s="87">
        <f t="shared" si="27"/>
        <v>0</v>
      </c>
      <c r="H1765" s="69"/>
      <c r="I1765" s="134"/>
      <c r="J1765" s="29"/>
    </row>
    <row r="1766" spans="1:10">
      <c r="A1766" s="24"/>
      <c r="E1766" s="85"/>
      <c r="F1766" s="86"/>
      <c r="G1766" s="87">
        <f t="shared" si="27"/>
        <v>0</v>
      </c>
      <c r="H1766" s="69"/>
      <c r="I1766" s="134"/>
      <c r="J1766" s="29"/>
    </row>
    <row r="1767" spans="1:10">
      <c r="A1767" s="24"/>
      <c r="E1767" s="85"/>
      <c r="F1767" s="86"/>
      <c r="G1767" s="87">
        <f t="shared" si="27"/>
        <v>0</v>
      </c>
      <c r="H1767" s="69"/>
      <c r="I1767" s="134"/>
      <c r="J1767" s="29"/>
    </row>
    <row r="1768" spans="1:10">
      <c r="A1768" s="24"/>
      <c r="E1768" s="85"/>
      <c r="F1768" s="86"/>
      <c r="G1768" s="87">
        <f t="shared" si="27"/>
        <v>0</v>
      </c>
      <c r="H1768" s="69"/>
      <c r="I1768" s="134"/>
      <c r="J1768" s="29"/>
    </row>
    <row r="1769" spans="1:10">
      <c r="A1769" s="24"/>
      <c r="E1769" s="85"/>
      <c r="F1769" s="86"/>
      <c r="G1769" s="87">
        <f t="shared" si="27"/>
        <v>0</v>
      </c>
      <c r="H1769" s="69"/>
      <c r="I1769" s="134"/>
      <c r="J1769" s="29"/>
    </row>
    <row r="1770" spans="1:10">
      <c r="A1770" s="24"/>
      <c r="E1770" s="85"/>
      <c r="F1770" s="86"/>
      <c r="G1770" s="87">
        <f t="shared" si="27"/>
        <v>0</v>
      </c>
      <c r="H1770" s="69"/>
      <c r="I1770" s="134"/>
      <c r="J1770" s="29"/>
    </row>
    <row r="1771" spans="1:10">
      <c r="A1771" s="24"/>
      <c r="E1771" s="85"/>
      <c r="F1771" s="86"/>
      <c r="G1771" s="87">
        <f t="shared" si="27"/>
        <v>0</v>
      </c>
      <c r="H1771" s="69"/>
      <c r="I1771" s="134"/>
      <c r="J1771" s="29"/>
    </row>
    <row r="1772" spans="1:10">
      <c r="A1772" s="24"/>
      <c r="E1772" s="85"/>
      <c r="F1772" s="86"/>
      <c r="G1772" s="87">
        <f t="shared" si="27"/>
        <v>0</v>
      </c>
      <c r="H1772" s="69"/>
      <c r="I1772" s="134"/>
      <c r="J1772" s="29"/>
    </row>
    <row r="1773" spans="1:10">
      <c r="A1773" s="24"/>
      <c r="E1773" s="85"/>
      <c r="F1773" s="86"/>
      <c r="G1773" s="87">
        <f t="shared" si="27"/>
        <v>0</v>
      </c>
      <c r="H1773" s="69"/>
      <c r="I1773" s="134"/>
      <c r="J1773" s="29"/>
    </row>
    <row r="1774" spans="1:10">
      <c r="A1774" s="24"/>
      <c r="E1774" s="85"/>
      <c r="F1774" s="86"/>
      <c r="G1774" s="87">
        <f t="shared" si="27"/>
        <v>0</v>
      </c>
      <c r="H1774" s="69"/>
      <c r="I1774" s="134"/>
      <c r="J1774" s="29"/>
    </row>
    <row r="1775" spans="1:10">
      <c r="A1775" s="24"/>
      <c r="E1775" s="85"/>
      <c r="F1775" s="86"/>
      <c r="G1775" s="87">
        <f t="shared" si="27"/>
        <v>0</v>
      </c>
      <c r="H1775" s="69"/>
      <c r="I1775" s="134"/>
      <c r="J1775" s="29"/>
    </row>
    <row r="1776" spans="1:10">
      <c r="A1776" s="24"/>
      <c r="E1776" s="85"/>
      <c r="F1776" s="86"/>
      <c r="G1776" s="87">
        <f t="shared" si="27"/>
        <v>0</v>
      </c>
      <c r="H1776" s="69"/>
      <c r="I1776" s="134"/>
      <c r="J1776" s="29"/>
    </row>
    <row r="1777" spans="1:10">
      <c r="A1777" s="24"/>
      <c r="E1777" s="85"/>
      <c r="F1777" s="86"/>
      <c r="G1777" s="87">
        <f t="shared" si="27"/>
        <v>0</v>
      </c>
      <c r="H1777" s="69"/>
      <c r="I1777" s="134"/>
      <c r="J1777" s="29"/>
    </row>
    <row r="1778" spans="1:10">
      <c r="A1778" s="24"/>
      <c r="E1778" s="85"/>
      <c r="F1778" s="86"/>
      <c r="G1778" s="87">
        <f t="shared" si="27"/>
        <v>0</v>
      </c>
      <c r="H1778" s="69"/>
      <c r="I1778" s="134"/>
      <c r="J1778" s="29"/>
    </row>
    <row r="1779" spans="1:10">
      <c r="A1779" s="24"/>
      <c r="E1779" s="85"/>
      <c r="F1779" s="86"/>
      <c r="G1779" s="87">
        <f t="shared" si="27"/>
        <v>0</v>
      </c>
      <c r="H1779" s="69"/>
      <c r="I1779" s="134"/>
      <c r="J1779" s="29"/>
    </row>
    <row r="1780" spans="1:10">
      <c r="A1780" s="24"/>
      <c r="E1780" s="85"/>
      <c r="F1780" s="86"/>
      <c r="G1780" s="87">
        <f t="shared" si="27"/>
        <v>0</v>
      </c>
      <c r="H1780" s="69"/>
      <c r="I1780" s="134"/>
      <c r="J1780" s="29"/>
    </row>
    <row r="1781" spans="1:10">
      <c r="A1781" s="24"/>
      <c r="E1781" s="85"/>
      <c r="F1781" s="86"/>
      <c r="G1781" s="87">
        <f t="shared" si="27"/>
        <v>0</v>
      </c>
      <c r="H1781" s="69"/>
      <c r="I1781" s="134"/>
      <c r="J1781" s="29"/>
    </row>
    <row r="1782" spans="1:10">
      <c r="A1782" s="24"/>
      <c r="E1782" s="85"/>
      <c r="F1782" s="86"/>
      <c r="G1782" s="87">
        <f t="shared" si="27"/>
        <v>0</v>
      </c>
      <c r="H1782" s="69"/>
      <c r="I1782" s="134"/>
      <c r="J1782" s="29"/>
    </row>
    <row r="1783" spans="1:10">
      <c r="A1783" s="24"/>
      <c r="E1783" s="85"/>
      <c r="F1783" s="86"/>
      <c r="G1783" s="87">
        <f t="shared" si="27"/>
        <v>0</v>
      </c>
      <c r="H1783" s="69"/>
      <c r="I1783" s="134"/>
      <c r="J1783" s="29"/>
    </row>
    <row r="1784" spans="1:10">
      <c r="A1784" s="24"/>
      <c r="E1784" s="85"/>
      <c r="F1784" s="86"/>
      <c r="G1784" s="87">
        <f t="shared" si="27"/>
        <v>0</v>
      </c>
      <c r="H1784" s="69"/>
      <c r="I1784" s="134"/>
      <c r="J1784" s="29"/>
    </row>
    <row r="1785" spans="1:10">
      <c r="A1785" s="24"/>
      <c r="E1785" s="85"/>
      <c r="F1785" s="86"/>
      <c r="G1785" s="87">
        <f t="shared" si="27"/>
        <v>0</v>
      </c>
      <c r="H1785" s="69"/>
      <c r="I1785" s="134"/>
      <c r="J1785" s="29"/>
    </row>
    <row r="1786" spans="1:10">
      <c r="A1786" s="24"/>
      <c r="E1786" s="85"/>
      <c r="F1786" s="86"/>
      <c r="G1786" s="87">
        <f t="shared" si="27"/>
        <v>0</v>
      </c>
      <c r="H1786" s="69"/>
      <c r="I1786" s="134"/>
      <c r="J1786" s="29"/>
    </row>
    <row r="1787" spans="1:10">
      <c r="A1787" s="24"/>
      <c r="E1787" s="85"/>
      <c r="F1787" s="86"/>
      <c r="G1787" s="87">
        <f t="shared" si="27"/>
        <v>0</v>
      </c>
      <c r="H1787" s="69"/>
      <c r="I1787" s="134"/>
      <c r="J1787" s="29"/>
    </row>
    <row r="1788" spans="1:10">
      <c r="A1788" s="24"/>
      <c r="E1788" s="85"/>
      <c r="F1788" s="86"/>
      <c r="G1788" s="87">
        <f t="shared" si="27"/>
        <v>0</v>
      </c>
      <c r="H1788" s="69"/>
      <c r="I1788" s="134"/>
      <c r="J1788" s="29"/>
    </row>
    <row r="1789" spans="1:10">
      <c r="A1789" s="24"/>
      <c r="E1789" s="85"/>
      <c r="F1789" s="86"/>
      <c r="G1789" s="87">
        <f t="shared" si="27"/>
        <v>0</v>
      </c>
      <c r="H1789" s="69"/>
      <c r="I1789" s="134"/>
      <c r="J1789" s="29"/>
    </row>
    <row r="1790" spans="1:10">
      <c r="A1790" s="24"/>
      <c r="E1790" s="85"/>
      <c r="F1790" s="86"/>
      <c r="G1790" s="87">
        <f t="shared" si="27"/>
        <v>0</v>
      </c>
      <c r="H1790" s="69"/>
      <c r="I1790" s="134"/>
      <c r="J1790" s="29"/>
    </row>
    <row r="1791" spans="1:10">
      <c r="A1791" s="24"/>
      <c r="E1791" s="85"/>
      <c r="F1791" s="86"/>
      <c r="G1791" s="87">
        <f t="shared" si="27"/>
        <v>0</v>
      </c>
      <c r="H1791" s="69"/>
      <c r="I1791" s="134"/>
      <c r="J1791" s="29"/>
    </row>
    <row r="1792" spans="1:10">
      <c r="A1792" s="24"/>
      <c r="E1792" s="85"/>
      <c r="F1792" s="86"/>
      <c r="G1792" s="87">
        <f t="shared" si="27"/>
        <v>0</v>
      </c>
      <c r="H1792" s="69"/>
      <c r="I1792" s="134"/>
      <c r="J1792" s="29"/>
    </row>
    <row r="1793" spans="1:10">
      <c r="A1793" s="24"/>
      <c r="E1793" s="85"/>
      <c r="F1793" s="86"/>
      <c r="G1793" s="87">
        <f t="shared" si="27"/>
        <v>0</v>
      </c>
      <c r="H1793" s="69"/>
      <c r="I1793" s="134"/>
      <c r="J1793" s="29"/>
    </row>
    <row r="1794" spans="1:10">
      <c r="A1794" s="24"/>
      <c r="E1794" s="85"/>
      <c r="F1794" s="86"/>
      <c r="G1794" s="87">
        <f t="shared" si="27"/>
        <v>0</v>
      </c>
      <c r="H1794" s="69"/>
      <c r="I1794" s="134"/>
      <c r="J1794" s="29"/>
    </row>
    <row r="1795" spans="1:10">
      <c r="A1795" s="24"/>
      <c r="E1795" s="85"/>
      <c r="F1795" s="86"/>
      <c r="G1795" s="87">
        <f t="shared" ref="G1795:G1858" si="28">E1795+F1795</f>
        <v>0</v>
      </c>
      <c r="H1795" s="69"/>
      <c r="I1795" s="134"/>
      <c r="J1795" s="29"/>
    </row>
    <row r="1796" spans="1:10">
      <c r="A1796" s="24"/>
      <c r="E1796" s="85"/>
      <c r="F1796" s="86"/>
      <c r="G1796" s="87">
        <f t="shared" si="28"/>
        <v>0</v>
      </c>
      <c r="H1796" s="69"/>
      <c r="I1796" s="134"/>
      <c r="J1796" s="29"/>
    </row>
    <row r="1797" spans="1:10">
      <c r="A1797" s="24"/>
      <c r="E1797" s="85"/>
      <c r="F1797" s="86"/>
      <c r="G1797" s="87">
        <f t="shared" si="28"/>
        <v>0</v>
      </c>
      <c r="H1797" s="69"/>
      <c r="I1797" s="134"/>
      <c r="J1797" s="29"/>
    </row>
    <row r="1798" spans="1:10">
      <c r="A1798" s="24"/>
      <c r="E1798" s="85"/>
      <c r="F1798" s="86"/>
      <c r="G1798" s="87">
        <f t="shared" si="28"/>
        <v>0</v>
      </c>
      <c r="H1798" s="69"/>
      <c r="I1798" s="134"/>
      <c r="J1798" s="29"/>
    </row>
    <row r="1799" spans="1:10">
      <c r="A1799" s="24"/>
      <c r="E1799" s="85"/>
      <c r="F1799" s="86"/>
      <c r="G1799" s="87">
        <f t="shared" si="28"/>
        <v>0</v>
      </c>
      <c r="H1799" s="69"/>
      <c r="I1799" s="134"/>
      <c r="J1799" s="29"/>
    </row>
    <row r="1800" spans="1:10">
      <c r="A1800" s="24"/>
      <c r="E1800" s="85"/>
      <c r="F1800" s="86"/>
      <c r="G1800" s="87">
        <f t="shared" si="28"/>
        <v>0</v>
      </c>
      <c r="H1800" s="69"/>
      <c r="I1800" s="134"/>
      <c r="J1800" s="29"/>
    </row>
    <row r="1801" spans="1:10">
      <c r="A1801" s="24"/>
      <c r="E1801" s="85"/>
      <c r="F1801" s="86"/>
      <c r="G1801" s="87">
        <f t="shared" si="28"/>
        <v>0</v>
      </c>
      <c r="H1801" s="69"/>
      <c r="I1801" s="134"/>
      <c r="J1801" s="29"/>
    </row>
    <row r="1802" spans="1:10">
      <c r="A1802" s="24"/>
      <c r="E1802" s="85"/>
      <c r="F1802" s="86"/>
      <c r="G1802" s="87">
        <f t="shared" si="28"/>
        <v>0</v>
      </c>
      <c r="H1802" s="69"/>
      <c r="I1802" s="134"/>
      <c r="J1802" s="29"/>
    </row>
    <row r="1803" spans="1:10">
      <c r="A1803" s="24"/>
      <c r="E1803" s="85"/>
      <c r="F1803" s="86"/>
      <c r="G1803" s="87">
        <f t="shared" si="28"/>
        <v>0</v>
      </c>
      <c r="H1803" s="69"/>
      <c r="I1803" s="134"/>
      <c r="J1803" s="29"/>
    </row>
    <row r="1804" spans="1:10">
      <c r="A1804" s="24"/>
      <c r="E1804" s="85"/>
      <c r="F1804" s="86"/>
      <c r="G1804" s="87">
        <f t="shared" si="28"/>
        <v>0</v>
      </c>
      <c r="H1804" s="69"/>
      <c r="I1804" s="134"/>
      <c r="J1804" s="29"/>
    </row>
    <row r="1805" spans="1:10">
      <c r="A1805" s="24"/>
      <c r="E1805" s="85"/>
      <c r="F1805" s="86"/>
      <c r="G1805" s="87">
        <f t="shared" si="28"/>
        <v>0</v>
      </c>
      <c r="H1805" s="69"/>
      <c r="I1805" s="134"/>
      <c r="J1805" s="29"/>
    </row>
    <row r="1806" spans="1:10">
      <c r="A1806" s="24"/>
      <c r="E1806" s="85"/>
      <c r="F1806" s="86"/>
      <c r="G1806" s="87">
        <f t="shared" si="28"/>
        <v>0</v>
      </c>
      <c r="H1806" s="69"/>
      <c r="I1806" s="134"/>
      <c r="J1806" s="29"/>
    </row>
    <row r="1807" spans="1:10">
      <c r="A1807" s="24"/>
      <c r="E1807" s="85"/>
      <c r="F1807" s="86"/>
      <c r="G1807" s="87">
        <f t="shared" si="28"/>
        <v>0</v>
      </c>
      <c r="H1807" s="69"/>
      <c r="I1807" s="134"/>
      <c r="J1807" s="29"/>
    </row>
    <row r="1808" spans="1:10">
      <c r="A1808" s="24"/>
      <c r="E1808" s="85"/>
      <c r="F1808" s="86"/>
      <c r="G1808" s="87">
        <f t="shared" si="28"/>
        <v>0</v>
      </c>
      <c r="H1808" s="69"/>
      <c r="I1808" s="134"/>
      <c r="J1808" s="29"/>
    </row>
    <row r="1809" spans="1:10">
      <c r="A1809" s="24"/>
      <c r="E1809" s="85"/>
      <c r="F1809" s="86"/>
      <c r="G1809" s="87">
        <f t="shared" si="28"/>
        <v>0</v>
      </c>
      <c r="H1809" s="69"/>
      <c r="I1809" s="134"/>
      <c r="J1809" s="29"/>
    </row>
    <row r="1810" spans="1:10">
      <c r="A1810" s="24"/>
      <c r="E1810" s="85"/>
      <c r="F1810" s="86"/>
      <c r="G1810" s="87">
        <f t="shared" si="28"/>
        <v>0</v>
      </c>
      <c r="H1810" s="69"/>
      <c r="I1810" s="134"/>
      <c r="J1810" s="29"/>
    </row>
    <row r="1811" spans="1:10">
      <c r="A1811" s="24"/>
      <c r="E1811" s="85"/>
      <c r="F1811" s="86"/>
      <c r="G1811" s="87">
        <f t="shared" si="28"/>
        <v>0</v>
      </c>
      <c r="H1811" s="69"/>
      <c r="I1811" s="134"/>
      <c r="J1811" s="29"/>
    </row>
    <row r="1812" spans="1:10">
      <c r="A1812" s="24"/>
      <c r="E1812" s="85"/>
      <c r="F1812" s="86"/>
      <c r="G1812" s="87">
        <f t="shared" si="28"/>
        <v>0</v>
      </c>
      <c r="H1812" s="69"/>
      <c r="I1812" s="134"/>
      <c r="J1812" s="29"/>
    </row>
    <row r="1813" spans="1:10">
      <c r="A1813" s="24"/>
      <c r="E1813" s="85"/>
      <c r="F1813" s="86"/>
      <c r="G1813" s="87">
        <f t="shared" si="28"/>
        <v>0</v>
      </c>
      <c r="H1813" s="69"/>
      <c r="I1813" s="134"/>
      <c r="J1813" s="29"/>
    </row>
    <row r="1814" spans="1:10">
      <c r="A1814" s="24"/>
      <c r="E1814" s="85"/>
      <c r="F1814" s="86"/>
      <c r="G1814" s="87">
        <f t="shared" si="28"/>
        <v>0</v>
      </c>
      <c r="H1814" s="69"/>
      <c r="I1814" s="134"/>
      <c r="J1814" s="29"/>
    </row>
    <row r="1815" spans="1:10">
      <c r="A1815" s="24"/>
      <c r="E1815" s="85"/>
      <c r="F1815" s="86"/>
      <c r="G1815" s="87">
        <f t="shared" si="28"/>
        <v>0</v>
      </c>
      <c r="H1815" s="69"/>
      <c r="I1815" s="134"/>
      <c r="J1815" s="29"/>
    </row>
    <row r="1816" spans="1:10">
      <c r="A1816" s="24"/>
      <c r="E1816" s="85"/>
      <c r="F1816" s="86"/>
      <c r="G1816" s="87">
        <f t="shared" si="28"/>
        <v>0</v>
      </c>
      <c r="H1816" s="69"/>
      <c r="I1816" s="134"/>
      <c r="J1816" s="29"/>
    </row>
    <row r="1817" spans="1:10">
      <c r="A1817" s="24"/>
      <c r="E1817" s="85"/>
      <c r="F1817" s="86"/>
      <c r="G1817" s="87">
        <f t="shared" si="28"/>
        <v>0</v>
      </c>
      <c r="H1817" s="69"/>
      <c r="I1817" s="134"/>
      <c r="J1817" s="29"/>
    </row>
    <row r="1818" spans="1:10">
      <c r="A1818" s="24"/>
      <c r="E1818" s="85"/>
      <c r="F1818" s="86"/>
      <c r="G1818" s="87">
        <f t="shared" si="28"/>
        <v>0</v>
      </c>
      <c r="H1818" s="69"/>
      <c r="I1818" s="134"/>
      <c r="J1818" s="29"/>
    </row>
    <row r="1819" spans="1:10">
      <c r="A1819" s="24"/>
      <c r="E1819" s="85"/>
      <c r="F1819" s="86"/>
      <c r="G1819" s="87">
        <f t="shared" si="28"/>
        <v>0</v>
      </c>
      <c r="H1819" s="69"/>
      <c r="I1819" s="134"/>
      <c r="J1819" s="29"/>
    </row>
    <row r="1820" spans="1:10">
      <c r="A1820" s="24"/>
      <c r="E1820" s="85"/>
      <c r="F1820" s="86"/>
      <c r="G1820" s="87">
        <f t="shared" si="28"/>
        <v>0</v>
      </c>
      <c r="H1820" s="69"/>
      <c r="I1820" s="134"/>
      <c r="J1820" s="29"/>
    </row>
    <row r="1821" spans="1:10">
      <c r="A1821" s="24"/>
      <c r="E1821" s="85"/>
      <c r="F1821" s="86"/>
      <c r="G1821" s="87">
        <f t="shared" si="28"/>
        <v>0</v>
      </c>
      <c r="H1821" s="69"/>
      <c r="I1821" s="134"/>
      <c r="J1821" s="29"/>
    </row>
    <row r="1822" spans="1:10">
      <c r="A1822" s="24"/>
      <c r="E1822" s="85"/>
      <c r="F1822" s="86"/>
      <c r="G1822" s="87">
        <f t="shared" si="28"/>
        <v>0</v>
      </c>
      <c r="H1822" s="69"/>
      <c r="I1822" s="134"/>
      <c r="J1822" s="29"/>
    </row>
    <row r="1823" spans="1:10">
      <c r="A1823" s="24"/>
      <c r="E1823" s="85"/>
      <c r="F1823" s="86"/>
      <c r="G1823" s="87">
        <f t="shared" si="28"/>
        <v>0</v>
      </c>
      <c r="H1823" s="69"/>
      <c r="I1823" s="134"/>
      <c r="J1823" s="29"/>
    </row>
    <row r="1824" spans="1:10">
      <c r="A1824" s="24"/>
      <c r="E1824" s="85"/>
      <c r="F1824" s="86"/>
      <c r="G1824" s="87">
        <f t="shared" si="28"/>
        <v>0</v>
      </c>
      <c r="H1824" s="69"/>
      <c r="I1824" s="134"/>
      <c r="J1824" s="29"/>
    </row>
    <row r="1825" spans="1:10">
      <c r="A1825" s="24"/>
      <c r="E1825" s="85"/>
      <c r="F1825" s="86"/>
      <c r="G1825" s="87">
        <f t="shared" si="28"/>
        <v>0</v>
      </c>
      <c r="H1825" s="69"/>
      <c r="I1825" s="134"/>
      <c r="J1825" s="29"/>
    </row>
    <row r="1826" spans="1:10">
      <c r="A1826" s="24"/>
      <c r="E1826" s="85"/>
      <c r="F1826" s="86"/>
      <c r="G1826" s="87">
        <f t="shared" si="28"/>
        <v>0</v>
      </c>
      <c r="H1826" s="69"/>
      <c r="I1826" s="134"/>
      <c r="J1826" s="29"/>
    </row>
    <row r="1827" spans="1:10">
      <c r="A1827" s="24"/>
      <c r="E1827" s="85"/>
      <c r="F1827" s="86"/>
      <c r="G1827" s="87">
        <f t="shared" si="28"/>
        <v>0</v>
      </c>
      <c r="H1827" s="69"/>
      <c r="I1827" s="134"/>
      <c r="J1827" s="29"/>
    </row>
    <row r="1828" spans="1:10">
      <c r="A1828" s="24"/>
      <c r="E1828" s="85"/>
      <c r="F1828" s="86"/>
      <c r="G1828" s="87">
        <f t="shared" si="28"/>
        <v>0</v>
      </c>
      <c r="H1828" s="69"/>
      <c r="I1828" s="134"/>
      <c r="J1828" s="29"/>
    </row>
    <row r="1829" spans="1:10">
      <c r="A1829" s="24"/>
      <c r="E1829" s="85"/>
      <c r="F1829" s="86"/>
      <c r="G1829" s="87">
        <f t="shared" si="28"/>
        <v>0</v>
      </c>
      <c r="H1829" s="69"/>
      <c r="I1829" s="134"/>
      <c r="J1829" s="29"/>
    </row>
    <row r="1830" spans="1:10">
      <c r="A1830" s="24"/>
      <c r="E1830" s="85"/>
      <c r="F1830" s="86"/>
      <c r="G1830" s="87">
        <f t="shared" si="28"/>
        <v>0</v>
      </c>
      <c r="H1830" s="69"/>
      <c r="I1830" s="134"/>
      <c r="J1830" s="29"/>
    </row>
    <row r="1831" spans="1:10">
      <c r="A1831" s="24"/>
      <c r="E1831" s="85"/>
      <c r="F1831" s="86"/>
      <c r="G1831" s="87">
        <f t="shared" si="28"/>
        <v>0</v>
      </c>
      <c r="H1831" s="69"/>
      <c r="I1831" s="134"/>
      <c r="J1831" s="29"/>
    </row>
    <row r="1832" spans="1:10">
      <c r="A1832" s="24"/>
      <c r="E1832" s="85"/>
      <c r="F1832" s="86"/>
      <c r="G1832" s="87">
        <f t="shared" si="28"/>
        <v>0</v>
      </c>
      <c r="H1832" s="69"/>
      <c r="I1832" s="134"/>
      <c r="J1832" s="29"/>
    </row>
    <row r="1833" spans="1:10">
      <c r="A1833" s="24"/>
      <c r="E1833" s="85"/>
      <c r="F1833" s="86"/>
      <c r="G1833" s="87">
        <f t="shared" si="28"/>
        <v>0</v>
      </c>
      <c r="H1833" s="69"/>
      <c r="I1833" s="134"/>
      <c r="J1833" s="29"/>
    </row>
    <row r="1834" spans="1:10">
      <c r="A1834" s="24"/>
      <c r="E1834" s="85"/>
      <c r="F1834" s="86"/>
      <c r="G1834" s="87">
        <f t="shared" si="28"/>
        <v>0</v>
      </c>
      <c r="H1834" s="69"/>
      <c r="I1834" s="134"/>
      <c r="J1834" s="29"/>
    </row>
    <row r="1835" spans="1:10">
      <c r="A1835" s="24"/>
      <c r="E1835" s="85"/>
      <c r="F1835" s="86"/>
      <c r="G1835" s="87">
        <f t="shared" si="28"/>
        <v>0</v>
      </c>
      <c r="H1835" s="69"/>
      <c r="I1835" s="134"/>
      <c r="J1835" s="29"/>
    </row>
    <row r="1836" spans="1:10">
      <c r="A1836" s="24"/>
      <c r="E1836" s="85"/>
      <c r="F1836" s="86"/>
      <c r="G1836" s="87">
        <f t="shared" si="28"/>
        <v>0</v>
      </c>
      <c r="H1836" s="69"/>
      <c r="I1836" s="134"/>
      <c r="J1836" s="29"/>
    </row>
    <row r="1837" spans="1:10">
      <c r="A1837" s="24"/>
      <c r="E1837" s="85"/>
      <c r="F1837" s="86"/>
      <c r="G1837" s="87">
        <f t="shared" si="28"/>
        <v>0</v>
      </c>
      <c r="H1837" s="69"/>
      <c r="I1837" s="134"/>
      <c r="J1837" s="29"/>
    </row>
    <row r="1838" spans="1:10">
      <c r="A1838" s="24"/>
      <c r="E1838" s="85"/>
      <c r="F1838" s="86"/>
      <c r="G1838" s="87">
        <f t="shared" si="28"/>
        <v>0</v>
      </c>
      <c r="H1838" s="69"/>
      <c r="I1838" s="134"/>
      <c r="J1838" s="29"/>
    </row>
    <row r="1839" spans="1:10">
      <c r="A1839" s="24"/>
      <c r="E1839" s="85"/>
      <c r="F1839" s="86"/>
      <c r="G1839" s="87">
        <f t="shared" si="28"/>
        <v>0</v>
      </c>
      <c r="H1839" s="69"/>
      <c r="I1839" s="134"/>
      <c r="J1839" s="29"/>
    </row>
    <row r="1840" spans="1:10">
      <c r="A1840" s="24"/>
      <c r="E1840" s="85"/>
      <c r="F1840" s="86"/>
      <c r="G1840" s="87">
        <f t="shared" si="28"/>
        <v>0</v>
      </c>
      <c r="H1840" s="69"/>
      <c r="I1840" s="134"/>
      <c r="J1840" s="29"/>
    </row>
    <row r="1841" spans="1:10">
      <c r="A1841" s="24"/>
      <c r="E1841" s="85"/>
      <c r="F1841" s="86"/>
      <c r="G1841" s="87">
        <f t="shared" si="28"/>
        <v>0</v>
      </c>
      <c r="H1841" s="69"/>
      <c r="I1841" s="134"/>
      <c r="J1841" s="29"/>
    </row>
    <row r="1842" spans="1:10">
      <c r="A1842" s="24"/>
      <c r="E1842" s="85"/>
      <c r="F1842" s="86"/>
      <c r="G1842" s="87">
        <f t="shared" si="28"/>
        <v>0</v>
      </c>
      <c r="H1842" s="69"/>
      <c r="I1842" s="134"/>
      <c r="J1842" s="29"/>
    </row>
    <row r="1843" spans="1:10">
      <c r="A1843" s="24"/>
      <c r="E1843" s="85"/>
      <c r="F1843" s="86"/>
      <c r="G1843" s="87">
        <f t="shared" si="28"/>
        <v>0</v>
      </c>
      <c r="H1843" s="69"/>
      <c r="I1843" s="134"/>
      <c r="J1843" s="29"/>
    </row>
    <row r="1844" spans="1:10">
      <c r="A1844" s="24"/>
      <c r="E1844" s="85"/>
      <c r="F1844" s="86"/>
      <c r="G1844" s="87">
        <f t="shared" si="28"/>
        <v>0</v>
      </c>
      <c r="H1844" s="69"/>
      <c r="I1844" s="134"/>
      <c r="J1844" s="29"/>
    </row>
    <row r="1845" spans="1:10">
      <c r="A1845" s="24"/>
      <c r="E1845" s="85"/>
      <c r="F1845" s="86"/>
      <c r="G1845" s="87">
        <f t="shared" si="28"/>
        <v>0</v>
      </c>
      <c r="H1845" s="69"/>
      <c r="I1845" s="134"/>
      <c r="J1845" s="29"/>
    </row>
    <row r="1846" spans="1:10">
      <c r="A1846" s="24"/>
      <c r="E1846" s="85"/>
      <c r="F1846" s="86"/>
      <c r="G1846" s="87">
        <f t="shared" si="28"/>
        <v>0</v>
      </c>
      <c r="H1846" s="69"/>
      <c r="I1846" s="134"/>
      <c r="J1846" s="29"/>
    </row>
    <row r="1847" spans="1:10">
      <c r="A1847" s="24"/>
      <c r="E1847" s="85"/>
      <c r="F1847" s="86"/>
      <c r="G1847" s="87">
        <f t="shared" si="28"/>
        <v>0</v>
      </c>
      <c r="H1847" s="69"/>
      <c r="I1847" s="134"/>
      <c r="J1847" s="29"/>
    </row>
    <row r="1848" spans="1:10">
      <c r="A1848" s="24"/>
      <c r="E1848" s="85"/>
      <c r="F1848" s="86"/>
      <c r="G1848" s="87">
        <f t="shared" si="28"/>
        <v>0</v>
      </c>
      <c r="H1848" s="69"/>
      <c r="I1848" s="134"/>
      <c r="J1848" s="29"/>
    </row>
    <row r="1849" spans="1:10">
      <c r="A1849" s="24"/>
      <c r="E1849" s="85"/>
      <c r="F1849" s="86"/>
      <c r="G1849" s="87">
        <f t="shared" si="28"/>
        <v>0</v>
      </c>
      <c r="H1849" s="69"/>
      <c r="I1849" s="134"/>
      <c r="J1849" s="29"/>
    </row>
    <row r="1850" spans="1:10">
      <c r="A1850" s="24"/>
      <c r="E1850" s="85"/>
      <c r="F1850" s="86"/>
      <c r="G1850" s="87">
        <f t="shared" si="28"/>
        <v>0</v>
      </c>
      <c r="H1850" s="69"/>
      <c r="I1850" s="134"/>
      <c r="J1850" s="29"/>
    </row>
    <row r="1851" spans="1:10">
      <c r="A1851" s="24"/>
      <c r="E1851" s="85"/>
      <c r="F1851" s="86"/>
      <c r="G1851" s="87">
        <f t="shared" si="28"/>
        <v>0</v>
      </c>
      <c r="H1851" s="69"/>
      <c r="I1851" s="134"/>
      <c r="J1851" s="29"/>
    </row>
    <row r="1852" spans="1:10">
      <c r="A1852" s="24"/>
      <c r="E1852" s="85"/>
      <c r="F1852" s="86"/>
      <c r="G1852" s="87">
        <f t="shared" si="28"/>
        <v>0</v>
      </c>
      <c r="H1852" s="69"/>
      <c r="I1852" s="134"/>
      <c r="J1852" s="29"/>
    </row>
    <row r="1853" spans="1:10">
      <c r="A1853" s="24"/>
      <c r="E1853" s="85"/>
      <c r="F1853" s="86"/>
      <c r="G1853" s="87">
        <f t="shared" si="28"/>
        <v>0</v>
      </c>
      <c r="H1853" s="69"/>
      <c r="I1853" s="134"/>
      <c r="J1853" s="29"/>
    </row>
    <row r="1854" spans="1:10">
      <c r="A1854" s="24"/>
      <c r="E1854" s="85"/>
      <c r="F1854" s="86"/>
      <c r="G1854" s="87">
        <f t="shared" si="28"/>
        <v>0</v>
      </c>
      <c r="H1854" s="69"/>
      <c r="I1854" s="134"/>
      <c r="J1854" s="29"/>
    </row>
    <row r="1855" spans="1:10">
      <c r="A1855" s="24"/>
      <c r="E1855" s="85"/>
      <c r="F1855" s="86"/>
      <c r="G1855" s="87">
        <f t="shared" si="28"/>
        <v>0</v>
      </c>
      <c r="H1855" s="69"/>
      <c r="I1855" s="134"/>
      <c r="J1855" s="29"/>
    </row>
    <row r="1856" spans="1:10">
      <c r="A1856" s="24"/>
      <c r="E1856" s="85"/>
      <c r="F1856" s="86"/>
      <c r="G1856" s="87">
        <f t="shared" si="28"/>
        <v>0</v>
      </c>
      <c r="H1856" s="69"/>
      <c r="I1856" s="134"/>
      <c r="J1856" s="29"/>
    </row>
    <row r="1857" spans="1:10">
      <c r="A1857" s="24"/>
      <c r="E1857" s="85"/>
      <c r="F1857" s="86"/>
      <c r="G1857" s="87">
        <f t="shared" si="28"/>
        <v>0</v>
      </c>
      <c r="H1857" s="69"/>
      <c r="I1857" s="134"/>
      <c r="J1857" s="29"/>
    </row>
    <row r="1858" spans="1:10">
      <c r="A1858" s="24"/>
      <c r="E1858" s="85"/>
      <c r="F1858" s="86"/>
      <c r="G1858" s="87">
        <f t="shared" si="28"/>
        <v>0</v>
      </c>
      <c r="H1858" s="69"/>
      <c r="I1858" s="134"/>
      <c r="J1858" s="29"/>
    </row>
    <row r="1859" spans="1:10">
      <c r="A1859" s="24"/>
      <c r="E1859" s="85"/>
      <c r="F1859" s="86"/>
      <c r="G1859" s="87">
        <f t="shared" ref="G1859:G1922" si="29">E1859+F1859</f>
        <v>0</v>
      </c>
      <c r="H1859" s="69"/>
      <c r="I1859" s="134"/>
      <c r="J1859" s="29"/>
    </row>
    <row r="1860" spans="1:10">
      <c r="A1860" s="24"/>
      <c r="E1860" s="85"/>
      <c r="F1860" s="86"/>
      <c r="G1860" s="87">
        <f t="shared" si="29"/>
        <v>0</v>
      </c>
      <c r="H1860" s="69"/>
      <c r="I1860" s="134"/>
      <c r="J1860" s="29"/>
    </row>
    <row r="1861" spans="1:10">
      <c r="A1861" s="24"/>
      <c r="E1861" s="85"/>
      <c r="F1861" s="86"/>
      <c r="G1861" s="87">
        <f t="shared" si="29"/>
        <v>0</v>
      </c>
      <c r="H1861" s="69"/>
      <c r="I1861" s="134"/>
      <c r="J1861" s="29"/>
    </row>
    <row r="1862" spans="1:10">
      <c r="A1862" s="24"/>
      <c r="E1862" s="85"/>
      <c r="F1862" s="86"/>
      <c r="G1862" s="87">
        <f t="shared" si="29"/>
        <v>0</v>
      </c>
      <c r="H1862" s="69"/>
      <c r="I1862" s="134"/>
      <c r="J1862" s="29"/>
    </row>
    <row r="1863" spans="1:10">
      <c r="A1863" s="24"/>
      <c r="E1863" s="85"/>
      <c r="F1863" s="86"/>
      <c r="G1863" s="87">
        <f t="shared" si="29"/>
        <v>0</v>
      </c>
      <c r="H1863" s="69"/>
      <c r="I1863" s="134"/>
      <c r="J1863" s="29"/>
    </row>
    <row r="1864" spans="1:10">
      <c r="A1864" s="24"/>
      <c r="E1864" s="85"/>
      <c r="F1864" s="86"/>
      <c r="G1864" s="87">
        <f t="shared" si="29"/>
        <v>0</v>
      </c>
      <c r="H1864" s="69"/>
      <c r="I1864" s="134"/>
      <c r="J1864" s="29"/>
    </row>
    <row r="1865" spans="1:10">
      <c r="A1865" s="24"/>
      <c r="E1865" s="85"/>
      <c r="F1865" s="86"/>
      <c r="G1865" s="87">
        <f t="shared" si="29"/>
        <v>0</v>
      </c>
      <c r="H1865" s="69"/>
      <c r="I1865" s="134"/>
      <c r="J1865" s="29"/>
    </row>
    <row r="1866" spans="1:10">
      <c r="A1866" s="24"/>
      <c r="E1866" s="85"/>
      <c r="F1866" s="86"/>
      <c r="G1866" s="87">
        <f t="shared" si="29"/>
        <v>0</v>
      </c>
      <c r="H1866" s="69"/>
      <c r="I1866" s="134"/>
      <c r="J1866" s="29"/>
    </row>
    <row r="1867" spans="1:10">
      <c r="A1867" s="24"/>
      <c r="E1867" s="85"/>
      <c r="F1867" s="86"/>
      <c r="G1867" s="87">
        <f t="shared" si="29"/>
        <v>0</v>
      </c>
      <c r="H1867" s="69"/>
      <c r="I1867" s="134"/>
      <c r="J1867" s="29"/>
    </row>
    <row r="1868" spans="1:10">
      <c r="A1868" s="24"/>
      <c r="E1868" s="85"/>
      <c r="F1868" s="86"/>
      <c r="G1868" s="87">
        <f t="shared" si="29"/>
        <v>0</v>
      </c>
      <c r="H1868" s="69"/>
      <c r="I1868" s="134"/>
      <c r="J1868" s="29"/>
    </row>
    <row r="1869" spans="1:10">
      <c r="A1869" s="24"/>
      <c r="E1869" s="85"/>
      <c r="F1869" s="86"/>
      <c r="G1869" s="87">
        <f t="shared" si="29"/>
        <v>0</v>
      </c>
      <c r="H1869" s="69"/>
      <c r="I1869" s="134"/>
      <c r="J1869" s="29"/>
    </row>
    <row r="1870" spans="1:10">
      <c r="A1870" s="24"/>
      <c r="E1870" s="85"/>
      <c r="F1870" s="86"/>
      <c r="G1870" s="87">
        <f t="shared" si="29"/>
        <v>0</v>
      </c>
      <c r="H1870" s="69"/>
      <c r="I1870" s="134"/>
      <c r="J1870" s="29"/>
    </row>
    <row r="1871" spans="1:10">
      <c r="A1871" s="24"/>
      <c r="E1871" s="85"/>
      <c r="F1871" s="86"/>
      <c r="G1871" s="87">
        <f t="shared" si="29"/>
        <v>0</v>
      </c>
      <c r="H1871" s="69"/>
      <c r="I1871" s="134"/>
      <c r="J1871" s="29"/>
    </row>
    <row r="1872" spans="1:10">
      <c r="A1872" s="24"/>
      <c r="E1872" s="85"/>
      <c r="F1872" s="86"/>
      <c r="G1872" s="87">
        <f t="shared" si="29"/>
        <v>0</v>
      </c>
      <c r="H1872" s="69"/>
      <c r="I1872" s="134"/>
      <c r="J1872" s="29"/>
    </row>
    <row r="1873" spans="1:10">
      <c r="A1873" s="24"/>
      <c r="E1873" s="85"/>
      <c r="F1873" s="86"/>
      <c r="G1873" s="87">
        <f t="shared" si="29"/>
        <v>0</v>
      </c>
      <c r="H1873" s="69"/>
      <c r="I1873" s="134"/>
      <c r="J1873" s="29"/>
    </row>
    <row r="1874" spans="1:10">
      <c r="A1874" s="24"/>
      <c r="E1874" s="85"/>
      <c r="F1874" s="86"/>
      <c r="G1874" s="87">
        <f t="shared" si="29"/>
        <v>0</v>
      </c>
      <c r="H1874" s="69"/>
      <c r="I1874" s="134"/>
      <c r="J1874" s="29"/>
    </row>
    <row r="1875" spans="1:10">
      <c r="A1875" s="24"/>
      <c r="E1875" s="85"/>
      <c r="F1875" s="86"/>
      <c r="G1875" s="87">
        <f t="shared" si="29"/>
        <v>0</v>
      </c>
      <c r="H1875" s="69"/>
      <c r="I1875" s="134"/>
      <c r="J1875" s="29"/>
    </row>
    <row r="1876" spans="1:10">
      <c r="A1876" s="24"/>
      <c r="E1876" s="85"/>
      <c r="F1876" s="86"/>
      <c r="G1876" s="87">
        <f t="shared" si="29"/>
        <v>0</v>
      </c>
      <c r="H1876" s="69"/>
      <c r="I1876" s="134"/>
      <c r="J1876" s="29"/>
    </row>
    <row r="1877" spans="1:10">
      <c r="A1877" s="24"/>
      <c r="E1877" s="85"/>
      <c r="F1877" s="86"/>
      <c r="G1877" s="87">
        <f t="shared" si="29"/>
        <v>0</v>
      </c>
      <c r="H1877" s="69"/>
      <c r="I1877" s="134"/>
      <c r="J1877" s="29"/>
    </row>
    <row r="1878" spans="1:10">
      <c r="A1878" s="24"/>
      <c r="E1878" s="85"/>
      <c r="F1878" s="86"/>
      <c r="G1878" s="87">
        <f t="shared" si="29"/>
        <v>0</v>
      </c>
      <c r="H1878" s="69"/>
      <c r="I1878" s="134"/>
      <c r="J1878" s="29"/>
    </row>
    <row r="1879" spans="1:10">
      <c r="A1879" s="24"/>
      <c r="E1879" s="85"/>
      <c r="F1879" s="86"/>
      <c r="G1879" s="87">
        <f t="shared" si="29"/>
        <v>0</v>
      </c>
      <c r="H1879" s="69"/>
      <c r="I1879" s="134"/>
      <c r="J1879" s="29"/>
    </row>
    <row r="1880" spans="1:10">
      <c r="A1880" s="24"/>
      <c r="E1880" s="85"/>
      <c r="F1880" s="86"/>
      <c r="G1880" s="87">
        <f t="shared" si="29"/>
        <v>0</v>
      </c>
      <c r="H1880" s="69"/>
      <c r="I1880" s="134"/>
      <c r="J1880" s="29"/>
    </row>
    <row r="1881" spans="1:10">
      <c r="A1881" s="24"/>
      <c r="E1881" s="85"/>
      <c r="F1881" s="86"/>
      <c r="G1881" s="87">
        <f t="shared" si="29"/>
        <v>0</v>
      </c>
      <c r="H1881" s="69"/>
      <c r="I1881" s="134"/>
      <c r="J1881" s="29"/>
    </row>
    <row r="1882" spans="1:10">
      <c r="A1882" s="24"/>
      <c r="E1882" s="85"/>
      <c r="F1882" s="86"/>
      <c r="G1882" s="87">
        <f t="shared" si="29"/>
        <v>0</v>
      </c>
      <c r="H1882" s="69"/>
      <c r="I1882" s="134"/>
      <c r="J1882" s="29"/>
    </row>
    <row r="1883" spans="1:10">
      <c r="A1883" s="24"/>
      <c r="E1883" s="85"/>
      <c r="F1883" s="86"/>
      <c r="G1883" s="87">
        <f t="shared" si="29"/>
        <v>0</v>
      </c>
      <c r="H1883" s="69"/>
      <c r="I1883" s="134"/>
      <c r="J1883" s="29"/>
    </row>
    <row r="1884" spans="1:10">
      <c r="A1884" s="24"/>
      <c r="E1884" s="85"/>
      <c r="F1884" s="86"/>
      <c r="G1884" s="87">
        <f t="shared" si="29"/>
        <v>0</v>
      </c>
      <c r="H1884" s="69"/>
      <c r="I1884" s="134"/>
      <c r="J1884" s="29"/>
    </row>
    <row r="1885" spans="1:10">
      <c r="A1885" s="24"/>
      <c r="E1885" s="85"/>
      <c r="F1885" s="86"/>
      <c r="G1885" s="87">
        <f t="shared" si="29"/>
        <v>0</v>
      </c>
      <c r="H1885" s="69"/>
      <c r="I1885" s="134"/>
      <c r="J1885" s="29"/>
    </row>
    <row r="1886" spans="1:10">
      <c r="A1886" s="24"/>
      <c r="E1886" s="85"/>
      <c r="F1886" s="86"/>
      <c r="G1886" s="87">
        <f t="shared" si="29"/>
        <v>0</v>
      </c>
      <c r="H1886" s="69"/>
      <c r="I1886" s="134"/>
      <c r="J1886" s="29"/>
    </row>
    <row r="1887" spans="1:10">
      <c r="A1887" s="24"/>
      <c r="E1887" s="85"/>
      <c r="F1887" s="86"/>
      <c r="G1887" s="87">
        <f t="shared" si="29"/>
        <v>0</v>
      </c>
      <c r="H1887" s="69"/>
      <c r="I1887" s="134"/>
      <c r="J1887" s="29"/>
    </row>
    <row r="1888" spans="1:10">
      <c r="A1888" s="24"/>
      <c r="E1888" s="85"/>
      <c r="F1888" s="86"/>
      <c r="G1888" s="87">
        <f t="shared" si="29"/>
        <v>0</v>
      </c>
      <c r="H1888" s="69"/>
      <c r="I1888" s="134"/>
      <c r="J1888" s="29"/>
    </row>
    <row r="1889" spans="1:10">
      <c r="A1889" s="24"/>
      <c r="E1889" s="85"/>
      <c r="F1889" s="86"/>
      <c r="G1889" s="87">
        <f t="shared" si="29"/>
        <v>0</v>
      </c>
      <c r="H1889" s="69"/>
      <c r="I1889" s="134"/>
      <c r="J1889" s="29"/>
    </row>
    <row r="1890" spans="1:10">
      <c r="A1890" s="24"/>
      <c r="E1890" s="85"/>
      <c r="F1890" s="86"/>
      <c r="G1890" s="87">
        <f t="shared" si="29"/>
        <v>0</v>
      </c>
      <c r="H1890" s="69"/>
      <c r="I1890" s="134"/>
      <c r="J1890" s="29"/>
    </row>
    <row r="1891" spans="1:10">
      <c r="A1891" s="24"/>
      <c r="E1891" s="85"/>
      <c r="F1891" s="86"/>
      <c r="G1891" s="87">
        <f t="shared" si="29"/>
        <v>0</v>
      </c>
      <c r="H1891" s="69"/>
      <c r="I1891" s="134"/>
      <c r="J1891" s="29"/>
    </row>
    <row r="1892" spans="1:10">
      <c r="A1892" s="24"/>
      <c r="E1892" s="85"/>
      <c r="F1892" s="86"/>
      <c r="G1892" s="87">
        <f t="shared" si="29"/>
        <v>0</v>
      </c>
      <c r="H1892" s="69"/>
      <c r="I1892" s="134"/>
      <c r="J1892" s="29"/>
    </row>
    <row r="1893" spans="1:10">
      <c r="A1893" s="24"/>
      <c r="E1893" s="85"/>
      <c r="F1893" s="86"/>
      <c r="G1893" s="87">
        <f t="shared" si="29"/>
        <v>0</v>
      </c>
      <c r="H1893" s="69"/>
      <c r="I1893" s="134"/>
      <c r="J1893" s="29"/>
    </row>
    <row r="1894" spans="1:10">
      <c r="A1894" s="24"/>
      <c r="E1894" s="85"/>
      <c r="F1894" s="86"/>
      <c r="G1894" s="87">
        <f t="shared" si="29"/>
        <v>0</v>
      </c>
      <c r="H1894" s="69"/>
      <c r="I1894" s="134"/>
      <c r="J1894" s="29"/>
    </row>
    <row r="1895" spans="1:10">
      <c r="A1895" s="24"/>
      <c r="E1895" s="85"/>
      <c r="F1895" s="86"/>
      <c r="G1895" s="87">
        <f t="shared" si="29"/>
        <v>0</v>
      </c>
      <c r="H1895" s="69"/>
      <c r="I1895" s="134"/>
      <c r="J1895" s="29"/>
    </row>
    <row r="1896" spans="1:10">
      <c r="A1896" s="24"/>
      <c r="E1896" s="85"/>
      <c r="F1896" s="86"/>
      <c r="G1896" s="87">
        <f t="shared" si="29"/>
        <v>0</v>
      </c>
      <c r="H1896" s="69"/>
      <c r="I1896" s="134"/>
      <c r="J1896" s="29"/>
    </row>
    <row r="1897" spans="1:10">
      <c r="A1897" s="24"/>
      <c r="E1897" s="85"/>
      <c r="F1897" s="86"/>
      <c r="G1897" s="87">
        <f t="shared" si="29"/>
        <v>0</v>
      </c>
      <c r="H1897" s="69"/>
      <c r="I1897" s="134"/>
      <c r="J1897" s="29"/>
    </row>
    <row r="1898" spans="1:10">
      <c r="A1898" s="24"/>
      <c r="E1898" s="85"/>
      <c r="F1898" s="86"/>
      <c r="G1898" s="87">
        <f t="shared" si="29"/>
        <v>0</v>
      </c>
      <c r="H1898" s="69"/>
      <c r="I1898" s="134"/>
      <c r="J1898" s="29"/>
    </row>
    <row r="1899" spans="1:10">
      <c r="A1899" s="24"/>
      <c r="E1899" s="85"/>
      <c r="F1899" s="86"/>
      <c r="G1899" s="87">
        <f t="shared" si="29"/>
        <v>0</v>
      </c>
      <c r="H1899" s="69"/>
      <c r="I1899" s="134"/>
      <c r="J1899" s="29"/>
    </row>
    <row r="1900" spans="1:10">
      <c r="A1900" s="24"/>
      <c r="E1900" s="85"/>
      <c r="F1900" s="86"/>
      <c r="G1900" s="87">
        <f t="shared" si="29"/>
        <v>0</v>
      </c>
      <c r="H1900" s="69"/>
      <c r="I1900" s="134"/>
      <c r="J1900" s="29"/>
    </row>
    <row r="1901" spans="1:10">
      <c r="A1901" s="24"/>
      <c r="E1901" s="85"/>
      <c r="F1901" s="86"/>
      <c r="G1901" s="87">
        <f t="shared" si="29"/>
        <v>0</v>
      </c>
      <c r="H1901" s="69"/>
      <c r="I1901" s="134"/>
      <c r="J1901" s="29"/>
    </row>
    <row r="1902" spans="1:10">
      <c r="A1902" s="24"/>
      <c r="E1902" s="85"/>
      <c r="F1902" s="86"/>
      <c r="G1902" s="87">
        <f t="shared" si="29"/>
        <v>0</v>
      </c>
      <c r="H1902" s="69"/>
      <c r="I1902" s="134"/>
      <c r="J1902" s="29"/>
    </row>
    <row r="1903" spans="1:10">
      <c r="A1903" s="24"/>
      <c r="E1903" s="85"/>
      <c r="F1903" s="86"/>
      <c r="G1903" s="87">
        <f t="shared" si="29"/>
        <v>0</v>
      </c>
      <c r="H1903" s="69"/>
      <c r="I1903" s="134"/>
      <c r="J1903" s="29"/>
    </row>
    <row r="1904" spans="1:10">
      <c r="A1904" s="24"/>
      <c r="E1904" s="85"/>
      <c r="F1904" s="86"/>
      <c r="G1904" s="87">
        <f t="shared" si="29"/>
        <v>0</v>
      </c>
      <c r="H1904" s="69"/>
      <c r="I1904" s="134"/>
      <c r="J1904" s="29"/>
    </row>
    <row r="1905" spans="1:10">
      <c r="A1905" s="24"/>
      <c r="E1905" s="85"/>
      <c r="F1905" s="86"/>
      <c r="G1905" s="87">
        <f t="shared" si="29"/>
        <v>0</v>
      </c>
      <c r="H1905" s="69"/>
      <c r="I1905" s="134"/>
      <c r="J1905" s="29"/>
    </row>
    <row r="1906" spans="1:10">
      <c r="A1906" s="24"/>
      <c r="E1906" s="85"/>
      <c r="F1906" s="86"/>
      <c r="G1906" s="87">
        <f t="shared" si="29"/>
        <v>0</v>
      </c>
      <c r="H1906" s="69"/>
      <c r="I1906" s="134"/>
      <c r="J1906" s="29"/>
    </row>
    <row r="1907" spans="1:10">
      <c r="A1907" s="24"/>
      <c r="E1907" s="85"/>
      <c r="F1907" s="86"/>
      <c r="G1907" s="87">
        <f t="shared" si="29"/>
        <v>0</v>
      </c>
      <c r="H1907" s="69"/>
      <c r="I1907" s="134"/>
      <c r="J1907" s="29"/>
    </row>
    <row r="1908" spans="1:10">
      <c r="A1908" s="24"/>
      <c r="E1908" s="85"/>
      <c r="F1908" s="86"/>
      <c r="G1908" s="87">
        <f t="shared" si="29"/>
        <v>0</v>
      </c>
      <c r="H1908" s="69"/>
      <c r="I1908" s="134"/>
      <c r="J1908" s="29"/>
    </row>
    <row r="1909" spans="1:10">
      <c r="A1909" s="24"/>
      <c r="E1909" s="85"/>
      <c r="F1909" s="86"/>
      <c r="G1909" s="87">
        <f t="shared" si="29"/>
        <v>0</v>
      </c>
      <c r="H1909" s="69"/>
      <c r="I1909" s="134"/>
      <c r="J1909" s="29"/>
    </row>
    <row r="1910" spans="1:10">
      <c r="A1910" s="24"/>
      <c r="E1910" s="85"/>
      <c r="F1910" s="86"/>
      <c r="G1910" s="87">
        <f t="shared" si="29"/>
        <v>0</v>
      </c>
      <c r="H1910" s="69"/>
      <c r="I1910" s="134"/>
      <c r="J1910" s="29"/>
    </row>
    <row r="1911" spans="1:10">
      <c r="A1911" s="24"/>
      <c r="E1911" s="85"/>
      <c r="F1911" s="86"/>
      <c r="G1911" s="87">
        <f t="shared" si="29"/>
        <v>0</v>
      </c>
      <c r="H1911" s="69"/>
      <c r="I1911" s="134"/>
      <c r="J1911" s="29"/>
    </row>
    <row r="1912" spans="1:10">
      <c r="A1912" s="24"/>
      <c r="E1912" s="85"/>
      <c r="F1912" s="86"/>
      <c r="G1912" s="87">
        <f t="shared" si="29"/>
        <v>0</v>
      </c>
      <c r="H1912" s="69"/>
      <c r="I1912" s="134"/>
      <c r="J1912" s="29"/>
    </row>
    <row r="1913" spans="1:10">
      <c r="A1913" s="24"/>
      <c r="E1913" s="85"/>
      <c r="F1913" s="86"/>
      <c r="G1913" s="87">
        <f t="shared" si="29"/>
        <v>0</v>
      </c>
      <c r="H1913" s="69"/>
      <c r="I1913" s="134"/>
      <c r="J1913" s="29"/>
    </row>
    <row r="1914" spans="1:10">
      <c r="A1914" s="24"/>
      <c r="E1914" s="85"/>
      <c r="F1914" s="86"/>
      <c r="G1914" s="87">
        <f t="shared" si="29"/>
        <v>0</v>
      </c>
      <c r="H1914" s="69"/>
      <c r="I1914" s="134"/>
      <c r="J1914" s="29"/>
    </row>
    <row r="1915" spans="1:10">
      <c r="A1915" s="24"/>
      <c r="E1915" s="85"/>
      <c r="F1915" s="86"/>
      <c r="G1915" s="87">
        <f t="shared" si="29"/>
        <v>0</v>
      </c>
      <c r="H1915" s="69"/>
      <c r="I1915" s="134"/>
      <c r="J1915" s="29"/>
    </row>
    <row r="1916" spans="1:10">
      <c r="A1916" s="24"/>
      <c r="E1916" s="85"/>
      <c r="F1916" s="86"/>
      <c r="G1916" s="87">
        <f t="shared" si="29"/>
        <v>0</v>
      </c>
      <c r="H1916" s="69"/>
      <c r="I1916" s="134"/>
      <c r="J1916" s="29"/>
    </row>
    <row r="1917" spans="1:10">
      <c r="A1917" s="24"/>
      <c r="E1917" s="85"/>
      <c r="F1917" s="86"/>
      <c r="G1917" s="87">
        <f t="shared" si="29"/>
        <v>0</v>
      </c>
      <c r="H1917" s="69"/>
      <c r="I1917" s="134"/>
      <c r="J1917" s="29"/>
    </row>
    <row r="1918" spans="1:10">
      <c r="A1918" s="24"/>
      <c r="E1918" s="85"/>
      <c r="F1918" s="86"/>
      <c r="G1918" s="87">
        <f t="shared" si="29"/>
        <v>0</v>
      </c>
      <c r="H1918" s="69"/>
      <c r="I1918" s="134"/>
      <c r="J1918" s="29"/>
    </row>
    <row r="1919" spans="1:10">
      <c r="A1919" s="24"/>
      <c r="E1919" s="85"/>
      <c r="F1919" s="86"/>
      <c r="G1919" s="87">
        <f t="shared" si="29"/>
        <v>0</v>
      </c>
      <c r="H1919" s="69"/>
      <c r="I1919" s="134"/>
      <c r="J1919" s="29"/>
    </row>
    <row r="1920" spans="1:10">
      <c r="A1920" s="24"/>
      <c r="E1920" s="85"/>
      <c r="F1920" s="86"/>
      <c r="G1920" s="87">
        <f t="shared" si="29"/>
        <v>0</v>
      </c>
      <c r="H1920" s="69"/>
      <c r="I1920" s="134"/>
      <c r="J1920" s="29"/>
    </row>
    <row r="1921" spans="1:10">
      <c r="A1921" s="24"/>
      <c r="E1921" s="85"/>
      <c r="F1921" s="86"/>
      <c r="G1921" s="87">
        <f t="shared" si="29"/>
        <v>0</v>
      </c>
      <c r="H1921" s="69"/>
      <c r="I1921" s="134"/>
      <c r="J1921" s="29"/>
    </row>
    <row r="1922" spans="1:10">
      <c r="A1922" s="24"/>
      <c r="E1922" s="85"/>
      <c r="F1922" s="86"/>
      <c r="G1922" s="87">
        <f t="shared" si="29"/>
        <v>0</v>
      </c>
      <c r="H1922" s="69"/>
      <c r="I1922" s="134"/>
      <c r="J1922" s="29"/>
    </row>
    <row r="1923" spans="1:10">
      <c r="A1923" s="24"/>
      <c r="E1923" s="85"/>
      <c r="F1923" s="86"/>
      <c r="G1923" s="87">
        <f t="shared" ref="G1923:G1986" si="30">E1923+F1923</f>
        <v>0</v>
      </c>
      <c r="H1923" s="69"/>
      <c r="I1923" s="134"/>
      <c r="J1923" s="29"/>
    </row>
    <row r="1924" spans="1:10">
      <c r="A1924" s="24"/>
      <c r="E1924" s="85"/>
      <c r="F1924" s="86"/>
      <c r="G1924" s="87">
        <f t="shared" si="30"/>
        <v>0</v>
      </c>
      <c r="H1924" s="69"/>
      <c r="I1924" s="134"/>
      <c r="J1924" s="29"/>
    </row>
    <row r="1925" spans="1:10">
      <c r="A1925" s="24"/>
      <c r="E1925" s="85"/>
      <c r="F1925" s="86"/>
      <c r="G1925" s="87">
        <f t="shared" si="30"/>
        <v>0</v>
      </c>
      <c r="H1925" s="69"/>
      <c r="I1925" s="134"/>
      <c r="J1925" s="29"/>
    </row>
    <row r="1926" spans="1:10">
      <c r="A1926" s="24"/>
      <c r="E1926" s="85"/>
      <c r="F1926" s="86"/>
      <c r="G1926" s="87">
        <f t="shared" si="30"/>
        <v>0</v>
      </c>
      <c r="H1926" s="69"/>
      <c r="I1926" s="134"/>
      <c r="J1926" s="29"/>
    </row>
    <row r="1927" spans="1:10">
      <c r="A1927" s="24"/>
      <c r="E1927" s="85"/>
      <c r="F1927" s="86"/>
      <c r="G1927" s="87">
        <f t="shared" si="30"/>
        <v>0</v>
      </c>
      <c r="H1927" s="69"/>
      <c r="I1927" s="134"/>
      <c r="J1927" s="29"/>
    </row>
    <row r="1928" spans="1:10">
      <c r="A1928" s="24"/>
      <c r="E1928" s="85"/>
      <c r="F1928" s="86"/>
      <c r="G1928" s="87">
        <f t="shared" si="30"/>
        <v>0</v>
      </c>
      <c r="H1928" s="69"/>
      <c r="I1928" s="134"/>
      <c r="J1928" s="29"/>
    </row>
    <row r="1929" spans="1:10">
      <c r="A1929" s="24"/>
      <c r="E1929" s="85"/>
      <c r="F1929" s="86"/>
      <c r="G1929" s="87">
        <f t="shared" si="30"/>
        <v>0</v>
      </c>
      <c r="H1929" s="69"/>
      <c r="I1929" s="134"/>
      <c r="J1929" s="29"/>
    </row>
    <row r="1930" spans="1:10">
      <c r="A1930" s="24"/>
      <c r="E1930" s="85"/>
      <c r="F1930" s="86"/>
      <c r="G1930" s="87">
        <f t="shared" si="30"/>
        <v>0</v>
      </c>
      <c r="H1930" s="69"/>
      <c r="I1930" s="134"/>
      <c r="J1930" s="29"/>
    </row>
    <row r="1931" spans="1:10">
      <c r="A1931" s="24"/>
      <c r="E1931" s="85"/>
      <c r="F1931" s="86"/>
      <c r="G1931" s="87">
        <f t="shared" si="30"/>
        <v>0</v>
      </c>
      <c r="H1931" s="69"/>
      <c r="I1931" s="134"/>
      <c r="J1931" s="29"/>
    </row>
    <row r="1932" spans="1:10">
      <c r="A1932" s="24"/>
      <c r="E1932" s="85"/>
      <c r="F1932" s="86"/>
      <c r="G1932" s="87">
        <f t="shared" si="30"/>
        <v>0</v>
      </c>
      <c r="H1932" s="69"/>
      <c r="I1932" s="134"/>
      <c r="J1932" s="29"/>
    </row>
    <row r="1933" spans="1:10">
      <c r="A1933" s="24"/>
      <c r="E1933" s="85"/>
      <c r="F1933" s="86"/>
      <c r="G1933" s="87">
        <f t="shared" si="30"/>
        <v>0</v>
      </c>
      <c r="H1933" s="69"/>
      <c r="I1933" s="134"/>
      <c r="J1933" s="29"/>
    </row>
    <row r="1934" spans="1:10">
      <c r="A1934" s="24"/>
      <c r="E1934" s="85"/>
      <c r="F1934" s="86"/>
      <c r="G1934" s="87">
        <f t="shared" si="30"/>
        <v>0</v>
      </c>
      <c r="H1934" s="69"/>
      <c r="I1934" s="134"/>
      <c r="J1934" s="29"/>
    </row>
    <row r="1935" spans="1:10">
      <c r="A1935" s="24"/>
      <c r="E1935" s="85"/>
      <c r="F1935" s="86"/>
      <c r="G1935" s="87">
        <f t="shared" si="30"/>
        <v>0</v>
      </c>
      <c r="H1935" s="69"/>
      <c r="I1935" s="134"/>
      <c r="J1935" s="29"/>
    </row>
    <row r="1936" spans="1:10">
      <c r="A1936" s="24"/>
      <c r="E1936" s="85"/>
      <c r="F1936" s="86"/>
      <c r="G1936" s="87">
        <f t="shared" si="30"/>
        <v>0</v>
      </c>
      <c r="H1936" s="69"/>
      <c r="I1936" s="134"/>
      <c r="J1936" s="29"/>
    </row>
    <row r="1937" spans="1:10">
      <c r="A1937" s="24"/>
      <c r="E1937" s="85"/>
      <c r="F1937" s="86"/>
      <c r="G1937" s="87">
        <f t="shared" si="30"/>
        <v>0</v>
      </c>
      <c r="H1937" s="69"/>
      <c r="I1937" s="134"/>
      <c r="J1937" s="29"/>
    </row>
    <row r="1938" spans="1:10">
      <c r="A1938" s="24"/>
      <c r="E1938" s="85"/>
      <c r="F1938" s="86"/>
      <c r="G1938" s="87">
        <f t="shared" si="30"/>
        <v>0</v>
      </c>
      <c r="H1938" s="69"/>
      <c r="I1938" s="134"/>
      <c r="J1938" s="29"/>
    </row>
    <row r="1939" spans="1:10">
      <c r="A1939" s="24"/>
      <c r="E1939" s="85"/>
      <c r="F1939" s="86"/>
      <c r="G1939" s="87">
        <f t="shared" si="30"/>
        <v>0</v>
      </c>
      <c r="H1939" s="69"/>
      <c r="I1939" s="134"/>
      <c r="J1939" s="29"/>
    </row>
    <row r="1940" spans="1:10">
      <c r="A1940" s="24"/>
      <c r="E1940" s="85"/>
      <c r="F1940" s="86"/>
      <c r="G1940" s="87">
        <f t="shared" si="30"/>
        <v>0</v>
      </c>
      <c r="H1940" s="69"/>
      <c r="I1940" s="134"/>
      <c r="J1940" s="29"/>
    </row>
    <row r="1941" spans="1:10">
      <c r="A1941" s="24"/>
      <c r="E1941" s="85"/>
      <c r="F1941" s="86"/>
      <c r="G1941" s="87">
        <f t="shared" si="30"/>
        <v>0</v>
      </c>
      <c r="H1941" s="69"/>
      <c r="I1941" s="134"/>
      <c r="J1941" s="29"/>
    </row>
    <row r="1942" spans="1:10">
      <c r="A1942" s="24"/>
      <c r="E1942" s="85"/>
      <c r="F1942" s="86"/>
      <c r="G1942" s="87">
        <f t="shared" si="30"/>
        <v>0</v>
      </c>
      <c r="H1942" s="69"/>
      <c r="I1942" s="134"/>
      <c r="J1942" s="29"/>
    </row>
    <row r="1943" spans="1:10">
      <c r="A1943" s="24"/>
      <c r="E1943" s="85"/>
      <c r="F1943" s="86"/>
      <c r="G1943" s="87">
        <f t="shared" si="30"/>
        <v>0</v>
      </c>
      <c r="H1943" s="69"/>
      <c r="I1943" s="134"/>
      <c r="J1943" s="29"/>
    </row>
    <row r="1944" spans="1:10">
      <c r="A1944" s="24"/>
      <c r="E1944" s="85"/>
      <c r="F1944" s="86"/>
      <c r="G1944" s="87">
        <f t="shared" si="30"/>
        <v>0</v>
      </c>
      <c r="H1944" s="69"/>
      <c r="I1944" s="134"/>
      <c r="J1944" s="29"/>
    </row>
    <row r="1945" spans="1:10">
      <c r="A1945" s="24"/>
      <c r="E1945" s="85"/>
      <c r="F1945" s="86"/>
      <c r="G1945" s="87">
        <f t="shared" si="30"/>
        <v>0</v>
      </c>
      <c r="H1945" s="69"/>
      <c r="I1945" s="134"/>
      <c r="J1945" s="29"/>
    </row>
    <row r="1946" spans="1:10">
      <c r="A1946" s="24"/>
      <c r="E1946" s="85"/>
      <c r="F1946" s="86"/>
      <c r="G1946" s="87">
        <f t="shared" si="30"/>
        <v>0</v>
      </c>
      <c r="H1946" s="69"/>
      <c r="I1946" s="134"/>
      <c r="J1946" s="29"/>
    </row>
    <row r="1947" spans="1:10">
      <c r="A1947" s="24"/>
      <c r="E1947" s="85"/>
      <c r="F1947" s="86"/>
      <c r="G1947" s="87">
        <f t="shared" si="30"/>
        <v>0</v>
      </c>
      <c r="H1947" s="69"/>
      <c r="I1947" s="134"/>
      <c r="J1947" s="29"/>
    </row>
    <row r="1948" spans="1:10">
      <c r="A1948" s="24"/>
      <c r="E1948" s="85"/>
      <c r="F1948" s="86"/>
      <c r="G1948" s="87">
        <f t="shared" si="30"/>
        <v>0</v>
      </c>
      <c r="H1948" s="69"/>
      <c r="I1948" s="134"/>
      <c r="J1948" s="29"/>
    </row>
    <row r="1949" spans="1:10">
      <c r="A1949" s="24"/>
      <c r="E1949" s="85"/>
      <c r="F1949" s="86"/>
      <c r="G1949" s="87">
        <f t="shared" si="30"/>
        <v>0</v>
      </c>
      <c r="H1949" s="69"/>
      <c r="I1949" s="134"/>
      <c r="J1949" s="29"/>
    </row>
    <row r="1950" spans="1:10">
      <c r="A1950" s="24"/>
      <c r="E1950" s="85"/>
      <c r="F1950" s="86"/>
      <c r="G1950" s="87">
        <f t="shared" si="30"/>
        <v>0</v>
      </c>
      <c r="H1950" s="69"/>
      <c r="I1950" s="134"/>
      <c r="J1950" s="29"/>
    </row>
    <row r="1951" spans="1:10">
      <c r="A1951" s="24"/>
      <c r="E1951" s="85"/>
      <c r="F1951" s="86"/>
      <c r="G1951" s="87">
        <f t="shared" si="30"/>
        <v>0</v>
      </c>
      <c r="H1951" s="69"/>
      <c r="I1951" s="134"/>
      <c r="J1951" s="29"/>
    </row>
    <row r="1952" spans="1:10">
      <c r="A1952" s="24"/>
      <c r="E1952" s="85"/>
      <c r="F1952" s="86"/>
      <c r="G1952" s="87">
        <f t="shared" si="30"/>
        <v>0</v>
      </c>
      <c r="H1952" s="69"/>
      <c r="I1952" s="134"/>
      <c r="J1952" s="29"/>
    </row>
    <row r="1953" spans="1:10">
      <c r="A1953" s="24"/>
      <c r="E1953" s="85"/>
      <c r="F1953" s="86"/>
      <c r="G1953" s="87">
        <f t="shared" si="30"/>
        <v>0</v>
      </c>
      <c r="H1953" s="69"/>
      <c r="I1953" s="134"/>
      <c r="J1953" s="29"/>
    </row>
    <row r="1954" spans="1:10">
      <c r="A1954" s="24"/>
      <c r="E1954" s="85"/>
      <c r="F1954" s="86"/>
      <c r="G1954" s="87">
        <f t="shared" si="30"/>
        <v>0</v>
      </c>
      <c r="H1954" s="69"/>
      <c r="I1954" s="134"/>
      <c r="J1954" s="29"/>
    </row>
    <row r="1955" spans="1:10">
      <c r="A1955" s="24"/>
      <c r="E1955" s="85"/>
      <c r="F1955" s="86"/>
      <c r="G1955" s="87">
        <f t="shared" si="30"/>
        <v>0</v>
      </c>
      <c r="H1955" s="69"/>
      <c r="I1955" s="134"/>
      <c r="J1955" s="29"/>
    </row>
    <row r="1956" spans="1:10">
      <c r="A1956" s="24"/>
      <c r="E1956" s="85"/>
      <c r="F1956" s="86"/>
      <c r="G1956" s="87">
        <f t="shared" si="30"/>
        <v>0</v>
      </c>
      <c r="H1956" s="69"/>
      <c r="I1956" s="134"/>
      <c r="J1956" s="29"/>
    </row>
    <row r="1957" spans="1:10">
      <c r="A1957" s="24"/>
      <c r="E1957" s="85"/>
      <c r="F1957" s="86"/>
      <c r="G1957" s="87">
        <f t="shared" si="30"/>
        <v>0</v>
      </c>
      <c r="H1957" s="69"/>
      <c r="I1957" s="134"/>
      <c r="J1957" s="29"/>
    </row>
    <row r="1958" spans="1:10">
      <c r="A1958" s="24"/>
      <c r="E1958" s="85"/>
      <c r="F1958" s="86"/>
      <c r="G1958" s="87">
        <f t="shared" si="30"/>
        <v>0</v>
      </c>
      <c r="H1958" s="69"/>
      <c r="I1958" s="134"/>
      <c r="J1958" s="29"/>
    </row>
    <row r="1959" spans="1:10">
      <c r="A1959" s="24"/>
      <c r="E1959" s="85"/>
      <c r="F1959" s="86"/>
      <c r="G1959" s="87">
        <f t="shared" si="30"/>
        <v>0</v>
      </c>
      <c r="H1959" s="69"/>
      <c r="I1959" s="134"/>
      <c r="J1959" s="29"/>
    </row>
    <row r="1960" spans="1:10">
      <c r="A1960" s="24"/>
      <c r="E1960" s="85"/>
      <c r="F1960" s="86"/>
      <c r="G1960" s="87">
        <f t="shared" si="30"/>
        <v>0</v>
      </c>
      <c r="H1960" s="69"/>
      <c r="I1960" s="134"/>
      <c r="J1960" s="29"/>
    </row>
    <row r="1961" spans="1:10">
      <c r="A1961" s="24"/>
      <c r="E1961" s="85"/>
      <c r="F1961" s="86"/>
      <c r="G1961" s="87">
        <f t="shared" si="30"/>
        <v>0</v>
      </c>
      <c r="H1961" s="69"/>
      <c r="I1961" s="134"/>
      <c r="J1961" s="29"/>
    </row>
    <row r="1962" spans="1:10">
      <c r="A1962" s="24"/>
      <c r="E1962" s="85"/>
      <c r="F1962" s="86"/>
      <c r="G1962" s="87">
        <f t="shared" si="30"/>
        <v>0</v>
      </c>
      <c r="H1962" s="69"/>
      <c r="I1962" s="134"/>
      <c r="J1962" s="29"/>
    </row>
    <row r="1963" spans="1:10">
      <c r="A1963" s="24"/>
      <c r="E1963" s="85"/>
      <c r="F1963" s="86"/>
      <c r="G1963" s="87">
        <f t="shared" si="30"/>
        <v>0</v>
      </c>
      <c r="H1963" s="69"/>
      <c r="I1963" s="134"/>
      <c r="J1963" s="29"/>
    </row>
    <row r="1964" spans="1:10">
      <c r="A1964" s="24"/>
      <c r="E1964" s="85"/>
      <c r="F1964" s="86"/>
      <c r="G1964" s="87">
        <f t="shared" si="30"/>
        <v>0</v>
      </c>
      <c r="H1964" s="69"/>
      <c r="I1964" s="134"/>
      <c r="J1964" s="29"/>
    </row>
    <row r="1965" spans="1:10">
      <c r="A1965" s="24"/>
      <c r="E1965" s="85"/>
      <c r="F1965" s="86"/>
      <c r="G1965" s="87">
        <f t="shared" si="30"/>
        <v>0</v>
      </c>
      <c r="H1965" s="69"/>
      <c r="I1965" s="134"/>
      <c r="J1965" s="29"/>
    </row>
    <row r="1966" spans="1:10">
      <c r="A1966" s="24"/>
      <c r="E1966" s="85"/>
      <c r="F1966" s="86"/>
      <c r="G1966" s="87">
        <f t="shared" si="30"/>
        <v>0</v>
      </c>
      <c r="H1966" s="69"/>
      <c r="I1966" s="134"/>
      <c r="J1966" s="29"/>
    </row>
    <row r="1967" spans="1:10">
      <c r="A1967" s="24"/>
      <c r="E1967" s="85"/>
      <c r="F1967" s="86"/>
      <c r="G1967" s="87">
        <f t="shared" si="30"/>
        <v>0</v>
      </c>
      <c r="H1967" s="69"/>
      <c r="I1967" s="134"/>
      <c r="J1967" s="29"/>
    </row>
    <row r="1968" spans="1:10">
      <c r="A1968" s="24"/>
      <c r="E1968" s="85"/>
      <c r="F1968" s="86"/>
      <c r="G1968" s="87">
        <f t="shared" si="30"/>
        <v>0</v>
      </c>
      <c r="H1968" s="69"/>
      <c r="I1968" s="134"/>
      <c r="J1968" s="29"/>
    </row>
    <row r="1969" spans="1:10">
      <c r="A1969" s="24"/>
      <c r="E1969" s="85"/>
      <c r="F1969" s="86"/>
      <c r="G1969" s="87">
        <f t="shared" si="30"/>
        <v>0</v>
      </c>
      <c r="H1969" s="69"/>
      <c r="I1969" s="134"/>
      <c r="J1969" s="29"/>
    </row>
    <row r="1970" spans="1:10">
      <c r="A1970" s="24"/>
      <c r="E1970" s="85"/>
      <c r="F1970" s="86"/>
      <c r="G1970" s="87">
        <f t="shared" si="30"/>
        <v>0</v>
      </c>
      <c r="H1970" s="69"/>
      <c r="I1970" s="134"/>
      <c r="J1970" s="29"/>
    </row>
    <row r="1971" spans="1:10">
      <c r="A1971" s="24"/>
      <c r="E1971" s="85"/>
      <c r="F1971" s="86"/>
      <c r="G1971" s="87">
        <f t="shared" si="30"/>
        <v>0</v>
      </c>
      <c r="H1971" s="69"/>
      <c r="I1971" s="134"/>
      <c r="J1971" s="29"/>
    </row>
    <row r="1972" spans="1:10">
      <c r="A1972" s="24"/>
      <c r="E1972" s="85"/>
      <c r="F1972" s="86"/>
      <c r="G1972" s="87">
        <f t="shared" si="30"/>
        <v>0</v>
      </c>
      <c r="H1972" s="69"/>
      <c r="I1972" s="134"/>
      <c r="J1972" s="29"/>
    </row>
    <row r="1973" spans="1:10">
      <c r="A1973" s="24"/>
      <c r="E1973" s="85"/>
      <c r="F1973" s="86"/>
      <c r="G1973" s="87">
        <f t="shared" si="30"/>
        <v>0</v>
      </c>
      <c r="H1973" s="69"/>
      <c r="I1973" s="134"/>
      <c r="J1973" s="29"/>
    </row>
    <row r="1974" spans="1:10">
      <c r="A1974" s="24"/>
      <c r="E1974" s="85"/>
      <c r="F1974" s="86"/>
      <c r="G1974" s="87">
        <f t="shared" si="30"/>
        <v>0</v>
      </c>
      <c r="H1974" s="69"/>
      <c r="I1974" s="134"/>
      <c r="J1974" s="29"/>
    </row>
    <row r="1975" spans="1:10">
      <c r="A1975" s="24"/>
      <c r="E1975" s="85"/>
      <c r="F1975" s="86"/>
      <c r="G1975" s="87">
        <f t="shared" si="30"/>
        <v>0</v>
      </c>
      <c r="H1975" s="69"/>
      <c r="I1975" s="134"/>
      <c r="J1975" s="29"/>
    </row>
    <row r="1976" spans="1:10">
      <c r="A1976" s="24"/>
      <c r="E1976" s="85"/>
      <c r="F1976" s="86"/>
      <c r="G1976" s="87">
        <f t="shared" si="30"/>
        <v>0</v>
      </c>
      <c r="H1976" s="69"/>
      <c r="I1976" s="134"/>
      <c r="J1976" s="29"/>
    </row>
    <row r="1977" spans="1:10">
      <c r="A1977" s="24"/>
      <c r="E1977" s="85"/>
      <c r="F1977" s="86"/>
      <c r="G1977" s="87">
        <f t="shared" si="30"/>
        <v>0</v>
      </c>
      <c r="H1977" s="69"/>
      <c r="I1977" s="134"/>
      <c r="J1977" s="29"/>
    </row>
    <row r="1978" spans="1:10">
      <c r="A1978" s="24"/>
      <c r="E1978" s="85"/>
      <c r="F1978" s="86"/>
      <c r="G1978" s="87">
        <f t="shared" si="30"/>
        <v>0</v>
      </c>
      <c r="H1978" s="69"/>
      <c r="I1978" s="134"/>
      <c r="J1978" s="29"/>
    </row>
    <row r="1979" spans="1:10">
      <c r="A1979" s="24"/>
      <c r="E1979" s="85"/>
      <c r="F1979" s="86"/>
      <c r="G1979" s="87">
        <f t="shared" si="30"/>
        <v>0</v>
      </c>
      <c r="H1979" s="69"/>
      <c r="I1979" s="134"/>
      <c r="J1979" s="29"/>
    </row>
    <row r="1980" spans="1:10">
      <c r="A1980" s="24"/>
      <c r="E1980" s="85"/>
      <c r="F1980" s="86"/>
      <c r="G1980" s="87">
        <f t="shared" si="30"/>
        <v>0</v>
      </c>
      <c r="H1980" s="69"/>
      <c r="I1980" s="134"/>
      <c r="J1980" s="29"/>
    </row>
    <row r="1981" spans="1:10">
      <c r="A1981" s="24"/>
      <c r="E1981" s="85"/>
      <c r="F1981" s="86"/>
      <c r="G1981" s="87">
        <f t="shared" si="30"/>
        <v>0</v>
      </c>
      <c r="H1981" s="69"/>
      <c r="I1981" s="134"/>
      <c r="J1981" s="29"/>
    </row>
    <row r="1982" spans="1:10">
      <c r="A1982" s="24"/>
      <c r="E1982" s="85"/>
      <c r="F1982" s="86"/>
      <c r="G1982" s="87">
        <f t="shared" si="30"/>
        <v>0</v>
      </c>
      <c r="H1982" s="69"/>
      <c r="I1982" s="134"/>
      <c r="J1982" s="29"/>
    </row>
    <row r="1983" spans="1:10">
      <c r="A1983" s="24"/>
      <c r="E1983" s="85"/>
      <c r="F1983" s="86"/>
      <c r="G1983" s="87">
        <f t="shared" si="30"/>
        <v>0</v>
      </c>
      <c r="H1983" s="69"/>
      <c r="I1983" s="134"/>
      <c r="J1983" s="29"/>
    </row>
    <row r="1984" spans="1:10">
      <c r="A1984" s="24"/>
      <c r="E1984" s="85"/>
      <c r="F1984" s="86"/>
      <c r="G1984" s="87">
        <f t="shared" si="30"/>
        <v>0</v>
      </c>
      <c r="H1984" s="69"/>
      <c r="I1984" s="134"/>
      <c r="J1984" s="29"/>
    </row>
    <row r="1985" spans="1:10">
      <c r="A1985" s="24"/>
      <c r="E1985" s="85"/>
      <c r="F1985" s="86"/>
      <c r="G1985" s="87">
        <f t="shared" si="30"/>
        <v>0</v>
      </c>
      <c r="H1985" s="69"/>
      <c r="I1985" s="134"/>
      <c r="J1985" s="29"/>
    </row>
    <row r="1986" spans="1:10">
      <c r="A1986" s="24"/>
      <c r="E1986" s="85"/>
      <c r="F1986" s="86"/>
      <c r="G1986" s="87">
        <f t="shared" si="30"/>
        <v>0</v>
      </c>
      <c r="H1986" s="69"/>
      <c r="I1986" s="134"/>
      <c r="J1986" s="29"/>
    </row>
    <row r="1987" spans="1:10">
      <c r="A1987" s="24"/>
      <c r="E1987" s="85"/>
      <c r="F1987" s="86"/>
      <c r="G1987" s="87">
        <f t="shared" ref="G1987:G2000" si="31">E1987+F1987</f>
        <v>0</v>
      </c>
      <c r="H1987" s="69"/>
      <c r="I1987" s="134"/>
      <c r="J1987" s="29"/>
    </row>
    <row r="1988" spans="1:10">
      <c r="A1988" s="24"/>
      <c r="E1988" s="85"/>
      <c r="F1988" s="86"/>
      <c r="G1988" s="87">
        <f t="shared" si="31"/>
        <v>0</v>
      </c>
      <c r="H1988" s="69"/>
      <c r="I1988" s="134"/>
      <c r="J1988" s="29"/>
    </row>
    <row r="1989" spans="1:10">
      <c r="A1989" s="24"/>
      <c r="E1989" s="85"/>
      <c r="F1989" s="86"/>
      <c r="G1989" s="87">
        <f t="shared" si="31"/>
        <v>0</v>
      </c>
      <c r="H1989" s="69"/>
      <c r="I1989" s="134"/>
      <c r="J1989" s="29"/>
    </row>
    <row r="1990" spans="1:10">
      <c r="A1990" s="24"/>
      <c r="E1990" s="85"/>
      <c r="F1990" s="86"/>
      <c r="G1990" s="87">
        <f t="shared" si="31"/>
        <v>0</v>
      </c>
      <c r="H1990" s="69"/>
      <c r="I1990" s="134"/>
      <c r="J1990" s="29"/>
    </row>
    <row r="1991" spans="1:10">
      <c r="A1991" s="24"/>
      <c r="E1991" s="85"/>
      <c r="F1991" s="86"/>
      <c r="G1991" s="87">
        <f t="shared" si="31"/>
        <v>0</v>
      </c>
      <c r="H1991" s="69"/>
      <c r="I1991" s="134"/>
      <c r="J1991" s="29"/>
    </row>
    <row r="1992" spans="1:10">
      <c r="A1992" s="24"/>
      <c r="E1992" s="85"/>
      <c r="F1992" s="86"/>
      <c r="G1992" s="87">
        <f t="shared" si="31"/>
        <v>0</v>
      </c>
      <c r="H1992" s="69"/>
      <c r="I1992" s="134"/>
      <c r="J1992" s="29"/>
    </row>
    <row r="1993" spans="1:10">
      <c r="A1993" s="24"/>
      <c r="E1993" s="85"/>
      <c r="F1993" s="86"/>
      <c r="G1993" s="87">
        <f t="shared" si="31"/>
        <v>0</v>
      </c>
      <c r="H1993" s="69"/>
      <c r="I1993" s="134"/>
      <c r="J1993" s="29"/>
    </row>
    <row r="1994" spans="1:10">
      <c r="A1994" s="24"/>
      <c r="E1994" s="85"/>
      <c r="F1994" s="86"/>
      <c r="G1994" s="87">
        <f t="shared" si="31"/>
        <v>0</v>
      </c>
      <c r="H1994" s="69"/>
      <c r="I1994" s="134"/>
      <c r="J1994" s="29"/>
    </row>
    <row r="1995" spans="1:10">
      <c r="A1995" s="24"/>
      <c r="E1995" s="85"/>
      <c r="F1995" s="86"/>
      <c r="G1995" s="87">
        <f t="shared" si="31"/>
        <v>0</v>
      </c>
      <c r="H1995" s="69"/>
      <c r="I1995" s="134"/>
      <c r="J1995" s="29"/>
    </row>
    <row r="1996" spans="1:10">
      <c r="A1996" s="24"/>
      <c r="E1996" s="85"/>
      <c r="F1996" s="86"/>
      <c r="G1996" s="87">
        <f t="shared" si="31"/>
        <v>0</v>
      </c>
      <c r="H1996" s="69"/>
      <c r="I1996" s="134"/>
      <c r="J1996" s="29"/>
    </row>
    <row r="1997" spans="1:10">
      <c r="A1997" s="24"/>
      <c r="E1997" s="85"/>
      <c r="F1997" s="86"/>
      <c r="G1997" s="87">
        <f t="shared" si="31"/>
        <v>0</v>
      </c>
      <c r="H1997" s="69"/>
      <c r="I1997" s="134"/>
      <c r="J1997" s="29"/>
    </row>
    <row r="1998" spans="1:10">
      <c r="A1998" s="24"/>
      <c r="E1998" s="85"/>
      <c r="F1998" s="86"/>
      <c r="G1998" s="87">
        <f t="shared" si="31"/>
        <v>0</v>
      </c>
      <c r="H1998" s="69"/>
      <c r="I1998" s="134"/>
      <c r="J1998" s="29"/>
    </row>
    <row r="1999" spans="1:10">
      <c r="A1999" s="24"/>
      <c r="E1999" s="85"/>
      <c r="F1999" s="86"/>
      <c r="G1999" s="87">
        <f t="shared" si="31"/>
        <v>0</v>
      </c>
      <c r="H1999" s="69"/>
      <c r="I1999" s="134"/>
      <c r="J1999" s="29"/>
    </row>
    <row r="2000" spans="1:10">
      <c r="A2000" s="24"/>
      <c r="E2000" s="85"/>
      <c r="F2000" s="86"/>
      <c r="G2000" s="87">
        <f t="shared" si="31"/>
        <v>0</v>
      </c>
      <c r="H2000" s="69"/>
      <c r="I2000" s="134"/>
      <c r="J2000" s="29"/>
    </row>
    <row r="2001" spans="1:10" hidden="1">
      <c r="A2001" s="24"/>
      <c r="H2001" s="70"/>
      <c r="J2001" s="29"/>
    </row>
    <row r="2002" spans="1:10" hidden="1">
      <c r="A2002" s="24"/>
      <c r="H2002" s="70"/>
      <c r="J2002" s="29"/>
    </row>
    <row r="2003" spans="1:10" hidden="1">
      <c r="A2003" s="24"/>
      <c r="H2003" s="70"/>
      <c r="J2003" s="29"/>
    </row>
    <row r="2004" spans="1:10" hidden="1">
      <c r="A2004" s="24"/>
      <c r="H2004" s="70"/>
      <c r="J2004" s="29"/>
    </row>
    <row r="2005" spans="1:10" hidden="1">
      <c r="A2005" s="24"/>
      <c r="H2005" s="70"/>
      <c r="J2005" s="29"/>
    </row>
    <row r="2006" spans="1:10" hidden="1">
      <c r="A2006" s="24"/>
      <c r="H2006" s="70"/>
      <c r="J2006" s="29"/>
    </row>
    <row r="2007" spans="1:10" hidden="1">
      <c r="A2007" s="24"/>
      <c r="H2007" s="70"/>
      <c r="J2007" s="29"/>
    </row>
    <row r="2008" spans="1:10" hidden="1">
      <c r="A2008" s="24"/>
      <c r="H2008" s="70"/>
      <c r="J2008" s="29"/>
    </row>
    <row r="2009" spans="1:10" hidden="1">
      <c r="A2009" s="24"/>
      <c r="H2009" s="70"/>
      <c r="J2009" s="29"/>
    </row>
    <row r="2010" spans="1:10" hidden="1">
      <c r="A2010" s="24"/>
      <c r="H2010" s="70"/>
      <c r="J2010" s="29"/>
    </row>
    <row r="2011" spans="1:10" hidden="1">
      <c r="A2011" s="24"/>
      <c r="H2011" s="70"/>
      <c r="J2011" s="29"/>
    </row>
    <row r="2012" spans="1:10" hidden="1">
      <c r="A2012" s="24"/>
      <c r="H2012" s="70"/>
      <c r="J2012" s="29"/>
    </row>
    <row r="2013" spans="1:10" hidden="1">
      <c r="A2013" s="24"/>
      <c r="H2013" s="70"/>
      <c r="J2013" s="29"/>
    </row>
    <row r="2014" spans="1:10" hidden="1">
      <c r="A2014" s="24"/>
      <c r="H2014" s="70"/>
      <c r="J2014" s="29"/>
    </row>
    <row r="2015" spans="1:10" hidden="1">
      <c r="A2015" s="24"/>
      <c r="H2015" s="70"/>
      <c r="J2015" s="29"/>
    </row>
    <row r="2016" spans="1:10" hidden="1">
      <c r="A2016" s="24"/>
      <c r="H2016" s="70"/>
      <c r="J2016" s="29"/>
    </row>
    <row r="2017" spans="1:10" hidden="1">
      <c r="A2017" s="24"/>
      <c r="H2017" s="70"/>
      <c r="J2017" s="29"/>
    </row>
    <row r="2018" spans="1:10" hidden="1">
      <c r="A2018" s="24"/>
      <c r="H2018" s="70"/>
      <c r="J2018" s="29"/>
    </row>
    <row r="2019" spans="1:10" hidden="1">
      <c r="A2019" s="24"/>
      <c r="H2019" s="70"/>
      <c r="J2019" s="29"/>
    </row>
    <row r="2020" spans="1:10" hidden="1">
      <c r="A2020" s="24"/>
      <c r="H2020" s="70"/>
      <c r="J2020" s="29"/>
    </row>
    <row r="2021" spans="1:10" hidden="1">
      <c r="A2021" s="24"/>
      <c r="H2021" s="70"/>
      <c r="J2021" s="29"/>
    </row>
    <row r="2022" spans="1:10" hidden="1">
      <c r="A2022" s="24"/>
      <c r="H2022" s="70"/>
      <c r="J2022" s="29"/>
    </row>
    <row r="2023" spans="1:10" hidden="1">
      <c r="A2023" s="24"/>
      <c r="H2023" s="70"/>
      <c r="J2023" s="29"/>
    </row>
    <row r="2024" spans="1:10" hidden="1">
      <c r="A2024" s="24"/>
      <c r="H2024" s="70"/>
      <c r="J2024" s="29"/>
    </row>
    <row r="2025" spans="1:10" hidden="1">
      <c r="A2025" s="24"/>
      <c r="H2025" s="70"/>
      <c r="J2025" s="29"/>
    </row>
    <row r="2026" spans="1:10" hidden="1">
      <c r="A2026" s="24"/>
      <c r="H2026" s="70"/>
      <c r="J2026" s="29"/>
    </row>
    <row r="2027" spans="1:10" hidden="1">
      <c r="A2027" s="24"/>
      <c r="H2027" s="70"/>
      <c r="J2027" s="29"/>
    </row>
    <row r="2028" spans="1:10" hidden="1">
      <c r="A2028" s="24"/>
      <c r="H2028" s="70"/>
      <c r="J2028" s="29"/>
    </row>
    <row r="2029" spans="1:10" hidden="1">
      <c r="A2029" s="24"/>
      <c r="H2029" s="70"/>
      <c r="J2029" s="29"/>
    </row>
    <row r="2030" spans="1:10" hidden="1">
      <c r="A2030" s="24"/>
      <c r="H2030" s="70"/>
      <c r="J2030" s="29"/>
    </row>
    <row r="2031" spans="1:10" hidden="1">
      <c r="A2031" s="24"/>
      <c r="H2031" s="70"/>
      <c r="J2031" s="29"/>
    </row>
    <row r="2032" spans="1:10" hidden="1">
      <c r="A2032" s="24"/>
      <c r="H2032" s="70"/>
      <c r="J2032" s="29"/>
    </row>
    <row r="2033" spans="1:10" hidden="1">
      <c r="A2033" s="24"/>
      <c r="H2033" s="70"/>
      <c r="J2033" s="29"/>
    </row>
    <row r="2034" spans="1:10" hidden="1">
      <c r="A2034" s="24"/>
      <c r="H2034" s="70"/>
      <c r="J2034" s="29"/>
    </row>
    <row r="2035" spans="1:10" hidden="1">
      <c r="A2035" s="24"/>
      <c r="H2035" s="70"/>
      <c r="J2035" s="29"/>
    </row>
    <row r="2036" spans="1:10" hidden="1">
      <c r="A2036" s="24"/>
      <c r="H2036" s="70"/>
      <c r="J2036" s="29"/>
    </row>
    <row r="2037" spans="1:10" hidden="1">
      <c r="A2037" s="24"/>
      <c r="H2037" s="70"/>
      <c r="J2037" s="29"/>
    </row>
    <row r="2038" spans="1:10" hidden="1">
      <c r="A2038" s="24"/>
      <c r="H2038" s="70"/>
      <c r="J2038" s="29"/>
    </row>
    <row r="2039" spans="1:10" hidden="1">
      <c r="A2039" s="24"/>
      <c r="H2039" s="70"/>
      <c r="J2039" s="29"/>
    </row>
    <row r="2040" spans="1:10" hidden="1">
      <c r="A2040" s="24"/>
      <c r="H2040" s="70"/>
      <c r="J2040" s="29"/>
    </row>
    <row r="2041" spans="1:10" hidden="1">
      <c r="A2041" s="24"/>
      <c r="H2041" s="70"/>
      <c r="J2041" s="29"/>
    </row>
    <row r="2042" spans="1:10" hidden="1">
      <c r="A2042" s="24"/>
      <c r="H2042" s="70"/>
      <c r="J2042" s="29"/>
    </row>
    <row r="2043" spans="1:10" hidden="1">
      <c r="A2043" s="24"/>
      <c r="H2043" s="70"/>
      <c r="J2043" s="29"/>
    </row>
    <row r="2044" spans="1:10" hidden="1">
      <c r="A2044" s="24"/>
      <c r="H2044" s="70"/>
      <c r="J2044" s="29"/>
    </row>
    <row r="2045" spans="1:10" hidden="1">
      <c r="A2045" s="24"/>
      <c r="H2045" s="70"/>
      <c r="J2045" s="29"/>
    </row>
    <row r="2046" spans="1:10" hidden="1">
      <c r="A2046" s="24"/>
      <c r="H2046" s="70"/>
      <c r="J2046" s="29"/>
    </row>
    <row r="2047" spans="1:10" hidden="1">
      <c r="A2047" s="24"/>
      <c r="H2047" s="70"/>
      <c r="J2047" s="29"/>
    </row>
    <row r="2048" spans="1:10" hidden="1">
      <c r="A2048" s="24"/>
      <c r="H2048" s="70"/>
      <c r="J2048" s="29"/>
    </row>
    <row r="2049" spans="1:10" hidden="1">
      <c r="A2049" s="24"/>
      <c r="H2049" s="70"/>
      <c r="J2049" s="29"/>
    </row>
    <row r="2050" spans="1:10" hidden="1">
      <c r="A2050" s="24"/>
      <c r="H2050" s="70"/>
      <c r="J2050" s="29"/>
    </row>
    <row r="2051" spans="1:10" hidden="1">
      <c r="A2051" s="24"/>
      <c r="H2051" s="70"/>
      <c r="J2051" s="29"/>
    </row>
    <row r="2052" spans="1:10" hidden="1">
      <c r="A2052" s="24"/>
      <c r="H2052" s="70"/>
      <c r="J2052" s="29"/>
    </row>
    <row r="2053" spans="1:10" hidden="1">
      <c r="A2053" s="24"/>
      <c r="H2053" s="70"/>
      <c r="J2053" s="29"/>
    </row>
    <row r="2054" spans="1:10" hidden="1">
      <c r="A2054" s="24"/>
      <c r="H2054" s="70"/>
      <c r="J2054" s="29"/>
    </row>
    <row r="2055" spans="1:10" hidden="1">
      <c r="A2055" s="24"/>
      <c r="H2055" s="70"/>
      <c r="J2055" s="29"/>
    </row>
    <row r="2056" spans="1:10" hidden="1">
      <c r="A2056" s="24"/>
      <c r="H2056" s="70"/>
      <c r="J2056" s="29"/>
    </row>
    <row r="2057" spans="1:10" hidden="1">
      <c r="A2057" s="24"/>
      <c r="H2057" s="70"/>
      <c r="J2057" s="29"/>
    </row>
    <row r="2058" spans="1:10" hidden="1">
      <c r="A2058" s="24"/>
      <c r="H2058" s="70"/>
      <c r="J2058" s="29"/>
    </row>
    <row r="2059" spans="1:10" hidden="1">
      <c r="A2059" s="24"/>
      <c r="H2059" s="70"/>
      <c r="J2059" s="29"/>
    </row>
    <row r="2060" spans="1:10" hidden="1">
      <c r="A2060" s="24"/>
      <c r="H2060" s="70"/>
      <c r="J2060" s="29"/>
    </row>
    <row r="2061" spans="1:10" hidden="1">
      <c r="A2061" s="24"/>
      <c r="H2061" s="70"/>
      <c r="J2061" s="29"/>
    </row>
    <row r="2062" spans="1:10" hidden="1">
      <c r="A2062" s="24"/>
      <c r="H2062" s="70"/>
      <c r="J2062" s="29"/>
    </row>
    <row r="2063" spans="1:10" hidden="1">
      <c r="A2063" s="24"/>
      <c r="H2063" s="70"/>
      <c r="J2063" s="29"/>
    </row>
    <row r="2064" spans="1:10" hidden="1">
      <c r="A2064" s="24"/>
      <c r="H2064" s="70"/>
      <c r="J2064" s="29"/>
    </row>
    <row r="2065" spans="1:10" hidden="1">
      <c r="A2065" s="24"/>
      <c r="H2065" s="70"/>
      <c r="J2065" s="29"/>
    </row>
    <row r="2066" spans="1:10" hidden="1">
      <c r="A2066" s="24"/>
      <c r="H2066" s="70"/>
      <c r="J2066" s="29"/>
    </row>
    <row r="2067" spans="1:10" hidden="1">
      <c r="A2067" s="24"/>
      <c r="H2067" s="70"/>
      <c r="J2067" s="29"/>
    </row>
    <row r="2068" spans="1:10" hidden="1">
      <c r="A2068" s="24"/>
      <c r="H2068" s="70"/>
      <c r="J2068" s="29"/>
    </row>
    <row r="2069" spans="1:10" hidden="1">
      <c r="A2069" s="24"/>
      <c r="H2069" s="70"/>
      <c r="J2069" s="29"/>
    </row>
    <row r="2070" spans="1:10" hidden="1">
      <c r="A2070" s="24"/>
      <c r="H2070" s="70"/>
      <c r="J2070" s="29"/>
    </row>
    <row r="2071" spans="1:10" hidden="1">
      <c r="A2071" s="24"/>
      <c r="H2071" s="70"/>
      <c r="J2071" s="29"/>
    </row>
    <row r="2072" spans="1:10" hidden="1">
      <c r="A2072" s="24"/>
      <c r="H2072" s="70"/>
      <c r="J2072" s="29"/>
    </row>
    <row r="2073" spans="1:10" hidden="1">
      <c r="A2073" s="24"/>
      <c r="H2073" s="70"/>
      <c r="J2073" s="29"/>
    </row>
    <row r="2074" spans="1:10" hidden="1">
      <c r="A2074" s="24"/>
      <c r="H2074" s="70"/>
      <c r="J2074" s="29"/>
    </row>
    <row r="2075" spans="1:10" hidden="1">
      <c r="A2075" s="24"/>
      <c r="H2075" s="70"/>
      <c r="J2075" s="29"/>
    </row>
    <row r="2076" spans="1:10" hidden="1">
      <c r="A2076" s="24"/>
      <c r="H2076" s="70"/>
      <c r="J2076" s="29"/>
    </row>
    <row r="2077" spans="1:10" hidden="1">
      <c r="A2077" s="24"/>
      <c r="H2077" s="70"/>
      <c r="J2077" s="29"/>
    </row>
    <row r="2078" spans="1:10" hidden="1">
      <c r="A2078" s="24"/>
      <c r="H2078" s="70"/>
      <c r="J2078" s="29"/>
    </row>
    <row r="2079" spans="1:10" hidden="1">
      <c r="A2079" s="24"/>
      <c r="H2079" s="70"/>
      <c r="J2079" s="29"/>
    </row>
    <row r="2080" spans="1:10" hidden="1">
      <c r="A2080" s="24"/>
      <c r="H2080" s="70"/>
      <c r="J2080" s="29"/>
    </row>
    <row r="2081" spans="1:10" hidden="1">
      <c r="A2081" s="24"/>
      <c r="H2081" s="70"/>
      <c r="J2081" s="29"/>
    </row>
    <row r="2082" spans="1:10" hidden="1">
      <c r="A2082" s="24"/>
      <c r="H2082" s="70"/>
      <c r="J2082" s="29"/>
    </row>
    <row r="2083" spans="1:10" hidden="1">
      <c r="A2083" s="24"/>
      <c r="H2083" s="70"/>
      <c r="J2083" s="29"/>
    </row>
    <row r="2084" spans="1:10" hidden="1">
      <c r="A2084" s="24"/>
      <c r="H2084" s="70"/>
      <c r="J2084" s="29"/>
    </row>
    <row r="2085" spans="1:10" hidden="1">
      <c r="A2085" s="24"/>
      <c r="H2085" s="70"/>
      <c r="J2085" s="29"/>
    </row>
    <row r="2086" spans="1:10" hidden="1">
      <c r="A2086" s="24"/>
      <c r="H2086" s="70"/>
      <c r="J2086" s="29"/>
    </row>
    <row r="2087" spans="1:10" hidden="1">
      <c r="A2087" s="24"/>
      <c r="H2087" s="70"/>
      <c r="J2087" s="29"/>
    </row>
    <row r="2088" spans="1:10" hidden="1">
      <c r="A2088" s="24"/>
      <c r="H2088" s="70"/>
      <c r="J2088" s="29"/>
    </row>
    <row r="2089" spans="1:10" hidden="1">
      <c r="A2089" s="24"/>
      <c r="H2089" s="70"/>
      <c r="J2089" s="29"/>
    </row>
    <row r="2090" spans="1:10" hidden="1">
      <c r="A2090" s="24"/>
      <c r="H2090" s="70"/>
      <c r="J2090" s="29"/>
    </row>
    <row r="2091" spans="1:10" hidden="1">
      <c r="A2091" s="24"/>
      <c r="H2091" s="70"/>
      <c r="J2091" s="29"/>
    </row>
    <row r="2092" spans="1:10" hidden="1">
      <c r="A2092" s="24"/>
      <c r="H2092" s="70"/>
      <c r="J2092" s="29"/>
    </row>
    <row r="2093" spans="1:10" hidden="1">
      <c r="A2093" s="24"/>
      <c r="H2093" s="70"/>
      <c r="J2093" s="29"/>
    </row>
    <row r="2094" spans="1:10" hidden="1">
      <c r="A2094" s="24"/>
      <c r="H2094" s="70"/>
      <c r="J2094" s="29"/>
    </row>
    <row r="2095" spans="1:10" hidden="1">
      <c r="A2095" s="24"/>
      <c r="H2095" s="70"/>
      <c r="J2095" s="29"/>
    </row>
    <row r="2096" spans="1:10" hidden="1">
      <c r="A2096" s="24"/>
      <c r="H2096" s="70"/>
      <c r="J2096" s="29"/>
    </row>
    <row r="2097" spans="1:10" hidden="1">
      <c r="A2097" s="24"/>
      <c r="H2097" s="70"/>
      <c r="J2097" s="29"/>
    </row>
    <row r="2098" spans="1:10" hidden="1">
      <c r="A2098" s="24"/>
      <c r="H2098" s="70"/>
      <c r="J2098" s="29"/>
    </row>
    <row r="2099" spans="1:10" hidden="1">
      <c r="A2099" s="24"/>
      <c r="H2099" s="70"/>
      <c r="J2099" s="29"/>
    </row>
    <row r="2100" spans="1:10" hidden="1">
      <c r="A2100" s="24"/>
      <c r="H2100" s="70"/>
      <c r="J2100" s="29"/>
    </row>
    <row r="2101" spans="1:10" hidden="1">
      <c r="A2101" s="24"/>
      <c r="H2101" s="70"/>
      <c r="J2101" s="29"/>
    </row>
    <row r="2102" spans="1:10" hidden="1">
      <c r="A2102" s="24"/>
      <c r="H2102" s="70"/>
      <c r="J2102" s="29"/>
    </row>
    <row r="2103" spans="1:10" hidden="1">
      <c r="A2103" s="24"/>
      <c r="H2103" s="70"/>
      <c r="J2103" s="29"/>
    </row>
    <row r="2104" spans="1:10" hidden="1">
      <c r="A2104" s="24"/>
      <c r="H2104" s="70"/>
      <c r="J2104" s="29"/>
    </row>
    <row r="2105" spans="1:10" hidden="1">
      <c r="A2105" s="24"/>
      <c r="H2105" s="70"/>
      <c r="J2105" s="29"/>
    </row>
    <row r="2106" spans="1:10" hidden="1">
      <c r="A2106" s="24"/>
      <c r="H2106" s="70"/>
      <c r="J2106" s="29"/>
    </row>
    <row r="2107" spans="1:10" hidden="1">
      <c r="A2107" s="24"/>
      <c r="H2107" s="70"/>
      <c r="J2107" s="29"/>
    </row>
    <row r="2108" spans="1:10" hidden="1">
      <c r="A2108" s="24"/>
      <c r="H2108" s="70"/>
      <c r="J2108" s="29"/>
    </row>
    <row r="2109" spans="1:10" hidden="1">
      <c r="A2109" s="24"/>
      <c r="H2109" s="70"/>
      <c r="J2109" s="29"/>
    </row>
    <row r="2110" spans="1:10" hidden="1">
      <c r="A2110" s="24"/>
      <c r="H2110" s="70"/>
      <c r="J2110" s="29"/>
    </row>
    <row r="2111" spans="1:10" hidden="1">
      <c r="A2111" s="24"/>
      <c r="H2111" s="70"/>
      <c r="J2111" s="29"/>
    </row>
    <row r="2112" spans="1:10" hidden="1">
      <c r="A2112" s="24"/>
      <c r="H2112" s="70"/>
      <c r="J2112" s="29"/>
    </row>
    <row r="2113" spans="1:10" hidden="1">
      <c r="A2113" s="24"/>
      <c r="H2113" s="70"/>
      <c r="J2113" s="29"/>
    </row>
    <row r="2114" spans="1:10" hidden="1">
      <c r="A2114" s="24"/>
      <c r="H2114" s="70"/>
      <c r="J2114" s="29"/>
    </row>
    <row r="2115" spans="1:10" hidden="1">
      <c r="A2115" s="24"/>
      <c r="H2115" s="70"/>
      <c r="J2115" s="29"/>
    </row>
    <row r="2116" spans="1:10" hidden="1">
      <c r="A2116" s="24"/>
      <c r="H2116" s="70"/>
      <c r="J2116" s="29"/>
    </row>
    <row r="2117" spans="1:10" hidden="1">
      <c r="A2117" s="24"/>
      <c r="H2117" s="70"/>
      <c r="J2117" s="29"/>
    </row>
    <row r="2118" spans="1:10" hidden="1">
      <c r="A2118" s="24"/>
      <c r="H2118" s="70"/>
      <c r="J2118" s="29"/>
    </row>
    <row r="2119" spans="1:10" hidden="1">
      <c r="A2119" s="24"/>
      <c r="H2119" s="70"/>
      <c r="J2119" s="29"/>
    </row>
    <row r="2120" spans="1:10" hidden="1">
      <c r="A2120" s="24"/>
      <c r="H2120" s="70"/>
      <c r="J2120" s="29"/>
    </row>
    <row r="2121" spans="1:10" hidden="1">
      <c r="A2121" s="24"/>
      <c r="H2121" s="70"/>
      <c r="J2121" s="29"/>
    </row>
    <row r="2122" spans="1:10" hidden="1">
      <c r="A2122" s="24"/>
      <c r="H2122" s="70"/>
      <c r="J2122" s="29"/>
    </row>
    <row r="2123" spans="1:10" hidden="1">
      <c r="A2123" s="24"/>
      <c r="H2123" s="70"/>
      <c r="J2123" s="29"/>
    </row>
    <row r="2124" spans="1:10" hidden="1">
      <c r="A2124" s="24"/>
      <c r="H2124" s="70"/>
      <c r="J2124" s="29"/>
    </row>
    <row r="2125" spans="1:10" hidden="1">
      <c r="A2125" s="24"/>
      <c r="H2125" s="70"/>
      <c r="J2125" s="29"/>
    </row>
    <row r="2126" spans="1:10" hidden="1">
      <c r="A2126" s="24"/>
      <c r="H2126" s="70"/>
      <c r="J2126" s="29"/>
    </row>
    <row r="2127" spans="1:10" hidden="1">
      <c r="A2127" s="24"/>
      <c r="H2127" s="70"/>
      <c r="J2127" s="29"/>
    </row>
    <row r="2128" spans="1:10" hidden="1">
      <c r="A2128" s="24"/>
      <c r="H2128" s="70"/>
      <c r="J2128" s="29"/>
    </row>
    <row r="2129" spans="1:10" hidden="1">
      <c r="A2129" s="24"/>
      <c r="H2129" s="70"/>
      <c r="J2129" s="29"/>
    </row>
    <row r="2130" spans="1:10" hidden="1">
      <c r="A2130" s="24"/>
      <c r="H2130" s="70"/>
      <c r="J2130" s="29"/>
    </row>
    <row r="2131" spans="1:10" hidden="1">
      <c r="A2131" s="24"/>
      <c r="H2131" s="70"/>
      <c r="J2131" s="29"/>
    </row>
    <row r="2132" spans="1:10" hidden="1">
      <c r="A2132" s="24"/>
      <c r="H2132" s="70"/>
      <c r="J2132" s="29"/>
    </row>
    <row r="2133" spans="1:10" hidden="1">
      <c r="A2133" s="24"/>
      <c r="H2133" s="70"/>
      <c r="J2133" s="29"/>
    </row>
    <row r="2134" spans="1:10" hidden="1">
      <c r="A2134" s="24"/>
      <c r="H2134" s="70"/>
      <c r="J2134" s="29"/>
    </row>
    <row r="2135" spans="1:10" hidden="1">
      <c r="A2135" s="24"/>
      <c r="H2135" s="70"/>
      <c r="J2135" s="29"/>
    </row>
    <row r="2136" spans="1:10" hidden="1">
      <c r="A2136" s="24"/>
      <c r="H2136" s="70"/>
      <c r="J2136" s="29"/>
    </row>
    <row r="2137" spans="1:10" hidden="1">
      <c r="A2137" s="24"/>
      <c r="H2137" s="70"/>
      <c r="J2137" s="29"/>
    </row>
    <row r="2138" spans="1:10" hidden="1">
      <c r="A2138" s="24"/>
      <c r="H2138" s="70"/>
      <c r="J2138" s="29"/>
    </row>
    <row r="2139" spans="1:10" hidden="1">
      <c r="A2139" s="24"/>
      <c r="H2139" s="70"/>
      <c r="J2139" s="29"/>
    </row>
    <row r="2140" spans="1:10" hidden="1">
      <c r="A2140" s="24"/>
      <c r="H2140" s="70"/>
      <c r="J2140" s="29"/>
    </row>
    <row r="2141" spans="1:10" hidden="1">
      <c r="A2141" s="24"/>
      <c r="H2141" s="70"/>
      <c r="J2141" s="29"/>
    </row>
    <row r="2142" spans="1:10" hidden="1">
      <c r="A2142" s="24"/>
      <c r="H2142" s="70"/>
      <c r="J2142" s="29"/>
    </row>
    <row r="2143" spans="1:10" hidden="1">
      <c r="A2143" s="24"/>
      <c r="H2143" s="70"/>
      <c r="J2143" s="29"/>
    </row>
    <row r="2144" spans="1:10" hidden="1">
      <c r="A2144" s="24"/>
      <c r="H2144" s="70"/>
      <c r="J2144" s="29"/>
    </row>
    <row r="2145" spans="1:10" hidden="1">
      <c r="A2145" s="24"/>
      <c r="H2145" s="70"/>
      <c r="J2145" s="29"/>
    </row>
    <row r="2146" spans="1:10" hidden="1">
      <c r="A2146" s="24"/>
      <c r="H2146" s="70"/>
      <c r="J2146" s="29"/>
    </row>
    <row r="2147" spans="1:10" hidden="1">
      <c r="A2147" s="24"/>
      <c r="H2147" s="70"/>
      <c r="J2147" s="29"/>
    </row>
    <row r="2148" spans="1:10" hidden="1">
      <c r="A2148" s="24"/>
      <c r="H2148" s="70"/>
      <c r="J2148" s="29"/>
    </row>
    <row r="2149" spans="1:10" hidden="1">
      <c r="A2149" s="24"/>
      <c r="H2149" s="70"/>
      <c r="J2149" s="29"/>
    </row>
    <row r="2150" spans="1:10" hidden="1">
      <c r="A2150" s="24"/>
      <c r="H2150" s="70"/>
      <c r="J2150" s="29"/>
    </row>
    <row r="2151" spans="1:10" hidden="1">
      <c r="A2151" s="24"/>
      <c r="H2151" s="70"/>
      <c r="J2151" s="29"/>
    </row>
    <row r="2152" spans="1:10" hidden="1">
      <c r="A2152" s="24"/>
      <c r="H2152" s="70"/>
      <c r="J2152" s="29"/>
    </row>
    <row r="2153" spans="1:10" hidden="1">
      <c r="A2153" s="24"/>
      <c r="H2153" s="70"/>
      <c r="J2153" s="29"/>
    </row>
    <row r="2154" spans="1:10" hidden="1">
      <c r="A2154" s="24"/>
      <c r="H2154" s="70"/>
      <c r="J2154" s="29"/>
    </row>
    <row r="2155" spans="1:10" hidden="1">
      <c r="A2155" s="24"/>
      <c r="H2155" s="70"/>
      <c r="J2155" s="29"/>
    </row>
    <row r="2156" spans="1:10" hidden="1">
      <c r="A2156" s="24"/>
      <c r="H2156" s="70"/>
      <c r="J2156" s="29"/>
    </row>
    <row r="2157" spans="1:10" hidden="1">
      <c r="A2157" s="24"/>
      <c r="H2157" s="70"/>
      <c r="J2157" s="29"/>
    </row>
    <row r="2158" spans="1:10" hidden="1">
      <c r="A2158" s="24"/>
      <c r="H2158" s="70"/>
      <c r="J2158" s="29"/>
    </row>
    <row r="2159" spans="1:10" hidden="1">
      <c r="A2159" s="24"/>
      <c r="H2159" s="70"/>
      <c r="J2159" s="29"/>
    </row>
    <row r="2160" spans="1:10" hidden="1">
      <c r="A2160" s="24"/>
      <c r="H2160" s="70"/>
      <c r="J2160" s="29"/>
    </row>
    <row r="2161" spans="1:10" hidden="1">
      <c r="A2161" s="24"/>
      <c r="H2161" s="70"/>
      <c r="J2161" s="29"/>
    </row>
    <row r="2162" spans="1:10" hidden="1">
      <c r="A2162" s="24"/>
      <c r="H2162" s="70"/>
      <c r="J2162" s="29"/>
    </row>
    <row r="2163" spans="1:10" hidden="1">
      <c r="A2163" s="24"/>
      <c r="H2163" s="70"/>
      <c r="J2163" s="29"/>
    </row>
    <row r="2164" spans="1:10" hidden="1">
      <c r="A2164" s="24"/>
      <c r="H2164" s="70"/>
      <c r="J2164" s="29"/>
    </row>
    <row r="2165" spans="1:10" hidden="1">
      <c r="A2165" s="24"/>
      <c r="H2165" s="70"/>
      <c r="J2165" s="29"/>
    </row>
    <row r="2166" spans="1:10" hidden="1">
      <c r="A2166" s="24"/>
      <c r="H2166" s="70"/>
      <c r="J2166" s="29"/>
    </row>
    <row r="2167" spans="1:10" hidden="1">
      <c r="A2167" s="24"/>
      <c r="H2167" s="70"/>
      <c r="J2167" s="29"/>
    </row>
    <row r="2168" spans="1:10" hidden="1">
      <c r="A2168" s="24"/>
      <c r="H2168" s="70"/>
      <c r="J2168" s="29"/>
    </row>
    <row r="2169" spans="1:10" hidden="1">
      <c r="A2169" s="24"/>
      <c r="H2169" s="70"/>
      <c r="J2169" s="29"/>
    </row>
    <row r="2170" spans="1:10" hidden="1">
      <c r="A2170" s="24"/>
      <c r="H2170" s="70"/>
      <c r="J2170" s="29"/>
    </row>
    <row r="2171" spans="1:10" hidden="1">
      <c r="A2171" s="24"/>
      <c r="H2171" s="70"/>
      <c r="J2171" s="29"/>
    </row>
    <row r="2172" spans="1:10" hidden="1">
      <c r="A2172" s="24"/>
      <c r="H2172" s="70"/>
      <c r="J2172" s="29"/>
    </row>
    <row r="2173" spans="1:10" hidden="1">
      <c r="A2173" s="24"/>
      <c r="H2173" s="70"/>
      <c r="J2173" s="29"/>
    </row>
    <row r="2174" spans="1:10" hidden="1">
      <c r="A2174" s="24"/>
      <c r="H2174" s="70"/>
      <c r="J2174" s="29"/>
    </row>
    <row r="2175" spans="1:10" hidden="1">
      <c r="A2175" s="24"/>
      <c r="H2175" s="70"/>
      <c r="J2175" s="29"/>
    </row>
    <row r="2176" spans="1:10" hidden="1">
      <c r="A2176" s="24"/>
      <c r="H2176" s="70"/>
      <c r="J2176" s="29"/>
    </row>
    <row r="2177" spans="1:10" hidden="1">
      <c r="A2177" s="24"/>
      <c r="H2177" s="70"/>
      <c r="J2177" s="29"/>
    </row>
    <row r="2178" spans="1:10" hidden="1">
      <c r="A2178" s="24"/>
      <c r="H2178" s="70"/>
      <c r="J2178" s="29"/>
    </row>
    <row r="2179" spans="1:10" hidden="1">
      <c r="A2179" s="24"/>
      <c r="H2179" s="70"/>
      <c r="J2179" s="29"/>
    </row>
    <row r="2180" spans="1:10" hidden="1">
      <c r="A2180" s="24"/>
      <c r="H2180" s="70"/>
      <c r="J2180" s="29"/>
    </row>
    <row r="2181" spans="1:10" hidden="1">
      <c r="A2181" s="24"/>
      <c r="H2181" s="70"/>
      <c r="J2181" s="29"/>
    </row>
    <row r="2182" spans="1:10" hidden="1">
      <c r="A2182" s="24"/>
      <c r="H2182" s="70"/>
      <c r="J2182" s="29"/>
    </row>
    <row r="2183" spans="1:10" hidden="1">
      <c r="A2183" s="24"/>
      <c r="H2183" s="70"/>
      <c r="J2183" s="29"/>
    </row>
    <row r="2184" spans="1:10" hidden="1">
      <c r="A2184" s="24"/>
      <c r="H2184" s="70"/>
      <c r="J2184" s="29"/>
    </row>
    <row r="2185" spans="1:10" hidden="1">
      <c r="A2185" s="24"/>
      <c r="H2185" s="70"/>
      <c r="J2185" s="29"/>
    </row>
    <row r="2186" spans="1:10" hidden="1">
      <c r="A2186" s="24"/>
      <c r="H2186" s="70"/>
      <c r="J2186" s="29"/>
    </row>
    <row r="2187" spans="1:10" hidden="1">
      <c r="A2187" s="24"/>
      <c r="H2187" s="70"/>
      <c r="J2187" s="29"/>
    </row>
    <row r="2188" spans="1:10" hidden="1">
      <c r="A2188" s="24"/>
      <c r="H2188" s="70"/>
      <c r="J2188" s="29"/>
    </row>
    <row r="2189" spans="1:10" hidden="1">
      <c r="A2189" s="24"/>
      <c r="H2189" s="70"/>
      <c r="J2189" s="29"/>
    </row>
    <row r="2190" spans="1:10" hidden="1">
      <c r="A2190" s="24"/>
      <c r="H2190" s="70"/>
      <c r="J2190" s="29"/>
    </row>
    <row r="2191" spans="1:10" hidden="1">
      <c r="A2191" s="24"/>
      <c r="H2191" s="70"/>
      <c r="J2191" s="29"/>
    </row>
    <row r="2192" spans="1:10" hidden="1">
      <c r="A2192" s="24"/>
      <c r="H2192" s="70"/>
      <c r="J2192" s="29"/>
    </row>
    <row r="2193" spans="1:10" hidden="1">
      <c r="A2193" s="24"/>
      <c r="H2193" s="70"/>
      <c r="J2193" s="29"/>
    </row>
    <row r="2194" spans="1:10" hidden="1">
      <c r="A2194" s="24"/>
      <c r="H2194" s="70"/>
      <c r="J2194" s="29"/>
    </row>
    <row r="2195" spans="1:10" hidden="1">
      <c r="A2195" s="24"/>
      <c r="H2195" s="70"/>
      <c r="J2195" s="29"/>
    </row>
    <row r="2196" spans="1:10" hidden="1">
      <c r="A2196" s="24"/>
      <c r="H2196" s="70"/>
      <c r="J2196" s="29"/>
    </row>
    <row r="2197" spans="1:10" hidden="1">
      <c r="A2197" s="24"/>
      <c r="H2197" s="70"/>
      <c r="J2197" s="29"/>
    </row>
    <row r="2198" spans="1:10" hidden="1">
      <c r="A2198" s="24"/>
      <c r="H2198" s="70"/>
      <c r="J2198" s="29"/>
    </row>
    <row r="2199" spans="1:10" hidden="1">
      <c r="A2199" s="24"/>
      <c r="H2199" s="70"/>
      <c r="J2199" s="29"/>
    </row>
    <row r="2200" spans="1:10" hidden="1">
      <c r="A2200" s="24"/>
      <c r="H2200" s="70"/>
      <c r="J2200" s="29"/>
    </row>
    <row r="2201" spans="1:10" hidden="1">
      <c r="A2201" s="24"/>
      <c r="H2201" s="70"/>
      <c r="J2201" s="29"/>
    </row>
    <row r="2202" spans="1:10" hidden="1">
      <c r="A2202" s="24"/>
      <c r="H2202" s="70"/>
      <c r="J2202" s="29"/>
    </row>
    <row r="2203" spans="1:10" hidden="1">
      <c r="A2203" s="24"/>
      <c r="H2203" s="70"/>
      <c r="J2203" s="29"/>
    </row>
    <row r="2204" spans="1:10" hidden="1">
      <c r="A2204" s="24"/>
      <c r="H2204" s="70"/>
      <c r="J2204" s="29"/>
    </row>
    <row r="2205" spans="1:10" hidden="1">
      <c r="A2205" s="24"/>
      <c r="H2205" s="70"/>
      <c r="J2205" s="29"/>
    </row>
    <row r="2206" spans="1:10" hidden="1">
      <c r="A2206" s="24"/>
      <c r="H2206" s="70"/>
      <c r="J2206" s="29"/>
    </row>
    <row r="2207" spans="1:10" hidden="1">
      <c r="A2207" s="24"/>
      <c r="H2207" s="70"/>
      <c r="J2207" s="29"/>
    </row>
    <row r="2208" spans="1:10" hidden="1">
      <c r="A2208" s="24"/>
      <c r="H2208" s="70"/>
      <c r="J2208" s="29"/>
    </row>
    <row r="2209" spans="1:10" hidden="1">
      <c r="A2209" s="24"/>
      <c r="H2209" s="70"/>
      <c r="J2209" s="29"/>
    </row>
    <row r="2210" spans="1:10" hidden="1">
      <c r="A2210" s="24"/>
      <c r="H2210" s="70"/>
      <c r="J2210" s="29"/>
    </row>
    <row r="2211" spans="1:10" hidden="1">
      <c r="A2211" s="24"/>
      <c r="H2211" s="70"/>
      <c r="J2211" s="29"/>
    </row>
    <row r="2212" spans="1:10" hidden="1">
      <c r="A2212" s="24"/>
      <c r="H2212" s="70"/>
      <c r="J2212" s="29"/>
    </row>
    <row r="2213" spans="1:10" hidden="1">
      <c r="A2213" s="24"/>
      <c r="H2213" s="70"/>
      <c r="J2213" s="29"/>
    </row>
    <row r="2214" spans="1:10" hidden="1">
      <c r="A2214" s="24"/>
      <c r="H2214" s="70"/>
      <c r="J2214" s="29"/>
    </row>
    <row r="2215" spans="1:10" hidden="1">
      <c r="A2215" s="24"/>
      <c r="H2215" s="70"/>
      <c r="J2215" s="29"/>
    </row>
    <row r="2216" spans="1:10" hidden="1">
      <c r="A2216" s="24"/>
      <c r="H2216" s="70"/>
      <c r="J2216" s="29"/>
    </row>
    <row r="2217" spans="1:10" hidden="1">
      <c r="A2217" s="24"/>
      <c r="H2217" s="70"/>
      <c r="J2217" s="29"/>
    </row>
    <row r="2218" spans="1:10" hidden="1">
      <c r="A2218" s="24"/>
      <c r="H2218" s="70"/>
      <c r="J2218" s="29"/>
    </row>
    <row r="2219" spans="1:10" hidden="1">
      <c r="A2219" s="24"/>
      <c r="H2219" s="70"/>
      <c r="J2219" s="29"/>
    </row>
    <row r="2220" spans="1:10" hidden="1">
      <c r="A2220" s="24"/>
      <c r="H2220" s="70"/>
      <c r="J2220" s="29"/>
    </row>
    <row r="2221" spans="1:10" hidden="1">
      <c r="A2221" s="24"/>
      <c r="H2221" s="70"/>
      <c r="J2221" s="29"/>
    </row>
    <row r="2222" spans="1:10" hidden="1">
      <c r="A2222" s="24"/>
      <c r="H2222" s="70"/>
      <c r="J2222" s="29"/>
    </row>
    <row r="2223" spans="1:10" hidden="1">
      <c r="A2223" s="24"/>
      <c r="H2223" s="70"/>
      <c r="J2223" s="29"/>
    </row>
    <row r="2224" spans="1:10" hidden="1">
      <c r="A2224" s="24"/>
      <c r="H2224" s="70"/>
      <c r="J2224" s="29"/>
    </row>
    <row r="2225" spans="1:10" hidden="1">
      <c r="A2225" s="24"/>
      <c r="H2225" s="70"/>
      <c r="J2225" s="29"/>
    </row>
    <row r="2226" spans="1:10" hidden="1">
      <c r="A2226" s="24"/>
      <c r="H2226" s="70"/>
      <c r="J2226" s="29"/>
    </row>
    <row r="2227" spans="1:10" hidden="1">
      <c r="A2227" s="24"/>
      <c r="H2227" s="70"/>
      <c r="J2227" s="29"/>
    </row>
    <row r="2228" spans="1:10" hidden="1">
      <c r="A2228" s="24"/>
      <c r="H2228" s="70"/>
      <c r="J2228" s="29"/>
    </row>
    <row r="2229" spans="1:10" hidden="1">
      <c r="A2229" s="24"/>
      <c r="H2229" s="70"/>
      <c r="J2229" s="29"/>
    </row>
    <row r="2230" spans="1:10" hidden="1">
      <c r="A2230" s="24"/>
      <c r="H2230" s="70"/>
      <c r="J2230" s="29"/>
    </row>
    <row r="2231" spans="1:10" hidden="1">
      <c r="A2231" s="24"/>
      <c r="H2231" s="70"/>
      <c r="J2231" s="29"/>
    </row>
    <row r="2232" spans="1:10" hidden="1">
      <c r="A2232" s="24"/>
      <c r="H2232" s="70"/>
      <c r="J2232" s="29"/>
    </row>
    <row r="2233" spans="1:10" hidden="1">
      <c r="A2233" s="24"/>
      <c r="H2233" s="70"/>
      <c r="J2233" s="29"/>
    </row>
    <row r="2234" spans="1:10" hidden="1">
      <c r="A2234" s="24"/>
      <c r="H2234" s="70"/>
      <c r="J2234" s="29"/>
    </row>
    <row r="2235" spans="1:10" hidden="1">
      <c r="A2235" s="24"/>
      <c r="H2235" s="70"/>
      <c r="J2235" s="29"/>
    </row>
    <row r="2236" spans="1:10" hidden="1">
      <c r="A2236" s="24"/>
      <c r="H2236" s="70"/>
      <c r="J2236" s="29"/>
    </row>
    <row r="2237" spans="1:10" hidden="1">
      <c r="A2237" s="24"/>
      <c r="H2237" s="70"/>
      <c r="J2237" s="29"/>
    </row>
    <row r="2238" spans="1:10" hidden="1">
      <c r="A2238" s="24"/>
      <c r="H2238" s="70"/>
      <c r="J2238" s="29"/>
    </row>
    <row r="2239" spans="1:10" hidden="1">
      <c r="A2239" s="24"/>
      <c r="H2239" s="70"/>
      <c r="J2239" s="29"/>
    </row>
    <row r="2240" spans="1:10" hidden="1">
      <c r="A2240" s="24"/>
      <c r="H2240" s="70"/>
      <c r="J2240" s="29"/>
    </row>
    <row r="2241" spans="1:10" hidden="1">
      <c r="A2241" s="24"/>
      <c r="H2241" s="70"/>
      <c r="J2241" s="29"/>
    </row>
    <row r="2242" spans="1:10" hidden="1">
      <c r="A2242" s="24"/>
      <c r="H2242" s="70"/>
      <c r="J2242" s="29"/>
    </row>
    <row r="2243" spans="1:10" hidden="1">
      <c r="A2243" s="24"/>
      <c r="H2243" s="70"/>
      <c r="J2243" s="29"/>
    </row>
    <row r="2244" spans="1:10" hidden="1">
      <c r="A2244" s="24"/>
      <c r="H2244" s="70"/>
      <c r="J2244" s="29"/>
    </row>
    <row r="2245" spans="1:10" hidden="1">
      <c r="A2245" s="24"/>
      <c r="H2245" s="70"/>
      <c r="J2245" s="29"/>
    </row>
    <row r="2246" spans="1:10" hidden="1">
      <c r="A2246" s="24"/>
      <c r="H2246" s="70"/>
      <c r="J2246" s="29"/>
    </row>
    <row r="2247" spans="1:10" hidden="1">
      <c r="A2247" s="24"/>
      <c r="H2247" s="70"/>
      <c r="J2247" s="29"/>
    </row>
    <row r="2248" spans="1:10" hidden="1">
      <c r="A2248" s="24"/>
      <c r="H2248" s="70"/>
      <c r="J2248" s="29"/>
    </row>
    <row r="2249" spans="1:10" hidden="1">
      <c r="A2249" s="24"/>
      <c r="H2249" s="70"/>
      <c r="J2249" s="29"/>
    </row>
    <row r="2250" spans="1:10" hidden="1">
      <c r="A2250" s="24"/>
      <c r="H2250" s="70"/>
      <c r="J2250" s="29"/>
    </row>
    <row r="2251" spans="1:10" hidden="1">
      <c r="A2251" s="24"/>
      <c r="H2251" s="70"/>
      <c r="J2251" s="29"/>
    </row>
    <row r="2252" spans="1:10" hidden="1">
      <c r="A2252" s="24"/>
      <c r="H2252" s="70"/>
      <c r="J2252" s="29"/>
    </row>
    <row r="2253" spans="1:10" hidden="1">
      <c r="A2253" s="24"/>
      <c r="H2253" s="70"/>
      <c r="J2253" s="29"/>
    </row>
    <row r="2254" spans="1:10" hidden="1">
      <c r="A2254" s="24"/>
      <c r="H2254" s="70"/>
      <c r="J2254" s="29"/>
    </row>
    <row r="2255" spans="1:10" hidden="1">
      <c r="A2255" s="24"/>
      <c r="H2255" s="70"/>
      <c r="J2255" s="29"/>
    </row>
    <row r="2256" spans="1:10" hidden="1">
      <c r="A2256" s="24"/>
      <c r="H2256" s="70"/>
      <c r="J2256" s="29"/>
    </row>
    <row r="2257" spans="1:10" hidden="1">
      <c r="A2257" s="24"/>
      <c r="H2257" s="70"/>
      <c r="J2257" s="29"/>
    </row>
    <row r="2258" spans="1:10" hidden="1">
      <c r="A2258" s="24"/>
      <c r="H2258" s="70"/>
      <c r="J2258" s="29"/>
    </row>
    <row r="2259" spans="1:10" hidden="1">
      <c r="A2259" s="24"/>
      <c r="H2259" s="70"/>
      <c r="J2259" s="29"/>
    </row>
    <row r="2260" spans="1:10" hidden="1">
      <c r="A2260" s="24"/>
      <c r="H2260" s="70"/>
      <c r="J2260" s="29"/>
    </row>
    <row r="2261" spans="1:10" hidden="1">
      <c r="A2261" s="24"/>
      <c r="H2261" s="70"/>
      <c r="J2261" s="29"/>
    </row>
    <row r="2262" spans="1:10" hidden="1">
      <c r="A2262" s="24"/>
      <c r="H2262" s="70"/>
      <c r="J2262" s="29"/>
    </row>
    <row r="2263" spans="1:10" hidden="1">
      <c r="A2263" s="24"/>
      <c r="H2263" s="70"/>
      <c r="J2263" s="29"/>
    </row>
    <row r="2264" spans="1:10" hidden="1">
      <c r="A2264" s="24"/>
      <c r="H2264" s="70"/>
      <c r="J2264" s="29"/>
    </row>
    <row r="2265" spans="1:10" hidden="1">
      <c r="A2265" s="24"/>
      <c r="H2265" s="70"/>
      <c r="J2265" s="29"/>
    </row>
    <row r="2266" spans="1:10" hidden="1">
      <c r="A2266" s="24"/>
      <c r="H2266" s="70"/>
      <c r="J2266" s="29"/>
    </row>
    <row r="2267" spans="1:10" hidden="1">
      <c r="A2267" s="24"/>
      <c r="H2267" s="70"/>
      <c r="J2267" s="29"/>
    </row>
    <row r="2268" spans="1:10" hidden="1">
      <c r="A2268" s="24"/>
      <c r="H2268" s="70"/>
      <c r="J2268" s="29"/>
    </row>
    <row r="2269" spans="1:10" hidden="1">
      <c r="A2269" s="24"/>
      <c r="H2269" s="70"/>
      <c r="J2269" s="29"/>
    </row>
    <row r="2270" spans="1:10" hidden="1">
      <c r="A2270" s="24"/>
      <c r="H2270" s="70"/>
      <c r="J2270" s="29"/>
    </row>
    <row r="2271" spans="1:10" hidden="1">
      <c r="A2271" s="24"/>
      <c r="H2271" s="70"/>
      <c r="J2271" s="29"/>
    </row>
    <row r="2272" spans="1:10" hidden="1">
      <c r="A2272" s="24"/>
      <c r="H2272" s="70"/>
      <c r="J2272" s="29"/>
    </row>
    <row r="2273" spans="1:10" hidden="1">
      <c r="A2273" s="24"/>
      <c r="H2273" s="70"/>
      <c r="J2273" s="29"/>
    </row>
    <row r="2274" spans="1:10" hidden="1">
      <c r="A2274" s="24"/>
      <c r="H2274" s="70"/>
      <c r="J2274" s="29"/>
    </row>
    <row r="2275" spans="1:10" hidden="1">
      <c r="A2275" s="24"/>
      <c r="H2275" s="70"/>
      <c r="J2275" s="29"/>
    </row>
    <row r="2276" spans="1:10" hidden="1">
      <c r="A2276" s="24"/>
      <c r="H2276" s="70"/>
      <c r="J2276" s="29"/>
    </row>
    <row r="2277" spans="1:10" hidden="1">
      <c r="A2277" s="24"/>
      <c r="H2277" s="70"/>
      <c r="J2277" s="29"/>
    </row>
    <row r="2278" spans="1:10" hidden="1">
      <c r="A2278" s="24"/>
      <c r="H2278" s="70"/>
      <c r="J2278" s="29"/>
    </row>
    <row r="2279" spans="1:10" hidden="1">
      <c r="A2279" s="24"/>
      <c r="H2279" s="70"/>
      <c r="J2279" s="29"/>
    </row>
    <row r="2280" spans="1:10" hidden="1">
      <c r="A2280" s="24"/>
      <c r="H2280" s="70"/>
      <c r="J2280" s="29"/>
    </row>
    <row r="2281" spans="1:10" hidden="1">
      <c r="A2281" s="24"/>
      <c r="H2281" s="70"/>
      <c r="J2281" s="29"/>
    </row>
    <row r="2282" spans="1:10" hidden="1">
      <c r="A2282" s="24"/>
      <c r="H2282" s="70"/>
      <c r="J2282" s="29"/>
    </row>
    <row r="2283" spans="1:10" hidden="1">
      <c r="A2283" s="24"/>
      <c r="H2283" s="70"/>
      <c r="J2283" s="29"/>
    </row>
    <row r="2284" spans="1:10" hidden="1">
      <c r="A2284" s="24"/>
      <c r="H2284" s="70"/>
      <c r="J2284" s="29"/>
    </row>
    <row r="2285" spans="1:10" hidden="1">
      <c r="A2285" s="24"/>
      <c r="H2285" s="70"/>
      <c r="J2285" s="29"/>
    </row>
    <row r="2286" spans="1:10" hidden="1">
      <c r="A2286" s="24"/>
      <c r="H2286" s="70"/>
      <c r="J2286" s="29"/>
    </row>
    <row r="2287" spans="1:10" hidden="1">
      <c r="A2287" s="24"/>
      <c r="H2287" s="70"/>
      <c r="J2287" s="29"/>
    </row>
    <row r="2288" spans="1:10" hidden="1">
      <c r="A2288" s="24"/>
      <c r="H2288" s="70"/>
      <c r="J2288" s="29"/>
    </row>
    <row r="2289" spans="1:10" hidden="1">
      <c r="A2289" s="24"/>
      <c r="H2289" s="70"/>
      <c r="J2289" s="29"/>
    </row>
    <row r="2290" spans="1:10" hidden="1">
      <c r="A2290" s="24"/>
      <c r="H2290" s="70"/>
      <c r="J2290" s="29"/>
    </row>
    <row r="2291" spans="1:10" hidden="1">
      <c r="A2291" s="24"/>
      <c r="H2291" s="70"/>
      <c r="J2291" s="29"/>
    </row>
    <row r="2292" spans="1:10" hidden="1">
      <c r="A2292" s="24"/>
      <c r="H2292" s="70"/>
      <c r="J2292" s="29"/>
    </row>
    <row r="2293" spans="1:10" hidden="1">
      <c r="A2293" s="24"/>
      <c r="H2293" s="70"/>
      <c r="J2293" s="29"/>
    </row>
    <row r="2294" spans="1:10" hidden="1">
      <c r="A2294" s="24"/>
      <c r="H2294" s="70"/>
      <c r="J2294" s="29"/>
    </row>
    <row r="2295" spans="1:10" hidden="1">
      <c r="A2295" s="24"/>
      <c r="H2295" s="70"/>
      <c r="J2295" s="29"/>
    </row>
    <row r="2296" spans="1:10" hidden="1">
      <c r="A2296" s="24"/>
      <c r="H2296" s="70"/>
      <c r="J2296" s="29"/>
    </row>
    <row r="2297" spans="1:10" hidden="1">
      <c r="A2297" s="24"/>
      <c r="H2297" s="70"/>
      <c r="J2297" s="29"/>
    </row>
    <row r="2298" spans="1:10" hidden="1">
      <c r="A2298" s="24"/>
      <c r="H2298" s="70"/>
      <c r="J2298" s="29"/>
    </row>
    <row r="2299" spans="1:10" hidden="1">
      <c r="A2299" s="24"/>
      <c r="H2299" s="70"/>
      <c r="J2299" s="29"/>
    </row>
    <row r="2300" spans="1:10" hidden="1">
      <c r="A2300" s="24"/>
      <c r="H2300" s="70"/>
      <c r="J2300" s="29"/>
    </row>
    <row r="2301" spans="1:10" hidden="1">
      <c r="A2301" s="24"/>
      <c r="H2301" s="70"/>
      <c r="J2301" s="29"/>
    </row>
    <row r="2302" spans="1:10" hidden="1">
      <c r="A2302" s="24"/>
      <c r="H2302" s="70"/>
      <c r="J2302" s="29"/>
    </row>
    <row r="2303" spans="1:10" hidden="1">
      <c r="A2303" s="24"/>
      <c r="H2303" s="70"/>
      <c r="J2303" s="29"/>
    </row>
    <row r="2304" spans="1:10" hidden="1">
      <c r="A2304" s="24"/>
      <c r="H2304" s="70"/>
      <c r="J2304" s="29"/>
    </row>
    <row r="2305" spans="1:10" hidden="1">
      <c r="A2305" s="24"/>
      <c r="H2305" s="70"/>
      <c r="J2305" s="29"/>
    </row>
    <row r="2306" spans="1:10" hidden="1">
      <c r="A2306" s="24"/>
      <c r="H2306" s="70"/>
      <c r="J2306" s="29"/>
    </row>
    <row r="2307" spans="1:10" hidden="1">
      <c r="A2307" s="24"/>
      <c r="H2307" s="70"/>
      <c r="J2307" s="29"/>
    </row>
    <row r="2308" spans="1:10" hidden="1">
      <c r="A2308" s="24"/>
      <c r="H2308" s="70"/>
      <c r="J2308" s="29"/>
    </row>
    <row r="2309" spans="1:10" hidden="1">
      <c r="A2309" s="24"/>
      <c r="H2309" s="70"/>
      <c r="J2309" s="29"/>
    </row>
    <row r="2310" spans="1:10" hidden="1">
      <c r="A2310" s="24"/>
      <c r="H2310" s="70"/>
      <c r="J2310" s="29"/>
    </row>
    <row r="2311" spans="1:10" hidden="1">
      <c r="A2311" s="24"/>
      <c r="H2311" s="70"/>
      <c r="J2311" s="29"/>
    </row>
    <row r="2312" spans="1:10" hidden="1">
      <c r="A2312" s="24"/>
      <c r="H2312" s="70"/>
      <c r="J2312" s="29"/>
    </row>
    <row r="2313" spans="1:10" hidden="1">
      <c r="A2313" s="24"/>
      <c r="H2313" s="70"/>
      <c r="J2313" s="29"/>
    </row>
    <row r="2314" spans="1:10" hidden="1">
      <c r="A2314" s="24"/>
      <c r="H2314" s="70"/>
      <c r="J2314" s="29"/>
    </row>
    <row r="2315" spans="1:10" hidden="1">
      <c r="A2315" s="24"/>
      <c r="H2315" s="70"/>
      <c r="J2315" s="29"/>
    </row>
    <row r="2316" spans="1:10" hidden="1">
      <c r="A2316" s="24"/>
      <c r="H2316" s="70"/>
      <c r="J2316" s="29"/>
    </row>
    <row r="2317" spans="1:10" hidden="1">
      <c r="A2317" s="24"/>
      <c r="H2317" s="70"/>
      <c r="J2317" s="29"/>
    </row>
    <row r="2318" spans="1:10" hidden="1">
      <c r="A2318" s="24"/>
      <c r="H2318" s="70"/>
      <c r="J2318" s="29"/>
    </row>
    <row r="2319" spans="1:10" hidden="1">
      <c r="A2319" s="24"/>
      <c r="H2319" s="70"/>
      <c r="J2319" s="29"/>
    </row>
    <row r="2320" spans="1:10" hidden="1">
      <c r="A2320" s="24"/>
      <c r="H2320" s="70"/>
      <c r="J2320" s="29"/>
    </row>
    <row r="2321" spans="1:10" hidden="1">
      <c r="A2321" s="24"/>
      <c r="H2321" s="70"/>
      <c r="J2321" s="29"/>
    </row>
    <row r="2322" spans="1:10" hidden="1">
      <c r="A2322" s="24"/>
      <c r="H2322" s="70"/>
      <c r="J2322" s="29"/>
    </row>
    <row r="2323" spans="1:10" hidden="1">
      <c r="A2323" s="24"/>
      <c r="H2323" s="70"/>
      <c r="J2323" s="29"/>
    </row>
    <row r="2324" spans="1:10" hidden="1">
      <c r="A2324" s="24"/>
      <c r="H2324" s="70"/>
      <c r="J2324" s="29"/>
    </row>
    <row r="2325" spans="1:10" hidden="1">
      <c r="A2325" s="24"/>
      <c r="H2325" s="70"/>
      <c r="J2325" s="29"/>
    </row>
    <row r="2326" spans="1:10" hidden="1">
      <c r="A2326" s="24"/>
      <c r="H2326" s="70"/>
      <c r="J2326" s="29"/>
    </row>
    <row r="2327" spans="1:10" hidden="1">
      <c r="A2327" s="24"/>
      <c r="H2327" s="70"/>
      <c r="J2327" s="29"/>
    </row>
    <row r="2328" spans="1:10" hidden="1">
      <c r="A2328" s="24"/>
      <c r="H2328" s="70"/>
      <c r="J2328" s="29"/>
    </row>
    <row r="2329" spans="1:10" hidden="1">
      <c r="A2329" s="24"/>
      <c r="H2329" s="70"/>
      <c r="J2329" s="29"/>
    </row>
    <row r="2330" spans="1:10" hidden="1">
      <c r="A2330" s="24"/>
      <c r="H2330" s="70"/>
      <c r="J2330" s="29"/>
    </row>
    <row r="2331" spans="1:10" hidden="1">
      <c r="A2331" s="24"/>
      <c r="H2331" s="70"/>
      <c r="J2331" s="29"/>
    </row>
    <row r="2332" spans="1:10" hidden="1">
      <c r="A2332" s="24"/>
      <c r="H2332" s="70"/>
      <c r="J2332" s="29"/>
    </row>
    <row r="2333" spans="1:10" hidden="1">
      <c r="A2333" s="24"/>
      <c r="H2333" s="70"/>
      <c r="J2333" s="29"/>
    </row>
    <row r="2334" spans="1:10" hidden="1">
      <c r="A2334" s="24"/>
      <c r="H2334" s="70"/>
      <c r="J2334" s="29"/>
    </row>
    <row r="2335" spans="1:10" hidden="1">
      <c r="A2335" s="24"/>
      <c r="H2335" s="70"/>
      <c r="J2335" s="29"/>
    </row>
    <row r="2336" spans="1:10" hidden="1">
      <c r="A2336" s="24"/>
      <c r="H2336" s="70"/>
      <c r="J2336" s="29"/>
    </row>
    <row r="2337" spans="1:10" hidden="1">
      <c r="A2337" s="24"/>
      <c r="H2337" s="70"/>
      <c r="J2337" s="29"/>
    </row>
    <row r="2338" spans="1:10" hidden="1">
      <c r="A2338" s="24"/>
      <c r="H2338" s="70"/>
      <c r="J2338" s="29"/>
    </row>
    <row r="2339" spans="1:10" hidden="1">
      <c r="A2339" s="24"/>
      <c r="H2339" s="70"/>
      <c r="J2339" s="29"/>
    </row>
    <row r="2340" spans="1:10" hidden="1">
      <c r="A2340" s="24"/>
      <c r="H2340" s="70"/>
      <c r="J2340" s="29"/>
    </row>
    <row r="2341" spans="1:10" hidden="1">
      <c r="A2341" s="24"/>
      <c r="H2341" s="70"/>
      <c r="J2341" s="29"/>
    </row>
    <row r="2342" spans="1:10" hidden="1">
      <c r="A2342" s="24"/>
      <c r="H2342" s="70"/>
      <c r="J2342" s="29"/>
    </row>
    <row r="2343" spans="1:10" hidden="1">
      <c r="A2343" s="24"/>
      <c r="H2343" s="70"/>
      <c r="J2343" s="29"/>
    </row>
    <row r="2344" spans="1:10" hidden="1">
      <c r="A2344" s="24"/>
      <c r="H2344" s="70"/>
      <c r="J2344" s="29"/>
    </row>
    <row r="2345" spans="1:10" hidden="1">
      <c r="A2345" s="24"/>
      <c r="H2345" s="70"/>
      <c r="J2345" s="29"/>
    </row>
    <row r="2346" spans="1:10" hidden="1">
      <c r="A2346" s="24"/>
      <c r="H2346" s="70"/>
      <c r="J2346" s="29"/>
    </row>
    <row r="2347" spans="1:10" hidden="1">
      <c r="A2347" s="24"/>
      <c r="H2347" s="70"/>
      <c r="J2347" s="29"/>
    </row>
    <row r="2348" spans="1:10" hidden="1">
      <c r="A2348" s="24"/>
      <c r="H2348" s="70"/>
      <c r="J2348" s="29"/>
    </row>
    <row r="2349" spans="1:10" hidden="1">
      <c r="A2349" s="24"/>
      <c r="H2349" s="70"/>
      <c r="J2349" s="29"/>
    </row>
    <row r="2350" spans="1:10" hidden="1">
      <c r="A2350" s="24"/>
      <c r="H2350" s="70"/>
      <c r="J2350" s="29"/>
    </row>
    <row r="2351" spans="1:10" hidden="1">
      <c r="A2351" s="24"/>
      <c r="H2351" s="70"/>
      <c r="J2351" s="29"/>
    </row>
    <row r="2352" spans="1:10" hidden="1">
      <c r="A2352" s="24"/>
      <c r="H2352" s="70"/>
      <c r="J2352" s="29"/>
    </row>
    <row r="2353" spans="1:10" hidden="1">
      <c r="A2353" s="24"/>
      <c r="H2353" s="70"/>
      <c r="J2353" s="29"/>
    </row>
    <row r="2354" spans="1:10" hidden="1">
      <c r="A2354" s="24"/>
      <c r="H2354" s="70"/>
      <c r="J2354" s="29"/>
    </row>
    <row r="2355" spans="1:10" hidden="1">
      <c r="A2355" s="24"/>
      <c r="H2355" s="70"/>
      <c r="J2355" s="29"/>
    </row>
    <row r="2356" spans="1:10" hidden="1">
      <c r="A2356" s="24"/>
      <c r="H2356" s="70"/>
      <c r="J2356" s="29"/>
    </row>
    <row r="2357" spans="1:10" hidden="1">
      <c r="A2357" s="24"/>
      <c r="H2357" s="70"/>
      <c r="J2357" s="29"/>
    </row>
    <row r="2358" spans="1:10" hidden="1">
      <c r="A2358" s="24"/>
      <c r="H2358" s="70"/>
      <c r="J2358" s="29"/>
    </row>
    <row r="2359" spans="1:10" hidden="1">
      <c r="A2359" s="24"/>
      <c r="H2359" s="70"/>
      <c r="J2359" s="29"/>
    </row>
    <row r="2360" spans="1:10" hidden="1">
      <c r="A2360" s="24"/>
      <c r="H2360" s="70"/>
      <c r="J2360" s="29"/>
    </row>
    <row r="2361" spans="1:10" hidden="1">
      <c r="A2361" s="24"/>
      <c r="H2361" s="70"/>
      <c r="J2361" s="29"/>
    </row>
    <row r="2362" spans="1:10" hidden="1">
      <c r="A2362" s="24"/>
      <c r="H2362" s="70"/>
      <c r="J2362" s="29"/>
    </row>
    <row r="2363" spans="1:10" hidden="1">
      <c r="A2363" s="24"/>
      <c r="H2363" s="70"/>
      <c r="J2363" s="29"/>
    </row>
    <row r="2364" spans="1:10" hidden="1">
      <c r="A2364" s="24"/>
      <c r="H2364" s="70"/>
      <c r="J2364" s="29"/>
    </row>
    <row r="2365" spans="1:10" hidden="1">
      <c r="A2365" s="24"/>
      <c r="H2365" s="70"/>
      <c r="J2365" s="29"/>
    </row>
    <row r="2366" spans="1:10" hidden="1">
      <c r="A2366" s="24"/>
      <c r="H2366" s="70"/>
      <c r="J2366" s="29"/>
    </row>
    <row r="2367" spans="1:10" hidden="1">
      <c r="A2367" s="24"/>
      <c r="H2367" s="70"/>
      <c r="J2367" s="29"/>
    </row>
    <row r="2368" spans="1:10" hidden="1">
      <c r="A2368" s="24"/>
      <c r="H2368" s="70"/>
      <c r="J2368" s="29"/>
    </row>
    <row r="2369" spans="1:10" hidden="1">
      <c r="A2369" s="24"/>
      <c r="H2369" s="70"/>
      <c r="J2369" s="29"/>
    </row>
    <row r="2370" spans="1:10" hidden="1">
      <c r="A2370" s="24"/>
      <c r="H2370" s="70"/>
      <c r="J2370" s="29"/>
    </row>
    <row r="2371" spans="1:10" hidden="1">
      <c r="A2371" s="24"/>
      <c r="H2371" s="70"/>
      <c r="J2371" s="29"/>
    </row>
    <row r="2372" spans="1:10" hidden="1">
      <c r="A2372" s="24"/>
      <c r="H2372" s="70"/>
      <c r="J2372" s="29"/>
    </row>
    <row r="2373" spans="1:10" hidden="1">
      <c r="A2373" s="24"/>
      <c r="H2373" s="70"/>
      <c r="J2373" s="29"/>
    </row>
    <row r="2374" spans="1:10" hidden="1">
      <c r="A2374" s="24"/>
      <c r="H2374" s="70"/>
      <c r="J2374" s="29"/>
    </row>
    <row r="2375" spans="1:10" hidden="1">
      <c r="A2375" s="24"/>
      <c r="H2375" s="70"/>
      <c r="J2375" s="29"/>
    </row>
    <row r="2376" spans="1:10" hidden="1">
      <c r="A2376" s="24"/>
      <c r="H2376" s="70"/>
      <c r="J2376" s="29"/>
    </row>
    <row r="2377" spans="1:10" hidden="1">
      <c r="A2377" s="24"/>
      <c r="H2377" s="70"/>
      <c r="J2377" s="29"/>
    </row>
    <row r="2378" spans="1:10" hidden="1">
      <c r="A2378" s="24"/>
      <c r="H2378" s="70"/>
      <c r="J2378" s="29"/>
    </row>
    <row r="2379" spans="1:10" hidden="1">
      <c r="A2379" s="24"/>
      <c r="H2379" s="70"/>
      <c r="J2379" s="29"/>
    </row>
    <row r="2380" spans="1:10" hidden="1">
      <c r="A2380" s="24"/>
      <c r="H2380" s="70"/>
      <c r="J2380" s="29"/>
    </row>
    <row r="2381" spans="1:10" hidden="1">
      <c r="A2381" s="24"/>
      <c r="H2381" s="70"/>
      <c r="J2381" s="29"/>
    </row>
    <row r="2382" spans="1:10" hidden="1">
      <c r="A2382" s="24"/>
      <c r="H2382" s="70"/>
      <c r="J2382" s="29"/>
    </row>
    <row r="2383" spans="1:10" hidden="1">
      <c r="A2383" s="24"/>
      <c r="H2383" s="70"/>
      <c r="J2383" s="29"/>
    </row>
    <row r="2384" spans="1:10" hidden="1">
      <c r="A2384" s="24"/>
      <c r="H2384" s="70"/>
      <c r="J2384" s="29"/>
    </row>
    <row r="2385" spans="1:10" hidden="1">
      <c r="A2385" s="24"/>
      <c r="H2385" s="70"/>
      <c r="J2385" s="29"/>
    </row>
    <row r="2386" spans="1:10" hidden="1">
      <c r="A2386" s="24"/>
      <c r="H2386" s="70"/>
      <c r="J2386" s="29"/>
    </row>
    <row r="2387" spans="1:10" hidden="1">
      <c r="A2387" s="24"/>
      <c r="H2387" s="70"/>
      <c r="J2387" s="29"/>
    </row>
    <row r="2388" spans="1:10" hidden="1">
      <c r="A2388" s="24"/>
      <c r="H2388" s="70"/>
      <c r="J2388" s="29"/>
    </row>
    <row r="2389" spans="1:10" hidden="1">
      <c r="A2389" s="24"/>
      <c r="H2389" s="70"/>
      <c r="J2389" s="29"/>
    </row>
    <row r="2390" spans="1:10" hidden="1">
      <c r="A2390" s="24"/>
      <c r="H2390" s="70"/>
      <c r="J2390" s="29"/>
    </row>
    <row r="2391" spans="1:10" hidden="1">
      <c r="A2391" s="24"/>
      <c r="H2391" s="70"/>
      <c r="J2391" s="29"/>
    </row>
    <row r="2392" spans="1:10" hidden="1">
      <c r="A2392" s="24"/>
      <c r="H2392" s="70"/>
      <c r="J2392" s="29"/>
    </row>
    <row r="2393" spans="1:10" hidden="1">
      <c r="A2393" s="24"/>
      <c r="H2393" s="70"/>
      <c r="J2393" s="29"/>
    </row>
    <row r="2394" spans="1:10" hidden="1">
      <c r="A2394" s="24"/>
      <c r="H2394" s="70"/>
      <c r="J2394" s="29"/>
    </row>
    <row r="2395" spans="1:10" hidden="1">
      <c r="A2395" s="24"/>
      <c r="H2395" s="70"/>
      <c r="J2395" s="29"/>
    </row>
    <row r="2396" spans="1:10" hidden="1">
      <c r="A2396" s="24"/>
      <c r="H2396" s="70"/>
      <c r="J2396" s="29"/>
    </row>
    <row r="2397" spans="1:10" hidden="1">
      <c r="A2397" s="24"/>
      <c r="H2397" s="70"/>
      <c r="J2397" s="29"/>
    </row>
    <row r="2398" spans="1:10" hidden="1">
      <c r="A2398" s="24"/>
      <c r="H2398" s="70"/>
      <c r="J2398" s="29"/>
    </row>
    <row r="2399" spans="1:10" hidden="1">
      <c r="A2399" s="24"/>
      <c r="H2399" s="70"/>
      <c r="J2399" s="29"/>
    </row>
    <row r="2400" spans="1:10" hidden="1">
      <c r="A2400" s="24"/>
      <c r="H2400" s="70"/>
      <c r="J2400" s="29"/>
    </row>
    <row r="2401" spans="1:10" hidden="1">
      <c r="A2401" s="24"/>
      <c r="H2401" s="70"/>
      <c r="J2401" s="29"/>
    </row>
    <row r="2402" spans="1:10" hidden="1">
      <c r="A2402" s="24"/>
      <c r="H2402" s="70"/>
      <c r="J2402" s="29"/>
    </row>
    <row r="2403" spans="1:10" hidden="1">
      <c r="A2403" s="24"/>
      <c r="H2403" s="70"/>
      <c r="J2403" s="29"/>
    </row>
    <row r="2404" spans="1:10" hidden="1">
      <c r="A2404" s="24"/>
      <c r="H2404" s="70"/>
      <c r="J2404" s="29"/>
    </row>
    <row r="2405" spans="1:10" hidden="1">
      <c r="A2405" s="24"/>
      <c r="H2405" s="70"/>
      <c r="J2405" s="29"/>
    </row>
    <row r="2406" spans="1:10" hidden="1">
      <c r="A2406" s="24"/>
      <c r="H2406" s="70"/>
      <c r="J2406" s="29"/>
    </row>
    <row r="2407" spans="1:10" hidden="1">
      <c r="A2407" s="24"/>
      <c r="H2407" s="70"/>
      <c r="J2407" s="29"/>
    </row>
    <row r="2408" spans="1:10" hidden="1">
      <c r="A2408" s="24"/>
      <c r="H2408" s="70"/>
      <c r="J2408" s="29"/>
    </row>
    <row r="2409" spans="1:10" hidden="1">
      <c r="A2409" s="24"/>
      <c r="H2409" s="70"/>
      <c r="J2409" s="29"/>
    </row>
    <row r="2410" spans="1:10" hidden="1">
      <c r="A2410" s="24"/>
      <c r="H2410" s="70"/>
      <c r="J2410" s="29"/>
    </row>
    <row r="2411" spans="1:10" hidden="1">
      <c r="A2411" s="24"/>
      <c r="H2411" s="70"/>
      <c r="J2411" s="29"/>
    </row>
    <row r="2412" spans="1:10" hidden="1">
      <c r="A2412" s="24"/>
      <c r="H2412" s="70"/>
      <c r="J2412" s="29"/>
    </row>
    <row r="2413" spans="1:10" hidden="1">
      <c r="A2413" s="24"/>
      <c r="H2413" s="70"/>
      <c r="J2413" s="29"/>
    </row>
    <row r="2414" spans="1:10" hidden="1">
      <c r="A2414" s="24"/>
      <c r="H2414" s="70"/>
      <c r="J2414" s="29"/>
    </row>
    <row r="2415" spans="1:10" hidden="1">
      <c r="A2415" s="24"/>
      <c r="H2415" s="70"/>
      <c r="J2415" s="29"/>
    </row>
    <row r="2416" spans="1:10" hidden="1">
      <c r="A2416" s="24"/>
      <c r="H2416" s="70"/>
      <c r="J2416" s="29"/>
    </row>
    <row r="2417" spans="1:10" hidden="1">
      <c r="A2417" s="24"/>
      <c r="H2417" s="70"/>
      <c r="J2417" s="29"/>
    </row>
    <row r="2418" spans="1:10" hidden="1">
      <c r="A2418" s="24"/>
      <c r="H2418" s="70"/>
      <c r="J2418" s="29"/>
    </row>
    <row r="2419" spans="1:10" hidden="1">
      <c r="A2419" s="24"/>
      <c r="H2419" s="70"/>
      <c r="J2419" s="29"/>
    </row>
    <row r="2420" spans="1:10" hidden="1">
      <c r="A2420" s="24"/>
      <c r="H2420" s="70"/>
      <c r="J2420" s="29"/>
    </row>
    <row r="2421" spans="1:10" hidden="1">
      <c r="A2421" s="24"/>
      <c r="H2421" s="70"/>
      <c r="J2421" s="29"/>
    </row>
    <row r="2422" spans="1:10" hidden="1">
      <c r="A2422" s="24"/>
      <c r="H2422" s="70"/>
      <c r="J2422" s="29"/>
    </row>
    <row r="2423" spans="1:10" hidden="1">
      <c r="A2423" s="24"/>
      <c r="H2423" s="70"/>
      <c r="J2423" s="29"/>
    </row>
    <row r="2424" spans="1:10" hidden="1">
      <c r="A2424" s="24"/>
      <c r="H2424" s="70"/>
      <c r="J2424" s="29"/>
    </row>
    <row r="2425" spans="1:10" hidden="1">
      <c r="A2425" s="24"/>
      <c r="H2425" s="70"/>
      <c r="J2425" s="29"/>
    </row>
    <row r="2426" spans="1:10" hidden="1">
      <c r="A2426" s="24"/>
      <c r="H2426" s="70"/>
      <c r="J2426" s="29"/>
    </row>
    <row r="2427" spans="1:10" hidden="1">
      <c r="A2427" s="24"/>
      <c r="H2427" s="70"/>
      <c r="J2427" s="29"/>
    </row>
    <row r="2428" spans="1:10" hidden="1">
      <c r="A2428" s="24"/>
      <c r="H2428" s="70"/>
      <c r="J2428" s="29"/>
    </row>
    <row r="2429" spans="1:10" hidden="1">
      <c r="A2429" s="24"/>
      <c r="H2429" s="70"/>
      <c r="J2429" s="29"/>
    </row>
    <row r="2430" spans="1:10" hidden="1">
      <c r="A2430" s="24"/>
      <c r="H2430" s="70"/>
      <c r="J2430" s="29"/>
    </row>
    <row r="2431" spans="1:10" hidden="1">
      <c r="A2431" s="24"/>
      <c r="H2431" s="70"/>
      <c r="J2431" s="29"/>
    </row>
    <row r="2432" spans="1:10" hidden="1">
      <c r="A2432" s="24"/>
      <c r="H2432" s="70"/>
      <c r="J2432" s="29"/>
    </row>
    <row r="2433" spans="1:10" hidden="1">
      <c r="A2433" s="24"/>
      <c r="H2433" s="70"/>
      <c r="J2433" s="29"/>
    </row>
    <row r="2434" spans="1:10" hidden="1">
      <c r="A2434" s="24"/>
      <c r="H2434" s="70"/>
      <c r="J2434" s="29"/>
    </row>
    <row r="2435" spans="1:10" hidden="1">
      <c r="A2435" s="24"/>
      <c r="H2435" s="70"/>
      <c r="J2435" s="29"/>
    </row>
    <row r="2436" spans="1:10" hidden="1">
      <c r="A2436" s="24"/>
      <c r="H2436" s="70"/>
      <c r="J2436" s="29"/>
    </row>
    <row r="2437" spans="1:10" hidden="1">
      <c r="A2437" s="24"/>
      <c r="H2437" s="70"/>
      <c r="J2437" s="29"/>
    </row>
    <row r="2438" spans="1:10" hidden="1">
      <c r="A2438" s="24"/>
      <c r="H2438" s="70"/>
      <c r="J2438" s="29"/>
    </row>
    <row r="2439" spans="1:10" hidden="1">
      <c r="A2439" s="24"/>
      <c r="H2439" s="70"/>
      <c r="J2439" s="29"/>
    </row>
    <row r="2440" spans="1:10" hidden="1">
      <c r="A2440" s="24"/>
      <c r="H2440" s="70"/>
      <c r="J2440" s="29"/>
    </row>
    <row r="2441" spans="1:10" hidden="1">
      <c r="A2441" s="24"/>
      <c r="H2441" s="70"/>
      <c r="J2441" s="29"/>
    </row>
    <row r="2442" spans="1:10" hidden="1">
      <c r="A2442" s="24"/>
      <c r="H2442" s="70"/>
      <c r="J2442" s="29"/>
    </row>
    <row r="2443" spans="1:10" hidden="1">
      <c r="A2443" s="24"/>
      <c r="H2443" s="70"/>
      <c r="J2443" s="29"/>
    </row>
    <row r="2444" spans="1:10" hidden="1">
      <c r="A2444" s="24"/>
      <c r="H2444" s="70"/>
      <c r="J2444" s="29"/>
    </row>
    <row r="2445" spans="1:10" hidden="1">
      <c r="A2445" s="24"/>
      <c r="H2445" s="70"/>
      <c r="J2445" s="29"/>
    </row>
    <row r="2446" spans="1:10" hidden="1">
      <c r="A2446" s="24"/>
      <c r="H2446" s="70"/>
      <c r="J2446" s="29"/>
    </row>
    <row r="2447" spans="1:10" hidden="1">
      <c r="A2447" s="24"/>
      <c r="H2447" s="70"/>
      <c r="J2447" s="29"/>
    </row>
    <row r="2448" spans="1:10" hidden="1">
      <c r="A2448" s="24"/>
      <c r="H2448" s="70"/>
      <c r="J2448" s="29"/>
    </row>
    <row r="2449" spans="1:10" hidden="1">
      <c r="A2449" s="24"/>
      <c r="H2449" s="70"/>
      <c r="J2449" s="29"/>
    </row>
    <row r="2450" spans="1:10" hidden="1">
      <c r="A2450" s="24"/>
      <c r="H2450" s="70"/>
      <c r="J2450" s="29"/>
    </row>
    <row r="2451" spans="1:10" hidden="1">
      <c r="A2451" s="24"/>
      <c r="H2451" s="70"/>
      <c r="J2451" s="29"/>
    </row>
    <row r="2452" spans="1:10" hidden="1">
      <c r="A2452" s="24"/>
      <c r="H2452" s="70"/>
      <c r="J2452" s="29"/>
    </row>
    <row r="2453" spans="1:10" hidden="1">
      <c r="A2453" s="24"/>
      <c r="H2453" s="70"/>
      <c r="J2453" s="29"/>
    </row>
    <row r="2454" spans="1:10" hidden="1">
      <c r="A2454" s="24"/>
      <c r="H2454" s="70"/>
      <c r="J2454" s="29"/>
    </row>
    <row r="2455" spans="1:10" hidden="1">
      <c r="A2455" s="24"/>
      <c r="H2455" s="70"/>
      <c r="J2455" s="29"/>
    </row>
    <row r="2456" spans="1:10" hidden="1">
      <c r="A2456" s="24"/>
      <c r="H2456" s="70"/>
      <c r="J2456" s="29"/>
    </row>
    <row r="2457" spans="1:10" hidden="1">
      <c r="A2457" s="24"/>
      <c r="H2457" s="70"/>
      <c r="J2457" s="29"/>
    </row>
    <row r="2458" spans="1:10" hidden="1">
      <c r="A2458" s="24"/>
      <c r="H2458" s="70"/>
      <c r="J2458" s="29"/>
    </row>
    <row r="2459" spans="1:10" hidden="1">
      <c r="A2459" s="24"/>
      <c r="H2459" s="70"/>
      <c r="J2459" s="29"/>
    </row>
    <row r="2460" spans="1:10" hidden="1">
      <c r="A2460" s="24"/>
      <c r="H2460" s="70"/>
      <c r="J2460" s="29"/>
    </row>
    <row r="2461" spans="1:10" hidden="1">
      <c r="A2461" s="24"/>
      <c r="H2461" s="70"/>
      <c r="J2461" s="29"/>
    </row>
    <row r="2462" spans="1:10" hidden="1">
      <c r="A2462" s="24"/>
      <c r="H2462" s="70"/>
      <c r="J2462" s="29"/>
    </row>
    <row r="2463" spans="1:10" hidden="1">
      <c r="A2463" s="24"/>
      <c r="H2463" s="70"/>
      <c r="J2463" s="29"/>
    </row>
    <row r="2464" spans="1:10" hidden="1">
      <c r="A2464" s="24"/>
      <c r="H2464" s="70"/>
      <c r="J2464" s="29"/>
    </row>
    <row r="2465" spans="1:10" hidden="1">
      <c r="A2465" s="24"/>
      <c r="H2465" s="70"/>
      <c r="J2465" s="29"/>
    </row>
    <row r="2466" spans="1:10" hidden="1">
      <c r="A2466" s="24"/>
      <c r="H2466" s="70"/>
      <c r="J2466" s="29"/>
    </row>
    <row r="2467" spans="1:10" hidden="1">
      <c r="A2467" s="24"/>
      <c r="H2467" s="70"/>
      <c r="J2467" s="29"/>
    </row>
    <row r="2468" spans="1:10" hidden="1">
      <c r="A2468" s="24"/>
      <c r="H2468" s="70"/>
      <c r="J2468" s="29"/>
    </row>
    <row r="2469" spans="1:10" hidden="1">
      <c r="A2469" s="24"/>
      <c r="H2469" s="70"/>
      <c r="J2469" s="29"/>
    </row>
    <row r="2470" spans="1:10" hidden="1">
      <c r="A2470" s="24"/>
      <c r="H2470" s="70"/>
      <c r="J2470" s="29"/>
    </row>
    <row r="2471" spans="1:10" hidden="1">
      <c r="A2471" s="24"/>
      <c r="H2471" s="70"/>
      <c r="J2471" s="29"/>
    </row>
    <row r="2472" spans="1:10" hidden="1">
      <c r="A2472" s="24"/>
      <c r="H2472" s="70"/>
      <c r="J2472" s="29"/>
    </row>
    <row r="2473" spans="1:10" hidden="1">
      <c r="A2473" s="24"/>
      <c r="H2473" s="70"/>
      <c r="J2473" s="29"/>
    </row>
    <row r="2474" spans="1:10" hidden="1">
      <c r="A2474" s="24"/>
      <c r="H2474" s="70"/>
      <c r="J2474" s="29"/>
    </row>
    <row r="2475" spans="1:10" hidden="1">
      <c r="A2475" s="24"/>
      <c r="H2475" s="70"/>
      <c r="J2475" s="29"/>
    </row>
    <row r="2476" spans="1:10" hidden="1">
      <c r="A2476" s="24"/>
      <c r="H2476" s="70"/>
      <c r="J2476" s="29"/>
    </row>
    <row r="2477" spans="1:10" hidden="1">
      <c r="A2477" s="24"/>
      <c r="H2477" s="70"/>
      <c r="J2477" s="29"/>
    </row>
    <row r="2478" spans="1:10" hidden="1">
      <c r="A2478" s="24"/>
      <c r="H2478" s="70"/>
      <c r="J2478" s="29"/>
    </row>
    <row r="2479" spans="1:10" hidden="1">
      <c r="A2479" s="24"/>
      <c r="H2479" s="70"/>
      <c r="J2479" s="29"/>
    </row>
    <row r="2480" spans="1:10" hidden="1">
      <c r="A2480" s="24"/>
      <c r="H2480" s="70"/>
      <c r="J2480" s="29"/>
    </row>
    <row r="2481" spans="1:10" hidden="1">
      <c r="A2481" s="24"/>
      <c r="H2481" s="70"/>
      <c r="J2481" s="29"/>
    </row>
    <row r="2482" spans="1:10" hidden="1">
      <c r="A2482" s="24"/>
      <c r="H2482" s="70"/>
      <c r="J2482" s="29"/>
    </row>
    <row r="2483" spans="1:10" hidden="1">
      <c r="A2483" s="24"/>
      <c r="H2483" s="70"/>
      <c r="J2483" s="29"/>
    </row>
    <row r="2484" spans="1:10" hidden="1">
      <c r="A2484" s="24"/>
      <c r="H2484" s="70"/>
      <c r="J2484" s="29"/>
    </row>
    <row r="2485" spans="1:10" hidden="1">
      <c r="A2485" s="24"/>
      <c r="H2485" s="70"/>
      <c r="J2485" s="29"/>
    </row>
    <row r="2486" spans="1:10" hidden="1">
      <c r="A2486" s="24"/>
      <c r="H2486" s="70"/>
      <c r="J2486" s="29"/>
    </row>
    <row r="2487" spans="1:10" hidden="1">
      <c r="A2487" s="24"/>
      <c r="H2487" s="70"/>
      <c r="J2487" s="29"/>
    </row>
    <row r="2488" spans="1:10" hidden="1">
      <c r="A2488" s="24"/>
      <c r="H2488" s="70"/>
      <c r="J2488" s="29"/>
    </row>
    <row r="2489" spans="1:10" hidden="1">
      <c r="A2489" s="24"/>
      <c r="H2489" s="70"/>
      <c r="J2489" s="29"/>
    </row>
    <row r="2490" spans="1:10" hidden="1">
      <c r="A2490" s="24"/>
      <c r="H2490" s="70"/>
      <c r="J2490" s="29"/>
    </row>
    <row r="2491" spans="1:10" hidden="1">
      <c r="A2491" s="24"/>
      <c r="H2491" s="70"/>
      <c r="J2491" s="29"/>
    </row>
    <row r="2492" spans="1:10" hidden="1">
      <c r="A2492" s="24"/>
      <c r="H2492" s="70"/>
      <c r="J2492" s="29"/>
    </row>
    <row r="2493" spans="1:10" hidden="1">
      <c r="A2493" s="24"/>
      <c r="H2493" s="70"/>
      <c r="J2493" s="29"/>
    </row>
    <row r="2494" spans="1:10" hidden="1">
      <c r="A2494" s="24"/>
      <c r="H2494" s="70"/>
      <c r="J2494" s="29"/>
    </row>
    <row r="2495" spans="1:10" hidden="1">
      <c r="A2495" s="24"/>
      <c r="H2495" s="70"/>
      <c r="J2495" s="29"/>
    </row>
    <row r="2496" spans="1:10" hidden="1">
      <c r="A2496" s="24"/>
      <c r="H2496" s="70"/>
      <c r="J2496" s="29"/>
    </row>
    <row r="2497" spans="1:10" hidden="1">
      <c r="A2497" s="24"/>
      <c r="H2497" s="70"/>
      <c r="J2497" s="29"/>
    </row>
    <row r="2498" spans="1:10" hidden="1">
      <c r="A2498" s="24"/>
      <c r="H2498" s="70"/>
      <c r="J2498" s="29"/>
    </row>
    <row r="2499" spans="1:10" hidden="1">
      <c r="A2499" s="24"/>
      <c r="H2499" s="70"/>
      <c r="J2499" s="29"/>
    </row>
    <row r="2500" spans="1:10" hidden="1">
      <c r="A2500" s="24"/>
      <c r="H2500" s="70"/>
      <c r="J2500" s="29"/>
    </row>
    <row r="2501" spans="1:10" hidden="1">
      <c r="A2501" s="24"/>
      <c r="H2501" s="70"/>
      <c r="J2501" s="29"/>
    </row>
    <row r="2502" spans="1:10" hidden="1">
      <c r="A2502" s="24"/>
      <c r="H2502" s="70"/>
      <c r="J2502" s="29"/>
    </row>
    <row r="2503" spans="1:10" hidden="1">
      <c r="A2503" s="24"/>
      <c r="H2503" s="70"/>
      <c r="J2503" s="29"/>
    </row>
    <row r="2504" spans="1:10" hidden="1">
      <c r="A2504" s="24"/>
      <c r="H2504" s="70"/>
      <c r="J2504" s="29"/>
    </row>
    <row r="2505" spans="1:10" hidden="1">
      <c r="A2505" s="24"/>
      <c r="H2505" s="70"/>
      <c r="J2505" s="29"/>
    </row>
    <row r="2506" spans="1:10" hidden="1">
      <c r="A2506" s="24"/>
      <c r="H2506" s="70"/>
      <c r="J2506" s="29"/>
    </row>
    <row r="2507" spans="1:10" hidden="1">
      <c r="A2507" s="24"/>
      <c r="H2507" s="70"/>
      <c r="J2507" s="29"/>
    </row>
    <row r="2508" spans="1:10" hidden="1">
      <c r="A2508" s="24"/>
      <c r="H2508" s="70"/>
      <c r="J2508" s="29"/>
    </row>
    <row r="2509" spans="1:10" hidden="1">
      <c r="A2509" s="24"/>
      <c r="H2509" s="70"/>
      <c r="J2509" s="29"/>
    </row>
    <row r="2510" spans="1:10" hidden="1">
      <c r="A2510" s="24"/>
      <c r="H2510" s="70"/>
      <c r="J2510" s="29"/>
    </row>
    <row r="2511" spans="1:10" hidden="1">
      <c r="A2511" s="24"/>
      <c r="H2511" s="70"/>
      <c r="J2511" s="29"/>
    </row>
    <row r="2512" spans="1:10" hidden="1">
      <c r="A2512" s="24"/>
      <c r="H2512" s="70"/>
      <c r="J2512" s="29"/>
    </row>
    <row r="2513" spans="1:10" hidden="1">
      <c r="A2513" s="24"/>
      <c r="H2513" s="70"/>
      <c r="J2513" s="29"/>
    </row>
    <row r="2514" spans="1:10" hidden="1">
      <c r="A2514" s="24"/>
      <c r="H2514" s="70"/>
      <c r="J2514" s="29"/>
    </row>
    <row r="2515" spans="1:10" hidden="1">
      <c r="A2515" s="24"/>
      <c r="H2515" s="70"/>
      <c r="J2515" s="29"/>
    </row>
    <row r="2516" spans="1:10" hidden="1">
      <c r="A2516" s="24"/>
      <c r="H2516" s="70"/>
      <c r="J2516" s="29"/>
    </row>
    <row r="2517" spans="1:10" hidden="1">
      <c r="A2517" s="24"/>
      <c r="H2517" s="70"/>
      <c r="J2517" s="29"/>
    </row>
    <row r="2518" spans="1:10" hidden="1">
      <c r="A2518" s="24"/>
      <c r="H2518" s="70"/>
      <c r="J2518" s="29"/>
    </row>
    <row r="2519" spans="1:10" hidden="1">
      <c r="A2519" s="24"/>
      <c r="H2519" s="70"/>
      <c r="J2519" s="29"/>
    </row>
    <row r="2520" spans="1:10" hidden="1">
      <c r="A2520" s="24"/>
      <c r="H2520" s="70"/>
      <c r="J2520" s="29"/>
    </row>
    <row r="2521" spans="1:10" hidden="1">
      <c r="A2521" s="24"/>
      <c r="H2521" s="70"/>
      <c r="J2521" s="29"/>
    </row>
    <row r="2522" spans="1:10" hidden="1">
      <c r="A2522" s="24"/>
      <c r="H2522" s="70"/>
      <c r="J2522" s="29"/>
    </row>
    <row r="2523" spans="1:10" hidden="1">
      <c r="A2523" s="24"/>
      <c r="H2523" s="70"/>
      <c r="J2523" s="29"/>
    </row>
    <row r="2524" spans="1:10" hidden="1">
      <c r="A2524" s="24"/>
      <c r="H2524" s="70"/>
      <c r="J2524" s="29"/>
    </row>
    <row r="2525" spans="1:10" hidden="1">
      <c r="A2525" s="24"/>
      <c r="H2525" s="70"/>
      <c r="J2525" s="29"/>
    </row>
    <row r="2526" spans="1:10" hidden="1">
      <c r="A2526" s="24"/>
      <c r="H2526" s="70"/>
      <c r="J2526" s="29"/>
    </row>
    <row r="2527" spans="1:10" hidden="1">
      <c r="A2527" s="24"/>
      <c r="H2527" s="70"/>
      <c r="J2527" s="29"/>
    </row>
    <row r="2528" spans="1:10" hidden="1">
      <c r="A2528" s="24"/>
      <c r="H2528" s="70"/>
      <c r="J2528" s="29"/>
    </row>
    <row r="2529" spans="1:10" hidden="1">
      <c r="A2529" s="24"/>
      <c r="H2529" s="70"/>
      <c r="J2529" s="29"/>
    </row>
    <row r="2530" spans="1:10" hidden="1">
      <c r="A2530" s="24"/>
      <c r="H2530" s="70"/>
      <c r="J2530" s="29"/>
    </row>
    <row r="2531" spans="1:10" hidden="1">
      <c r="A2531" s="24"/>
      <c r="H2531" s="70"/>
      <c r="J2531" s="29"/>
    </row>
    <row r="2532" spans="1:10" hidden="1">
      <c r="A2532" s="24"/>
      <c r="H2532" s="70"/>
      <c r="J2532" s="29"/>
    </row>
    <row r="2533" spans="1:10" hidden="1">
      <c r="A2533" s="24"/>
      <c r="H2533" s="70"/>
      <c r="J2533" s="29"/>
    </row>
    <row r="2534" spans="1:10" hidden="1">
      <c r="A2534" s="24"/>
      <c r="H2534" s="70"/>
      <c r="J2534" s="29"/>
    </row>
    <row r="2535" spans="1:10" hidden="1">
      <c r="A2535" s="24"/>
      <c r="H2535" s="70"/>
      <c r="J2535" s="29"/>
    </row>
    <row r="2536" spans="1:10" hidden="1">
      <c r="A2536" s="24"/>
      <c r="H2536" s="70"/>
      <c r="J2536" s="29"/>
    </row>
    <row r="2537" spans="1:10" hidden="1">
      <c r="A2537" s="24"/>
      <c r="H2537" s="70"/>
      <c r="J2537" s="29"/>
    </row>
    <row r="2538" spans="1:10" hidden="1">
      <c r="A2538" s="24"/>
      <c r="H2538" s="70"/>
      <c r="J2538" s="29"/>
    </row>
    <row r="2539" spans="1:10" hidden="1">
      <c r="A2539" s="24"/>
      <c r="H2539" s="70"/>
      <c r="J2539" s="29"/>
    </row>
    <row r="2540" spans="1:10" hidden="1">
      <c r="A2540" s="24"/>
      <c r="H2540" s="70"/>
      <c r="J2540" s="29"/>
    </row>
    <row r="2541" spans="1:10" hidden="1">
      <c r="A2541" s="24"/>
      <c r="H2541" s="70"/>
      <c r="J2541" s="29"/>
    </row>
    <row r="2542" spans="1:10" hidden="1">
      <c r="A2542" s="24"/>
      <c r="H2542" s="70"/>
      <c r="J2542" s="29"/>
    </row>
    <row r="2543" spans="1:10" hidden="1">
      <c r="A2543" s="24"/>
      <c r="H2543" s="70"/>
      <c r="J2543" s="29"/>
    </row>
    <row r="2544" spans="1:10" hidden="1">
      <c r="A2544" s="24"/>
      <c r="H2544" s="70"/>
      <c r="J2544" s="29"/>
    </row>
    <row r="2545" spans="1:10" hidden="1">
      <c r="A2545" s="24"/>
      <c r="H2545" s="70"/>
      <c r="J2545" s="29"/>
    </row>
    <row r="2546" spans="1:10" hidden="1">
      <c r="A2546" s="24"/>
      <c r="H2546" s="70"/>
      <c r="J2546" s="29"/>
    </row>
    <row r="2547" spans="1:10" hidden="1">
      <c r="A2547" s="24"/>
      <c r="H2547" s="70"/>
      <c r="J2547" s="29"/>
    </row>
    <row r="2548" spans="1:10" hidden="1">
      <c r="A2548" s="24"/>
      <c r="H2548" s="70"/>
      <c r="J2548" s="29"/>
    </row>
    <row r="2549" spans="1:10" hidden="1">
      <c r="A2549" s="24"/>
      <c r="H2549" s="70"/>
      <c r="J2549" s="29"/>
    </row>
    <row r="2550" spans="1:10" hidden="1">
      <c r="A2550" s="24"/>
      <c r="H2550" s="70"/>
      <c r="J2550" s="29"/>
    </row>
    <row r="2551" spans="1:10" hidden="1">
      <c r="A2551" s="24"/>
      <c r="H2551" s="70"/>
      <c r="J2551" s="29"/>
    </row>
    <row r="2552" spans="1:10" hidden="1">
      <c r="A2552" s="24"/>
      <c r="H2552" s="70"/>
      <c r="J2552" s="29"/>
    </row>
    <row r="2553" spans="1:10" hidden="1">
      <c r="A2553" s="24"/>
      <c r="H2553" s="70"/>
      <c r="J2553" s="29"/>
    </row>
    <row r="2554" spans="1:10" hidden="1">
      <c r="A2554" s="24"/>
      <c r="H2554" s="70"/>
      <c r="J2554" s="29"/>
    </row>
    <row r="2555" spans="1:10" hidden="1">
      <c r="A2555" s="24"/>
      <c r="H2555" s="70"/>
      <c r="J2555" s="29"/>
    </row>
    <row r="2556" spans="1:10" hidden="1">
      <c r="A2556" s="24"/>
      <c r="H2556" s="70"/>
      <c r="J2556" s="29"/>
    </row>
    <row r="2557" spans="1:10" hidden="1">
      <c r="A2557" s="24"/>
      <c r="H2557" s="70"/>
      <c r="J2557" s="29"/>
    </row>
    <row r="2558" spans="1:10" hidden="1">
      <c r="A2558" s="24"/>
      <c r="H2558" s="70"/>
      <c r="J2558" s="29"/>
    </row>
    <row r="2559" spans="1:10" hidden="1">
      <c r="A2559" s="24"/>
      <c r="H2559" s="70"/>
      <c r="J2559" s="29"/>
    </row>
    <row r="2560" spans="1:10" hidden="1">
      <c r="A2560" s="24"/>
      <c r="H2560" s="70"/>
      <c r="J2560" s="29"/>
    </row>
    <row r="2561" spans="1:10" hidden="1">
      <c r="A2561" s="24"/>
      <c r="H2561" s="70"/>
      <c r="J2561" s="29"/>
    </row>
    <row r="2562" spans="1:10" hidden="1">
      <c r="A2562" s="24"/>
      <c r="H2562" s="70"/>
      <c r="J2562" s="29"/>
    </row>
    <row r="2563" spans="1:10" hidden="1">
      <c r="A2563" s="24"/>
      <c r="H2563" s="70"/>
      <c r="J2563" s="29"/>
    </row>
    <row r="2564" spans="1:10" hidden="1">
      <c r="A2564" s="24"/>
      <c r="H2564" s="70"/>
      <c r="J2564" s="29"/>
    </row>
    <row r="2565" spans="1:10" hidden="1">
      <c r="A2565" s="24"/>
      <c r="H2565" s="70"/>
      <c r="J2565" s="29"/>
    </row>
    <row r="2566" spans="1:10" hidden="1">
      <c r="A2566" s="24"/>
      <c r="H2566" s="70"/>
      <c r="J2566" s="29"/>
    </row>
    <row r="2567" spans="1:10" hidden="1">
      <c r="A2567" s="24"/>
      <c r="H2567" s="70"/>
      <c r="J2567" s="29"/>
    </row>
    <row r="2568" spans="1:10" hidden="1">
      <c r="A2568" s="24"/>
      <c r="H2568" s="70"/>
      <c r="J2568" s="29"/>
    </row>
    <row r="2569" spans="1:10" hidden="1">
      <c r="A2569" s="24"/>
      <c r="H2569" s="70"/>
      <c r="J2569" s="29"/>
    </row>
    <row r="2570" spans="1:10" hidden="1">
      <c r="A2570" s="24"/>
      <c r="H2570" s="70"/>
      <c r="J2570" s="29"/>
    </row>
    <row r="2571" spans="1:10" hidden="1">
      <c r="A2571" s="24"/>
      <c r="H2571" s="70"/>
      <c r="J2571" s="29"/>
    </row>
    <row r="2572" spans="1:10" hidden="1">
      <c r="A2572" s="24"/>
      <c r="H2572" s="70"/>
      <c r="J2572" s="29"/>
    </row>
    <row r="2573" spans="1:10" hidden="1">
      <c r="A2573" s="24"/>
      <c r="H2573" s="70"/>
      <c r="J2573" s="29"/>
    </row>
    <row r="2574" spans="1:10" hidden="1">
      <c r="A2574" s="24"/>
      <c r="H2574" s="70"/>
      <c r="J2574" s="29"/>
    </row>
    <row r="2575" spans="1:10" hidden="1">
      <c r="A2575" s="24"/>
      <c r="H2575" s="70"/>
      <c r="J2575" s="29"/>
    </row>
    <row r="2576" spans="1:10" hidden="1">
      <c r="A2576" s="24"/>
      <c r="H2576" s="70"/>
      <c r="J2576" s="29"/>
    </row>
    <row r="2577" spans="1:10" hidden="1">
      <c r="A2577" s="24"/>
      <c r="H2577" s="70"/>
      <c r="J2577" s="29"/>
    </row>
    <row r="2578" spans="1:10" hidden="1">
      <c r="A2578" s="24"/>
      <c r="H2578" s="70"/>
      <c r="J2578" s="29"/>
    </row>
    <row r="2579" spans="1:10" hidden="1">
      <c r="A2579" s="24"/>
      <c r="H2579" s="70"/>
      <c r="J2579" s="29"/>
    </row>
    <row r="2580" spans="1:10" hidden="1">
      <c r="A2580" s="24"/>
      <c r="H2580" s="70"/>
      <c r="J2580" s="29"/>
    </row>
    <row r="2581" spans="1:10" hidden="1">
      <c r="A2581" s="24"/>
      <c r="H2581" s="70"/>
      <c r="J2581" s="29"/>
    </row>
    <row r="2582" spans="1:10" hidden="1">
      <c r="A2582" s="24"/>
      <c r="H2582" s="70"/>
      <c r="J2582" s="29"/>
    </row>
    <row r="2583" spans="1:10" hidden="1">
      <c r="A2583" s="24"/>
      <c r="H2583" s="70"/>
      <c r="J2583" s="29"/>
    </row>
    <row r="2584" spans="1:10" hidden="1">
      <c r="A2584" s="24"/>
      <c r="H2584" s="70"/>
      <c r="J2584" s="29"/>
    </row>
    <row r="2585" spans="1:10" hidden="1">
      <c r="A2585" s="24"/>
      <c r="H2585" s="70"/>
      <c r="J2585" s="29"/>
    </row>
    <row r="2586" spans="1:10" hidden="1">
      <c r="A2586" s="24"/>
      <c r="H2586" s="70"/>
      <c r="J2586" s="29"/>
    </row>
    <row r="2587" spans="1:10" hidden="1">
      <c r="A2587" s="24"/>
      <c r="H2587" s="70"/>
      <c r="J2587" s="29"/>
    </row>
    <row r="2588" spans="1:10" hidden="1">
      <c r="A2588" s="24"/>
      <c r="H2588" s="70"/>
      <c r="J2588" s="29"/>
    </row>
    <row r="2589" spans="1:10" hidden="1">
      <c r="A2589" s="24"/>
      <c r="H2589" s="70"/>
      <c r="J2589" s="29"/>
    </row>
    <row r="2590" spans="1:10" hidden="1">
      <c r="A2590" s="24"/>
      <c r="H2590" s="70"/>
      <c r="J2590" s="29"/>
    </row>
    <row r="2591" spans="1:10" hidden="1">
      <c r="A2591" s="24"/>
      <c r="H2591" s="70"/>
      <c r="J2591" s="29"/>
    </row>
    <row r="2592" spans="1:10" hidden="1">
      <c r="A2592" s="24"/>
      <c r="H2592" s="70"/>
      <c r="J2592" s="29"/>
    </row>
    <row r="2593" spans="1:10" hidden="1">
      <c r="A2593" s="24"/>
      <c r="H2593" s="70"/>
      <c r="J2593" s="29"/>
    </row>
    <row r="2594" spans="1:10" hidden="1">
      <c r="A2594" s="24"/>
      <c r="H2594" s="70"/>
      <c r="J2594" s="29"/>
    </row>
    <row r="2595" spans="1:10" hidden="1">
      <c r="A2595" s="24"/>
      <c r="H2595" s="70"/>
      <c r="J2595" s="29"/>
    </row>
    <row r="2596" spans="1:10" hidden="1">
      <c r="A2596" s="24"/>
      <c r="H2596" s="70"/>
      <c r="J2596" s="29"/>
    </row>
    <row r="2597" spans="1:10" hidden="1">
      <c r="A2597" s="24"/>
      <c r="H2597" s="70"/>
      <c r="J2597" s="29"/>
    </row>
    <row r="2598" spans="1:10" hidden="1">
      <c r="A2598" s="24"/>
      <c r="H2598" s="70"/>
      <c r="J2598" s="29"/>
    </row>
    <row r="2599" spans="1:10" hidden="1">
      <c r="A2599" s="24"/>
      <c r="H2599" s="70"/>
      <c r="J2599" s="29"/>
    </row>
    <row r="2600" spans="1:10" hidden="1">
      <c r="A2600" s="24"/>
      <c r="H2600" s="70"/>
      <c r="J2600" s="29"/>
    </row>
    <row r="2601" spans="1:10" hidden="1">
      <c r="A2601" s="24"/>
      <c r="H2601" s="70"/>
      <c r="J2601" s="29"/>
    </row>
    <row r="2602" spans="1:10" hidden="1">
      <c r="A2602" s="24"/>
      <c r="H2602" s="70"/>
      <c r="J2602" s="29"/>
    </row>
    <row r="2603" spans="1:10" hidden="1">
      <c r="A2603" s="24"/>
      <c r="H2603" s="70"/>
      <c r="J2603" s="29"/>
    </row>
    <row r="2604" spans="1:10" hidden="1">
      <c r="A2604" s="24"/>
      <c r="H2604" s="70"/>
      <c r="J2604" s="29"/>
    </row>
    <row r="2605" spans="1:10" hidden="1">
      <c r="A2605" s="24"/>
      <c r="H2605" s="70"/>
      <c r="J2605" s="29"/>
    </row>
    <row r="2606" spans="1:10" hidden="1">
      <c r="A2606" s="24"/>
      <c r="H2606" s="70"/>
      <c r="J2606" s="29"/>
    </row>
    <row r="2607" spans="1:10" hidden="1">
      <c r="A2607" s="24"/>
      <c r="H2607" s="70"/>
      <c r="J2607" s="29"/>
    </row>
    <row r="2608" spans="1:10" hidden="1">
      <c r="A2608" s="24"/>
      <c r="H2608" s="70"/>
      <c r="J2608" s="29"/>
    </row>
    <row r="2609" spans="1:10" hidden="1">
      <c r="A2609" s="24"/>
      <c r="H2609" s="70"/>
      <c r="J2609" s="29"/>
    </row>
    <row r="2610" spans="1:10" hidden="1">
      <c r="A2610" s="24"/>
      <c r="H2610" s="70"/>
      <c r="J2610" s="29"/>
    </row>
    <row r="2611" spans="1:10" hidden="1">
      <c r="A2611" s="24"/>
      <c r="H2611" s="70"/>
      <c r="J2611" s="29"/>
    </row>
    <row r="2612" spans="1:10" hidden="1">
      <c r="A2612" s="24"/>
      <c r="H2612" s="70"/>
      <c r="J2612" s="29"/>
    </row>
    <row r="2613" spans="1:10" hidden="1">
      <c r="A2613" s="24"/>
      <c r="H2613" s="70"/>
      <c r="J2613" s="29"/>
    </row>
    <row r="2614" spans="1:10" hidden="1">
      <c r="A2614" s="24"/>
      <c r="H2614" s="70"/>
      <c r="J2614" s="29"/>
    </row>
    <row r="2615" spans="1:10" hidden="1">
      <c r="A2615" s="24"/>
      <c r="H2615" s="70"/>
      <c r="J2615" s="29"/>
    </row>
    <row r="2616" spans="1:10" hidden="1">
      <c r="A2616" s="24"/>
      <c r="H2616" s="70"/>
      <c r="J2616" s="29"/>
    </row>
    <row r="2617" spans="1:10" hidden="1">
      <c r="A2617" s="24"/>
      <c r="H2617" s="70"/>
      <c r="J2617" s="29"/>
    </row>
    <row r="2618" spans="1:10" hidden="1">
      <c r="A2618" s="24"/>
      <c r="H2618" s="70"/>
      <c r="J2618" s="29"/>
    </row>
    <row r="2619" spans="1:10" hidden="1">
      <c r="A2619" s="24"/>
      <c r="H2619" s="70"/>
      <c r="J2619" s="29"/>
    </row>
    <row r="2620" spans="1:10" hidden="1">
      <c r="A2620" s="24"/>
      <c r="H2620" s="70"/>
      <c r="J2620" s="29"/>
    </row>
    <row r="2621" spans="1:10" hidden="1">
      <c r="A2621" s="24"/>
      <c r="H2621" s="70"/>
      <c r="J2621" s="29"/>
    </row>
    <row r="2622" spans="1:10" hidden="1">
      <c r="A2622" s="24"/>
      <c r="H2622" s="70"/>
      <c r="J2622" s="29"/>
    </row>
    <row r="2623" spans="1:10" hidden="1">
      <c r="A2623" s="24"/>
      <c r="H2623" s="70"/>
      <c r="J2623" s="29"/>
    </row>
    <row r="2624" spans="1:10" hidden="1">
      <c r="A2624" s="24"/>
      <c r="H2624" s="70"/>
      <c r="J2624" s="29"/>
    </row>
    <row r="2625" spans="1:10" hidden="1">
      <c r="A2625" s="24"/>
      <c r="H2625" s="70"/>
      <c r="J2625" s="29"/>
    </row>
    <row r="2626" spans="1:10" hidden="1">
      <c r="A2626" s="24"/>
      <c r="H2626" s="70"/>
      <c r="J2626" s="29"/>
    </row>
    <row r="2627" spans="1:10" hidden="1">
      <c r="A2627" s="24"/>
      <c r="H2627" s="70"/>
      <c r="J2627" s="29"/>
    </row>
    <row r="2628" spans="1:10" hidden="1">
      <c r="A2628" s="24"/>
      <c r="H2628" s="70"/>
      <c r="J2628" s="29"/>
    </row>
    <row r="2629" spans="1:10" hidden="1">
      <c r="A2629" s="24"/>
      <c r="H2629" s="70"/>
      <c r="J2629" s="29"/>
    </row>
    <row r="2630" spans="1:10" hidden="1">
      <c r="A2630" s="24"/>
      <c r="H2630" s="70"/>
      <c r="J2630" s="29"/>
    </row>
    <row r="2631" spans="1:10" hidden="1">
      <c r="A2631" s="24"/>
      <c r="H2631" s="70"/>
      <c r="J2631" s="29"/>
    </row>
    <row r="2632" spans="1:10" hidden="1">
      <c r="A2632" s="24"/>
      <c r="H2632" s="70"/>
      <c r="J2632" s="29"/>
    </row>
    <row r="2633" spans="1:10" hidden="1">
      <c r="A2633" s="24"/>
      <c r="H2633" s="70"/>
      <c r="J2633" s="29"/>
    </row>
    <row r="2634" spans="1:10" hidden="1">
      <c r="A2634" s="24"/>
      <c r="H2634" s="70"/>
      <c r="J2634" s="29"/>
    </row>
    <row r="2635" spans="1:10" hidden="1">
      <c r="A2635" s="24"/>
      <c r="H2635" s="70"/>
      <c r="J2635" s="29"/>
    </row>
    <row r="2636" spans="1:10" hidden="1">
      <c r="A2636" s="24"/>
      <c r="H2636" s="70"/>
      <c r="J2636" s="29"/>
    </row>
    <row r="2637" spans="1:10" hidden="1">
      <c r="A2637" s="24"/>
      <c r="H2637" s="70"/>
      <c r="J2637" s="29"/>
    </row>
    <row r="2638" spans="1:10" hidden="1">
      <c r="A2638" s="24"/>
      <c r="H2638" s="70"/>
      <c r="J2638" s="29"/>
    </row>
    <row r="2639" spans="1:10" hidden="1">
      <c r="A2639" s="24"/>
      <c r="H2639" s="70"/>
      <c r="J2639" s="29"/>
    </row>
    <row r="2640" spans="1:10" hidden="1">
      <c r="A2640" s="24"/>
      <c r="H2640" s="70"/>
      <c r="J2640" s="29"/>
    </row>
    <row r="2641" spans="1:10" hidden="1">
      <c r="A2641" s="24"/>
      <c r="H2641" s="70"/>
      <c r="J2641" s="29"/>
    </row>
    <row r="2642" spans="1:10" hidden="1">
      <c r="A2642" s="24"/>
      <c r="H2642" s="70"/>
      <c r="J2642" s="29"/>
    </row>
    <row r="2643" spans="1:10" hidden="1">
      <c r="A2643" s="24"/>
      <c r="H2643" s="70"/>
      <c r="J2643" s="29"/>
    </row>
    <row r="2644" spans="1:10" hidden="1">
      <c r="A2644" s="24"/>
      <c r="H2644" s="70"/>
      <c r="J2644" s="29"/>
    </row>
    <row r="2645" spans="1:10" hidden="1">
      <c r="A2645" s="24"/>
      <c r="H2645" s="70"/>
      <c r="J2645" s="29"/>
    </row>
    <row r="2646" spans="1:10" hidden="1">
      <c r="A2646" s="24"/>
      <c r="H2646" s="70"/>
      <c r="J2646" s="29"/>
    </row>
    <row r="2647" spans="1:10" hidden="1">
      <c r="A2647" s="24"/>
      <c r="H2647" s="70"/>
      <c r="J2647" s="29"/>
    </row>
    <row r="2648" spans="1:10" hidden="1">
      <c r="A2648" s="24"/>
      <c r="H2648" s="70"/>
      <c r="J2648" s="29"/>
    </row>
    <row r="2649" spans="1:10" hidden="1">
      <c r="A2649" s="24"/>
      <c r="H2649" s="70"/>
      <c r="J2649" s="29"/>
    </row>
    <row r="2650" spans="1:10" hidden="1">
      <c r="A2650" s="24"/>
      <c r="H2650" s="70"/>
      <c r="J2650" s="29"/>
    </row>
    <row r="2651" spans="1:10" hidden="1">
      <c r="A2651" s="24"/>
      <c r="H2651" s="70"/>
      <c r="J2651" s="29"/>
    </row>
    <row r="2652" spans="1:10" hidden="1">
      <c r="A2652" s="24"/>
      <c r="H2652" s="70"/>
      <c r="J2652" s="29"/>
    </row>
    <row r="2653" spans="1:10" hidden="1">
      <c r="A2653" s="24"/>
      <c r="H2653" s="70"/>
      <c r="J2653" s="29"/>
    </row>
    <row r="2654" spans="1:10" hidden="1">
      <c r="A2654" s="24"/>
      <c r="H2654" s="70"/>
      <c r="J2654" s="29"/>
    </row>
    <row r="2655" spans="1:10" hidden="1">
      <c r="A2655" s="24"/>
      <c r="H2655" s="70"/>
      <c r="J2655" s="29"/>
    </row>
    <row r="2656" spans="1:10" hidden="1">
      <c r="A2656" s="24"/>
      <c r="H2656" s="70"/>
      <c r="J2656" s="29"/>
    </row>
    <row r="2657" spans="1:10" hidden="1">
      <c r="A2657" s="24"/>
      <c r="H2657" s="70"/>
      <c r="J2657" s="29"/>
    </row>
    <row r="2658" spans="1:10" hidden="1">
      <c r="A2658" s="24"/>
      <c r="H2658" s="70"/>
      <c r="J2658" s="29"/>
    </row>
    <row r="2659" spans="1:10" hidden="1">
      <c r="A2659" s="24"/>
      <c r="H2659" s="70"/>
      <c r="J2659" s="29"/>
    </row>
    <row r="2660" spans="1:10" hidden="1">
      <c r="A2660" s="24"/>
      <c r="H2660" s="70"/>
      <c r="J2660" s="29"/>
    </row>
    <row r="2661" spans="1:10" hidden="1">
      <c r="A2661" s="24"/>
      <c r="H2661" s="70"/>
      <c r="J2661" s="29"/>
    </row>
    <row r="2662" spans="1:10" hidden="1">
      <c r="A2662" s="24"/>
      <c r="H2662" s="70"/>
      <c r="J2662" s="29"/>
    </row>
    <row r="2663" spans="1:10" hidden="1">
      <c r="A2663" s="24"/>
      <c r="H2663" s="70"/>
      <c r="J2663" s="29"/>
    </row>
    <row r="2664" spans="1:10" hidden="1">
      <c r="A2664" s="24"/>
      <c r="H2664" s="70"/>
      <c r="J2664" s="29"/>
    </row>
    <row r="2665" spans="1:10" hidden="1">
      <c r="A2665" s="24"/>
      <c r="H2665" s="70"/>
      <c r="J2665" s="29"/>
    </row>
    <row r="2666" spans="1:10" hidden="1">
      <c r="A2666" s="24"/>
      <c r="H2666" s="70"/>
      <c r="J2666" s="29"/>
    </row>
    <row r="2667" spans="1:10" hidden="1">
      <c r="A2667" s="24"/>
      <c r="H2667" s="70"/>
      <c r="J2667" s="29"/>
    </row>
    <row r="2668" spans="1:10" hidden="1">
      <c r="A2668" s="24"/>
      <c r="H2668" s="70"/>
      <c r="J2668" s="29"/>
    </row>
    <row r="2669" spans="1:10" hidden="1">
      <c r="A2669" s="24"/>
      <c r="H2669" s="70"/>
      <c r="J2669" s="29"/>
    </row>
    <row r="2670" spans="1:10" hidden="1">
      <c r="A2670" s="24"/>
      <c r="H2670" s="70"/>
      <c r="J2670" s="29"/>
    </row>
    <row r="2671" spans="1:10" hidden="1">
      <c r="A2671" s="24"/>
      <c r="H2671" s="70"/>
      <c r="J2671" s="29"/>
    </row>
    <row r="2672" spans="1:10" hidden="1">
      <c r="A2672" s="24"/>
      <c r="H2672" s="70"/>
      <c r="J2672" s="29"/>
    </row>
    <row r="2673" spans="1:10" hidden="1">
      <c r="A2673" s="24"/>
      <c r="H2673" s="70"/>
      <c r="J2673" s="29"/>
    </row>
    <row r="2674" spans="1:10" hidden="1">
      <c r="A2674" s="24"/>
      <c r="H2674" s="70"/>
      <c r="J2674" s="29"/>
    </row>
    <row r="2675" spans="1:10" hidden="1">
      <c r="A2675" s="24"/>
      <c r="H2675" s="70"/>
      <c r="J2675" s="29"/>
    </row>
    <row r="2676" spans="1:10" hidden="1">
      <c r="A2676" s="24"/>
      <c r="H2676" s="70"/>
      <c r="J2676" s="29"/>
    </row>
    <row r="2677" spans="1:10" hidden="1">
      <c r="A2677" s="24"/>
      <c r="H2677" s="70"/>
      <c r="J2677" s="29"/>
    </row>
    <row r="2678" spans="1:10" hidden="1">
      <c r="A2678" s="24"/>
      <c r="H2678" s="70"/>
      <c r="J2678" s="29"/>
    </row>
    <row r="2679" spans="1:10" hidden="1">
      <c r="A2679" s="24"/>
      <c r="H2679" s="70"/>
      <c r="J2679" s="29"/>
    </row>
    <row r="2680" spans="1:10" hidden="1">
      <c r="A2680" s="24"/>
      <c r="H2680" s="70"/>
      <c r="J2680" s="29"/>
    </row>
    <row r="2681" spans="1:10" hidden="1">
      <c r="A2681" s="24"/>
      <c r="H2681" s="70"/>
      <c r="J2681" s="29"/>
    </row>
    <row r="2682" spans="1:10" hidden="1">
      <c r="A2682" s="24"/>
      <c r="H2682" s="70"/>
      <c r="J2682" s="29"/>
    </row>
    <row r="2683" spans="1:10" hidden="1">
      <c r="A2683" s="24"/>
      <c r="H2683" s="70"/>
      <c r="J2683" s="29"/>
    </row>
    <row r="2684" spans="1:10" hidden="1">
      <c r="A2684" s="24"/>
      <c r="H2684" s="70"/>
      <c r="J2684" s="29"/>
    </row>
    <row r="2685" spans="1:10" hidden="1">
      <c r="A2685" s="24"/>
      <c r="H2685" s="70"/>
      <c r="J2685" s="29"/>
    </row>
    <row r="2686" spans="1:10" hidden="1">
      <c r="A2686" s="24"/>
      <c r="H2686" s="70"/>
      <c r="J2686" s="29"/>
    </row>
    <row r="2687" spans="1:10" hidden="1">
      <c r="A2687" s="24"/>
      <c r="H2687" s="70"/>
      <c r="J2687" s="29"/>
    </row>
    <row r="2688" spans="1:10" hidden="1">
      <c r="A2688" s="24"/>
      <c r="H2688" s="70"/>
      <c r="J2688" s="29"/>
    </row>
    <row r="2689" spans="1:10" hidden="1">
      <c r="A2689" s="24"/>
      <c r="H2689" s="70"/>
      <c r="J2689" s="29"/>
    </row>
    <row r="2690" spans="1:10" hidden="1">
      <c r="A2690" s="24"/>
      <c r="H2690" s="70"/>
      <c r="J2690" s="29"/>
    </row>
    <row r="2691" spans="1:10" hidden="1">
      <c r="A2691" s="24"/>
      <c r="H2691" s="70"/>
      <c r="J2691" s="29"/>
    </row>
    <row r="2692" spans="1:10" hidden="1">
      <c r="A2692" s="24"/>
      <c r="H2692" s="70"/>
      <c r="J2692" s="29"/>
    </row>
    <row r="2693" spans="1:10" hidden="1">
      <c r="A2693" s="24"/>
      <c r="H2693" s="70"/>
      <c r="J2693" s="29"/>
    </row>
    <row r="2694" spans="1:10" hidden="1">
      <c r="A2694" s="24"/>
      <c r="H2694" s="70"/>
      <c r="J2694" s="29"/>
    </row>
    <row r="2695" spans="1:10" hidden="1">
      <c r="A2695" s="24"/>
      <c r="H2695" s="70"/>
      <c r="J2695" s="29"/>
    </row>
    <row r="2696" spans="1:10" hidden="1">
      <c r="A2696" s="24"/>
      <c r="H2696" s="70"/>
      <c r="J2696" s="29"/>
    </row>
    <row r="2697" spans="1:10" hidden="1">
      <c r="A2697" s="24"/>
      <c r="H2697" s="70"/>
      <c r="J2697" s="29"/>
    </row>
    <row r="2698" spans="1:10" hidden="1">
      <c r="A2698" s="24"/>
      <c r="H2698" s="70"/>
      <c r="J2698" s="29"/>
    </row>
    <row r="2699" spans="1:10" hidden="1">
      <c r="A2699" s="24"/>
      <c r="H2699" s="70"/>
      <c r="J2699" s="29"/>
    </row>
    <row r="2700" spans="1:10" hidden="1">
      <c r="A2700" s="24"/>
      <c r="H2700" s="70"/>
      <c r="J2700" s="29"/>
    </row>
    <row r="2701" spans="1:10" hidden="1">
      <c r="A2701" s="24"/>
      <c r="H2701" s="70"/>
      <c r="J2701" s="29"/>
    </row>
    <row r="2702" spans="1:10" hidden="1">
      <c r="A2702" s="24"/>
      <c r="H2702" s="70"/>
      <c r="J2702" s="29"/>
    </row>
    <row r="2703" spans="1:10" hidden="1">
      <c r="A2703" s="24"/>
      <c r="H2703" s="70"/>
      <c r="J2703" s="29"/>
    </row>
    <row r="2704" spans="1:10" hidden="1">
      <c r="A2704" s="24"/>
      <c r="H2704" s="70"/>
      <c r="J2704" s="29"/>
    </row>
    <row r="2705" spans="1:10" hidden="1">
      <c r="A2705" s="24"/>
      <c r="H2705" s="70"/>
      <c r="J2705" s="29"/>
    </row>
    <row r="2706" spans="1:10" hidden="1">
      <c r="A2706" s="24"/>
      <c r="H2706" s="70"/>
      <c r="J2706" s="29"/>
    </row>
    <row r="2707" spans="1:10" hidden="1">
      <c r="A2707" s="24"/>
      <c r="H2707" s="70"/>
      <c r="J2707" s="29"/>
    </row>
    <row r="2708" spans="1:10" hidden="1">
      <c r="A2708" s="24"/>
      <c r="H2708" s="70"/>
      <c r="J2708" s="29"/>
    </row>
    <row r="2709" spans="1:10" hidden="1">
      <c r="A2709" s="24"/>
      <c r="H2709" s="70"/>
      <c r="J2709" s="29"/>
    </row>
    <row r="2710" spans="1:10" hidden="1">
      <c r="A2710" s="24"/>
      <c r="H2710" s="70"/>
      <c r="J2710" s="29"/>
    </row>
    <row r="2711" spans="1:10" hidden="1">
      <c r="A2711" s="24"/>
      <c r="H2711" s="70"/>
      <c r="J2711" s="29"/>
    </row>
    <row r="2712" spans="1:10" hidden="1">
      <c r="A2712" s="24"/>
      <c r="H2712" s="70"/>
      <c r="J2712" s="29"/>
    </row>
    <row r="2713" spans="1:10" hidden="1">
      <c r="A2713" s="24"/>
      <c r="H2713" s="70"/>
      <c r="J2713" s="29"/>
    </row>
    <row r="2714" spans="1:10" hidden="1">
      <c r="A2714" s="24"/>
      <c r="H2714" s="70"/>
      <c r="J2714" s="29"/>
    </row>
    <row r="2715" spans="1:10" hidden="1">
      <c r="A2715" s="24"/>
      <c r="H2715" s="70"/>
      <c r="J2715" s="29"/>
    </row>
    <row r="2716" spans="1:10" hidden="1">
      <c r="A2716" s="24"/>
      <c r="H2716" s="70"/>
      <c r="J2716" s="29"/>
    </row>
    <row r="2717" spans="1:10" hidden="1">
      <c r="A2717" s="24"/>
      <c r="H2717" s="70"/>
      <c r="J2717" s="29"/>
    </row>
    <row r="2718" spans="1:10" hidden="1">
      <c r="A2718" s="24"/>
      <c r="H2718" s="70"/>
      <c r="J2718" s="29"/>
    </row>
    <row r="2719" spans="1:10" hidden="1">
      <c r="A2719" s="24"/>
      <c r="H2719" s="70"/>
      <c r="J2719" s="29"/>
    </row>
    <row r="2720" spans="1:10" hidden="1">
      <c r="A2720" s="24"/>
      <c r="H2720" s="70"/>
      <c r="J2720" s="29"/>
    </row>
    <row r="2721" spans="1:10" hidden="1">
      <c r="A2721" s="24"/>
      <c r="H2721" s="70"/>
      <c r="J2721" s="29"/>
    </row>
    <row r="2722" spans="1:10" hidden="1">
      <c r="A2722" s="24"/>
      <c r="H2722" s="70"/>
      <c r="J2722" s="29"/>
    </row>
    <row r="2723" spans="1:10" hidden="1">
      <c r="A2723" s="24"/>
      <c r="H2723" s="70"/>
      <c r="J2723" s="29"/>
    </row>
    <row r="2724" spans="1:10" hidden="1">
      <c r="A2724" s="24"/>
      <c r="H2724" s="70"/>
      <c r="J2724" s="29"/>
    </row>
    <row r="2725" spans="1:10" hidden="1">
      <c r="A2725" s="24"/>
      <c r="H2725" s="70"/>
      <c r="J2725" s="29"/>
    </row>
    <row r="2726" spans="1:10" hidden="1">
      <c r="A2726" s="24"/>
      <c r="H2726" s="70"/>
      <c r="J2726" s="29"/>
    </row>
    <row r="2727" spans="1:10" hidden="1">
      <c r="A2727" s="24"/>
      <c r="H2727" s="70"/>
      <c r="J2727" s="29"/>
    </row>
    <row r="2728" spans="1:10" hidden="1">
      <c r="A2728" s="24"/>
      <c r="H2728" s="70"/>
      <c r="J2728" s="29"/>
    </row>
    <row r="2729" spans="1:10" hidden="1">
      <c r="A2729" s="24"/>
      <c r="H2729" s="70"/>
      <c r="J2729" s="29"/>
    </row>
    <row r="2730" spans="1:10" hidden="1">
      <c r="A2730" s="24"/>
      <c r="H2730" s="70"/>
      <c r="J2730" s="29"/>
    </row>
    <row r="2731" spans="1:10" hidden="1">
      <c r="A2731" s="24"/>
      <c r="H2731" s="70"/>
      <c r="J2731" s="29"/>
    </row>
    <row r="2732" spans="1:10" hidden="1">
      <c r="A2732" s="24"/>
      <c r="H2732" s="70"/>
      <c r="J2732" s="29"/>
    </row>
    <row r="2733" spans="1:10" hidden="1">
      <c r="A2733" s="24"/>
      <c r="H2733" s="70"/>
      <c r="J2733" s="29"/>
    </row>
    <row r="2734" spans="1:10" hidden="1">
      <c r="A2734" s="24"/>
      <c r="H2734" s="70"/>
      <c r="J2734" s="29"/>
    </row>
    <row r="2735" spans="1:10" hidden="1">
      <c r="A2735" s="24"/>
      <c r="H2735" s="70"/>
      <c r="J2735" s="29"/>
    </row>
    <row r="2736" spans="1:10" hidden="1">
      <c r="A2736" s="24"/>
      <c r="H2736" s="70"/>
      <c r="J2736" s="29"/>
    </row>
    <row r="2737" spans="1:10" hidden="1">
      <c r="A2737" s="24"/>
      <c r="H2737" s="70"/>
      <c r="J2737" s="29"/>
    </row>
    <row r="2738" spans="1:10" hidden="1">
      <c r="A2738" s="24"/>
      <c r="H2738" s="70"/>
      <c r="J2738" s="29"/>
    </row>
    <row r="2739" spans="1:10" hidden="1">
      <c r="A2739" s="24"/>
      <c r="H2739" s="70"/>
      <c r="J2739" s="29"/>
    </row>
    <row r="2740" spans="1:10" hidden="1">
      <c r="A2740" s="24"/>
      <c r="H2740" s="70"/>
      <c r="J2740" s="29"/>
    </row>
    <row r="2741" spans="1:10" hidden="1">
      <c r="A2741" s="24"/>
      <c r="H2741" s="70"/>
      <c r="J2741" s="29"/>
    </row>
    <row r="2742" spans="1:10" hidden="1">
      <c r="A2742" s="24"/>
      <c r="H2742" s="70"/>
      <c r="J2742" s="29"/>
    </row>
    <row r="2743" spans="1:10" hidden="1">
      <c r="A2743" s="24"/>
      <c r="H2743" s="70"/>
      <c r="J2743" s="29"/>
    </row>
    <row r="2744" spans="1:10" hidden="1">
      <c r="A2744" s="24"/>
      <c r="H2744" s="70"/>
      <c r="J2744" s="29"/>
    </row>
    <row r="2745" spans="1:10" hidden="1">
      <c r="A2745" s="24"/>
      <c r="H2745" s="70"/>
      <c r="J2745" s="29"/>
    </row>
    <row r="2746" spans="1:10" hidden="1">
      <c r="A2746" s="24"/>
      <c r="H2746" s="70"/>
      <c r="J2746" s="29"/>
    </row>
    <row r="2747" spans="1:10" hidden="1">
      <c r="A2747" s="24"/>
      <c r="H2747" s="70"/>
      <c r="J2747" s="29"/>
    </row>
    <row r="2748" spans="1:10" hidden="1">
      <c r="A2748" s="24"/>
      <c r="H2748" s="70"/>
      <c r="J2748" s="29"/>
    </row>
    <row r="2749" spans="1:10" hidden="1">
      <c r="A2749" s="24"/>
      <c r="H2749" s="70"/>
      <c r="J2749" s="29"/>
    </row>
    <row r="2750" spans="1:10" hidden="1">
      <c r="A2750" s="24"/>
      <c r="H2750" s="70"/>
      <c r="J2750" s="29"/>
    </row>
    <row r="2751" spans="1:10" hidden="1">
      <c r="A2751" s="24"/>
      <c r="H2751" s="70"/>
      <c r="J2751" s="29"/>
    </row>
    <row r="2752" spans="1:10" hidden="1">
      <c r="A2752" s="24"/>
      <c r="H2752" s="70"/>
      <c r="J2752" s="29"/>
    </row>
    <row r="2753" spans="1:10" hidden="1">
      <c r="A2753" s="24"/>
      <c r="H2753" s="70"/>
      <c r="J2753" s="29"/>
    </row>
    <row r="2754" spans="1:10" hidden="1">
      <c r="A2754" s="24"/>
      <c r="H2754" s="70"/>
      <c r="J2754" s="29"/>
    </row>
    <row r="2755" spans="1:10" hidden="1">
      <c r="A2755" s="24"/>
      <c r="H2755" s="70"/>
      <c r="J2755" s="29"/>
    </row>
    <row r="2756" spans="1:10" hidden="1">
      <c r="A2756" s="24"/>
      <c r="H2756" s="70"/>
      <c r="J2756" s="29"/>
    </row>
    <row r="2757" spans="1:10" hidden="1">
      <c r="A2757" s="24"/>
      <c r="H2757" s="70"/>
      <c r="J2757" s="29"/>
    </row>
    <row r="2758" spans="1:10" hidden="1">
      <c r="A2758" s="24"/>
      <c r="H2758" s="70"/>
      <c r="J2758" s="29"/>
    </row>
    <row r="2759" spans="1:10" hidden="1">
      <c r="A2759" s="24"/>
      <c r="H2759" s="70"/>
      <c r="J2759" s="29"/>
    </row>
    <row r="2760" spans="1:10" hidden="1">
      <c r="A2760" s="24"/>
      <c r="H2760" s="70"/>
      <c r="J2760" s="29"/>
    </row>
    <row r="2761" spans="1:10" hidden="1">
      <c r="A2761" s="24"/>
      <c r="H2761" s="70"/>
      <c r="J2761" s="29"/>
    </row>
    <row r="2762" spans="1:10" hidden="1">
      <c r="A2762" s="24"/>
      <c r="H2762" s="70"/>
      <c r="J2762" s="29"/>
    </row>
    <row r="2763" spans="1:10" hidden="1">
      <c r="A2763" s="24"/>
      <c r="H2763" s="70"/>
      <c r="J2763" s="29"/>
    </row>
    <row r="2764" spans="1:10" hidden="1">
      <c r="A2764" s="24"/>
      <c r="H2764" s="70"/>
      <c r="J2764" s="29"/>
    </row>
    <row r="2765" spans="1:10" hidden="1">
      <c r="A2765" s="24"/>
      <c r="H2765" s="70"/>
      <c r="J2765" s="29"/>
    </row>
    <row r="2766" spans="1:10" hidden="1">
      <c r="A2766" s="24"/>
      <c r="H2766" s="70"/>
      <c r="J2766" s="29"/>
    </row>
    <row r="2767" spans="1:10" hidden="1">
      <c r="A2767" s="24"/>
      <c r="H2767" s="70"/>
      <c r="J2767" s="29"/>
    </row>
    <row r="2768" spans="1:10" hidden="1">
      <c r="A2768" s="24"/>
      <c r="H2768" s="70"/>
      <c r="J2768" s="29"/>
    </row>
    <row r="2769" spans="1:10" hidden="1">
      <c r="A2769" s="24"/>
      <c r="H2769" s="70"/>
      <c r="J2769" s="29"/>
    </row>
    <row r="2770" spans="1:10" hidden="1">
      <c r="A2770" s="24"/>
      <c r="H2770" s="70"/>
      <c r="J2770" s="29"/>
    </row>
    <row r="2771" spans="1:10" hidden="1">
      <c r="A2771" s="24"/>
      <c r="H2771" s="70"/>
      <c r="J2771" s="29"/>
    </row>
    <row r="2772" spans="1:10" hidden="1">
      <c r="A2772" s="24"/>
      <c r="H2772" s="70"/>
      <c r="J2772" s="29"/>
    </row>
    <row r="2773" spans="1:10" hidden="1">
      <c r="A2773" s="24"/>
      <c r="H2773" s="70"/>
      <c r="J2773" s="29"/>
    </row>
    <row r="2774" spans="1:10" hidden="1">
      <c r="A2774" s="24"/>
      <c r="H2774" s="70"/>
      <c r="J2774" s="29"/>
    </row>
    <row r="2775" spans="1:10" hidden="1">
      <c r="A2775" s="24"/>
      <c r="H2775" s="70"/>
      <c r="J2775" s="29"/>
    </row>
    <row r="2776" spans="1:10" hidden="1">
      <c r="A2776" s="24"/>
      <c r="H2776" s="70"/>
      <c r="J2776" s="29"/>
    </row>
    <row r="2777" spans="1:10" hidden="1">
      <c r="A2777" s="24"/>
      <c r="H2777" s="70"/>
      <c r="J2777" s="29"/>
    </row>
    <row r="2778" spans="1:10" hidden="1">
      <c r="A2778" s="24"/>
      <c r="H2778" s="70"/>
      <c r="J2778" s="29"/>
    </row>
    <row r="2779" spans="1:10" hidden="1">
      <c r="A2779" s="24"/>
      <c r="H2779" s="70"/>
      <c r="J2779" s="29"/>
    </row>
    <row r="2780" spans="1:10" hidden="1">
      <c r="A2780" s="24"/>
      <c r="H2780" s="70"/>
      <c r="J2780" s="29"/>
    </row>
    <row r="2781" spans="1:10" hidden="1">
      <c r="A2781" s="24"/>
      <c r="H2781" s="70"/>
      <c r="J2781" s="29"/>
    </row>
    <row r="2782" spans="1:10" hidden="1">
      <c r="A2782" s="24"/>
      <c r="H2782" s="70"/>
      <c r="J2782" s="29"/>
    </row>
    <row r="2783" spans="1:10" hidden="1">
      <c r="A2783" s="24"/>
      <c r="H2783" s="70"/>
      <c r="J2783" s="29"/>
    </row>
    <row r="2784" spans="1:10" hidden="1">
      <c r="A2784" s="24"/>
      <c r="H2784" s="70"/>
      <c r="J2784" s="29"/>
    </row>
    <row r="2785" spans="1:10" hidden="1">
      <c r="A2785" s="24"/>
      <c r="H2785" s="70"/>
      <c r="J2785" s="29"/>
    </row>
    <row r="2786" spans="1:10" hidden="1">
      <c r="A2786" s="24"/>
      <c r="H2786" s="70"/>
      <c r="J2786" s="29"/>
    </row>
    <row r="2787" spans="1:10" hidden="1">
      <c r="A2787" s="24"/>
      <c r="H2787" s="70"/>
      <c r="J2787" s="29"/>
    </row>
    <row r="2788" spans="1:10" hidden="1">
      <c r="A2788" s="24"/>
      <c r="H2788" s="70"/>
      <c r="J2788" s="29"/>
    </row>
    <row r="2789" spans="1:10" hidden="1">
      <c r="A2789" s="24"/>
      <c r="H2789" s="70"/>
      <c r="J2789" s="29"/>
    </row>
    <row r="2790" spans="1:10" hidden="1">
      <c r="A2790" s="24"/>
      <c r="H2790" s="70"/>
      <c r="J2790" s="29"/>
    </row>
    <row r="2791" spans="1:10" hidden="1">
      <c r="A2791" s="24"/>
      <c r="H2791" s="70"/>
      <c r="J2791" s="29"/>
    </row>
    <row r="2792" spans="1:10" hidden="1">
      <c r="A2792" s="24"/>
      <c r="H2792" s="70"/>
      <c r="J2792" s="29"/>
    </row>
    <row r="2793" spans="1:10" hidden="1">
      <c r="A2793" s="24"/>
      <c r="H2793" s="70"/>
      <c r="J2793" s="29"/>
    </row>
    <row r="2794" spans="1:10" hidden="1">
      <c r="A2794" s="24"/>
      <c r="H2794" s="70"/>
      <c r="J2794" s="29"/>
    </row>
    <row r="2795" spans="1:10" hidden="1">
      <c r="A2795" s="24"/>
      <c r="H2795" s="70"/>
      <c r="J2795" s="29"/>
    </row>
    <row r="2796" spans="1:10" hidden="1">
      <c r="A2796" s="24"/>
      <c r="H2796" s="70"/>
      <c r="J2796" s="29"/>
    </row>
    <row r="2797" spans="1:10" hidden="1">
      <c r="A2797" s="24"/>
      <c r="H2797" s="70"/>
      <c r="J2797" s="29"/>
    </row>
    <row r="2798" spans="1:10" hidden="1">
      <c r="A2798" s="24"/>
      <c r="H2798" s="70"/>
      <c r="J2798" s="29"/>
    </row>
    <row r="2799" spans="1:10" hidden="1">
      <c r="A2799" s="24"/>
      <c r="H2799" s="70"/>
      <c r="J2799" s="29"/>
    </row>
    <row r="2800" spans="1:10" hidden="1">
      <c r="A2800" s="24"/>
      <c r="H2800" s="70"/>
      <c r="J2800" s="29"/>
    </row>
    <row r="2801" spans="1:10" hidden="1">
      <c r="A2801" s="24"/>
      <c r="H2801" s="70"/>
      <c r="J2801" s="29"/>
    </row>
    <row r="2802" spans="1:10" hidden="1">
      <c r="A2802" s="24"/>
      <c r="H2802" s="70"/>
      <c r="J2802" s="29"/>
    </row>
    <row r="2803" spans="1:10" hidden="1">
      <c r="A2803" s="24"/>
      <c r="H2803" s="70"/>
      <c r="J2803" s="29"/>
    </row>
    <row r="2804" spans="1:10" hidden="1">
      <c r="A2804" s="24"/>
      <c r="H2804" s="70"/>
      <c r="J2804" s="29"/>
    </row>
    <row r="2805" spans="1:10" hidden="1">
      <c r="A2805" s="24"/>
      <c r="H2805" s="70"/>
      <c r="J2805" s="29"/>
    </row>
    <row r="2806" spans="1:10" hidden="1">
      <c r="A2806" s="24"/>
      <c r="H2806" s="70"/>
      <c r="J2806" s="29"/>
    </row>
    <row r="2807" spans="1:10" hidden="1">
      <c r="A2807" s="24"/>
      <c r="H2807" s="70"/>
      <c r="J2807" s="29"/>
    </row>
    <row r="2808" spans="1:10" hidden="1">
      <c r="A2808" s="24"/>
      <c r="H2808" s="70"/>
      <c r="J2808" s="29"/>
    </row>
    <row r="2809" spans="1:10" hidden="1">
      <c r="A2809" s="24"/>
      <c r="H2809" s="70"/>
      <c r="J2809" s="29"/>
    </row>
    <row r="2810" spans="1:10" hidden="1">
      <c r="A2810" s="24"/>
      <c r="H2810" s="70"/>
      <c r="J2810" s="29"/>
    </row>
    <row r="2811" spans="1:10" hidden="1">
      <c r="A2811" s="24"/>
      <c r="H2811" s="70"/>
      <c r="J2811" s="29"/>
    </row>
    <row r="2812" spans="1:10" hidden="1">
      <c r="A2812" s="24"/>
      <c r="H2812" s="70"/>
      <c r="J2812" s="29"/>
    </row>
    <row r="2813" spans="1:10" hidden="1">
      <c r="A2813" s="24"/>
      <c r="H2813" s="70"/>
      <c r="J2813" s="29"/>
    </row>
    <row r="2814" spans="1:10" hidden="1">
      <c r="A2814" s="24"/>
      <c r="H2814" s="70"/>
      <c r="J2814" s="29"/>
    </row>
    <row r="2815" spans="1:10" hidden="1">
      <c r="A2815" s="24"/>
      <c r="H2815" s="70"/>
      <c r="J2815" s="29"/>
    </row>
    <row r="2816" spans="1:10" hidden="1">
      <c r="A2816" s="24"/>
      <c r="H2816" s="70"/>
      <c r="J2816" s="29"/>
    </row>
    <row r="2817" spans="1:10" hidden="1">
      <c r="A2817" s="24"/>
      <c r="H2817" s="70"/>
      <c r="J2817" s="29"/>
    </row>
    <row r="2818" spans="1:10" hidden="1">
      <c r="A2818" s="24"/>
      <c r="H2818" s="70"/>
      <c r="J2818" s="29"/>
    </row>
    <row r="2819" spans="1:10" hidden="1">
      <c r="A2819" s="24"/>
      <c r="H2819" s="70"/>
      <c r="J2819" s="29"/>
    </row>
    <row r="2820" spans="1:10" hidden="1">
      <c r="A2820" s="24"/>
      <c r="H2820" s="70"/>
      <c r="J2820" s="29"/>
    </row>
    <row r="2821" spans="1:10" hidden="1">
      <c r="A2821" s="24"/>
      <c r="H2821" s="70"/>
      <c r="J2821" s="29"/>
    </row>
    <row r="2822" spans="1:10" hidden="1">
      <c r="A2822" s="24"/>
      <c r="H2822" s="70"/>
      <c r="J2822" s="29"/>
    </row>
    <row r="2823" spans="1:10" hidden="1">
      <c r="A2823" s="24"/>
      <c r="H2823" s="70"/>
      <c r="J2823" s="29"/>
    </row>
    <row r="2824" spans="1:10" hidden="1">
      <c r="A2824" s="24"/>
      <c r="H2824" s="70"/>
      <c r="J2824" s="29"/>
    </row>
    <row r="2825" spans="1:10" hidden="1">
      <c r="A2825" s="24"/>
      <c r="H2825" s="70"/>
      <c r="J2825" s="29"/>
    </row>
    <row r="2826" spans="1:10" hidden="1">
      <c r="A2826" s="24"/>
      <c r="H2826" s="70"/>
      <c r="J2826" s="29"/>
    </row>
    <row r="2827" spans="1:10" hidden="1">
      <c r="A2827" s="24"/>
      <c r="H2827" s="70"/>
      <c r="J2827" s="29"/>
    </row>
    <row r="2828" spans="1:10" hidden="1">
      <c r="A2828" s="24"/>
      <c r="H2828" s="70"/>
      <c r="J2828" s="29"/>
    </row>
    <row r="2829" spans="1:10" hidden="1">
      <c r="A2829" s="24"/>
      <c r="H2829" s="70"/>
      <c r="J2829" s="29"/>
    </row>
    <row r="2830" spans="1:10" hidden="1">
      <c r="A2830" s="24"/>
      <c r="H2830" s="70"/>
      <c r="J2830" s="29"/>
    </row>
    <row r="2831" spans="1:10" hidden="1">
      <c r="A2831" s="24"/>
      <c r="H2831" s="70"/>
      <c r="J2831" s="29"/>
    </row>
    <row r="2832" spans="1:10" hidden="1">
      <c r="A2832" s="24"/>
      <c r="H2832" s="70"/>
      <c r="J2832" s="29"/>
    </row>
    <row r="2833" spans="1:10" hidden="1">
      <c r="A2833" s="24"/>
      <c r="H2833" s="70"/>
      <c r="J2833" s="29"/>
    </row>
    <row r="2834" spans="1:10" hidden="1">
      <c r="A2834" s="24"/>
      <c r="H2834" s="70"/>
      <c r="J2834" s="29"/>
    </row>
    <row r="2835" spans="1:10" hidden="1">
      <c r="A2835" s="24"/>
      <c r="H2835" s="70"/>
      <c r="J2835" s="29"/>
    </row>
    <row r="2836" spans="1:10" hidden="1">
      <c r="A2836" s="24"/>
      <c r="H2836" s="70"/>
      <c r="J2836" s="29"/>
    </row>
    <row r="2837" spans="1:10" hidden="1">
      <c r="A2837" s="24"/>
      <c r="H2837" s="70"/>
      <c r="J2837" s="29"/>
    </row>
    <row r="2838" spans="1:10" hidden="1">
      <c r="A2838" s="24"/>
      <c r="H2838" s="70"/>
      <c r="J2838" s="29"/>
    </row>
    <row r="2839" spans="1:10" hidden="1">
      <c r="A2839" s="24"/>
      <c r="H2839" s="70"/>
      <c r="J2839" s="29"/>
    </row>
    <row r="2840" spans="1:10" hidden="1">
      <c r="A2840" s="24"/>
      <c r="H2840" s="70"/>
      <c r="J2840" s="29"/>
    </row>
    <row r="2841" spans="1:10" hidden="1">
      <c r="A2841" s="24"/>
      <c r="H2841" s="70"/>
      <c r="J2841" s="29"/>
    </row>
    <row r="2842" spans="1:10" hidden="1">
      <c r="A2842" s="24"/>
      <c r="H2842" s="70"/>
      <c r="J2842" s="29"/>
    </row>
    <row r="2843" spans="1:10" hidden="1">
      <c r="A2843" s="24"/>
      <c r="H2843" s="70"/>
      <c r="J2843" s="29"/>
    </row>
    <row r="2844" spans="1:10" hidden="1">
      <c r="A2844" s="24"/>
      <c r="H2844" s="70"/>
      <c r="J2844" s="29"/>
    </row>
    <row r="2845" spans="1:10" hidden="1">
      <c r="A2845" s="24"/>
      <c r="H2845" s="70"/>
      <c r="J2845" s="29"/>
    </row>
    <row r="2846" spans="1:10" hidden="1">
      <c r="A2846" s="24"/>
      <c r="H2846" s="70"/>
      <c r="J2846" s="29"/>
    </row>
    <row r="2847" spans="1:10" hidden="1">
      <c r="A2847" s="24"/>
      <c r="H2847" s="70"/>
      <c r="J2847" s="29"/>
    </row>
    <row r="2848" spans="1:10" hidden="1">
      <c r="A2848" s="24"/>
      <c r="H2848" s="70"/>
      <c r="J2848" s="29"/>
    </row>
    <row r="2849" spans="1:10" hidden="1">
      <c r="A2849" s="24"/>
      <c r="H2849" s="70"/>
      <c r="J2849" s="29"/>
    </row>
    <row r="2850" spans="1:10" hidden="1">
      <c r="A2850" s="24"/>
      <c r="H2850" s="70"/>
      <c r="J2850" s="29"/>
    </row>
    <row r="2851" spans="1:10" hidden="1">
      <c r="A2851" s="24"/>
      <c r="H2851" s="70"/>
      <c r="J2851" s="29"/>
    </row>
    <row r="2852" spans="1:10" hidden="1">
      <c r="A2852" s="24"/>
      <c r="H2852" s="70"/>
      <c r="J2852" s="29"/>
    </row>
    <row r="2853" spans="1:10" hidden="1">
      <c r="A2853" s="24"/>
      <c r="H2853" s="70"/>
      <c r="J2853" s="29"/>
    </row>
    <row r="2854" spans="1:10" hidden="1">
      <c r="A2854" s="24"/>
      <c r="H2854" s="70"/>
      <c r="J2854" s="29"/>
    </row>
    <row r="2855" spans="1:10" hidden="1">
      <c r="A2855" s="24"/>
      <c r="H2855" s="70"/>
      <c r="J2855" s="29"/>
    </row>
    <row r="2856" spans="1:10" hidden="1">
      <c r="A2856" s="24"/>
      <c r="H2856" s="70"/>
      <c r="J2856" s="29"/>
    </row>
    <row r="2857" spans="1:10" hidden="1">
      <c r="A2857" s="24"/>
      <c r="H2857" s="70"/>
      <c r="J2857" s="29"/>
    </row>
    <row r="2858" spans="1:10" hidden="1">
      <c r="A2858" s="24"/>
      <c r="H2858" s="70"/>
      <c r="J2858" s="29"/>
    </row>
    <row r="2859" spans="1:10" hidden="1">
      <c r="A2859" s="24"/>
      <c r="H2859" s="70"/>
      <c r="J2859" s="29"/>
    </row>
    <row r="2860" spans="1:10" hidden="1">
      <c r="A2860" s="24"/>
      <c r="H2860" s="70"/>
      <c r="J2860" s="29"/>
    </row>
    <row r="2861" spans="1:10" hidden="1">
      <c r="A2861" s="24"/>
      <c r="H2861" s="70"/>
      <c r="J2861" s="29"/>
    </row>
    <row r="2862" spans="1:10" hidden="1">
      <c r="A2862" s="24"/>
      <c r="H2862" s="70"/>
      <c r="J2862" s="29"/>
    </row>
    <row r="2863" spans="1:10" hidden="1">
      <c r="A2863" s="24"/>
      <c r="H2863" s="70"/>
      <c r="J2863" s="29"/>
    </row>
    <row r="2864" spans="1:10" hidden="1">
      <c r="A2864" s="24"/>
      <c r="H2864" s="70"/>
      <c r="J2864" s="29"/>
    </row>
    <row r="2865" spans="1:10" hidden="1">
      <c r="A2865" s="24"/>
      <c r="H2865" s="70"/>
      <c r="J2865" s="29"/>
    </row>
    <row r="2866" spans="1:10" hidden="1">
      <c r="A2866" s="24"/>
      <c r="H2866" s="70"/>
      <c r="J2866" s="29"/>
    </row>
    <row r="2867" spans="1:10" hidden="1">
      <c r="A2867" s="24"/>
      <c r="H2867" s="70"/>
      <c r="J2867" s="29"/>
    </row>
    <row r="2868" spans="1:10" hidden="1">
      <c r="A2868" s="24"/>
      <c r="H2868" s="70"/>
      <c r="J2868" s="29"/>
    </row>
    <row r="2869" spans="1:10" hidden="1">
      <c r="A2869" s="24"/>
      <c r="H2869" s="70"/>
      <c r="J2869" s="29"/>
    </row>
    <row r="2870" spans="1:10" hidden="1">
      <c r="A2870" s="24"/>
      <c r="H2870" s="70"/>
      <c r="J2870" s="29"/>
    </row>
    <row r="2871" spans="1:10" hidden="1">
      <c r="A2871" s="24"/>
      <c r="H2871" s="70"/>
      <c r="J2871" s="29"/>
    </row>
    <row r="2872" spans="1:10" hidden="1">
      <c r="A2872" s="24"/>
      <c r="H2872" s="70"/>
      <c r="J2872" s="29"/>
    </row>
    <row r="2873" spans="1:10" hidden="1">
      <c r="A2873" s="24"/>
      <c r="H2873" s="70"/>
      <c r="J2873" s="29"/>
    </row>
    <row r="2874" spans="1:10" hidden="1">
      <c r="A2874" s="24"/>
      <c r="H2874" s="70"/>
      <c r="J2874" s="29"/>
    </row>
    <row r="2875" spans="1:10" hidden="1">
      <c r="A2875" s="24"/>
      <c r="H2875" s="70"/>
      <c r="J2875" s="29"/>
    </row>
    <row r="2876" spans="1:10" hidden="1">
      <c r="A2876" s="24"/>
      <c r="H2876" s="70"/>
      <c r="J2876" s="29"/>
    </row>
    <row r="2877" spans="1:10" hidden="1">
      <c r="A2877" s="24"/>
      <c r="H2877" s="70"/>
      <c r="J2877" s="29"/>
    </row>
    <row r="2878" spans="1:10" hidden="1">
      <c r="A2878" s="24"/>
      <c r="H2878" s="70"/>
      <c r="J2878" s="29"/>
    </row>
    <row r="2879" spans="1:10" hidden="1">
      <c r="A2879" s="24"/>
      <c r="H2879" s="70"/>
      <c r="J2879" s="29"/>
    </row>
    <row r="2880" spans="1:10" hidden="1">
      <c r="A2880" s="24"/>
      <c r="H2880" s="70"/>
      <c r="J2880" s="29"/>
    </row>
    <row r="2881" spans="1:10" hidden="1">
      <c r="A2881" s="24"/>
      <c r="H2881" s="70"/>
      <c r="J2881" s="29"/>
    </row>
    <row r="2882" spans="1:10" hidden="1">
      <c r="A2882" s="24"/>
      <c r="H2882" s="70"/>
      <c r="J2882" s="29"/>
    </row>
    <row r="2883" spans="1:10" hidden="1">
      <c r="A2883" s="24"/>
      <c r="H2883" s="70"/>
      <c r="J2883" s="29"/>
    </row>
    <row r="2884" spans="1:10" hidden="1">
      <c r="A2884" s="24"/>
      <c r="H2884" s="70"/>
      <c r="J2884" s="29"/>
    </row>
    <row r="2885" spans="1:10" hidden="1">
      <c r="A2885" s="24"/>
      <c r="H2885" s="70"/>
      <c r="J2885" s="29"/>
    </row>
    <row r="2886" spans="1:10" hidden="1">
      <c r="A2886" s="24"/>
      <c r="H2886" s="70"/>
      <c r="J2886" s="29"/>
    </row>
    <row r="2887" spans="1:10" hidden="1">
      <c r="A2887" s="24"/>
      <c r="H2887" s="70"/>
      <c r="J2887" s="29"/>
    </row>
    <row r="2888" spans="1:10" hidden="1">
      <c r="A2888" s="24"/>
      <c r="H2888" s="70"/>
      <c r="J2888" s="29"/>
    </row>
    <row r="2889" spans="1:10" hidden="1">
      <c r="A2889" s="24"/>
      <c r="H2889" s="70"/>
      <c r="J2889" s="29"/>
    </row>
    <row r="2890" spans="1:10" hidden="1">
      <c r="A2890" s="24"/>
      <c r="H2890" s="70"/>
      <c r="J2890" s="29"/>
    </row>
    <row r="2891" spans="1:10" hidden="1">
      <c r="A2891" s="24"/>
      <c r="H2891" s="70"/>
      <c r="J2891" s="29"/>
    </row>
    <row r="2892" spans="1:10" hidden="1">
      <c r="A2892" s="24"/>
      <c r="H2892" s="70"/>
      <c r="J2892" s="29"/>
    </row>
    <row r="2893" spans="1:10" hidden="1">
      <c r="A2893" s="24"/>
      <c r="H2893" s="70"/>
      <c r="J2893" s="29"/>
    </row>
    <row r="2894" spans="1:10" hidden="1">
      <c r="A2894" s="24"/>
      <c r="H2894" s="70"/>
      <c r="J2894" s="29"/>
    </row>
    <row r="2895" spans="1:10" hidden="1">
      <c r="A2895" s="24"/>
      <c r="H2895" s="70"/>
      <c r="J2895" s="29"/>
    </row>
    <row r="2896" spans="1:10" hidden="1">
      <c r="A2896" s="24"/>
      <c r="H2896" s="70"/>
      <c r="J2896" s="29"/>
    </row>
    <row r="2897" spans="1:10" hidden="1">
      <c r="A2897" s="24"/>
      <c r="H2897" s="70"/>
      <c r="J2897" s="29"/>
    </row>
    <row r="2898" spans="1:10" hidden="1">
      <c r="A2898" s="24"/>
      <c r="H2898" s="70"/>
      <c r="J2898" s="29"/>
    </row>
    <row r="2899" spans="1:10" hidden="1">
      <c r="A2899" s="24"/>
      <c r="H2899" s="70"/>
      <c r="J2899" s="29"/>
    </row>
    <row r="2900" spans="1:10" hidden="1">
      <c r="A2900" s="24"/>
      <c r="H2900" s="70"/>
      <c r="J2900" s="29"/>
    </row>
    <row r="2901" spans="1:10" hidden="1">
      <c r="A2901" s="24"/>
      <c r="H2901" s="70"/>
      <c r="J2901" s="29"/>
    </row>
    <row r="2902" spans="1:10" hidden="1">
      <c r="A2902" s="24"/>
      <c r="H2902" s="70"/>
      <c r="J2902" s="29"/>
    </row>
    <row r="2903" spans="1:10" hidden="1">
      <c r="A2903" s="24"/>
      <c r="H2903" s="70"/>
      <c r="J2903" s="29"/>
    </row>
    <row r="2904" spans="1:10" hidden="1">
      <c r="A2904" s="24"/>
      <c r="H2904" s="70"/>
      <c r="J2904" s="29"/>
    </row>
    <row r="2905" spans="1:10" hidden="1">
      <c r="A2905" s="24"/>
      <c r="H2905" s="70"/>
      <c r="J2905" s="29"/>
    </row>
    <row r="2906" spans="1:10" hidden="1">
      <c r="A2906" s="24"/>
      <c r="H2906" s="70"/>
      <c r="J2906" s="29"/>
    </row>
    <row r="2907" spans="1:10" hidden="1">
      <c r="A2907" s="24"/>
      <c r="H2907" s="70"/>
      <c r="J2907" s="29"/>
    </row>
    <row r="2908" spans="1:10" hidden="1">
      <c r="A2908" s="24"/>
      <c r="H2908" s="70"/>
      <c r="J2908" s="29"/>
    </row>
    <row r="2909" spans="1:10" hidden="1">
      <c r="A2909" s="24"/>
      <c r="H2909" s="70"/>
      <c r="J2909" s="29"/>
    </row>
    <row r="2910" spans="1:10" hidden="1">
      <c r="A2910" s="24"/>
      <c r="H2910" s="70"/>
      <c r="J2910" s="29"/>
    </row>
    <row r="2911" spans="1:10" hidden="1">
      <c r="A2911" s="24"/>
      <c r="H2911" s="70"/>
      <c r="J2911" s="29"/>
    </row>
    <row r="2912" spans="1:10" hidden="1">
      <c r="A2912" s="24"/>
      <c r="H2912" s="70"/>
      <c r="J2912" s="29"/>
    </row>
    <row r="2913" spans="1:10" hidden="1">
      <c r="A2913" s="24"/>
      <c r="H2913" s="70"/>
      <c r="J2913" s="29"/>
    </row>
    <row r="2914" spans="1:10" hidden="1">
      <c r="A2914" s="24"/>
      <c r="H2914" s="70"/>
      <c r="J2914" s="29"/>
    </row>
    <row r="2915" spans="1:10" hidden="1">
      <c r="A2915" s="24"/>
      <c r="H2915" s="70"/>
      <c r="J2915" s="29"/>
    </row>
    <row r="2916" spans="1:10" hidden="1">
      <c r="A2916" s="24"/>
      <c r="H2916" s="70"/>
      <c r="J2916" s="29"/>
    </row>
    <row r="2917" spans="1:10" hidden="1">
      <c r="A2917" s="24"/>
      <c r="H2917" s="70"/>
      <c r="J2917" s="29"/>
    </row>
    <row r="2918" spans="1:10" hidden="1">
      <c r="A2918" s="24"/>
      <c r="H2918" s="70"/>
      <c r="J2918" s="29"/>
    </row>
    <row r="2919" spans="1:10" hidden="1">
      <c r="A2919" s="24"/>
      <c r="H2919" s="70"/>
      <c r="J2919" s="29"/>
    </row>
    <row r="2920" spans="1:10" hidden="1">
      <c r="A2920" s="24"/>
      <c r="H2920" s="70"/>
      <c r="J2920" s="29"/>
    </row>
    <row r="2921" spans="1:10" hidden="1">
      <c r="A2921" s="24"/>
      <c r="H2921" s="70"/>
      <c r="J2921" s="29"/>
    </row>
    <row r="2922" spans="1:10" hidden="1">
      <c r="A2922" s="24"/>
      <c r="H2922" s="70"/>
      <c r="J2922" s="29"/>
    </row>
    <row r="2923" spans="1:10" hidden="1">
      <c r="A2923" s="24"/>
      <c r="H2923" s="70"/>
      <c r="J2923" s="29"/>
    </row>
    <row r="2924" spans="1:10" hidden="1">
      <c r="A2924" s="24"/>
      <c r="H2924" s="70"/>
      <c r="J2924" s="29"/>
    </row>
    <row r="2925" spans="1:10" hidden="1">
      <c r="A2925" s="24"/>
      <c r="H2925" s="70"/>
      <c r="J2925" s="29"/>
    </row>
    <row r="2926" spans="1:10" hidden="1">
      <c r="A2926" s="24"/>
      <c r="H2926" s="70"/>
      <c r="J2926" s="29"/>
    </row>
    <row r="2927" spans="1:10" hidden="1">
      <c r="A2927" s="24"/>
      <c r="H2927" s="70"/>
      <c r="J2927" s="29"/>
    </row>
    <row r="2928" spans="1:10" hidden="1">
      <c r="A2928" s="24"/>
      <c r="H2928" s="70"/>
      <c r="J2928" s="29"/>
    </row>
    <row r="2929" spans="1:10" hidden="1">
      <c r="A2929" s="24"/>
      <c r="H2929" s="70"/>
      <c r="J2929" s="29"/>
    </row>
    <row r="2930" spans="1:10" hidden="1">
      <c r="A2930" s="24"/>
      <c r="H2930" s="70"/>
      <c r="J2930" s="29"/>
    </row>
    <row r="2931" spans="1:10" hidden="1">
      <c r="A2931" s="24"/>
      <c r="H2931" s="70"/>
      <c r="J2931" s="29"/>
    </row>
    <row r="2932" spans="1:10" hidden="1">
      <c r="A2932" s="24"/>
      <c r="H2932" s="70"/>
      <c r="J2932" s="29"/>
    </row>
    <row r="2933" spans="1:10" hidden="1">
      <c r="A2933" s="24"/>
      <c r="H2933" s="70"/>
      <c r="J2933" s="29"/>
    </row>
    <row r="2934" spans="1:10" hidden="1">
      <c r="A2934" s="24"/>
      <c r="H2934" s="70"/>
      <c r="J2934" s="29"/>
    </row>
    <row r="2935" spans="1:10" hidden="1">
      <c r="A2935" s="24"/>
      <c r="H2935" s="70"/>
      <c r="J2935" s="29"/>
    </row>
    <row r="2936" spans="1:10" hidden="1">
      <c r="A2936" s="24"/>
      <c r="H2936" s="70"/>
      <c r="J2936" s="29"/>
    </row>
    <row r="2937" spans="1:10" hidden="1">
      <c r="A2937" s="24"/>
      <c r="H2937" s="70"/>
      <c r="J2937" s="29"/>
    </row>
    <row r="2938" spans="1:10" hidden="1">
      <c r="A2938" s="24"/>
      <c r="H2938" s="70"/>
      <c r="J2938" s="29"/>
    </row>
    <row r="2939" spans="1:10" hidden="1">
      <c r="A2939" s="24"/>
      <c r="H2939" s="70"/>
      <c r="J2939" s="29"/>
    </row>
    <row r="2940" spans="1:10" hidden="1">
      <c r="A2940" s="24"/>
      <c r="H2940" s="70"/>
      <c r="J2940" s="29"/>
    </row>
    <row r="2941" spans="1:10" hidden="1">
      <c r="A2941" s="24"/>
      <c r="H2941" s="70"/>
      <c r="J2941" s="29"/>
    </row>
    <row r="2942" spans="1:10" hidden="1">
      <c r="A2942" s="24"/>
      <c r="H2942" s="70"/>
      <c r="J2942" s="29"/>
    </row>
    <row r="2943" spans="1:10" hidden="1">
      <c r="A2943" s="24"/>
      <c r="H2943" s="70"/>
      <c r="J2943" s="29"/>
    </row>
    <row r="2944" spans="1:10" hidden="1">
      <c r="A2944" s="24"/>
      <c r="H2944" s="70"/>
      <c r="J2944" s="29"/>
    </row>
    <row r="2945" spans="1:10" hidden="1">
      <c r="A2945" s="24"/>
      <c r="H2945" s="70"/>
      <c r="J2945" s="29"/>
    </row>
    <row r="2946" spans="1:10" hidden="1">
      <c r="A2946" s="24"/>
      <c r="H2946" s="70"/>
      <c r="J2946" s="29"/>
    </row>
    <row r="2947" spans="1:10" hidden="1">
      <c r="A2947" s="24"/>
      <c r="H2947" s="70"/>
      <c r="J2947" s="29"/>
    </row>
    <row r="2948" spans="1:10" hidden="1">
      <c r="A2948" s="24"/>
      <c r="H2948" s="70"/>
      <c r="J2948" s="29"/>
    </row>
    <row r="2949" spans="1:10" hidden="1">
      <c r="A2949" s="24"/>
      <c r="H2949" s="70"/>
      <c r="J2949" s="29"/>
    </row>
    <row r="2950" spans="1:10" hidden="1">
      <c r="A2950" s="24"/>
      <c r="H2950" s="70"/>
      <c r="J2950" s="29"/>
    </row>
    <row r="2951" spans="1:10" hidden="1">
      <c r="A2951" s="24"/>
      <c r="H2951" s="70"/>
      <c r="J2951" s="29"/>
    </row>
    <row r="2952" spans="1:10" hidden="1">
      <c r="A2952" s="24"/>
      <c r="H2952" s="70"/>
      <c r="J2952" s="29"/>
    </row>
    <row r="2953" spans="1:10" hidden="1">
      <c r="A2953" s="24"/>
      <c r="H2953" s="70"/>
      <c r="J2953" s="29"/>
    </row>
    <row r="2954" spans="1:10" hidden="1">
      <c r="A2954" s="24"/>
      <c r="H2954" s="70"/>
      <c r="J2954" s="29"/>
    </row>
    <row r="2955" spans="1:10" hidden="1">
      <c r="A2955" s="24"/>
      <c r="H2955" s="70"/>
      <c r="J2955" s="29"/>
    </row>
    <row r="2956" spans="1:10" hidden="1">
      <c r="A2956" s="24"/>
      <c r="H2956" s="70"/>
      <c r="J2956" s="29"/>
    </row>
    <row r="2957" spans="1:10" hidden="1">
      <c r="A2957" s="24"/>
      <c r="H2957" s="70"/>
      <c r="J2957" s="29"/>
    </row>
    <row r="2958" spans="1:10" hidden="1">
      <c r="A2958" s="24"/>
      <c r="H2958" s="70"/>
      <c r="J2958" s="29"/>
    </row>
    <row r="2959" spans="1:10" hidden="1">
      <c r="A2959" s="24"/>
      <c r="H2959" s="70"/>
      <c r="J2959" s="29"/>
    </row>
    <row r="2960" spans="1:10" hidden="1">
      <c r="A2960" s="24"/>
      <c r="H2960" s="70"/>
      <c r="J2960" s="29"/>
    </row>
    <row r="2961" spans="1:10" hidden="1">
      <c r="A2961" s="24"/>
      <c r="H2961" s="70"/>
      <c r="J2961" s="29"/>
    </row>
    <row r="2962" spans="1:10" hidden="1">
      <c r="A2962" s="24"/>
      <c r="H2962" s="70"/>
      <c r="J2962" s="29"/>
    </row>
    <row r="2963" spans="1:10" hidden="1">
      <c r="A2963" s="24"/>
      <c r="H2963" s="70"/>
      <c r="J2963" s="29"/>
    </row>
    <row r="2964" spans="1:10" hidden="1">
      <c r="A2964" s="24"/>
      <c r="H2964" s="70"/>
      <c r="J2964" s="29"/>
    </row>
    <row r="2965" spans="1:10" hidden="1">
      <c r="A2965" s="24"/>
      <c r="H2965" s="70"/>
      <c r="J2965" s="29"/>
    </row>
    <row r="2966" spans="1:10" hidden="1">
      <c r="A2966" s="24"/>
      <c r="H2966" s="70"/>
      <c r="J2966" s="29"/>
    </row>
    <row r="2967" spans="1:10" hidden="1">
      <c r="A2967" s="24"/>
      <c r="H2967" s="70"/>
      <c r="J2967" s="29"/>
    </row>
    <row r="2968" spans="1:10" hidden="1">
      <c r="A2968" s="24"/>
      <c r="H2968" s="70"/>
      <c r="J2968" s="29"/>
    </row>
    <row r="2969" spans="1:10" hidden="1">
      <c r="A2969" s="24"/>
      <c r="H2969" s="70"/>
      <c r="J2969" s="29"/>
    </row>
    <row r="2970" spans="1:10" hidden="1">
      <c r="A2970" s="24"/>
      <c r="H2970" s="70"/>
      <c r="J2970" s="29"/>
    </row>
    <row r="2971" spans="1:10" hidden="1">
      <c r="A2971" s="24"/>
      <c r="H2971" s="70"/>
      <c r="J2971" s="29"/>
    </row>
    <row r="2972" spans="1:10" hidden="1">
      <c r="A2972" s="24"/>
      <c r="H2972" s="70"/>
      <c r="J2972" s="29"/>
    </row>
    <row r="2973" spans="1:10" hidden="1">
      <c r="A2973" s="24"/>
      <c r="H2973" s="70"/>
      <c r="J2973" s="29"/>
    </row>
    <row r="2974" spans="1:10" hidden="1">
      <c r="A2974" s="24"/>
      <c r="H2974" s="70"/>
      <c r="J2974" s="29"/>
    </row>
    <row r="2975" spans="1:10" hidden="1">
      <c r="A2975" s="24"/>
      <c r="H2975" s="70"/>
      <c r="J2975" s="29"/>
    </row>
    <row r="2976" spans="1:10" hidden="1">
      <c r="A2976" s="24"/>
      <c r="H2976" s="70"/>
      <c r="J2976" s="29"/>
    </row>
    <row r="2977" spans="1:10" hidden="1">
      <c r="A2977" s="24"/>
      <c r="H2977" s="70"/>
      <c r="J2977" s="29"/>
    </row>
    <row r="2978" spans="1:10" hidden="1">
      <c r="A2978" s="24"/>
      <c r="H2978" s="70"/>
      <c r="J2978" s="29"/>
    </row>
    <row r="2979" spans="1:10" hidden="1">
      <c r="A2979" s="24"/>
      <c r="H2979" s="70"/>
      <c r="J2979" s="29"/>
    </row>
    <row r="2980" spans="1:10" hidden="1">
      <c r="A2980" s="24"/>
      <c r="H2980" s="70"/>
      <c r="J2980" s="29"/>
    </row>
    <row r="2981" spans="1:10" hidden="1">
      <c r="A2981" s="24"/>
      <c r="H2981" s="70"/>
      <c r="J2981" s="29"/>
    </row>
    <row r="2982" spans="1:10" hidden="1">
      <c r="A2982" s="24"/>
      <c r="H2982" s="70"/>
      <c r="J2982" s="29"/>
    </row>
    <row r="2983" spans="1:10" hidden="1">
      <c r="A2983" s="24"/>
      <c r="H2983" s="70"/>
      <c r="J2983" s="29"/>
    </row>
    <row r="2984" spans="1:10" hidden="1">
      <c r="A2984" s="24"/>
      <c r="H2984" s="70"/>
      <c r="J2984" s="29"/>
    </row>
    <row r="2985" spans="1:10" hidden="1">
      <c r="A2985" s="24"/>
      <c r="H2985" s="70"/>
      <c r="J2985" s="29"/>
    </row>
    <row r="2986" spans="1:10" hidden="1">
      <c r="A2986" s="24"/>
      <c r="H2986" s="70"/>
      <c r="J2986" s="29"/>
    </row>
    <row r="2987" spans="1:10" hidden="1">
      <c r="A2987" s="24"/>
      <c r="H2987" s="70"/>
      <c r="J2987" s="29"/>
    </row>
    <row r="2988" spans="1:10" hidden="1">
      <c r="A2988" s="24"/>
      <c r="H2988" s="70"/>
      <c r="J2988" s="29"/>
    </row>
    <row r="2989" spans="1:10" hidden="1">
      <c r="A2989" s="24"/>
      <c r="H2989" s="70"/>
      <c r="J2989" s="29"/>
    </row>
    <row r="2990" spans="1:10" hidden="1">
      <c r="A2990" s="24"/>
      <c r="H2990" s="70"/>
      <c r="J2990" s="29"/>
    </row>
    <row r="2991" spans="1:10" hidden="1">
      <c r="A2991" s="24"/>
      <c r="H2991" s="70"/>
      <c r="J2991" s="29"/>
    </row>
    <row r="2992" spans="1:10" hidden="1">
      <c r="A2992" s="24"/>
      <c r="H2992" s="70"/>
      <c r="J2992" s="29"/>
    </row>
    <row r="2993" spans="1:10" hidden="1">
      <c r="A2993" s="24"/>
      <c r="H2993" s="70"/>
      <c r="J2993" s="29"/>
    </row>
    <row r="2994" spans="1:10" hidden="1">
      <c r="A2994" s="24"/>
      <c r="H2994" s="70"/>
      <c r="J2994" s="29"/>
    </row>
    <row r="2995" spans="1:10" hidden="1">
      <c r="A2995" s="24"/>
      <c r="H2995" s="70"/>
      <c r="J2995" s="29"/>
    </row>
    <row r="2996" spans="1:10" hidden="1">
      <c r="A2996" s="24"/>
      <c r="H2996" s="70"/>
      <c r="J2996" s="29"/>
    </row>
    <row r="2997" spans="1:10" hidden="1">
      <c r="A2997" s="24"/>
      <c r="H2997" s="70"/>
      <c r="J2997" s="29"/>
    </row>
    <row r="2998" spans="1:10" hidden="1">
      <c r="A2998" s="24"/>
      <c r="H2998" s="70"/>
      <c r="J2998" s="29"/>
    </row>
    <row r="2999" spans="1:10" hidden="1">
      <c r="A2999" s="24"/>
      <c r="H2999" s="70"/>
      <c r="J2999" s="29"/>
    </row>
    <row r="3000" spans="1:10" hidden="1">
      <c r="A3000" s="24"/>
      <c r="H3000" s="70"/>
      <c r="J3000" s="29"/>
    </row>
    <row r="3001" spans="1:10" hidden="1">
      <c r="A3001" s="24"/>
      <c r="H3001" s="70"/>
      <c r="J3001" s="29"/>
    </row>
    <row r="3002" spans="1:10" hidden="1">
      <c r="A3002" s="24"/>
      <c r="H3002" s="70"/>
      <c r="J3002" s="29"/>
    </row>
    <row r="3003" spans="1:10" hidden="1">
      <c r="A3003" s="24"/>
      <c r="H3003" s="70"/>
      <c r="J3003" s="29"/>
    </row>
    <row r="3004" spans="1:10" hidden="1">
      <c r="A3004" s="24"/>
      <c r="H3004" s="70"/>
      <c r="J3004" s="29"/>
    </row>
    <row r="3005" spans="1:10" hidden="1">
      <c r="A3005" s="24"/>
      <c r="H3005" s="70"/>
      <c r="J3005" s="29"/>
    </row>
    <row r="3006" spans="1:10" hidden="1">
      <c r="A3006" s="24"/>
      <c r="H3006" s="70"/>
      <c r="J3006" s="29"/>
    </row>
    <row r="3007" spans="1:10" hidden="1">
      <c r="A3007" s="24"/>
      <c r="H3007" s="70"/>
      <c r="J3007" s="29"/>
    </row>
    <row r="3008" spans="1:10" hidden="1">
      <c r="A3008" s="24"/>
      <c r="H3008" s="70"/>
      <c r="J3008" s="29"/>
    </row>
    <row r="3009" spans="1:10" hidden="1">
      <c r="A3009" s="24"/>
      <c r="H3009" s="70"/>
      <c r="J3009" s="29"/>
    </row>
    <row r="3010" spans="1:10" hidden="1">
      <c r="A3010" s="24"/>
      <c r="H3010" s="70"/>
      <c r="J3010" s="29"/>
    </row>
    <row r="3011" spans="1:10" hidden="1">
      <c r="A3011" s="24"/>
      <c r="H3011" s="70"/>
      <c r="J3011" s="29"/>
    </row>
    <row r="3012" spans="1:10" hidden="1">
      <c r="A3012" s="24"/>
      <c r="H3012" s="70"/>
      <c r="J3012" s="29"/>
    </row>
    <row r="3013" spans="1:10" hidden="1">
      <c r="A3013" s="24"/>
      <c r="H3013" s="70"/>
      <c r="J3013" s="29"/>
    </row>
    <row r="3014" spans="1:10" hidden="1">
      <c r="A3014" s="24"/>
      <c r="H3014" s="70"/>
      <c r="J3014" s="29"/>
    </row>
    <row r="3015" spans="1:10" hidden="1">
      <c r="A3015" s="24"/>
      <c r="H3015" s="70"/>
      <c r="J3015" s="29"/>
    </row>
    <row r="3016" spans="1:10" hidden="1">
      <c r="A3016" s="24"/>
      <c r="H3016" s="70"/>
      <c r="J3016" s="29"/>
    </row>
    <row r="3017" spans="1:10" hidden="1">
      <c r="A3017" s="24"/>
      <c r="H3017" s="70"/>
      <c r="J3017" s="29"/>
    </row>
    <row r="3018" spans="1:10" hidden="1">
      <c r="A3018" s="24"/>
      <c r="H3018" s="70"/>
      <c r="J3018" s="29"/>
    </row>
    <row r="3019" spans="1:10" hidden="1">
      <c r="A3019" s="24"/>
      <c r="H3019" s="70"/>
      <c r="J3019" s="29"/>
    </row>
    <row r="3020" spans="1:10" hidden="1">
      <c r="A3020" s="24"/>
      <c r="H3020" s="70"/>
      <c r="J3020" s="29"/>
    </row>
    <row r="3021" spans="1:10" hidden="1">
      <c r="A3021" s="24"/>
      <c r="H3021" s="70"/>
      <c r="J3021" s="29"/>
    </row>
    <row r="3022" spans="1:10" hidden="1">
      <c r="A3022" s="24"/>
      <c r="H3022" s="70"/>
      <c r="J3022" s="29"/>
    </row>
    <row r="3023" spans="1:10" hidden="1">
      <c r="A3023" s="24"/>
      <c r="H3023" s="70"/>
      <c r="J3023" s="29"/>
    </row>
    <row r="3024" spans="1:10" hidden="1">
      <c r="A3024" s="24"/>
      <c r="H3024" s="70"/>
      <c r="J3024" s="29"/>
    </row>
    <row r="3025" spans="1:10" hidden="1">
      <c r="A3025" s="24"/>
      <c r="H3025" s="70"/>
      <c r="J3025" s="29"/>
    </row>
    <row r="3026" spans="1:10" hidden="1">
      <c r="A3026" s="24"/>
      <c r="H3026" s="70"/>
      <c r="J3026" s="29"/>
    </row>
    <row r="3027" spans="1:10" hidden="1">
      <c r="A3027" s="24"/>
      <c r="H3027" s="70"/>
      <c r="J3027" s="29"/>
    </row>
    <row r="3028" spans="1:10" hidden="1">
      <c r="A3028" s="24"/>
      <c r="H3028" s="70"/>
      <c r="J3028" s="29"/>
    </row>
    <row r="3029" spans="1:10" hidden="1">
      <c r="A3029" s="24"/>
      <c r="H3029" s="70"/>
      <c r="J3029" s="29"/>
    </row>
    <row r="3030" spans="1:10" hidden="1">
      <c r="A3030" s="24"/>
      <c r="H3030" s="70"/>
      <c r="J3030" s="29"/>
    </row>
    <row r="3031" spans="1:10" hidden="1">
      <c r="A3031" s="24"/>
      <c r="H3031" s="70"/>
      <c r="J3031" s="29"/>
    </row>
    <row r="3032" spans="1:10" hidden="1">
      <c r="A3032" s="24"/>
      <c r="H3032" s="70"/>
      <c r="J3032" s="29"/>
    </row>
    <row r="3033" spans="1:10" hidden="1">
      <c r="A3033" s="24"/>
      <c r="H3033" s="70"/>
      <c r="J3033" s="29"/>
    </row>
    <row r="3034" spans="1:10" hidden="1">
      <c r="A3034" s="24"/>
      <c r="H3034" s="70"/>
      <c r="J3034" s="29"/>
    </row>
    <row r="3035" spans="1:10" hidden="1">
      <c r="A3035" s="24"/>
      <c r="H3035" s="70"/>
      <c r="J3035" s="29"/>
    </row>
    <row r="3036" spans="1:10" hidden="1">
      <c r="A3036" s="24"/>
      <c r="H3036" s="70"/>
      <c r="J3036" s="29"/>
    </row>
    <row r="3037" spans="1:10" hidden="1">
      <c r="A3037" s="24"/>
      <c r="H3037" s="70"/>
      <c r="J3037" s="29"/>
    </row>
    <row r="3038" spans="1:10" hidden="1">
      <c r="A3038" s="24"/>
      <c r="H3038" s="70"/>
      <c r="J3038" s="29"/>
    </row>
    <row r="3039" spans="1:10" hidden="1">
      <c r="A3039" s="24"/>
      <c r="H3039" s="70"/>
      <c r="J3039" s="29"/>
    </row>
    <row r="3040" spans="1:10" hidden="1">
      <c r="A3040" s="24"/>
      <c r="H3040" s="70"/>
      <c r="J3040" s="29"/>
    </row>
    <row r="3041" spans="1:10" hidden="1">
      <c r="A3041" s="24"/>
      <c r="H3041" s="70"/>
      <c r="J3041" s="29"/>
    </row>
    <row r="3042" spans="1:10" hidden="1">
      <c r="A3042" s="24"/>
      <c r="H3042" s="70"/>
      <c r="J3042" s="29"/>
    </row>
    <row r="3043" spans="1:10" hidden="1">
      <c r="A3043" s="24"/>
      <c r="H3043" s="70"/>
      <c r="J3043" s="29"/>
    </row>
    <row r="3044" spans="1:10" hidden="1">
      <c r="A3044" s="24"/>
      <c r="H3044" s="70"/>
      <c r="J3044" s="29"/>
    </row>
    <row r="3045" spans="1:10" hidden="1">
      <c r="A3045" s="24"/>
      <c r="H3045" s="70"/>
      <c r="J3045" s="29"/>
    </row>
    <row r="3046" spans="1:10" hidden="1">
      <c r="A3046" s="24"/>
      <c r="H3046" s="70"/>
      <c r="J3046" s="29"/>
    </row>
    <row r="3047" spans="1:10" hidden="1">
      <c r="A3047" s="24"/>
      <c r="H3047" s="70"/>
      <c r="J3047" s="29"/>
    </row>
    <row r="3048" spans="1:10" hidden="1">
      <c r="A3048" s="24"/>
      <c r="H3048" s="70"/>
      <c r="J3048" s="29"/>
    </row>
    <row r="3049" spans="1:10" hidden="1">
      <c r="A3049" s="24"/>
      <c r="H3049" s="70"/>
      <c r="J3049" s="29"/>
    </row>
    <row r="3050" spans="1:10" hidden="1">
      <c r="A3050" s="24"/>
      <c r="H3050" s="70"/>
      <c r="J3050" s="29"/>
    </row>
    <row r="3051" spans="1:10" hidden="1">
      <c r="A3051" s="24"/>
      <c r="H3051" s="70"/>
      <c r="J3051" s="29"/>
    </row>
    <row r="3052" spans="1:10" hidden="1">
      <c r="A3052" s="24"/>
      <c r="H3052" s="70"/>
      <c r="J3052" s="29"/>
    </row>
    <row r="3053" spans="1:10" hidden="1">
      <c r="A3053" s="24"/>
      <c r="H3053" s="70"/>
      <c r="J3053" s="29"/>
    </row>
    <row r="3054" spans="1:10" hidden="1">
      <c r="A3054" s="24"/>
      <c r="H3054" s="70"/>
      <c r="J3054" s="29"/>
    </row>
    <row r="3055" spans="1:10" hidden="1">
      <c r="A3055" s="24"/>
      <c r="H3055" s="70"/>
      <c r="J3055" s="29"/>
    </row>
    <row r="3056" spans="1:10" hidden="1">
      <c r="A3056" s="24"/>
      <c r="H3056" s="70"/>
      <c r="J3056" s="29"/>
    </row>
    <row r="3057" spans="1:10" hidden="1">
      <c r="A3057" s="24"/>
      <c r="H3057" s="70"/>
      <c r="J3057" s="29"/>
    </row>
    <row r="3058" spans="1:10" hidden="1">
      <c r="A3058" s="24"/>
      <c r="H3058" s="70"/>
      <c r="J3058" s="29"/>
    </row>
    <row r="3059" spans="1:10" hidden="1">
      <c r="A3059" s="24"/>
      <c r="H3059" s="70"/>
      <c r="J3059" s="29"/>
    </row>
    <row r="3060" spans="1:10" hidden="1">
      <c r="A3060" s="24"/>
      <c r="H3060" s="70"/>
      <c r="J3060" s="29"/>
    </row>
    <row r="3061" spans="1:10" hidden="1">
      <c r="A3061" s="24"/>
      <c r="H3061" s="70"/>
      <c r="J3061" s="29"/>
    </row>
    <row r="3062" spans="1:10" hidden="1">
      <c r="A3062" s="24"/>
      <c r="H3062" s="70"/>
      <c r="J3062" s="29"/>
    </row>
    <row r="3063" spans="1:10" hidden="1">
      <c r="A3063" s="24"/>
      <c r="H3063" s="70"/>
      <c r="J3063" s="29"/>
    </row>
    <row r="3064" spans="1:10" hidden="1">
      <c r="A3064" s="24"/>
      <c r="H3064" s="70"/>
      <c r="J3064" s="29"/>
    </row>
    <row r="3065" spans="1:10" hidden="1">
      <c r="A3065" s="24"/>
      <c r="H3065" s="70"/>
      <c r="J3065" s="29"/>
    </row>
    <row r="3066" spans="1:10" hidden="1">
      <c r="A3066" s="24"/>
      <c r="H3066" s="70"/>
      <c r="J3066" s="29"/>
    </row>
    <row r="3067" spans="1:10" hidden="1">
      <c r="A3067" s="24"/>
      <c r="H3067" s="70"/>
      <c r="J3067" s="29"/>
    </row>
    <row r="3068" spans="1:10" hidden="1">
      <c r="A3068" s="24"/>
      <c r="H3068" s="70"/>
      <c r="J3068" s="29"/>
    </row>
    <row r="3069" spans="1:10" hidden="1">
      <c r="A3069" s="24"/>
      <c r="H3069" s="70"/>
      <c r="J3069" s="29"/>
    </row>
    <row r="3070" spans="1:10" hidden="1">
      <c r="A3070" s="24"/>
      <c r="H3070" s="70"/>
      <c r="J3070" s="29"/>
    </row>
    <row r="3071" spans="1:10" hidden="1">
      <c r="A3071" s="24"/>
      <c r="H3071" s="70"/>
      <c r="J3071" s="29"/>
    </row>
    <row r="3072" spans="1:10" hidden="1">
      <c r="A3072" s="24"/>
      <c r="H3072" s="70"/>
      <c r="J3072" s="29"/>
    </row>
    <row r="3073" spans="1:10" hidden="1">
      <c r="A3073" s="24"/>
      <c r="H3073" s="70"/>
      <c r="J3073" s="29"/>
    </row>
    <row r="3074" spans="1:10" hidden="1">
      <c r="A3074" s="24"/>
      <c r="H3074" s="70"/>
      <c r="J3074" s="29"/>
    </row>
    <row r="3075" spans="1:10" hidden="1">
      <c r="A3075" s="24"/>
      <c r="H3075" s="70"/>
      <c r="J3075" s="29"/>
    </row>
    <row r="3076" spans="1:10" hidden="1">
      <c r="A3076" s="24"/>
      <c r="H3076" s="70"/>
      <c r="J3076" s="29"/>
    </row>
    <row r="3077" spans="1:10" hidden="1">
      <c r="A3077" s="24"/>
      <c r="H3077" s="70"/>
      <c r="J3077" s="29"/>
    </row>
    <row r="3078" spans="1:10" hidden="1">
      <c r="A3078" s="24"/>
      <c r="H3078" s="70"/>
      <c r="J3078" s="29"/>
    </row>
    <row r="3079" spans="1:10" hidden="1">
      <c r="A3079" s="24"/>
      <c r="H3079" s="70"/>
      <c r="J3079" s="29"/>
    </row>
    <row r="3080" spans="1:10" hidden="1">
      <c r="A3080" s="24"/>
      <c r="H3080" s="70"/>
      <c r="J3080" s="29"/>
    </row>
    <row r="3081" spans="1:10" hidden="1">
      <c r="A3081" s="24"/>
      <c r="H3081" s="70"/>
      <c r="J3081" s="29"/>
    </row>
    <row r="3082" spans="1:10" hidden="1">
      <c r="A3082" s="24"/>
      <c r="H3082" s="70"/>
      <c r="J3082" s="29"/>
    </row>
    <row r="3083" spans="1:10" hidden="1">
      <c r="A3083" s="24"/>
      <c r="H3083" s="70"/>
      <c r="J3083" s="29"/>
    </row>
    <row r="3084" spans="1:10" hidden="1">
      <c r="A3084" s="24"/>
      <c r="H3084" s="70"/>
      <c r="J3084" s="29"/>
    </row>
    <row r="3085" spans="1:10" hidden="1">
      <c r="A3085" s="24"/>
      <c r="H3085" s="70"/>
      <c r="J3085" s="29"/>
    </row>
    <row r="3086" spans="1:10" hidden="1">
      <c r="A3086" s="24"/>
      <c r="H3086" s="70"/>
      <c r="J3086" s="29"/>
    </row>
    <row r="3087" spans="1:10" hidden="1">
      <c r="A3087" s="24"/>
      <c r="H3087" s="70"/>
      <c r="J3087" s="29"/>
    </row>
    <row r="3088" spans="1:10" hidden="1">
      <c r="A3088" s="24"/>
      <c r="H3088" s="70"/>
      <c r="J3088" s="29"/>
    </row>
    <row r="3089" spans="1:10" hidden="1">
      <c r="A3089" s="24"/>
      <c r="H3089" s="70"/>
      <c r="J3089" s="29"/>
    </row>
    <row r="3090" spans="1:10" hidden="1">
      <c r="A3090" s="24"/>
      <c r="H3090" s="70"/>
      <c r="J3090" s="29"/>
    </row>
    <row r="3091" spans="1:10" hidden="1">
      <c r="A3091" s="24"/>
      <c r="H3091" s="70"/>
      <c r="J3091" s="29"/>
    </row>
    <row r="3092" spans="1:10" hidden="1">
      <c r="A3092" s="24"/>
      <c r="H3092" s="70"/>
      <c r="J3092" s="29"/>
    </row>
    <row r="3093" spans="1:10" hidden="1">
      <c r="A3093" s="24"/>
      <c r="H3093" s="70"/>
      <c r="J3093" s="29"/>
    </row>
    <row r="3094" spans="1:10" hidden="1">
      <c r="A3094" s="24"/>
      <c r="H3094" s="70"/>
      <c r="J3094" s="29"/>
    </row>
    <row r="3095" spans="1:10" hidden="1">
      <c r="A3095" s="24"/>
      <c r="H3095" s="70"/>
      <c r="J3095" s="29"/>
    </row>
    <row r="3096" spans="1:10" hidden="1">
      <c r="A3096" s="24"/>
      <c r="H3096" s="70"/>
      <c r="J3096" s="29"/>
    </row>
    <row r="3097" spans="1:10" hidden="1">
      <c r="A3097" s="24"/>
      <c r="H3097" s="70"/>
      <c r="J3097" s="29"/>
    </row>
    <row r="3098" spans="1:10" hidden="1">
      <c r="A3098" s="24"/>
      <c r="H3098" s="70"/>
      <c r="J3098" s="29"/>
    </row>
    <row r="3099" spans="1:10" hidden="1">
      <c r="A3099" s="24"/>
      <c r="H3099" s="70"/>
      <c r="J3099" s="29"/>
    </row>
    <row r="3100" spans="1:10" hidden="1">
      <c r="A3100" s="24"/>
      <c r="H3100" s="70"/>
      <c r="J3100" s="29"/>
    </row>
    <row r="3101" spans="1:10" hidden="1">
      <c r="A3101" s="24"/>
      <c r="H3101" s="70"/>
      <c r="J3101" s="29"/>
    </row>
    <row r="3102" spans="1:10" hidden="1">
      <c r="A3102" s="24"/>
      <c r="H3102" s="70"/>
      <c r="J3102" s="29"/>
    </row>
    <row r="3103" spans="1:10" hidden="1">
      <c r="A3103" s="24"/>
      <c r="H3103" s="70"/>
      <c r="J3103" s="29"/>
    </row>
    <row r="3104" spans="1:10" hidden="1">
      <c r="A3104" s="24"/>
      <c r="H3104" s="70"/>
      <c r="J3104" s="29"/>
    </row>
    <row r="3105" spans="1:10" hidden="1">
      <c r="A3105" s="24"/>
      <c r="H3105" s="70"/>
      <c r="J3105" s="29"/>
    </row>
    <row r="3106" spans="1:10" hidden="1">
      <c r="A3106" s="24"/>
      <c r="H3106" s="70"/>
      <c r="J3106" s="29"/>
    </row>
    <row r="3107" spans="1:10" hidden="1">
      <c r="A3107" s="24"/>
      <c r="H3107" s="70"/>
      <c r="J3107" s="29"/>
    </row>
    <row r="3108" spans="1:10" hidden="1">
      <c r="A3108" s="24"/>
      <c r="H3108" s="70"/>
      <c r="J3108" s="29"/>
    </row>
    <row r="3109" spans="1:10" hidden="1">
      <c r="A3109" s="24"/>
      <c r="H3109" s="70"/>
      <c r="J3109" s="29"/>
    </row>
    <row r="3110" spans="1:10" hidden="1">
      <c r="A3110" s="24"/>
      <c r="H3110" s="70"/>
      <c r="J3110" s="29"/>
    </row>
    <row r="3111" spans="1:10" hidden="1">
      <c r="A3111" s="24"/>
      <c r="H3111" s="70"/>
      <c r="J3111" s="29"/>
    </row>
    <row r="3112" spans="1:10" hidden="1">
      <c r="A3112" s="24"/>
      <c r="H3112" s="70"/>
      <c r="J3112" s="29"/>
    </row>
    <row r="3113" spans="1:10" hidden="1">
      <c r="A3113" s="24"/>
      <c r="H3113" s="70"/>
      <c r="J3113" s="29"/>
    </row>
    <row r="3114" spans="1:10" hidden="1">
      <c r="A3114" s="24"/>
      <c r="H3114" s="70"/>
      <c r="J3114" s="29"/>
    </row>
    <row r="3115" spans="1:10" hidden="1">
      <c r="A3115" s="24"/>
      <c r="H3115" s="70"/>
      <c r="J3115" s="29"/>
    </row>
    <row r="3116" spans="1:10" hidden="1">
      <c r="A3116" s="24"/>
      <c r="H3116" s="70"/>
      <c r="J3116" s="29"/>
    </row>
    <row r="3117" spans="1:10" hidden="1">
      <c r="A3117" s="24"/>
      <c r="H3117" s="70"/>
      <c r="J3117" s="29"/>
    </row>
    <row r="3118" spans="1:10" hidden="1">
      <c r="A3118" s="24"/>
      <c r="H3118" s="70"/>
      <c r="J3118" s="29"/>
    </row>
    <row r="3119" spans="1:10" hidden="1">
      <c r="A3119" s="24"/>
      <c r="H3119" s="70"/>
      <c r="J3119" s="29"/>
    </row>
    <row r="3120" spans="1:10" hidden="1">
      <c r="A3120" s="24"/>
      <c r="H3120" s="70"/>
      <c r="J3120" s="29"/>
    </row>
    <row r="3121" spans="1:10" hidden="1">
      <c r="A3121" s="24"/>
      <c r="H3121" s="70"/>
      <c r="J3121" s="29"/>
    </row>
    <row r="3122" spans="1:10" hidden="1">
      <c r="A3122" s="24"/>
      <c r="H3122" s="70"/>
      <c r="J3122" s="29"/>
    </row>
    <row r="3123" spans="1:10" hidden="1">
      <c r="A3123" s="24"/>
      <c r="H3123" s="70"/>
      <c r="J3123" s="29"/>
    </row>
    <row r="3124" spans="1:10" hidden="1">
      <c r="A3124" s="24"/>
      <c r="H3124" s="70"/>
      <c r="J3124" s="29"/>
    </row>
    <row r="3125" spans="1:10" hidden="1">
      <c r="A3125" s="24"/>
      <c r="H3125" s="70"/>
      <c r="J3125" s="29"/>
    </row>
    <row r="3126" spans="1:10" hidden="1">
      <c r="A3126" s="24"/>
      <c r="H3126" s="70"/>
      <c r="J3126" s="29"/>
    </row>
    <row r="3127" spans="1:10" hidden="1">
      <c r="A3127" s="24"/>
      <c r="H3127" s="70"/>
      <c r="J3127" s="29"/>
    </row>
    <row r="3128" spans="1:10" hidden="1">
      <c r="A3128" s="24"/>
      <c r="H3128" s="70"/>
      <c r="J3128" s="29"/>
    </row>
    <row r="3129" spans="1:10" hidden="1">
      <c r="A3129" s="24"/>
      <c r="H3129" s="70"/>
      <c r="J3129" s="29"/>
    </row>
    <row r="3130" spans="1:10" hidden="1">
      <c r="A3130" s="24"/>
      <c r="H3130" s="70"/>
      <c r="J3130" s="29"/>
    </row>
    <row r="3131" spans="1:10" hidden="1">
      <c r="A3131" s="24"/>
      <c r="H3131" s="70"/>
      <c r="J3131" s="29"/>
    </row>
    <row r="3132" spans="1:10" hidden="1">
      <c r="A3132" s="24"/>
      <c r="H3132" s="70"/>
      <c r="J3132" s="29"/>
    </row>
    <row r="3133" spans="1:10" hidden="1">
      <c r="A3133" s="24"/>
      <c r="H3133" s="70"/>
      <c r="J3133" s="29"/>
    </row>
    <row r="3134" spans="1:10" hidden="1">
      <c r="A3134" s="24"/>
      <c r="H3134" s="70"/>
      <c r="J3134" s="29"/>
    </row>
    <row r="3135" spans="1:10" hidden="1">
      <c r="A3135" s="24"/>
      <c r="H3135" s="70"/>
      <c r="J3135" s="29"/>
    </row>
    <row r="3136" spans="1:10" hidden="1">
      <c r="A3136" s="24"/>
      <c r="H3136" s="70"/>
      <c r="J3136" s="29"/>
    </row>
    <row r="3137" spans="1:10" hidden="1">
      <c r="A3137" s="24"/>
      <c r="H3137" s="70"/>
      <c r="J3137" s="29"/>
    </row>
    <row r="3138" spans="1:10" hidden="1">
      <c r="A3138" s="24"/>
      <c r="H3138" s="70"/>
      <c r="J3138" s="29"/>
    </row>
    <row r="3139" spans="1:10" hidden="1">
      <c r="A3139" s="24"/>
      <c r="H3139" s="70"/>
      <c r="J3139" s="29"/>
    </row>
    <row r="3140" spans="1:10" hidden="1">
      <c r="A3140" s="24"/>
      <c r="H3140" s="70"/>
      <c r="J3140" s="29"/>
    </row>
    <row r="3141" spans="1:10" hidden="1">
      <c r="A3141" s="24"/>
      <c r="H3141" s="70"/>
      <c r="J3141" s="29"/>
    </row>
    <row r="3142" spans="1:10" hidden="1">
      <c r="A3142" s="24"/>
      <c r="H3142" s="70"/>
      <c r="J3142" s="29"/>
    </row>
    <row r="3143" spans="1:10" hidden="1">
      <c r="A3143" s="24"/>
      <c r="H3143" s="70"/>
      <c r="J3143" s="29"/>
    </row>
    <row r="3144" spans="1:10" hidden="1">
      <c r="A3144" s="24"/>
      <c r="H3144" s="70"/>
      <c r="J3144" s="29"/>
    </row>
    <row r="3145" spans="1:10" hidden="1">
      <c r="A3145" s="24"/>
      <c r="H3145" s="70"/>
      <c r="J3145" s="29"/>
    </row>
    <row r="3146" spans="1:10" hidden="1">
      <c r="A3146" s="24"/>
      <c r="H3146" s="70"/>
      <c r="J3146" s="29"/>
    </row>
    <row r="3147" spans="1:10" hidden="1">
      <c r="A3147" s="24"/>
      <c r="H3147" s="70"/>
      <c r="J3147" s="29"/>
    </row>
    <row r="3148" spans="1:10" hidden="1">
      <c r="A3148" s="24"/>
      <c r="H3148" s="70"/>
      <c r="J3148" s="29"/>
    </row>
    <row r="3149" spans="1:10" hidden="1">
      <c r="A3149" s="24"/>
      <c r="H3149" s="70"/>
      <c r="J3149" s="29"/>
    </row>
    <row r="3150" spans="1:10" hidden="1">
      <c r="A3150" s="24"/>
      <c r="H3150" s="70"/>
      <c r="J3150" s="29"/>
    </row>
    <row r="3151" spans="1:10" hidden="1">
      <c r="A3151" s="24"/>
      <c r="H3151" s="70"/>
      <c r="J3151" s="29"/>
    </row>
    <row r="3152" spans="1:10" hidden="1">
      <c r="A3152" s="24"/>
      <c r="H3152" s="70"/>
      <c r="J3152" s="29"/>
    </row>
    <row r="3153" spans="1:10" hidden="1">
      <c r="A3153" s="24"/>
      <c r="H3153" s="70"/>
      <c r="J3153" s="29"/>
    </row>
    <row r="3154" spans="1:10" hidden="1">
      <c r="A3154" s="24"/>
      <c r="H3154" s="70"/>
      <c r="J3154" s="29"/>
    </row>
    <row r="3155" spans="1:10" hidden="1">
      <c r="A3155" s="24"/>
      <c r="H3155" s="70"/>
      <c r="J3155" s="29"/>
    </row>
    <row r="3156" spans="1:10" hidden="1">
      <c r="A3156" s="24"/>
      <c r="H3156" s="70"/>
      <c r="J3156" s="29"/>
    </row>
    <row r="3157" spans="1:10" hidden="1">
      <c r="A3157" s="24"/>
      <c r="H3157" s="70"/>
      <c r="J3157" s="29"/>
    </row>
    <row r="3158" spans="1:10" hidden="1">
      <c r="A3158" s="24"/>
      <c r="H3158" s="70"/>
      <c r="J3158" s="29"/>
    </row>
    <row r="3159" spans="1:10" hidden="1">
      <c r="A3159" s="24"/>
      <c r="H3159" s="70"/>
      <c r="J3159" s="29"/>
    </row>
    <row r="3160" spans="1:10" hidden="1">
      <c r="A3160" s="24"/>
      <c r="H3160" s="70"/>
      <c r="J3160" s="29"/>
    </row>
    <row r="3161" spans="1:10" hidden="1">
      <c r="A3161" s="24"/>
      <c r="H3161" s="70"/>
      <c r="J3161" s="29"/>
    </row>
    <row r="3162" spans="1:10" hidden="1">
      <c r="A3162" s="24"/>
      <c r="H3162" s="70"/>
      <c r="J3162" s="29"/>
    </row>
    <row r="3163" spans="1:10" hidden="1">
      <c r="A3163" s="24"/>
      <c r="H3163" s="70"/>
      <c r="J3163" s="29"/>
    </row>
    <row r="3164" spans="1:10" hidden="1">
      <c r="A3164" s="24"/>
      <c r="H3164" s="70"/>
      <c r="J3164" s="29"/>
    </row>
    <row r="3165" spans="1:10" hidden="1">
      <c r="A3165" s="24"/>
      <c r="H3165" s="70"/>
      <c r="J3165" s="29"/>
    </row>
    <row r="3166" spans="1:10" hidden="1">
      <c r="A3166" s="24"/>
      <c r="H3166" s="70"/>
      <c r="J3166" s="29"/>
    </row>
    <row r="3167" spans="1:10" hidden="1">
      <c r="A3167" s="24"/>
      <c r="H3167" s="70"/>
      <c r="J3167" s="29"/>
    </row>
    <row r="3168" spans="1:10" hidden="1">
      <c r="A3168" s="24"/>
      <c r="H3168" s="70"/>
      <c r="J3168" s="29"/>
    </row>
    <row r="3169" spans="1:10" hidden="1">
      <c r="A3169" s="24"/>
      <c r="H3169" s="70"/>
      <c r="J3169" s="29"/>
    </row>
    <row r="3170" spans="1:10" hidden="1">
      <c r="A3170" s="24"/>
      <c r="H3170" s="70"/>
      <c r="J3170" s="29"/>
    </row>
    <row r="3171" spans="1:10" hidden="1">
      <c r="A3171" s="24"/>
      <c r="H3171" s="70"/>
      <c r="J3171" s="29"/>
    </row>
    <row r="3172" spans="1:10" hidden="1">
      <c r="A3172" s="24"/>
      <c r="H3172" s="70"/>
      <c r="J3172" s="29"/>
    </row>
    <row r="3173" spans="1:10" hidden="1">
      <c r="A3173" s="24"/>
      <c r="H3173" s="70"/>
      <c r="J3173" s="29"/>
    </row>
    <row r="3174" spans="1:10" hidden="1">
      <c r="A3174" s="24"/>
      <c r="H3174" s="70"/>
      <c r="J3174" s="29"/>
    </row>
    <row r="3175" spans="1:10" hidden="1">
      <c r="A3175" s="24"/>
      <c r="H3175" s="70"/>
      <c r="J3175" s="29"/>
    </row>
    <row r="3176" spans="1:10" hidden="1">
      <c r="A3176" s="24"/>
      <c r="H3176" s="70"/>
      <c r="J3176" s="29"/>
    </row>
    <row r="3177" spans="1:10" hidden="1">
      <c r="A3177" s="24"/>
      <c r="H3177" s="70"/>
      <c r="J3177" s="29"/>
    </row>
    <row r="3178" spans="1:10" hidden="1">
      <c r="A3178" s="24"/>
      <c r="H3178" s="70"/>
      <c r="J3178" s="29"/>
    </row>
    <row r="3179" spans="1:10" hidden="1">
      <c r="A3179" s="24"/>
      <c r="H3179" s="70"/>
      <c r="J3179" s="29"/>
    </row>
    <row r="3180" spans="1:10" hidden="1">
      <c r="A3180" s="24"/>
      <c r="H3180" s="70"/>
      <c r="J3180" s="29"/>
    </row>
    <row r="3181" spans="1:10" hidden="1">
      <c r="A3181" s="24"/>
      <c r="H3181" s="70"/>
      <c r="J3181" s="29"/>
    </row>
    <row r="3182" spans="1:10" hidden="1">
      <c r="A3182" s="24"/>
      <c r="H3182" s="70"/>
      <c r="J3182" s="29"/>
    </row>
    <row r="3183" spans="1:10" hidden="1">
      <c r="A3183" s="24"/>
      <c r="H3183" s="70"/>
      <c r="J3183" s="29"/>
    </row>
    <row r="3184" spans="1:10" hidden="1">
      <c r="A3184" s="24"/>
      <c r="H3184" s="70"/>
      <c r="J3184" s="29"/>
    </row>
    <row r="3185" spans="1:10" hidden="1">
      <c r="A3185" s="24"/>
      <c r="H3185" s="70"/>
      <c r="J3185" s="29"/>
    </row>
    <row r="3186" spans="1:10" hidden="1">
      <c r="A3186" s="24"/>
      <c r="H3186" s="70"/>
      <c r="J3186" s="29"/>
    </row>
    <row r="3187" spans="1:10" hidden="1">
      <c r="A3187" s="24"/>
      <c r="H3187" s="70"/>
      <c r="J3187" s="29"/>
    </row>
    <row r="3188" spans="1:10" hidden="1">
      <c r="A3188" s="24"/>
      <c r="H3188" s="70"/>
      <c r="J3188" s="29"/>
    </row>
    <row r="3189" spans="1:10" hidden="1">
      <c r="A3189" s="24"/>
      <c r="H3189" s="70"/>
      <c r="J3189" s="29"/>
    </row>
    <row r="3190" spans="1:10" hidden="1">
      <c r="A3190" s="24"/>
      <c r="H3190" s="70"/>
      <c r="J3190" s="29"/>
    </row>
    <row r="3191" spans="1:10" hidden="1">
      <c r="A3191" s="24"/>
      <c r="H3191" s="70"/>
      <c r="J3191" s="29"/>
    </row>
    <row r="3192" spans="1:10" hidden="1">
      <c r="A3192" s="24"/>
      <c r="H3192" s="70"/>
      <c r="J3192" s="29"/>
    </row>
    <row r="3193" spans="1:10" hidden="1">
      <c r="A3193" s="24"/>
      <c r="H3193" s="70"/>
      <c r="J3193" s="29"/>
    </row>
    <row r="3194" spans="1:10" hidden="1">
      <c r="A3194" s="24"/>
      <c r="H3194" s="70"/>
      <c r="J3194" s="29"/>
    </row>
    <row r="3195" spans="1:10" hidden="1">
      <c r="A3195" s="24"/>
      <c r="H3195" s="70"/>
      <c r="J3195" s="29"/>
    </row>
    <row r="3196" spans="1:10" hidden="1">
      <c r="A3196" s="24"/>
      <c r="H3196" s="70"/>
      <c r="J3196" s="29"/>
    </row>
    <row r="3197" spans="1:10" hidden="1">
      <c r="A3197" s="24"/>
      <c r="H3197" s="70"/>
      <c r="J3197" s="29"/>
    </row>
    <row r="3198" spans="1:10" hidden="1">
      <c r="A3198" s="24"/>
      <c r="H3198" s="70"/>
      <c r="J3198" s="29"/>
    </row>
    <row r="3199" spans="1:10" hidden="1">
      <c r="A3199" s="24"/>
      <c r="H3199" s="70"/>
      <c r="J3199" s="29"/>
    </row>
    <row r="3200" spans="1:10" hidden="1">
      <c r="A3200" s="24"/>
      <c r="H3200" s="70"/>
      <c r="J3200" s="29"/>
    </row>
    <row r="3201" spans="1:10" hidden="1">
      <c r="A3201" s="24"/>
      <c r="H3201" s="70"/>
      <c r="J3201" s="29"/>
    </row>
    <row r="3202" spans="1:10" hidden="1">
      <c r="A3202" s="24"/>
      <c r="H3202" s="70"/>
      <c r="J3202" s="29"/>
    </row>
    <row r="3203" spans="1:10" hidden="1">
      <c r="A3203" s="24"/>
      <c r="H3203" s="70"/>
      <c r="J3203" s="29"/>
    </row>
    <row r="3204" spans="1:10" hidden="1">
      <c r="A3204" s="24"/>
      <c r="H3204" s="70"/>
      <c r="J3204" s="29"/>
    </row>
    <row r="3205" spans="1:10" hidden="1">
      <c r="A3205" s="24"/>
      <c r="H3205" s="70"/>
      <c r="J3205" s="29"/>
    </row>
    <row r="3206" spans="1:10" hidden="1">
      <c r="A3206" s="24"/>
      <c r="H3206" s="70"/>
      <c r="J3206" s="29"/>
    </row>
    <row r="3207" spans="1:10" hidden="1">
      <c r="A3207" s="24"/>
      <c r="H3207" s="70"/>
      <c r="J3207" s="29"/>
    </row>
    <row r="3208" spans="1:10" hidden="1">
      <c r="A3208" s="24"/>
      <c r="H3208" s="70"/>
      <c r="J3208" s="29"/>
    </row>
    <row r="3209" spans="1:10" hidden="1">
      <c r="A3209" s="24"/>
      <c r="H3209" s="70"/>
      <c r="J3209" s="29"/>
    </row>
    <row r="3210" spans="1:10" hidden="1">
      <c r="A3210" s="24"/>
      <c r="H3210" s="70"/>
      <c r="J3210" s="29"/>
    </row>
    <row r="3211" spans="1:10" hidden="1">
      <c r="A3211" s="24"/>
      <c r="H3211" s="70"/>
      <c r="J3211" s="29"/>
    </row>
    <row r="3212" spans="1:10" hidden="1">
      <c r="A3212" s="24"/>
      <c r="H3212" s="70"/>
      <c r="J3212" s="29"/>
    </row>
    <row r="3213" spans="1:10" hidden="1">
      <c r="A3213" s="24"/>
      <c r="H3213" s="70"/>
      <c r="J3213" s="29"/>
    </row>
    <row r="3214" spans="1:10" hidden="1">
      <c r="A3214" s="24"/>
      <c r="H3214" s="70"/>
      <c r="J3214" s="29"/>
    </row>
    <row r="3215" spans="1:10" hidden="1">
      <c r="A3215" s="24"/>
      <c r="H3215" s="70"/>
      <c r="J3215" s="29"/>
    </row>
    <row r="3216" spans="1:10" hidden="1">
      <c r="A3216" s="24"/>
      <c r="H3216" s="70"/>
      <c r="J3216" s="29"/>
    </row>
    <row r="3217" spans="1:10" hidden="1">
      <c r="A3217" s="24"/>
      <c r="H3217" s="70"/>
      <c r="J3217" s="29"/>
    </row>
    <row r="3218" spans="1:10" hidden="1">
      <c r="A3218" s="24"/>
      <c r="H3218" s="70"/>
      <c r="J3218" s="29"/>
    </row>
    <row r="3219" spans="1:10" hidden="1">
      <c r="A3219" s="24"/>
      <c r="H3219" s="70"/>
      <c r="J3219" s="29"/>
    </row>
    <row r="3220" spans="1:10" hidden="1">
      <c r="A3220" s="24"/>
      <c r="H3220" s="70"/>
      <c r="J3220" s="29"/>
    </row>
    <row r="3221" spans="1:10" hidden="1">
      <c r="A3221" s="24"/>
      <c r="H3221" s="70"/>
      <c r="J3221" s="29"/>
    </row>
    <row r="3222" spans="1:10" hidden="1">
      <c r="A3222" s="24"/>
      <c r="H3222" s="70"/>
      <c r="J3222" s="29"/>
    </row>
    <row r="3223" spans="1:10" hidden="1">
      <c r="A3223" s="24"/>
      <c r="H3223" s="70"/>
      <c r="J3223" s="29"/>
    </row>
    <row r="3224" spans="1:10" hidden="1">
      <c r="A3224" s="24"/>
      <c r="H3224" s="70"/>
      <c r="J3224" s="29"/>
    </row>
    <row r="3225" spans="1:10" hidden="1">
      <c r="A3225" s="24"/>
      <c r="H3225" s="70"/>
      <c r="J3225" s="29"/>
    </row>
    <row r="3226" spans="1:10" hidden="1">
      <c r="A3226" s="24"/>
      <c r="H3226" s="70"/>
      <c r="J3226" s="29"/>
    </row>
    <row r="3227" spans="1:10" hidden="1">
      <c r="A3227" s="24"/>
      <c r="H3227" s="70"/>
      <c r="J3227" s="29"/>
    </row>
    <row r="3228" spans="1:10" hidden="1">
      <c r="A3228" s="24"/>
      <c r="H3228" s="70"/>
      <c r="J3228" s="29"/>
    </row>
    <row r="3229" spans="1:10" hidden="1">
      <c r="A3229" s="24"/>
      <c r="H3229" s="70"/>
      <c r="J3229" s="29"/>
    </row>
    <row r="3230" spans="1:10" hidden="1">
      <c r="A3230" s="24"/>
      <c r="H3230" s="70"/>
      <c r="J3230" s="29"/>
    </row>
    <row r="3231" spans="1:10" hidden="1">
      <c r="A3231" s="24"/>
      <c r="H3231" s="70"/>
      <c r="J3231" s="29"/>
    </row>
    <row r="3232" spans="1:10" hidden="1">
      <c r="A3232" s="24"/>
      <c r="H3232" s="70"/>
      <c r="J3232" s="29"/>
    </row>
    <row r="3233" spans="1:10" hidden="1">
      <c r="A3233" s="24"/>
      <c r="H3233" s="70"/>
      <c r="J3233" s="29"/>
    </row>
    <row r="3234" spans="1:10" hidden="1">
      <c r="A3234" s="24"/>
      <c r="H3234" s="70"/>
      <c r="J3234" s="29"/>
    </row>
    <row r="3235" spans="1:10" hidden="1">
      <c r="A3235" s="24"/>
      <c r="H3235" s="70"/>
      <c r="J3235" s="29"/>
    </row>
    <row r="3236" spans="1:10" hidden="1">
      <c r="A3236" s="24"/>
      <c r="H3236" s="70"/>
      <c r="J3236" s="29"/>
    </row>
    <row r="3237" spans="1:10" hidden="1">
      <c r="A3237" s="24"/>
      <c r="H3237" s="70"/>
      <c r="J3237" s="29"/>
    </row>
    <row r="3238" spans="1:10" hidden="1">
      <c r="A3238" s="24"/>
      <c r="H3238" s="70"/>
      <c r="J3238" s="29"/>
    </row>
    <row r="3239" spans="1:10" hidden="1">
      <c r="A3239" s="24"/>
      <c r="H3239" s="70"/>
      <c r="J3239" s="29"/>
    </row>
    <row r="3240" spans="1:10" hidden="1">
      <c r="A3240" s="24"/>
      <c r="H3240" s="70"/>
      <c r="J3240" s="29"/>
    </row>
    <row r="3241" spans="1:10" hidden="1">
      <c r="A3241" s="24"/>
      <c r="H3241" s="70"/>
      <c r="J3241" s="29"/>
    </row>
    <row r="3242" spans="1:10" hidden="1">
      <c r="A3242" s="24"/>
      <c r="H3242" s="70"/>
      <c r="J3242" s="29"/>
    </row>
    <row r="3243" spans="1:10" hidden="1">
      <c r="A3243" s="24"/>
      <c r="H3243" s="70"/>
      <c r="J3243" s="29"/>
    </row>
    <row r="3244" spans="1:10" hidden="1">
      <c r="A3244" s="24"/>
      <c r="H3244" s="70"/>
      <c r="J3244" s="29"/>
    </row>
    <row r="3245" spans="1:10" hidden="1">
      <c r="A3245" s="24"/>
      <c r="H3245" s="70"/>
      <c r="J3245" s="29"/>
    </row>
    <row r="3246" spans="1:10" hidden="1">
      <c r="A3246" s="24"/>
      <c r="H3246" s="70"/>
      <c r="J3246" s="29"/>
    </row>
    <row r="3247" spans="1:10" hidden="1">
      <c r="A3247" s="24"/>
      <c r="H3247" s="70"/>
      <c r="J3247" s="29"/>
    </row>
    <row r="3248" spans="1:10" hidden="1">
      <c r="A3248" s="24"/>
      <c r="H3248" s="70"/>
      <c r="J3248" s="29"/>
    </row>
    <row r="3249" spans="1:10" hidden="1">
      <c r="A3249" s="24"/>
      <c r="H3249" s="70"/>
      <c r="J3249" s="29"/>
    </row>
    <row r="3250" spans="1:10" hidden="1">
      <c r="A3250" s="24"/>
      <c r="H3250" s="70"/>
      <c r="J3250" s="29"/>
    </row>
    <row r="3251" spans="1:10" hidden="1">
      <c r="A3251" s="24"/>
      <c r="H3251" s="70"/>
      <c r="J3251" s="29"/>
    </row>
    <row r="3252" spans="1:10" hidden="1">
      <c r="A3252" s="24"/>
      <c r="H3252" s="70"/>
      <c r="J3252" s="29"/>
    </row>
    <row r="3253" spans="1:10" hidden="1">
      <c r="A3253" s="24"/>
      <c r="H3253" s="70"/>
      <c r="J3253" s="29"/>
    </row>
    <row r="3254" spans="1:10" hidden="1">
      <c r="A3254" s="24"/>
      <c r="H3254" s="70"/>
      <c r="J3254" s="29"/>
    </row>
    <row r="3255" spans="1:10" hidden="1">
      <c r="A3255" s="24"/>
      <c r="H3255" s="70"/>
      <c r="J3255" s="29"/>
    </row>
    <row r="3256" spans="1:10" hidden="1">
      <c r="A3256" s="24"/>
      <c r="H3256" s="70"/>
      <c r="J3256" s="29"/>
    </row>
    <row r="3257" spans="1:10" hidden="1">
      <c r="A3257" s="24"/>
      <c r="H3257" s="70"/>
      <c r="J3257" s="29"/>
    </row>
    <row r="3258" spans="1:10" hidden="1">
      <c r="A3258" s="24"/>
      <c r="H3258" s="70"/>
      <c r="J3258" s="29"/>
    </row>
    <row r="3259" spans="1:10" hidden="1">
      <c r="A3259" s="24"/>
      <c r="H3259" s="70"/>
      <c r="J3259" s="29"/>
    </row>
    <row r="3260" spans="1:10" hidden="1">
      <c r="A3260" s="24"/>
      <c r="H3260" s="70"/>
      <c r="J3260" s="29"/>
    </row>
    <row r="3261" spans="1:10" hidden="1">
      <c r="A3261" s="24"/>
      <c r="H3261" s="70"/>
      <c r="J3261" s="29"/>
    </row>
    <row r="3262" spans="1:10" hidden="1">
      <c r="A3262" s="24"/>
      <c r="H3262" s="70"/>
      <c r="J3262" s="29"/>
    </row>
    <row r="3263" spans="1:10" hidden="1">
      <c r="A3263" s="24"/>
      <c r="H3263" s="70"/>
      <c r="J3263" s="29"/>
    </row>
    <row r="3264" spans="1:10" hidden="1">
      <c r="A3264" s="24"/>
      <c r="H3264" s="70"/>
      <c r="J3264" s="29"/>
    </row>
    <row r="3265" spans="1:10" hidden="1">
      <c r="A3265" s="24"/>
      <c r="H3265" s="70"/>
      <c r="J3265" s="29"/>
    </row>
    <row r="3266" spans="1:10" hidden="1">
      <c r="A3266" s="24"/>
      <c r="H3266" s="70"/>
      <c r="J3266" s="29"/>
    </row>
    <row r="3267" spans="1:10" hidden="1">
      <c r="A3267" s="24"/>
      <c r="H3267" s="70"/>
      <c r="J3267" s="29"/>
    </row>
    <row r="3268" spans="1:10" hidden="1">
      <c r="A3268" s="24"/>
      <c r="H3268" s="70"/>
      <c r="J3268" s="29"/>
    </row>
    <row r="3269" spans="1:10" hidden="1">
      <c r="A3269" s="24"/>
      <c r="H3269" s="70"/>
      <c r="J3269" s="29"/>
    </row>
    <row r="3270" spans="1:10" hidden="1">
      <c r="A3270" s="24"/>
      <c r="H3270" s="70"/>
      <c r="J3270" s="29"/>
    </row>
    <row r="3271" spans="1:10" hidden="1">
      <c r="A3271" s="24"/>
      <c r="H3271" s="70"/>
      <c r="J3271" s="29"/>
    </row>
    <row r="3272" spans="1:10" hidden="1">
      <c r="A3272" s="24"/>
      <c r="H3272" s="70"/>
      <c r="J3272" s="29"/>
    </row>
    <row r="3273" spans="1:10" hidden="1">
      <c r="A3273" s="24"/>
      <c r="H3273" s="70"/>
      <c r="J3273" s="29"/>
    </row>
    <row r="3274" spans="1:10" hidden="1">
      <c r="A3274" s="24"/>
      <c r="H3274" s="70"/>
      <c r="J3274" s="29"/>
    </row>
    <row r="3275" spans="1:10" hidden="1">
      <c r="A3275" s="24"/>
      <c r="H3275" s="70"/>
      <c r="J3275" s="29"/>
    </row>
    <row r="3276" spans="1:10" hidden="1">
      <c r="A3276" s="24"/>
      <c r="H3276" s="70"/>
      <c r="J3276" s="29"/>
    </row>
    <row r="3277" spans="1:10" hidden="1">
      <c r="A3277" s="24"/>
      <c r="H3277" s="70"/>
      <c r="J3277" s="29"/>
    </row>
    <row r="3278" spans="1:10" hidden="1">
      <c r="A3278" s="24"/>
      <c r="H3278" s="70"/>
      <c r="J3278" s="29"/>
    </row>
    <row r="3279" spans="1:10" hidden="1">
      <c r="A3279" s="24"/>
      <c r="H3279" s="70"/>
      <c r="J3279" s="29"/>
    </row>
    <row r="3280" spans="1:10" hidden="1">
      <c r="A3280" s="24"/>
      <c r="H3280" s="70"/>
      <c r="J3280" s="29"/>
    </row>
    <row r="3281" spans="1:10" hidden="1">
      <c r="A3281" s="24"/>
      <c r="H3281" s="70"/>
      <c r="J3281" s="29"/>
    </row>
    <row r="3282" spans="1:10" hidden="1">
      <c r="A3282" s="24"/>
      <c r="H3282" s="70"/>
      <c r="J3282" s="29"/>
    </row>
    <row r="3283" spans="1:10" hidden="1">
      <c r="A3283" s="24"/>
      <c r="H3283" s="70"/>
      <c r="J3283" s="29"/>
    </row>
    <row r="3284" spans="1:10" hidden="1">
      <c r="A3284" s="24"/>
      <c r="H3284" s="70"/>
      <c r="J3284" s="29"/>
    </row>
    <row r="3285" spans="1:10" hidden="1">
      <c r="A3285" s="24"/>
      <c r="H3285" s="70"/>
      <c r="J3285" s="29"/>
    </row>
    <row r="3286" spans="1:10" hidden="1">
      <c r="A3286" s="24"/>
      <c r="H3286" s="70"/>
      <c r="J3286" s="29"/>
    </row>
    <row r="3287" spans="1:10" hidden="1">
      <c r="A3287" s="24"/>
      <c r="H3287" s="70"/>
      <c r="J3287" s="29"/>
    </row>
    <row r="3288" spans="1:10" hidden="1">
      <c r="A3288" s="24"/>
      <c r="H3288" s="70"/>
      <c r="J3288" s="29"/>
    </row>
    <row r="3289" spans="1:10" hidden="1">
      <c r="A3289" s="24"/>
      <c r="H3289" s="70"/>
      <c r="J3289" s="29"/>
    </row>
    <row r="3290" spans="1:10" hidden="1">
      <c r="A3290" s="24"/>
      <c r="H3290" s="70"/>
      <c r="J3290" s="29"/>
    </row>
    <row r="3291" spans="1:10" hidden="1">
      <c r="A3291" s="24"/>
      <c r="H3291" s="70"/>
      <c r="J3291" s="29"/>
    </row>
    <row r="3292" spans="1:10" hidden="1">
      <c r="A3292" s="24"/>
      <c r="H3292" s="70"/>
      <c r="J3292" s="29"/>
    </row>
    <row r="3293" spans="1:10" hidden="1">
      <c r="A3293" s="24"/>
      <c r="H3293" s="70"/>
      <c r="J3293" s="29"/>
    </row>
    <row r="3294" spans="1:10" hidden="1">
      <c r="A3294" s="24"/>
      <c r="H3294" s="70"/>
      <c r="J3294" s="29"/>
    </row>
    <row r="3295" spans="1:10" hidden="1">
      <c r="A3295" s="24"/>
      <c r="H3295" s="70"/>
      <c r="J3295" s="29"/>
    </row>
    <row r="3296" spans="1:10" hidden="1">
      <c r="A3296" s="24"/>
      <c r="H3296" s="70"/>
      <c r="J3296" s="29"/>
    </row>
    <row r="3297" spans="1:10" hidden="1">
      <c r="A3297" s="24"/>
      <c r="H3297" s="70"/>
      <c r="J3297" s="29"/>
    </row>
    <row r="3298" spans="1:10" hidden="1">
      <c r="A3298" s="24"/>
      <c r="H3298" s="70"/>
      <c r="J3298" s="29"/>
    </row>
    <row r="3299" spans="1:10" hidden="1">
      <c r="A3299" s="24"/>
      <c r="H3299" s="70"/>
      <c r="J3299" s="29"/>
    </row>
    <row r="3300" spans="1:10" hidden="1">
      <c r="A3300" s="24"/>
      <c r="H3300" s="70"/>
      <c r="J3300" s="29"/>
    </row>
    <row r="3301" spans="1:10" hidden="1">
      <c r="A3301" s="24"/>
      <c r="H3301" s="70"/>
      <c r="J3301" s="29"/>
    </row>
    <row r="3302" spans="1:10" hidden="1">
      <c r="A3302" s="24"/>
      <c r="H3302" s="70"/>
      <c r="J3302" s="29"/>
    </row>
    <row r="3303" spans="1:10" hidden="1">
      <c r="A3303" s="24"/>
      <c r="H3303" s="70"/>
      <c r="J3303" s="29"/>
    </row>
    <row r="3304" spans="1:10" hidden="1">
      <c r="A3304" s="24"/>
      <c r="H3304" s="70"/>
      <c r="J3304" s="29"/>
    </row>
    <row r="3305" spans="1:10" hidden="1">
      <c r="A3305" s="24"/>
      <c r="H3305" s="70"/>
      <c r="J3305" s="29"/>
    </row>
    <row r="3306" spans="1:10" hidden="1">
      <c r="A3306" s="24"/>
      <c r="H3306" s="70"/>
      <c r="J3306" s="29"/>
    </row>
    <row r="3307" spans="1:10" hidden="1">
      <c r="A3307" s="24"/>
      <c r="H3307" s="70"/>
      <c r="J3307" s="29"/>
    </row>
    <row r="3308" spans="1:10" hidden="1">
      <c r="A3308" s="24"/>
      <c r="H3308" s="70"/>
      <c r="J3308" s="29"/>
    </row>
    <row r="3309" spans="1:10" hidden="1">
      <c r="A3309" s="24"/>
      <c r="H3309" s="70"/>
      <c r="J3309" s="29"/>
    </row>
    <row r="3310" spans="1:10" hidden="1">
      <c r="A3310" s="24"/>
      <c r="H3310" s="70"/>
      <c r="J3310" s="29"/>
    </row>
    <row r="3311" spans="1:10" hidden="1">
      <c r="A3311" s="24"/>
      <c r="H3311" s="70"/>
      <c r="J3311" s="29"/>
    </row>
    <row r="3312" spans="1:10" hidden="1">
      <c r="A3312" s="24"/>
      <c r="H3312" s="70"/>
      <c r="J3312" s="29"/>
    </row>
    <row r="3313" spans="1:10" hidden="1">
      <c r="A3313" s="24"/>
      <c r="H3313" s="70"/>
      <c r="J3313" s="29"/>
    </row>
    <row r="3314" spans="1:10" hidden="1">
      <c r="A3314" s="24"/>
      <c r="H3314" s="70"/>
      <c r="J3314" s="29"/>
    </row>
    <row r="3315" spans="1:10" hidden="1">
      <c r="A3315" s="24"/>
      <c r="H3315" s="70"/>
      <c r="J3315" s="29"/>
    </row>
    <row r="3316" spans="1:10" hidden="1">
      <c r="A3316" s="24"/>
      <c r="H3316" s="70"/>
      <c r="J3316" s="29"/>
    </row>
    <row r="3317" spans="1:10" hidden="1">
      <c r="A3317" s="24"/>
      <c r="H3317" s="70"/>
      <c r="J3317" s="29"/>
    </row>
    <row r="3318" spans="1:10" hidden="1">
      <c r="A3318" s="24"/>
      <c r="H3318" s="70"/>
      <c r="J3318" s="29"/>
    </row>
    <row r="3319" spans="1:10" hidden="1">
      <c r="A3319" s="24"/>
      <c r="H3319" s="70"/>
      <c r="J3319" s="29"/>
    </row>
    <row r="3320" spans="1:10" hidden="1">
      <c r="A3320" s="24"/>
      <c r="H3320" s="70"/>
      <c r="J3320" s="29"/>
    </row>
    <row r="3321" spans="1:10" hidden="1">
      <c r="A3321" s="24"/>
      <c r="H3321" s="70"/>
      <c r="J3321" s="29"/>
    </row>
    <row r="3322" spans="1:10" hidden="1">
      <c r="A3322" s="24"/>
      <c r="H3322" s="70"/>
      <c r="J3322" s="29"/>
    </row>
    <row r="3323" spans="1:10" hidden="1">
      <c r="A3323" s="24"/>
      <c r="H3323" s="70"/>
      <c r="J3323" s="29"/>
    </row>
    <row r="3324" spans="1:10" hidden="1">
      <c r="A3324" s="24"/>
      <c r="H3324" s="70"/>
      <c r="J3324" s="29"/>
    </row>
    <row r="3325" spans="1:10" hidden="1">
      <c r="A3325" s="24"/>
      <c r="H3325" s="70"/>
      <c r="J3325" s="29"/>
    </row>
    <row r="3326" spans="1:10" hidden="1">
      <c r="A3326" s="24"/>
      <c r="H3326" s="70"/>
      <c r="J3326" s="29"/>
    </row>
    <row r="3327" spans="1:10" hidden="1">
      <c r="A3327" s="24"/>
      <c r="H3327" s="70"/>
      <c r="J3327" s="29"/>
    </row>
    <row r="3328" spans="1:10" hidden="1">
      <c r="A3328" s="24"/>
      <c r="H3328" s="70"/>
      <c r="J3328" s="29"/>
    </row>
    <row r="3329" spans="1:10" hidden="1">
      <c r="A3329" s="24"/>
      <c r="H3329" s="70"/>
      <c r="J3329" s="29"/>
    </row>
    <row r="3330" spans="1:10" hidden="1">
      <c r="A3330" s="24"/>
      <c r="H3330" s="70"/>
      <c r="J3330" s="29"/>
    </row>
    <row r="3331" spans="1:10" hidden="1">
      <c r="A3331" s="24"/>
      <c r="H3331" s="70"/>
      <c r="J3331" s="29"/>
    </row>
    <row r="3332" spans="1:10" hidden="1">
      <c r="A3332" s="24"/>
      <c r="H3332" s="70"/>
      <c r="J3332" s="29"/>
    </row>
    <row r="3333" spans="1:10" hidden="1">
      <c r="A3333" s="24"/>
      <c r="H3333" s="70"/>
      <c r="J3333" s="29"/>
    </row>
    <row r="3334" spans="1:10" hidden="1">
      <c r="A3334" s="24"/>
      <c r="H3334" s="70"/>
      <c r="J3334" s="29"/>
    </row>
    <row r="3335" spans="1:10" hidden="1">
      <c r="A3335" s="24"/>
      <c r="H3335" s="70"/>
      <c r="J3335" s="29"/>
    </row>
    <row r="3336" spans="1:10" hidden="1">
      <c r="A3336" s="24"/>
      <c r="H3336" s="70"/>
      <c r="J3336" s="29"/>
    </row>
    <row r="3337" spans="1:10" hidden="1">
      <c r="A3337" s="24"/>
      <c r="H3337" s="70"/>
      <c r="J3337" s="29"/>
    </row>
    <row r="3338" spans="1:10" hidden="1">
      <c r="A3338" s="24"/>
      <c r="H3338" s="70"/>
      <c r="J3338" s="29"/>
    </row>
    <row r="3339" spans="1:10" hidden="1">
      <c r="A3339" s="24"/>
      <c r="H3339" s="70"/>
      <c r="J3339" s="29"/>
    </row>
    <row r="3340" spans="1:10" hidden="1">
      <c r="A3340" s="24"/>
      <c r="H3340" s="70"/>
      <c r="J3340" s="29"/>
    </row>
    <row r="3341" spans="1:10" hidden="1">
      <c r="A3341" s="24"/>
      <c r="H3341" s="70"/>
      <c r="J3341" s="29"/>
    </row>
    <row r="3342" spans="1:10" hidden="1">
      <c r="A3342" s="24"/>
      <c r="H3342" s="70"/>
      <c r="J3342" s="29"/>
    </row>
    <row r="3343" spans="1:10" hidden="1">
      <c r="A3343" s="24"/>
      <c r="H3343" s="70"/>
      <c r="J3343" s="29"/>
    </row>
    <row r="3344" spans="1:10" hidden="1">
      <c r="A3344" s="24"/>
      <c r="H3344" s="70"/>
      <c r="J3344" s="29"/>
    </row>
    <row r="3345" spans="1:10" hidden="1">
      <c r="A3345" s="24"/>
      <c r="H3345" s="70"/>
      <c r="J3345" s="29"/>
    </row>
    <row r="3346" spans="1:10" hidden="1">
      <c r="A3346" s="24"/>
      <c r="H3346" s="70"/>
      <c r="J3346" s="29"/>
    </row>
    <row r="3347" spans="1:10" hidden="1">
      <c r="A3347" s="24"/>
      <c r="H3347" s="70"/>
      <c r="J3347" s="29"/>
    </row>
    <row r="3348" spans="1:10" hidden="1">
      <c r="A3348" s="24"/>
      <c r="H3348" s="70"/>
      <c r="J3348" s="29"/>
    </row>
    <row r="3349" spans="1:10" hidden="1">
      <c r="A3349" s="24"/>
      <c r="H3349" s="70"/>
      <c r="J3349" s="29"/>
    </row>
    <row r="3350" spans="1:10" hidden="1">
      <c r="A3350" s="24"/>
      <c r="H3350" s="70"/>
      <c r="J3350" s="29"/>
    </row>
    <row r="3351" spans="1:10" hidden="1">
      <c r="A3351" s="24"/>
      <c r="H3351" s="70"/>
      <c r="J3351" s="29"/>
    </row>
    <row r="3352" spans="1:10" hidden="1">
      <c r="A3352" s="24"/>
      <c r="H3352" s="70"/>
      <c r="J3352" s="29"/>
    </row>
    <row r="3353" spans="1:10" hidden="1">
      <c r="A3353" s="24"/>
      <c r="H3353" s="70"/>
      <c r="J3353" s="29"/>
    </row>
    <row r="3354" spans="1:10" hidden="1">
      <c r="A3354" s="24"/>
      <c r="H3354" s="70"/>
      <c r="J3354" s="29"/>
    </row>
    <row r="3355" spans="1:10" hidden="1">
      <c r="A3355" s="24"/>
      <c r="H3355" s="70"/>
      <c r="J3355" s="29"/>
    </row>
    <row r="3356" spans="1:10" hidden="1">
      <c r="A3356" s="24"/>
      <c r="H3356" s="70"/>
      <c r="J3356" s="29"/>
    </row>
    <row r="3357" spans="1:10" hidden="1">
      <c r="A3357" s="24"/>
      <c r="H3357" s="70"/>
      <c r="J3357" s="29"/>
    </row>
    <row r="3358" spans="1:10" hidden="1">
      <c r="A3358" s="24"/>
      <c r="H3358" s="70"/>
      <c r="J3358" s="29"/>
    </row>
    <row r="3359" spans="1:10" hidden="1">
      <c r="A3359" s="24"/>
      <c r="H3359" s="70"/>
      <c r="J3359" s="29"/>
    </row>
    <row r="3360" spans="1:10" hidden="1">
      <c r="A3360" s="24"/>
      <c r="H3360" s="70"/>
      <c r="J3360" s="29"/>
    </row>
    <row r="3361" spans="1:10" hidden="1">
      <c r="A3361" s="24"/>
      <c r="H3361" s="70"/>
      <c r="J3361" s="29"/>
    </row>
    <row r="3362" spans="1:10" hidden="1">
      <c r="A3362" s="24"/>
      <c r="H3362" s="70"/>
      <c r="J3362" s="29"/>
    </row>
    <row r="3363" spans="1:10" hidden="1">
      <c r="A3363" s="24"/>
      <c r="H3363" s="70"/>
      <c r="J3363" s="29"/>
    </row>
    <row r="3364" spans="1:10" hidden="1">
      <c r="A3364" s="24"/>
      <c r="H3364" s="70"/>
      <c r="J3364" s="29"/>
    </row>
    <row r="3365" spans="1:10" hidden="1">
      <c r="A3365" s="24"/>
      <c r="H3365" s="70"/>
      <c r="J3365" s="29"/>
    </row>
    <row r="3366" spans="1:10" hidden="1">
      <c r="A3366" s="24"/>
      <c r="H3366" s="70"/>
      <c r="J3366" s="29"/>
    </row>
    <row r="3367" spans="1:10" hidden="1">
      <c r="A3367" s="24"/>
      <c r="H3367" s="70"/>
      <c r="J3367" s="29"/>
    </row>
    <row r="3368" spans="1:10" hidden="1">
      <c r="A3368" s="24"/>
      <c r="H3368" s="70"/>
      <c r="J3368" s="29"/>
    </row>
    <row r="3369" spans="1:10" hidden="1">
      <c r="A3369" s="24"/>
      <c r="H3369" s="70"/>
      <c r="J3369" s="29"/>
    </row>
    <row r="3370" spans="1:10" hidden="1">
      <c r="A3370" s="24"/>
      <c r="H3370" s="70"/>
      <c r="J3370" s="29"/>
    </row>
    <row r="3371" spans="1:10" hidden="1">
      <c r="A3371" s="24"/>
      <c r="H3371" s="70"/>
      <c r="J3371" s="29"/>
    </row>
    <row r="3372" spans="1:10" hidden="1">
      <c r="A3372" s="24"/>
      <c r="H3372" s="70"/>
      <c r="J3372" s="29"/>
    </row>
    <row r="3373" spans="1:10" hidden="1">
      <c r="A3373" s="24"/>
      <c r="H3373" s="70"/>
      <c r="J3373" s="29"/>
    </row>
    <row r="3374" spans="1:10" hidden="1">
      <c r="A3374" s="24"/>
      <c r="H3374" s="70"/>
      <c r="J3374" s="29"/>
    </row>
    <row r="3375" spans="1:10" hidden="1">
      <c r="A3375" s="24"/>
      <c r="H3375" s="70"/>
      <c r="J3375" s="29"/>
    </row>
    <row r="3376" spans="1:10" hidden="1">
      <c r="A3376" s="24"/>
      <c r="H3376" s="70"/>
      <c r="J3376" s="29"/>
    </row>
    <row r="3377" spans="1:10" hidden="1">
      <c r="A3377" s="24"/>
      <c r="H3377" s="70"/>
      <c r="J3377" s="29"/>
    </row>
    <row r="3378" spans="1:10" hidden="1">
      <c r="A3378" s="24"/>
      <c r="H3378" s="70"/>
      <c r="J3378" s="29"/>
    </row>
    <row r="3379" spans="1:10" hidden="1">
      <c r="A3379" s="24"/>
      <c r="H3379" s="70"/>
      <c r="J3379" s="29"/>
    </row>
    <row r="3380" spans="1:10" hidden="1">
      <c r="A3380" s="24"/>
      <c r="H3380" s="70"/>
      <c r="J3380" s="29"/>
    </row>
    <row r="3381" spans="1:10" hidden="1">
      <c r="A3381" s="24"/>
      <c r="H3381" s="70"/>
      <c r="J3381" s="29"/>
    </row>
    <row r="3382" spans="1:10" hidden="1">
      <c r="A3382" s="24"/>
      <c r="H3382" s="70"/>
      <c r="J3382" s="29"/>
    </row>
    <row r="3383" spans="1:10" hidden="1">
      <c r="A3383" s="24"/>
      <c r="H3383" s="70"/>
      <c r="J3383" s="29"/>
    </row>
    <row r="3384" spans="1:10" hidden="1">
      <c r="A3384" s="24"/>
      <c r="H3384" s="70"/>
      <c r="J3384" s="29"/>
    </row>
    <row r="3385" spans="1:10" hidden="1">
      <c r="A3385" s="24"/>
      <c r="H3385" s="70"/>
      <c r="J3385" s="29"/>
    </row>
    <row r="3386" spans="1:10" hidden="1">
      <c r="A3386" s="24"/>
      <c r="H3386" s="70"/>
      <c r="J3386" s="29"/>
    </row>
    <row r="3387" spans="1:10" hidden="1">
      <c r="A3387" s="24"/>
      <c r="H3387" s="70"/>
      <c r="J3387" s="29"/>
    </row>
    <row r="3388" spans="1:10" hidden="1">
      <c r="A3388" s="24"/>
      <c r="H3388" s="70"/>
      <c r="J3388" s="29"/>
    </row>
    <row r="3389" spans="1:10" hidden="1">
      <c r="A3389" s="24"/>
      <c r="H3389" s="70"/>
      <c r="J3389" s="29"/>
    </row>
    <row r="3390" spans="1:10" hidden="1">
      <c r="A3390" s="24"/>
      <c r="H3390" s="70"/>
      <c r="J3390" s="29"/>
    </row>
    <row r="3391" spans="1:10" hidden="1">
      <c r="A3391" s="24"/>
      <c r="H3391" s="70"/>
      <c r="J3391" s="29"/>
    </row>
    <row r="3392" spans="1:10" hidden="1">
      <c r="A3392" s="24"/>
      <c r="H3392" s="70"/>
      <c r="J3392" s="29"/>
    </row>
    <row r="3393" spans="1:10" hidden="1">
      <c r="A3393" s="24"/>
      <c r="H3393" s="70"/>
      <c r="J3393" s="29"/>
    </row>
    <row r="3394" spans="1:10" hidden="1">
      <c r="A3394" s="24"/>
      <c r="H3394" s="70"/>
      <c r="J3394" s="29"/>
    </row>
    <row r="3395" spans="1:10" hidden="1">
      <c r="A3395" s="24"/>
      <c r="H3395" s="70"/>
      <c r="J3395" s="29"/>
    </row>
    <row r="3396" spans="1:10" hidden="1">
      <c r="A3396" s="24"/>
      <c r="H3396" s="70"/>
      <c r="J3396" s="29"/>
    </row>
    <row r="3397" spans="1:10" hidden="1">
      <c r="A3397" s="24"/>
      <c r="H3397" s="70"/>
      <c r="J3397" s="29"/>
    </row>
    <row r="3398" spans="1:10" hidden="1">
      <c r="A3398" s="24"/>
      <c r="H3398" s="70"/>
      <c r="J3398" s="29"/>
    </row>
    <row r="3399" spans="1:10" hidden="1">
      <c r="A3399" s="24"/>
      <c r="H3399" s="70"/>
      <c r="J3399" s="29"/>
    </row>
    <row r="3400" spans="1:10" hidden="1">
      <c r="A3400" s="24"/>
      <c r="H3400" s="70"/>
      <c r="J3400" s="29"/>
    </row>
    <row r="3401" spans="1:10" hidden="1">
      <c r="A3401" s="24"/>
      <c r="H3401" s="70"/>
      <c r="J3401" s="29"/>
    </row>
    <row r="3402" spans="1:10" hidden="1">
      <c r="A3402" s="24"/>
      <c r="H3402" s="70"/>
      <c r="J3402" s="29"/>
    </row>
    <row r="3403" spans="1:10" hidden="1">
      <c r="A3403" s="24"/>
      <c r="H3403" s="70"/>
      <c r="J3403" s="29"/>
    </row>
    <row r="3404" spans="1:10" hidden="1">
      <c r="A3404" s="24"/>
      <c r="H3404" s="70"/>
      <c r="J3404" s="29"/>
    </row>
    <row r="3405" spans="1:10" hidden="1">
      <c r="A3405" s="24"/>
      <c r="H3405" s="70"/>
      <c r="J3405" s="29"/>
    </row>
    <row r="3406" spans="1:10" hidden="1">
      <c r="A3406" s="24"/>
      <c r="H3406" s="70"/>
      <c r="J3406" s="29"/>
    </row>
    <row r="3407" spans="1:10" hidden="1">
      <c r="A3407" s="24"/>
      <c r="H3407" s="70"/>
      <c r="J3407" s="29"/>
    </row>
    <row r="3408" spans="1:10" hidden="1">
      <c r="A3408" s="24"/>
      <c r="H3408" s="70"/>
      <c r="J3408" s="29"/>
    </row>
    <row r="3409" spans="1:10" hidden="1">
      <c r="A3409" s="24"/>
      <c r="H3409" s="70"/>
      <c r="J3409" s="29"/>
    </row>
    <row r="3410" spans="1:10" hidden="1">
      <c r="A3410" s="24"/>
      <c r="H3410" s="70"/>
      <c r="J3410" s="29"/>
    </row>
    <row r="3411" spans="1:10" hidden="1">
      <c r="A3411" s="24"/>
      <c r="H3411" s="70"/>
      <c r="J3411" s="29"/>
    </row>
    <row r="3412" spans="1:10" hidden="1">
      <c r="A3412" s="24"/>
      <c r="H3412" s="70"/>
      <c r="J3412" s="29"/>
    </row>
    <row r="3413" spans="1:10" hidden="1">
      <c r="A3413" s="24"/>
      <c r="H3413" s="70"/>
      <c r="J3413" s="29"/>
    </row>
    <row r="3414" spans="1:10" hidden="1">
      <c r="A3414" s="24"/>
      <c r="H3414" s="70"/>
      <c r="J3414" s="29"/>
    </row>
    <row r="3415" spans="1:10" hidden="1">
      <c r="A3415" s="24"/>
      <c r="H3415" s="70"/>
      <c r="J3415" s="29"/>
    </row>
    <row r="3416" spans="1:10" hidden="1">
      <c r="A3416" s="24"/>
      <c r="H3416" s="70"/>
      <c r="J3416" s="29"/>
    </row>
    <row r="3417" spans="1:10" hidden="1">
      <c r="A3417" s="24"/>
      <c r="H3417" s="70"/>
      <c r="J3417" s="29"/>
    </row>
    <row r="3418" spans="1:10" hidden="1">
      <c r="A3418" s="24"/>
      <c r="H3418" s="70"/>
      <c r="J3418" s="29"/>
    </row>
    <row r="3419" spans="1:10" hidden="1">
      <c r="A3419" s="24"/>
      <c r="H3419" s="70"/>
      <c r="J3419" s="29"/>
    </row>
    <row r="3420" spans="1:10" hidden="1">
      <c r="A3420" s="24"/>
      <c r="H3420" s="70"/>
      <c r="J3420" s="29"/>
    </row>
    <row r="3421" spans="1:10" hidden="1">
      <c r="A3421" s="24"/>
      <c r="H3421" s="70"/>
      <c r="J3421" s="29"/>
    </row>
    <row r="3422" spans="1:10" hidden="1">
      <c r="A3422" s="24"/>
      <c r="H3422" s="70"/>
      <c r="J3422" s="29"/>
    </row>
    <row r="3423" spans="1:10" hidden="1">
      <c r="A3423" s="24"/>
      <c r="H3423" s="70"/>
      <c r="J3423" s="29"/>
    </row>
    <row r="3424" spans="1:10" hidden="1">
      <c r="A3424" s="24"/>
      <c r="H3424" s="70"/>
      <c r="J3424" s="29"/>
    </row>
    <row r="3425" spans="1:10" hidden="1">
      <c r="A3425" s="24"/>
      <c r="H3425" s="70"/>
      <c r="J3425" s="29"/>
    </row>
    <row r="3426" spans="1:10" hidden="1">
      <c r="A3426" s="24"/>
      <c r="H3426" s="70"/>
      <c r="J3426" s="29"/>
    </row>
    <row r="3427" spans="1:10" hidden="1">
      <c r="A3427" s="24"/>
      <c r="H3427" s="70"/>
      <c r="J3427" s="29"/>
    </row>
    <row r="3428" spans="1:10" hidden="1">
      <c r="A3428" s="24"/>
      <c r="H3428" s="70"/>
      <c r="J3428" s="29"/>
    </row>
    <row r="3429" spans="1:10" hidden="1">
      <c r="A3429" s="24"/>
      <c r="H3429" s="70"/>
      <c r="J3429" s="29"/>
    </row>
    <row r="3430" spans="1:10" hidden="1">
      <c r="A3430" s="24"/>
      <c r="H3430" s="70"/>
      <c r="J3430" s="29"/>
    </row>
    <row r="3431" spans="1:10" hidden="1">
      <c r="A3431" s="24"/>
      <c r="H3431" s="70"/>
      <c r="J3431" s="29"/>
    </row>
    <row r="3432" spans="1:10" hidden="1">
      <c r="A3432" s="24"/>
      <c r="H3432" s="70"/>
      <c r="J3432" s="29"/>
    </row>
    <row r="3433" spans="1:10" hidden="1">
      <c r="A3433" s="24"/>
      <c r="H3433" s="70"/>
      <c r="J3433" s="29"/>
    </row>
    <row r="3434" spans="1:10" hidden="1">
      <c r="A3434" s="24"/>
      <c r="H3434" s="70"/>
      <c r="J3434" s="29"/>
    </row>
    <row r="3435" spans="1:10" hidden="1">
      <c r="A3435" s="24"/>
      <c r="H3435" s="70"/>
      <c r="J3435" s="29"/>
    </row>
    <row r="3436" spans="1:10" hidden="1">
      <c r="A3436" s="24"/>
      <c r="H3436" s="70"/>
      <c r="J3436" s="29"/>
    </row>
    <row r="3437" spans="1:10" hidden="1">
      <c r="A3437" s="24"/>
      <c r="H3437" s="70"/>
      <c r="J3437" s="29"/>
    </row>
    <row r="3438" spans="1:10" hidden="1">
      <c r="A3438" s="24"/>
      <c r="H3438" s="70"/>
      <c r="J3438" s="29"/>
    </row>
    <row r="3439" spans="1:10" hidden="1">
      <c r="A3439" s="24"/>
      <c r="H3439" s="70"/>
      <c r="J3439" s="29"/>
    </row>
    <row r="3440" spans="1:10" hidden="1">
      <c r="A3440" s="24"/>
      <c r="H3440" s="70"/>
      <c r="J3440" s="29"/>
    </row>
    <row r="3441" spans="1:10" hidden="1">
      <c r="A3441" s="24"/>
      <c r="H3441" s="70"/>
      <c r="J3441" s="29"/>
    </row>
    <row r="3442" spans="1:10" hidden="1">
      <c r="A3442" s="24"/>
      <c r="H3442" s="70"/>
      <c r="J3442" s="29"/>
    </row>
    <row r="3443" spans="1:10" hidden="1">
      <c r="A3443" s="24"/>
      <c r="H3443" s="70"/>
      <c r="J3443" s="29"/>
    </row>
    <row r="3444" spans="1:10" hidden="1">
      <c r="A3444" s="24"/>
      <c r="H3444" s="70"/>
      <c r="J3444" s="29"/>
    </row>
    <row r="3445" spans="1:10" hidden="1">
      <c r="A3445" s="24"/>
      <c r="H3445" s="70"/>
      <c r="J3445" s="29"/>
    </row>
    <row r="3446" spans="1:10" hidden="1">
      <c r="A3446" s="24"/>
      <c r="H3446" s="70"/>
      <c r="J3446" s="29"/>
    </row>
    <row r="3447" spans="1:10" hidden="1">
      <c r="A3447" s="24"/>
      <c r="H3447" s="70"/>
      <c r="J3447" s="29"/>
    </row>
    <row r="3448" spans="1:10" hidden="1">
      <c r="A3448" s="24"/>
      <c r="H3448" s="70"/>
      <c r="J3448" s="29"/>
    </row>
    <row r="3449" spans="1:10" hidden="1">
      <c r="A3449" s="24"/>
      <c r="H3449" s="70"/>
      <c r="J3449" s="29"/>
    </row>
    <row r="3450" spans="1:10" hidden="1">
      <c r="A3450" s="24"/>
      <c r="H3450" s="70"/>
      <c r="J3450" s="29"/>
    </row>
    <row r="3451" spans="1:10" hidden="1">
      <c r="A3451" s="24"/>
      <c r="H3451" s="70"/>
      <c r="J3451" s="29"/>
    </row>
    <row r="3452" spans="1:10" hidden="1">
      <c r="A3452" s="24"/>
      <c r="H3452" s="70"/>
      <c r="J3452" s="29"/>
    </row>
    <row r="3453" spans="1:10" hidden="1">
      <c r="A3453" s="24"/>
      <c r="H3453" s="70"/>
      <c r="J3453" s="29"/>
    </row>
    <row r="3454" spans="1:10" hidden="1">
      <c r="A3454" s="24"/>
      <c r="H3454" s="70"/>
      <c r="J3454" s="29"/>
    </row>
    <row r="3455" spans="1:10" hidden="1">
      <c r="A3455" s="24"/>
      <c r="H3455" s="70"/>
      <c r="J3455" s="29"/>
    </row>
    <row r="3456" spans="1:10" hidden="1">
      <c r="A3456" s="24"/>
      <c r="H3456" s="70"/>
      <c r="J3456" s="29"/>
    </row>
    <row r="3457" spans="1:10" hidden="1">
      <c r="A3457" s="24"/>
      <c r="H3457" s="70"/>
      <c r="J3457" s="29"/>
    </row>
    <row r="3458" spans="1:10" hidden="1">
      <c r="A3458" s="24"/>
      <c r="H3458" s="70"/>
      <c r="J3458" s="29"/>
    </row>
    <row r="3459" spans="1:10" hidden="1">
      <c r="A3459" s="24"/>
      <c r="H3459" s="70"/>
      <c r="J3459" s="29"/>
    </row>
    <row r="3460" spans="1:10" hidden="1">
      <c r="A3460" s="24"/>
      <c r="H3460" s="70"/>
      <c r="J3460" s="29"/>
    </row>
    <row r="3461" spans="1:10" hidden="1">
      <c r="A3461" s="24"/>
      <c r="H3461" s="70"/>
      <c r="J3461" s="29"/>
    </row>
    <row r="3462" spans="1:10" hidden="1">
      <c r="A3462" s="24"/>
      <c r="H3462" s="70"/>
      <c r="J3462" s="29"/>
    </row>
    <row r="3463" spans="1:10" hidden="1">
      <c r="A3463" s="24"/>
      <c r="H3463" s="70"/>
      <c r="J3463" s="29"/>
    </row>
    <row r="3464" spans="1:10" hidden="1">
      <c r="A3464" s="24"/>
      <c r="H3464" s="70"/>
      <c r="J3464" s="29"/>
    </row>
    <row r="3465" spans="1:10" hidden="1">
      <c r="A3465" s="24"/>
      <c r="H3465" s="70"/>
      <c r="J3465" s="29"/>
    </row>
    <row r="3466" spans="1:10" hidden="1">
      <c r="A3466" s="24"/>
      <c r="H3466" s="70"/>
      <c r="J3466" s="29"/>
    </row>
    <row r="3467" spans="1:10" hidden="1">
      <c r="A3467" s="24"/>
      <c r="H3467" s="70"/>
      <c r="J3467" s="29"/>
    </row>
    <row r="3468" spans="1:10" hidden="1">
      <c r="A3468" s="24"/>
      <c r="H3468" s="70"/>
      <c r="J3468" s="29"/>
    </row>
    <row r="3469" spans="1:10" hidden="1">
      <c r="A3469" s="24"/>
      <c r="H3469" s="70"/>
      <c r="J3469" s="29"/>
    </row>
    <row r="3470" spans="1:10" hidden="1">
      <c r="A3470" s="24"/>
      <c r="H3470" s="70"/>
      <c r="J3470" s="29"/>
    </row>
    <row r="3471" spans="1:10" hidden="1">
      <c r="A3471" s="24"/>
      <c r="H3471" s="70"/>
      <c r="J3471" s="29"/>
    </row>
    <row r="3472" spans="1:10" hidden="1">
      <c r="A3472" s="24"/>
      <c r="H3472" s="70"/>
      <c r="J3472" s="29"/>
    </row>
    <row r="3473" spans="1:10" hidden="1">
      <c r="A3473" s="24"/>
      <c r="H3473" s="70"/>
      <c r="J3473" s="29"/>
    </row>
    <row r="3474" spans="1:10" hidden="1">
      <c r="A3474" s="24"/>
      <c r="H3474" s="70"/>
      <c r="J3474" s="29"/>
    </row>
    <row r="3475" spans="1:10" hidden="1">
      <c r="A3475" s="24"/>
      <c r="H3475" s="70"/>
      <c r="J3475" s="29"/>
    </row>
    <row r="3476" spans="1:10" hidden="1">
      <c r="A3476" s="24"/>
      <c r="H3476" s="70"/>
      <c r="J3476" s="29"/>
    </row>
    <row r="3477" spans="1:10" hidden="1">
      <c r="A3477" s="24"/>
      <c r="H3477" s="70"/>
      <c r="J3477" s="29"/>
    </row>
    <row r="3478" spans="1:10" hidden="1">
      <c r="A3478" s="24"/>
      <c r="H3478" s="70"/>
      <c r="J3478" s="29"/>
    </row>
    <row r="3479" spans="1:10" hidden="1">
      <c r="A3479" s="24"/>
      <c r="H3479" s="70"/>
      <c r="J3479" s="29"/>
    </row>
    <row r="3480" spans="1:10" hidden="1">
      <c r="A3480" s="24"/>
      <c r="H3480" s="70"/>
      <c r="J3480" s="29"/>
    </row>
    <row r="3481" spans="1:10" hidden="1">
      <c r="A3481" s="24"/>
      <c r="H3481" s="70"/>
      <c r="J3481" s="29"/>
    </row>
    <row r="3482" spans="1:10" hidden="1">
      <c r="A3482" s="24"/>
      <c r="H3482" s="70"/>
      <c r="J3482" s="29"/>
    </row>
    <row r="3483" spans="1:10" hidden="1">
      <c r="A3483" s="24"/>
      <c r="H3483" s="70"/>
      <c r="J3483" s="29"/>
    </row>
    <row r="3484" spans="1:10" hidden="1">
      <c r="A3484" s="24"/>
      <c r="H3484" s="70"/>
      <c r="J3484" s="29"/>
    </row>
    <row r="3485" spans="1:10" hidden="1">
      <c r="A3485" s="24"/>
      <c r="H3485" s="70"/>
      <c r="J3485" s="29"/>
    </row>
    <row r="3486" spans="1:10" hidden="1">
      <c r="A3486" s="24"/>
      <c r="H3486" s="70"/>
      <c r="J3486" s="29"/>
    </row>
    <row r="3487" spans="1:10" hidden="1">
      <c r="A3487" s="24"/>
      <c r="H3487" s="70"/>
      <c r="J3487" s="29"/>
    </row>
    <row r="3488" spans="1:10" hidden="1">
      <c r="A3488" s="24"/>
      <c r="H3488" s="70"/>
      <c r="J3488" s="29"/>
    </row>
    <row r="3489" spans="1:10" hidden="1">
      <c r="A3489" s="24"/>
      <c r="H3489" s="70"/>
      <c r="J3489" s="29"/>
    </row>
    <row r="3490" spans="1:10" hidden="1">
      <c r="A3490" s="24"/>
      <c r="H3490" s="70"/>
      <c r="J3490" s="29"/>
    </row>
    <row r="3491" spans="1:10" hidden="1">
      <c r="A3491" s="24"/>
      <c r="H3491" s="70"/>
      <c r="J3491" s="29"/>
    </row>
    <row r="3492" spans="1:10" hidden="1">
      <c r="A3492" s="24"/>
      <c r="H3492" s="70"/>
      <c r="J3492" s="29"/>
    </row>
    <row r="3493" spans="1:10" hidden="1">
      <c r="A3493" s="24"/>
      <c r="H3493" s="70"/>
      <c r="J3493" s="29"/>
    </row>
    <row r="3494" spans="1:10" hidden="1">
      <c r="A3494" s="24"/>
      <c r="H3494" s="70"/>
      <c r="J3494" s="29"/>
    </row>
    <row r="3495" spans="1:10" hidden="1">
      <c r="A3495" s="24"/>
      <c r="H3495" s="70"/>
      <c r="J3495" s="29"/>
    </row>
    <row r="3496" spans="1:10" hidden="1">
      <c r="A3496" s="24"/>
      <c r="H3496" s="70"/>
      <c r="J3496" s="29"/>
    </row>
    <row r="3497" spans="1:10" hidden="1">
      <c r="A3497" s="24"/>
      <c r="H3497" s="70"/>
      <c r="J3497" s="29"/>
    </row>
    <row r="3498" spans="1:10" hidden="1">
      <c r="A3498" s="24"/>
      <c r="H3498" s="70"/>
      <c r="J3498" s="29"/>
    </row>
    <row r="3499" spans="1:10" hidden="1">
      <c r="A3499" s="24"/>
      <c r="H3499" s="70"/>
      <c r="J3499" s="29"/>
    </row>
    <row r="3500" spans="1:10" hidden="1">
      <c r="A3500" s="24"/>
      <c r="H3500" s="70"/>
      <c r="J3500" s="29"/>
    </row>
    <row r="3501" spans="1:10" hidden="1">
      <c r="A3501" s="24"/>
      <c r="H3501" s="70"/>
      <c r="J3501" s="29"/>
    </row>
    <row r="3502" spans="1:10" hidden="1">
      <c r="A3502" s="24"/>
      <c r="H3502" s="70"/>
      <c r="J3502" s="29"/>
    </row>
    <row r="3503" spans="1:10" hidden="1">
      <c r="A3503" s="24"/>
      <c r="H3503" s="70"/>
      <c r="J3503" s="29"/>
    </row>
    <row r="3504" spans="1:10" hidden="1">
      <c r="A3504" s="24"/>
      <c r="H3504" s="70"/>
      <c r="J3504" s="29"/>
    </row>
    <row r="3505" spans="1:10" hidden="1">
      <c r="A3505" s="24"/>
      <c r="H3505" s="70"/>
      <c r="J3505" s="29"/>
    </row>
    <row r="3506" spans="1:10" hidden="1">
      <c r="A3506" s="24"/>
      <c r="H3506" s="70"/>
      <c r="J3506" s="29"/>
    </row>
    <row r="3507" spans="1:10" hidden="1">
      <c r="A3507" s="24"/>
      <c r="H3507" s="70"/>
      <c r="J3507" s="29"/>
    </row>
    <row r="3508" spans="1:10" hidden="1">
      <c r="A3508" s="24"/>
      <c r="H3508" s="70"/>
      <c r="J3508" s="29"/>
    </row>
    <row r="3509" spans="1:10" hidden="1">
      <c r="A3509" s="24"/>
      <c r="H3509" s="70"/>
      <c r="J3509" s="29"/>
    </row>
    <row r="3510" spans="1:10" hidden="1">
      <c r="A3510" s="24"/>
      <c r="H3510" s="70"/>
      <c r="J3510" s="29"/>
    </row>
    <row r="3511" spans="1:10" hidden="1">
      <c r="A3511" s="24"/>
      <c r="H3511" s="70"/>
      <c r="J3511" s="29"/>
    </row>
    <row r="3512" spans="1:10" hidden="1">
      <c r="A3512" s="24"/>
      <c r="H3512" s="70"/>
      <c r="J3512" s="29"/>
    </row>
    <row r="3513" spans="1:10" hidden="1">
      <c r="A3513" s="24"/>
      <c r="H3513" s="70"/>
      <c r="J3513" s="29"/>
    </row>
    <row r="3514" spans="1:10" hidden="1">
      <c r="A3514" s="24"/>
      <c r="H3514" s="70"/>
      <c r="J3514" s="29"/>
    </row>
    <row r="3515" spans="1:10" hidden="1">
      <c r="A3515" s="24"/>
      <c r="H3515" s="70"/>
      <c r="J3515" s="29"/>
    </row>
    <row r="3516" spans="1:10" hidden="1">
      <c r="A3516" s="24"/>
      <c r="H3516" s="70"/>
      <c r="J3516" s="29"/>
    </row>
    <row r="3517" spans="1:10" hidden="1">
      <c r="A3517" s="24"/>
      <c r="H3517" s="70"/>
      <c r="J3517" s="29"/>
    </row>
    <row r="3518" spans="1:10" hidden="1">
      <c r="A3518" s="24"/>
      <c r="H3518" s="70"/>
      <c r="J3518" s="29"/>
    </row>
    <row r="3519" spans="1:10" hidden="1">
      <c r="A3519" s="24"/>
      <c r="H3519" s="70"/>
      <c r="J3519" s="29"/>
    </row>
    <row r="3520" spans="1:10" hidden="1">
      <c r="A3520" s="24"/>
      <c r="H3520" s="70"/>
      <c r="J3520" s="29"/>
    </row>
    <row r="3521" spans="1:10" hidden="1">
      <c r="A3521" s="24"/>
      <c r="H3521" s="70"/>
      <c r="J3521" s="29"/>
    </row>
    <row r="3522" spans="1:10" hidden="1">
      <c r="A3522" s="24"/>
      <c r="H3522" s="70"/>
      <c r="J3522" s="29"/>
    </row>
    <row r="3523" spans="1:10" hidden="1">
      <c r="A3523" s="24"/>
      <c r="H3523" s="70"/>
      <c r="J3523" s="29"/>
    </row>
    <row r="3524" spans="1:10" hidden="1">
      <c r="A3524" s="24"/>
      <c r="H3524" s="70"/>
      <c r="J3524" s="29"/>
    </row>
    <row r="3525" spans="1:10" hidden="1">
      <c r="A3525" s="24"/>
      <c r="H3525" s="70"/>
      <c r="J3525" s="29"/>
    </row>
    <row r="3526" spans="1:10" hidden="1">
      <c r="A3526" s="24"/>
      <c r="H3526" s="70"/>
      <c r="J3526" s="29"/>
    </row>
    <row r="3527" spans="1:10" hidden="1">
      <c r="A3527" s="24"/>
      <c r="H3527" s="70"/>
      <c r="J3527" s="29"/>
    </row>
    <row r="3528" spans="1:10" hidden="1">
      <c r="A3528" s="24"/>
      <c r="H3528" s="70"/>
      <c r="J3528" s="29"/>
    </row>
    <row r="3529" spans="1:10" hidden="1">
      <c r="A3529" s="24"/>
      <c r="H3529" s="70"/>
      <c r="J3529" s="29"/>
    </row>
    <row r="3530" spans="1:10" hidden="1">
      <c r="A3530" s="24"/>
      <c r="H3530" s="70"/>
      <c r="J3530" s="29"/>
    </row>
    <row r="3531" spans="1:10" hidden="1">
      <c r="A3531" s="24"/>
      <c r="H3531" s="70"/>
      <c r="J3531" s="29"/>
    </row>
    <row r="3532" spans="1:10" hidden="1">
      <c r="A3532" s="24"/>
      <c r="H3532" s="70"/>
      <c r="J3532" s="29"/>
    </row>
    <row r="3533" spans="1:10" hidden="1">
      <c r="A3533" s="24"/>
      <c r="H3533" s="70"/>
      <c r="J3533" s="29"/>
    </row>
    <row r="3534" spans="1:10" hidden="1">
      <c r="A3534" s="24"/>
      <c r="H3534" s="70"/>
      <c r="J3534" s="29"/>
    </row>
    <row r="3535" spans="1:10" hidden="1">
      <c r="A3535" s="24"/>
      <c r="H3535" s="70"/>
      <c r="J3535" s="29"/>
    </row>
    <row r="3536" spans="1:10" hidden="1">
      <c r="A3536" s="24"/>
      <c r="H3536" s="70"/>
      <c r="J3536" s="29"/>
    </row>
    <row r="3537" spans="1:10" hidden="1">
      <c r="A3537" s="24"/>
      <c r="H3537" s="70"/>
      <c r="J3537" s="29"/>
    </row>
    <row r="3538" spans="1:10" hidden="1">
      <c r="A3538" s="24"/>
      <c r="H3538" s="70"/>
      <c r="J3538" s="29"/>
    </row>
    <row r="3539" spans="1:10" hidden="1">
      <c r="A3539" s="24"/>
      <c r="H3539" s="70"/>
      <c r="J3539" s="29"/>
    </row>
    <row r="3540" spans="1:10" hidden="1">
      <c r="A3540" s="24"/>
      <c r="H3540" s="70"/>
      <c r="J3540" s="29"/>
    </row>
    <row r="3541" spans="1:10" hidden="1">
      <c r="A3541" s="24"/>
      <c r="H3541" s="70"/>
      <c r="J3541" s="29"/>
    </row>
    <row r="3542" spans="1:10" hidden="1">
      <c r="A3542" s="24"/>
      <c r="H3542" s="70"/>
      <c r="J3542" s="29"/>
    </row>
    <row r="3543" spans="1:10" hidden="1">
      <c r="A3543" s="24"/>
      <c r="H3543" s="70"/>
      <c r="J3543" s="29"/>
    </row>
    <row r="3544" spans="1:10" hidden="1">
      <c r="A3544" s="24"/>
      <c r="H3544" s="70"/>
      <c r="J3544" s="29"/>
    </row>
    <row r="3545" spans="1:10" hidden="1">
      <c r="A3545" s="24"/>
      <c r="H3545" s="70"/>
      <c r="J3545" s="29"/>
    </row>
    <row r="3546" spans="1:10" hidden="1">
      <c r="A3546" s="24"/>
      <c r="H3546" s="70"/>
      <c r="J3546" s="29"/>
    </row>
    <row r="3547" spans="1:10" hidden="1">
      <c r="A3547" s="24"/>
      <c r="H3547" s="70"/>
      <c r="J3547" s="29"/>
    </row>
    <row r="3548" spans="1:10" hidden="1">
      <c r="A3548" s="24"/>
      <c r="H3548" s="70"/>
      <c r="J3548" s="29"/>
    </row>
    <row r="3549" spans="1:10" hidden="1">
      <c r="A3549" s="24"/>
      <c r="H3549" s="70"/>
      <c r="J3549" s="29"/>
    </row>
    <row r="3550" spans="1:10" hidden="1">
      <c r="A3550" s="24"/>
      <c r="H3550" s="70"/>
      <c r="J3550" s="29"/>
    </row>
    <row r="3551" spans="1:10" hidden="1">
      <c r="A3551" s="24"/>
      <c r="H3551" s="70"/>
      <c r="J3551" s="29"/>
    </row>
    <row r="3552" spans="1:10" hidden="1">
      <c r="A3552" s="24"/>
      <c r="H3552" s="70"/>
      <c r="J3552" s="29"/>
    </row>
    <row r="3553" spans="1:10" hidden="1">
      <c r="A3553" s="24"/>
      <c r="H3553" s="70"/>
      <c r="J3553" s="29"/>
    </row>
    <row r="3554" spans="1:10" hidden="1">
      <c r="A3554" s="24"/>
      <c r="H3554" s="70"/>
      <c r="J3554" s="29"/>
    </row>
    <row r="3555" spans="1:10" hidden="1">
      <c r="A3555" s="24"/>
      <c r="H3555" s="70"/>
      <c r="J3555" s="29"/>
    </row>
    <row r="3556" spans="1:10" hidden="1">
      <c r="A3556" s="24"/>
      <c r="H3556" s="70"/>
      <c r="J3556" s="29"/>
    </row>
    <row r="3557" spans="1:10" hidden="1">
      <c r="A3557" s="24"/>
      <c r="H3557" s="70"/>
      <c r="J3557" s="29"/>
    </row>
    <row r="3558" spans="1:10" hidden="1">
      <c r="A3558" s="24"/>
      <c r="H3558" s="70"/>
      <c r="J3558" s="29"/>
    </row>
    <row r="3559" spans="1:10" hidden="1">
      <c r="A3559" s="24"/>
      <c r="H3559" s="70"/>
      <c r="J3559" s="29"/>
    </row>
    <row r="3560" spans="1:10" hidden="1">
      <c r="A3560" s="24"/>
      <c r="H3560" s="70"/>
      <c r="J3560" s="29"/>
    </row>
    <row r="3561" spans="1:10" hidden="1">
      <c r="A3561" s="24"/>
      <c r="H3561" s="70"/>
      <c r="J3561" s="29"/>
    </row>
    <row r="3562" spans="1:10" hidden="1">
      <c r="A3562" s="24"/>
      <c r="H3562" s="70"/>
      <c r="J3562" s="29"/>
    </row>
    <row r="3563" spans="1:10" hidden="1">
      <c r="A3563" s="24"/>
      <c r="H3563" s="70"/>
      <c r="J3563" s="29"/>
    </row>
    <row r="3564" spans="1:10" hidden="1">
      <c r="A3564" s="24"/>
      <c r="H3564" s="70"/>
      <c r="J3564" s="29"/>
    </row>
    <row r="3565" spans="1:10" hidden="1">
      <c r="A3565" s="24"/>
      <c r="H3565" s="70"/>
      <c r="J3565" s="29"/>
    </row>
    <row r="3566" spans="1:10" hidden="1">
      <c r="A3566" s="24"/>
      <c r="H3566" s="70"/>
      <c r="J3566" s="29"/>
    </row>
    <row r="3567" spans="1:10" hidden="1">
      <c r="A3567" s="24"/>
      <c r="H3567" s="70"/>
      <c r="J3567" s="29"/>
    </row>
    <row r="3568" spans="1:10" hidden="1">
      <c r="A3568" s="24"/>
      <c r="H3568" s="70"/>
      <c r="J3568" s="29"/>
    </row>
    <row r="3569" spans="1:10" hidden="1">
      <c r="A3569" s="24"/>
      <c r="H3569" s="70"/>
      <c r="J3569" s="29"/>
    </row>
    <row r="3570" spans="1:10" hidden="1">
      <c r="A3570" s="24"/>
      <c r="H3570" s="70"/>
      <c r="J3570" s="29"/>
    </row>
    <row r="3571" spans="1:10" hidden="1">
      <c r="A3571" s="24"/>
      <c r="H3571" s="70"/>
      <c r="J3571" s="29"/>
    </row>
    <row r="3572" spans="1:10" hidden="1">
      <c r="A3572" s="24"/>
      <c r="H3572" s="70"/>
      <c r="J3572" s="29"/>
    </row>
    <row r="3573" spans="1:10" hidden="1">
      <c r="A3573" s="24"/>
      <c r="H3573" s="70"/>
      <c r="J3573" s="29"/>
    </row>
    <row r="3574" spans="1:10" hidden="1">
      <c r="A3574" s="24"/>
      <c r="H3574" s="70"/>
      <c r="J3574" s="29"/>
    </row>
    <row r="3575" spans="1:10" hidden="1">
      <c r="A3575" s="24"/>
      <c r="H3575" s="70"/>
      <c r="J3575" s="29"/>
    </row>
    <row r="3576" spans="1:10" hidden="1">
      <c r="A3576" s="24"/>
      <c r="H3576" s="70"/>
      <c r="J3576" s="29"/>
    </row>
    <row r="3577" spans="1:10" hidden="1">
      <c r="A3577" s="24"/>
      <c r="H3577" s="70"/>
      <c r="J3577" s="29"/>
    </row>
    <row r="3578" spans="1:10" hidden="1">
      <c r="A3578" s="24"/>
      <c r="H3578" s="70"/>
      <c r="J3578" s="29"/>
    </row>
    <row r="3579" spans="1:10" hidden="1">
      <c r="A3579" s="24"/>
      <c r="H3579" s="70"/>
      <c r="J3579" s="29"/>
    </row>
    <row r="3580" spans="1:10" hidden="1">
      <c r="A3580" s="24"/>
      <c r="H3580" s="70"/>
      <c r="J3580" s="29"/>
    </row>
    <row r="3581" spans="1:10" hidden="1">
      <c r="A3581" s="24"/>
      <c r="H3581" s="70"/>
      <c r="J3581" s="29"/>
    </row>
    <row r="3582" spans="1:10" hidden="1">
      <c r="A3582" s="24"/>
      <c r="H3582" s="70"/>
      <c r="J3582" s="29"/>
    </row>
    <row r="3583" spans="1:10" hidden="1">
      <c r="A3583" s="24"/>
      <c r="H3583" s="70"/>
      <c r="J3583" s="29"/>
    </row>
    <row r="3584" spans="1:10" hidden="1">
      <c r="A3584" s="24"/>
      <c r="H3584" s="70"/>
      <c r="J3584" s="29"/>
    </row>
    <row r="3585" spans="1:10" hidden="1">
      <c r="A3585" s="24"/>
      <c r="H3585" s="70"/>
      <c r="J3585" s="29"/>
    </row>
    <row r="3586" spans="1:10" hidden="1">
      <c r="A3586" s="24"/>
      <c r="H3586" s="70"/>
      <c r="J3586" s="29"/>
    </row>
    <row r="3587" spans="1:10" hidden="1">
      <c r="A3587" s="24"/>
      <c r="H3587" s="70"/>
      <c r="J3587" s="29"/>
    </row>
    <row r="3588" spans="1:10" hidden="1">
      <c r="A3588" s="24"/>
      <c r="H3588" s="70"/>
      <c r="J3588" s="29"/>
    </row>
    <row r="3589" spans="1:10" hidden="1">
      <c r="A3589" s="24"/>
      <c r="H3589" s="70"/>
      <c r="J3589" s="29"/>
    </row>
    <row r="3590" spans="1:10" hidden="1">
      <c r="A3590" s="24"/>
      <c r="H3590" s="70"/>
      <c r="J3590" s="29"/>
    </row>
    <row r="3591" spans="1:10" hidden="1">
      <c r="A3591" s="24"/>
      <c r="H3591" s="70"/>
      <c r="J3591" s="29"/>
    </row>
    <row r="3592" spans="1:10" hidden="1">
      <c r="A3592" s="24"/>
      <c r="H3592" s="70"/>
      <c r="J3592" s="29"/>
    </row>
    <row r="3593" spans="1:10" hidden="1">
      <c r="A3593" s="24"/>
      <c r="H3593" s="70"/>
      <c r="J3593" s="29"/>
    </row>
    <row r="3594" spans="1:10" hidden="1">
      <c r="A3594" s="24"/>
      <c r="H3594" s="70"/>
      <c r="J3594" s="29"/>
    </row>
    <row r="3595" spans="1:10" hidden="1">
      <c r="A3595" s="24"/>
      <c r="H3595" s="70"/>
      <c r="J3595" s="29"/>
    </row>
    <row r="3596" spans="1:10" hidden="1">
      <c r="A3596" s="24"/>
      <c r="H3596" s="70"/>
      <c r="J3596" s="29"/>
    </row>
    <row r="3597" spans="1:10" hidden="1">
      <c r="A3597" s="24"/>
      <c r="H3597" s="70"/>
      <c r="J3597" s="29"/>
    </row>
    <row r="3598" spans="1:10" hidden="1">
      <c r="A3598" s="24"/>
      <c r="H3598" s="70"/>
      <c r="J3598" s="29"/>
    </row>
    <row r="3599" spans="1:10" hidden="1">
      <c r="A3599" s="24"/>
      <c r="H3599" s="70"/>
      <c r="J3599" s="29"/>
    </row>
    <row r="3600" spans="1:10" hidden="1">
      <c r="A3600" s="24"/>
      <c r="H3600" s="70"/>
      <c r="J3600" s="29"/>
    </row>
    <row r="3601" spans="1:10" hidden="1">
      <c r="A3601" s="24"/>
      <c r="H3601" s="70"/>
      <c r="J3601" s="29"/>
    </row>
    <row r="3602" spans="1:10" hidden="1">
      <c r="A3602" s="24"/>
      <c r="H3602" s="70"/>
      <c r="J3602" s="29"/>
    </row>
    <row r="3603" spans="1:10" hidden="1">
      <c r="A3603" s="24"/>
      <c r="H3603" s="70"/>
      <c r="J3603" s="29"/>
    </row>
    <row r="3604" spans="1:10" hidden="1">
      <c r="A3604" s="24"/>
      <c r="H3604" s="70"/>
      <c r="J3604" s="29"/>
    </row>
    <row r="3605" spans="1:10" hidden="1">
      <c r="A3605" s="24"/>
      <c r="H3605" s="70"/>
      <c r="J3605" s="29"/>
    </row>
    <row r="3606" spans="1:10" hidden="1">
      <c r="A3606" s="24"/>
      <c r="H3606" s="70"/>
      <c r="J3606" s="29"/>
    </row>
    <row r="3607" spans="1:10" hidden="1">
      <c r="A3607" s="24"/>
      <c r="H3607" s="70"/>
      <c r="J3607" s="29"/>
    </row>
    <row r="3608" spans="1:10" hidden="1">
      <c r="A3608" s="24"/>
      <c r="H3608" s="70"/>
      <c r="J3608" s="29"/>
    </row>
    <row r="3609" spans="1:10" hidden="1">
      <c r="A3609" s="24"/>
      <c r="H3609" s="70"/>
      <c r="J3609" s="29"/>
    </row>
    <row r="3610" spans="1:10" hidden="1">
      <c r="A3610" s="24"/>
      <c r="H3610" s="70"/>
      <c r="J3610" s="29"/>
    </row>
    <row r="3611" spans="1:10" hidden="1">
      <c r="A3611" s="24"/>
      <c r="H3611" s="70"/>
      <c r="J3611" s="29"/>
    </row>
    <row r="3612" spans="1:10" hidden="1">
      <c r="A3612" s="24"/>
      <c r="H3612" s="70"/>
      <c r="J3612" s="29"/>
    </row>
    <row r="3613" spans="1:10" hidden="1">
      <c r="A3613" s="24"/>
      <c r="H3613" s="70"/>
      <c r="J3613" s="29"/>
    </row>
    <row r="3614" spans="1:10" hidden="1">
      <c r="A3614" s="24"/>
      <c r="H3614" s="70"/>
      <c r="J3614" s="29"/>
    </row>
    <row r="3615" spans="1:10" hidden="1">
      <c r="A3615" s="24"/>
      <c r="H3615" s="70"/>
      <c r="J3615" s="29"/>
    </row>
    <row r="3616" spans="1:10" hidden="1">
      <c r="A3616" s="24"/>
      <c r="H3616" s="70"/>
      <c r="J3616" s="29"/>
    </row>
    <row r="3617" spans="1:10" hidden="1">
      <c r="A3617" s="24"/>
      <c r="H3617" s="70"/>
      <c r="J3617" s="29"/>
    </row>
    <row r="3618" spans="1:10" hidden="1">
      <c r="A3618" s="24"/>
      <c r="H3618" s="70"/>
      <c r="J3618" s="29"/>
    </row>
    <row r="3619" spans="1:10" hidden="1">
      <c r="A3619" s="24"/>
      <c r="H3619" s="70"/>
      <c r="J3619" s="29"/>
    </row>
    <row r="3620" spans="1:10" hidden="1">
      <c r="A3620" s="24"/>
      <c r="H3620" s="70"/>
      <c r="J3620" s="29"/>
    </row>
    <row r="3621" spans="1:10" hidden="1">
      <c r="A3621" s="24"/>
      <c r="H3621" s="70"/>
      <c r="J3621" s="29"/>
    </row>
    <row r="3622" spans="1:10" hidden="1">
      <c r="A3622" s="24"/>
      <c r="H3622" s="70"/>
      <c r="J3622" s="29"/>
    </row>
    <row r="3623" spans="1:10" hidden="1">
      <c r="A3623" s="24"/>
      <c r="H3623" s="70"/>
      <c r="J3623" s="29"/>
    </row>
    <row r="3624" spans="1:10" hidden="1">
      <c r="A3624" s="24"/>
      <c r="H3624" s="70"/>
      <c r="J3624" s="29"/>
    </row>
    <row r="3625" spans="1:10" hidden="1">
      <c r="A3625" s="24"/>
      <c r="H3625" s="70"/>
      <c r="J3625" s="29"/>
    </row>
    <row r="3626" spans="1:10" hidden="1">
      <c r="A3626" s="24"/>
      <c r="H3626" s="70"/>
      <c r="J3626" s="29"/>
    </row>
    <row r="3627" spans="1:10" hidden="1">
      <c r="A3627" s="24"/>
      <c r="H3627" s="70"/>
      <c r="J3627" s="29"/>
    </row>
    <row r="3628" spans="1:10" hidden="1">
      <c r="A3628" s="24"/>
      <c r="H3628" s="70"/>
      <c r="J3628" s="29"/>
    </row>
    <row r="3629" spans="1:10" hidden="1">
      <c r="A3629" s="24"/>
      <c r="H3629" s="70"/>
      <c r="J3629" s="29"/>
    </row>
    <row r="3630" spans="1:10" hidden="1">
      <c r="A3630" s="24"/>
      <c r="H3630" s="70"/>
      <c r="J3630" s="29"/>
    </row>
    <row r="3631" spans="1:10" hidden="1">
      <c r="A3631" s="24"/>
      <c r="H3631" s="70"/>
      <c r="J3631" s="29"/>
    </row>
    <row r="3632" spans="1:10" hidden="1">
      <c r="A3632" s="24"/>
      <c r="H3632" s="70"/>
      <c r="J3632" s="29"/>
    </row>
    <row r="3633" spans="1:10" hidden="1">
      <c r="A3633" s="24"/>
      <c r="H3633" s="70"/>
      <c r="J3633" s="29"/>
    </row>
    <row r="3634" spans="1:10" hidden="1">
      <c r="A3634" s="24"/>
      <c r="H3634" s="70"/>
      <c r="J3634" s="29"/>
    </row>
    <row r="3635" spans="1:10" hidden="1">
      <c r="A3635" s="24"/>
      <c r="H3635" s="70"/>
      <c r="J3635" s="29"/>
    </row>
    <row r="3636" spans="1:10" hidden="1">
      <c r="A3636" s="24"/>
      <c r="H3636" s="70"/>
      <c r="J3636" s="29"/>
    </row>
    <row r="3637" spans="1:10" hidden="1">
      <c r="A3637" s="24"/>
      <c r="H3637" s="70"/>
      <c r="J3637" s="29"/>
    </row>
    <row r="3638" spans="1:10" hidden="1">
      <c r="A3638" s="24"/>
      <c r="H3638" s="70"/>
      <c r="J3638" s="29"/>
    </row>
    <row r="3639" spans="1:10" hidden="1">
      <c r="A3639" s="24"/>
      <c r="H3639" s="70"/>
      <c r="J3639" s="29"/>
    </row>
    <row r="3640" spans="1:10" hidden="1">
      <c r="A3640" s="24"/>
      <c r="H3640" s="70"/>
      <c r="J3640" s="29"/>
    </row>
    <row r="3641" spans="1:10" hidden="1">
      <c r="A3641" s="24"/>
      <c r="H3641" s="70"/>
      <c r="J3641" s="29"/>
    </row>
    <row r="3642" spans="1:10" hidden="1">
      <c r="A3642" s="24"/>
      <c r="H3642" s="70"/>
      <c r="J3642" s="29"/>
    </row>
    <row r="3643" spans="1:10" hidden="1">
      <c r="A3643" s="24"/>
      <c r="H3643" s="70"/>
      <c r="J3643" s="29"/>
    </row>
    <row r="3644" spans="1:10" hidden="1">
      <c r="A3644" s="24"/>
      <c r="H3644" s="70"/>
      <c r="J3644" s="29"/>
    </row>
    <row r="3645" spans="1:10" hidden="1">
      <c r="A3645" s="24"/>
      <c r="H3645" s="70"/>
      <c r="J3645" s="29"/>
    </row>
    <row r="3646" spans="1:10" hidden="1">
      <c r="A3646" s="24"/>
      <c r="H3646" s="70"/>
      <c r="J3646" s="29"/>
    </row>
    <row r="3647" spans="1:10" hidden="1">
      <c r="A3647" s="24"/>
      <c r="H3647" s="70"/>
      <c r="J3647" s="29"/>
    </row>
    <row r="3648" spans="1:10" hidden="1">
      <c r="A3648" s="24"/>
      <c r="H3648" s="70"/>
      <c r="J3648" s="29"/>
    </row>
    <row r="3649" spans="1:10" hidden="1">
      <c r="A3649" s="24"/>
      <c r="H3649" s="70"/>
      <c r="J3649" s="29"/>
    </row>
    <row r="3650" spans="1:10" hidden="1">
      <c r="A3650" s="24"/>
      <c r="H3650" s="70"/>
      <c r="J3650" s="29"/>
    </row>
    <row r="3651" spans="1:10" hidden="1">
      <c r="A3651" s="24"/>
      <c r="H3651" s="70"/>
      <c r="J3651" s="29"/>
    </row>
    <row r="3652" spans="1:10" hidden="1">
      <c r="A3652" s="24"/>
      <c r="H3652" s="70"/>
      <c r="J3652" s="29"/>
    </row>
    <row r="3653" spans="1:10" hidden="1">
      <c r="A3653" s="24"/>
      <c r="H3653" s="70"/>
      <c r="J3653" s="29"/>
    </row>
    <row r="3654" spans="1:10" hidden="1">
      <c r="A3654" s="24"/>
      <c r="H3654" s="70"/>
      <c r="J3654" s="29"/>
    </row>
    <row r="3655" spans="1:10" hidden="1">
      <c r="A3655" s="24"/>
      <c r="H3655" s="70"/>
      <c r="J3655" s="29"/>
    </row>
    <row r="3656" spans="1:10" hidden="1">
      <c r="A3656" s="24"/>
      <c r="H3656" s="70"/>
      <c r="J3656" s="29"/>
    </row>
    <row r="3657" spans="1:10" hidden="1">
      <c r="A3657" s="24"/>
      <c r="H3657" s="70"/>
      <c r="J3657" s="29"/>
    </row>
    <row r="3658" spans="1:10" hidden="1">
      <c r="A3658" s="24"/>
      <c r="H3658" s="70"/>
      <c r="J3658" s="29"/>
    </row>
    <row r="3659" spans="1:10" hidden="1">
      <c r="A3659" s="24"/>
      <c r="H3659" s="70"/>
      <c r="J3659" s="29"/>
    </row>
    <row r="3660" spans="1:10" hidden="1">
      <c r="A3660" s="24"/>
      <c r="H3660" s="70"/>
      <c r="J3660" s="29"/>
    </row>
    <row r="3661" spans="1:10" hidden="1">
      <c r="A3661" s="24"/>
      <c r="H3661" s="70"/>
      <c r="J3661" s="29"/>
    </row>
    <row r="3662" spans="1:10" hidden="1">
      <c r="A3662" s="24"/>
      <c r="H3662" s="70"/>
      <c r="J3662" s="29"/>
    </row>
    <row r="3663" spans="1:10" hidden="1">
      <c r="A3663" s="24"/>
      <c r="H3663" s="70"/>
      <c r="J3663" s="29"/>
    </row>
    <row r="3664" spans="1:10" hidden="1">
      <c r="A3664" s="24"/>
      <c r="H3664" s="70"/>
      <c r="J3664" s="29"/>
    </row>
    <row r="3665" spans="1:10" hidden="1">
      <c r="A3665" s="24"/>
      <c r="H3665" s="70"/>
      <c r="J3665" s="29"/>
    </row>
    <row r="3666" spans="1:10" hidden="1">
      <c r="A3666" s="24"/>
      <c r="H3666" s="70"/>
      <c r="J3666" s="29"/>
    </row>
    <row r="3667" spans="1:10" hidden="1">
      <c r="A3667" s="24"/>
      <c r="H3667" s="70"/>
      <c r="J3667" s="29"/>
    </row>
    <row r="3668" spans="1:10" hidden="1">
      <c r="A3668" s="24"/>
      <c r="H3668" s="70"/>
      <c r="J3668" s="29"/>
    </row>
    <row r="3669" spans="1:10" hidden="1">
      <c r="A3669" s="24"/>
      <c r="H3669" s="70"/>
      <c r="J3669" s="29"/>
    </row>
    <row r="3670" spans="1:10" hidden="1">
      <c r="A3670" s="24"/>
      <c r="H3670" s="70"/>
      <c r="J3670" s="29"/>
    </row>
    <row r="3671" spans="1:10" hidden="1">
      <c r="A3671" s="24"/>
      <c r="H3671" s="70"/>
      <c r="J3671" s="29"/>
    </row>
    <row r="3672" spans="1:10" hidden="1">
      <c r="A3672" s="24"/>
      <c r="H3672" s="70"/>
      <c r="J3672" s="29"/>
    </row>
    <row r="3673" spans="1:10" hidden="1">
      <c r="A3673" s="24"/>
      <c r="H3673" s="70"/>
      <c r="J3673" s="29"/>
    </row>
    <row r="3674" spans="1:10" hidden="1">
      <c r="A3674" s="24"/>
      <c r="H3674" s="70"/>
      <c r="J3674" s="29"/>
    </row>
    <row r="3675" spans="1:10" hidden="1">
      <c r="A3675" s="24"/>
      <c r="H3675" s="70"/>
      <c r="J3675" s="29"/>
    </row>
    <row r="3676" spans="1:10" hidden="1">
      <c r="A3676" s="24"/>
      <c r="H3676" s="70"/>
      <c r="J3676" s="29"/>
    </row>
    <row r="3677" spans="1:10" hidden="1">
      <c r="A3677" s="24"/>
      <c r="H3677" s="70"/>
      <c r="J3677" s="29"/>
    </row>
    <row r="3678" spans="1:10" hidden="1">
      <c r="A3678" s="24"/>
      <c r="H3678" s="70"/>
      <c r="J3678" s="29"/>
    </row>
    <row r="3679" spans="1:10" hidden="1">
      <c r="A3679" s="24"/>
      <c r="H3679" s="70"/>
      <c r="J3679" s="29"/>
    </row>
    <row r="3680" spans="1:10" hidden="1">
      <c r="A3680" s="24"/>
      <c r="H3680" s="70"/>
      <c r="J3680" s="29"/>
    </row>
    <row r="3681" spans="1:10" hidden="1">
      <c r="A3681" s="24"/>
      <c r="H3681" s="70"/>
      <c r="J3681" s="29"/>
    </row>
    <row r="3682" spans="1:10" hidden="1">
      <c r="A3682" s="24"/>
      <c r="H3682" s="70"/>
      <c r="J3682" s="29"/>
    </row>
    <row r="3683" spans="1:10" hidden="1">
      <c r="A3683" s="24"/>
      <c r="H3683" s="70"/>
      <c r="J3683" s="29"/>
    </row>
    <row r="3684" spans="1:10" hidden="1">
      <c r="A3684" s="24"/>
      <c r="H3684" s="70"/>
      <c r="J3684" s="29"/>
    </row>
    <row r="3685" spans="1:10" hidden="1">
      <c r="A3685" s="24"/>
      <c r="H3685" s="70"/>
      <c r="J3685" s="29"/>
    </row>
    <row r="3686" spans="1:10" hidden="1">
      <c r="A3686" s="24"/>
      <c r="H3686" s="70"/>
      <c r="J3686" s="29"/>
    </row>
    <row r="3687" spans="1:10" hidden="1">
      <c r="A3687" s="24"/>
      <c r="H3687" s="70"/>
      <c r="J3687" s="29"/>
    </row>
    <row r="3688" spans="1:10" hidden="1">
      <c r="A3688" s="24"/>
      <c r="H3688" s="70"/>
      <c r="J3688" s="29"/>
    </row>
    <row r="3689" spans="1:10" hidden="1">
      <c r="A3689" s="24"/>
      <c r="H3689" s="70"/>
      <c r="J3689" s="29"/>
    </row>
    <row r="3690" spans="1:10" hidden="1">
      <c r="A3690" s="24"/>
      <c r="H3690" s="70"/>
      <c r="J3690" s="29"/>
    </row>
    <row r="3691" spans="1:10" hidden="1">
      <c r="A3691" s="24"/>
      <c r="H3691" s="70"/>
      <c r="J3691" s="29"/>
    </row>
    <row r="3692" spans="1:10" hidden="1">
      <c r="A3692" s="24"/>
      <c r="H3692" s="70"/>
      <c r="J3692" s="29"/>
    </row>
    <row r="3693" spans="1:10" hidden="1">
      <c r="A3693" s="24"/>
      <c r="H3693" s="70"/>
      <c r="J3693" s="29"/>
    </row>
    <row r="3694" spans="1:10" hidden="1">
      <c r="A3694" s="24"/>
      <c r="H3694" s="70"/>
      <c r="J3694" s="29"/>
    </row>
    <row r="3695" spans="1:10" hidden="1">
      <c r="A3695" s="24"/>
      <c r="H3695" s="70"/>
      <c r="J3695" s="29"/>
    </row>
    <row r="3696" spans="1:10" hidden="1">
      <c r="A3696" s="24"/>
      <c r="H3696" s="70"/>
      <c r="J3696" s="29"/>
    </row>
    <row r="3697" spans="1:10" hidden="1">
      <c r="A3697" s="24"/>
      <c r="H3697" s="70"/>
      <c r="J3697" s="29"/>
    </row>
    <row r="3698" spans="1:10" hidden="1">
      <c r="A3698" s="24"/>
      <c r="H3698" s="70"/>
      <c r="J3698" s="29"/>
    </row>
    <row r="3699" spans="1:10" hidden="1">
      <c r="A3699" s="24"/>
      <c r="H3699" s="70"/>
      <c r="J3699" s="29"/>
    </row>
    <row r="3700" spans="1:10" hidden="1">
      <c r="A3700" s="24"/>
      <c r="H3700" s="70"/>
      <c r="J3700" s="29"/>
    </row>
    <row r="3701" spans="1:10" hidden="1">
      <c r="A3701" s="24"/>
      <c r="H3701" s="70"/>
      <c r="J3701" s="29"/>
    </row>
    <row r="3702" spans="1:10" hidden="1">
      <c r="A3702" s="24"/>
      <c r="H3702" s="70"/>
      <c r="J3702" s="29"/>
    </row>
    <row r="3703" spans="1:10" hidden="1">
      <c r="A3703" s="24"/>
      <c r="H3703" s="70"/>
      <c r="J3703" s="29"/>
    </row>
    <row r="3704" spans="1:10" hidden="1">
      <c r="A3704" s="24"/>
      <c r="H3704" s="70"/>
      <c r="J3704" s="29"/>
    </row>
    <row r="3705" spans="1:10" hidden="1">
      <c r="A3705" s="24"/>
      <c r="H3705" s="70"/>
      <c r="J3705" s="29"/>
    </row>
    <row r="3706" spans="1:10" hidden="1">
      <c r="A3706" s="24"/>
      <c r="H3706" s="70"/>
      <c r="J3706" s="29"/>
    </row>
    <row r="3707" spans="1:10" hidden="1">
      <c r="A3707" s="24"/>
      <c r="H3707" s="70"/>
      <c r="J3707" s="29"/>
    </row>
    <row r="3708" spans="1:10" hidden="1">
      <c r="A3708" s="24"/>
      <c r="H3708" s="70"/>
      <c r="J3708" s="29"/>
    </row>
    <row r="3709" spans="1:10" hidden="1">
      <c r="A3709" s="24"/>
      <c r="H3709" s="70"/>
      <c r="J3709" s="29"/>
    </row>
    <row r="3710" spans="1:10" hidden="1">
      <c r="A3710" s="24"/>
      <c r="H3710" s="70"/>
      <c r="J3710" s="29"/>
    </row>
    <row r="3711" spans="1:10" hidden="1">
      <c r="A3711" s="24"/>
      <c r="H3711" s="70"/>
      <c r="J3711" s="29"/>
    </row>
    <row r="3712" spans="1:10" hidden="1">
      <c r="A3712" s="24"/>
      <c r="H3712" s="70"/>
      <c r="J3712" s="29"/>
    </row>
    <row r="3713" spans="1:10" hidden="1">
      <c r="A3713" s="24"/>
      <c r="H3713" s="70"/>
      <c r="J3713" s="29"/>
    </row>
    <row r="3714" spans="1:10" hidden="1">
      <c r="A3714" s="24"/>
      <c r="H3714" s="70"/>
      <c r="J3714" s="29"/>
    </row>
    <row r="3715" spans="1:10" hidden="1">
      <c r="A3715" s="24"/>
      <c r="H3715" s="70"/>
      <c r="J3715" s="29"/>
    </row>
    <row r="3716" spans="1:10" hidden="1">
      <c r="A3716" s="24"/>
      <c r="H3716" s="70"/>
      <c r="J3716" s="29"/>
    </row>
    <row r="3717" spans="1:10" hidden="1">
      <c r="A3717" s="24"/>
      <c r="H3717" s="70"/>
      <c r="J3717" s="29"/>
    </row>
    <row r="3718" spans="1:10" hidden="1">
      <c r="A3718" s="24"/>
      <c r="H3718" s="70"/>
      <c r="J3718" s="29"/>
    </row>
    <row r="3719" spans="1:10" hidden="1">
      <c r="A3719" s="24"/>
      <c r="H3719" s="70"/>
      <c r="J3719" s="29"/>
    </row>
    <row r="3720" spans="1:10" hidden="1">
      <c r="A3720" s="24"/>
      <c r="H3720" s="70"/>
      <c r="J3720" s="29"/>
    </row>
    <row r="3721" spans="1:10" hidden="1">
      <c r="A3721" s="24"/>
      <c r="H3721" s="70"/>
      <c r="J3721" s="29"/>
    </row>
    <row r="3722" spans="1:10" hidden="1">
      <c r="A3722" s="24"/>
      <c r="H3722" s="70"/>
      <c r="J3722" s="29"/>
    </row>
    <row r="3723" spans="1:10" hidden="1">
      <c r="A3723" s="24"/>
      <c r="H3723" s="70"/>
      <c r="J3723" s="29"/>
    </row>
    <row r="3724" spans="1:10" hidden="1">
      <c r="A3724" s="24"/>
      <c r="H3724" s="70"/>
      <c r="J3724" s="29"/>
    </row>
    <row r="3725" spans="1:10" hidden="1">
      <c r="A3725" s="24"/>
      <c r="H3725" s="70"/>
      <c r="J3725" s="29"/>
    </row>
    <row r="3726" spans="1:10" hidden="1">
      <c r="A3726" s="24"/>
      <c r="H3726" s="70"/>
      <c r="J3726" s="29"/>
    </row>
    <row r="3727" spans="1:10" hidden="1">
      <c r="A3727" s="24"/>
      <c r="H3727" s="70"/>
      <c r="J3727" s="29"/>
    </row>
    <row r="3728" spans="1:10" hidden="1">
      <c r="A3728" s="24"/>
      <c r="H3728" s="70"/>
      <c r="J3728" s="29"/>
    </row>
    <row r="3729" spans="1:10" hidden="1">
      <c r="A3729" s="24"/>
      <c r="H3729" s="70"/>
      <c r="J3729" s="29"/>
    </row>
    <row r="3730" spans="1:10" hidden="1">
      <c r="A3730" s="24"/>
      <c r="H3730" s="70"/>
      <c r="J3730" s="29"/>
    </row>
    <row r="3731" spans="1:10" hidden="1">
      <c r="A3731" s="24"/>
      <c r="H3731" s="70"/>
      <c r="J3731" s="29"/>
    </row>
    <row r="3732" spans="1:10" hidden="1">
      <c r="A3732" s="24"/>
      <c r="H3732" s="70"/>
      <c r="J3732" s="29"/>
    </row>
    <row r="3733" spans="1:10" hidden="1">
      <c r="A3733" s="24"/>
      <c r="H3733" s="70"/>
      <c r="J3733" s="29"/>
    </row>
    <row r="3734" spans="1:10" hidden="1">
      <c r="A3734" s="24"/>
      <c r="H3734" s="70"/>
      <c r="J3734" s="29"/>
    </row>
    <row r="3735" spans="1:10" hidden="1">
      <c r="A3735" s="24"/>
      <c r="H3735" s="70"/>
      <c r="J3735" s="29"/>
    </row>
    <row r="3736" spans="1:10" hidden="1">
      <c r="A3736" s="24"/>
      <c r="H3736" s="70"/>
      <c r="J3736" s="29"/>
    </row>
    <row r="3737" spans="1:10" hidden="1">
      <c r="A3737" s="24"/>
      <c r="H3737" s="70"/>
      <c r="J3737" s="29"/>
    </row>
    <row r="3738" spans="1:10" hidden="1">
      <c r="A3738" s="24"/>
      <c r="H3738" s="70"/>
      <c r="J3738" s="29"/>
    </row>
    <row r="3739" spans="1:10" hidden="1">
      <c r="A3739" s="24"/>
      <c r="H3739" s="70"/>
      <c r="J3739" s="29"/>
    </row>
    <row r="3740" spans="1:10" hidden="1">
      <c r="A3740" s="24"/>
      <c r="H3740" s="70"/>
      <c r="J3740" s="29"/>
    </row>
    <row r="3741" spans="1:10" hidden="1">
      <c r="A3741" s="24"/>
      <c r="H3741" s="70"/>
      <c r="J3741" s="29"/>
    </row>
    <row r="3742" spans="1:10" hidden="1">
      <c r="A3742" s="24"/>
      <c r="H3742" s="70"/>
      <c r="J3742" s="29"/>
    </row>
    <row r="3743" spans="1:10" hidden="1">
      <c r="A3743" s="24"/>
      <c r="H3743" s="70"/>
      <c r="J3743" s="29"/>
    </row>
    <row r="3744" spans="1:10" hidden="1">
      <c r="A3744" s="24"/>
      <c r="H3744" s="70"/>
      <c r="J3744" s="29"/>
    </row>
    <row r="3745" spans="1:10" hidden="1">
      <c r="A3745" s="24"/>
      <c r="H3745" s="70"/>
      <c r="J3745" s="29"/>
    </row>
    <row r="3746" spans="1:10" hidden="1">
      <c r="A3746" s="24"/>
      <c r="H3746" s="70"/>
      <c r="J3746" s="29"/>
    </row>
    <row r="3747" spans="1:10" hidden="1">
      <c r="A3747" s="24"/>
      <c r="H3747" s="70"/>
      <c r="J3747" s="29"/>
    </row>
    <row r="3748" spans="1:10" hidden="1">
      <c r="A3748" s="24"/>
      <c r="H3748" s="70"/>
      <c r="J3748" s="29"/>
    </row>
    <row r="3749" spans="1:10" hidden="1">
      <c r="A3749" s="24"/>
      <c r="H3749" s="70"/>
      <c r="J3749" s="29"/>
    </row>
    <row r="3750" spans="1:10" hidden="1">
      <c r="A3750" s="24"/>
      <c r="H3750" s="70"/>
      <c r="J3750" s="29"/>
    </row>
    <row r="3751" spans="1:10" hidden="1">
      <c r="A3751" s="24"/>
      <c r="H3751" s="70"/>
      <c r="J3751" s="29"/>
    </row>
    <row r="3752" spans="1:10" hidden="1">
      <c r="A3752" s="24"/>
      <c r="H3752" s="70"/>
      <c r="J3752" s="29"/>
    </row>
    <row r="3753" spans="1:10" hidden="1">
      <c r="A3753" s="24"/>
      <c r="H3753" s="70"/>
      <c r="J3753" s="29"/>
    </row>
    <row r="3754" spans="1:10" hidden="1">
      <c r="A3754" s="24"/>
      <c r="H3754" s="70"/>
      <c r="J3754" s="29"/>
    </row>
    <row r="3755" spans="1:10" hidden="1">
      <c r="A3755" s="24"/>
      <c r="H3755" s="70"/>
      <c r="J3755" s="29"/>
    </row>
    <row r="3756" spans="1:10" hidden="1">
      <c r="A3756" s="24"/>
      <c r="H3756" s="70"/>
      <c r="J3756" s="29"/>
    </row>
    <row r="3757" spans="1:10" hidden="1">
      <c r="A3757" s="24"/>
      <c r="H3757" s="70"/>
      <c r="J3757" s="29"/>
    </row>
    <row r="3758" spans="1:10" hidden="1">
      <c r="A3758" s="24"/>
      <c r="H3758" s="70"/>
      <c r="J3758" s="29"/>
    </row>
    <row r="3759" spans="1:10" hidden="1">
      <c r="A3759" s="24"/>
      <c r="H3759" s="70"/>
      <c r="J3759" s="29"/>
    </row>
    <row r="3760" spans="1:10" hidden="1">
      <c r="A3760" s="24"/>
      <c r="H3760" s="70"/>
      <c r="J3760" s="29"/>
    </row>
    <row r="3761" spans="1:10" hidden="1">
      <c r="A3761" s="24"/>
      <c r="H3761" s="70"/>
      <c r="J3761" s="29"/>
    </row>
    <row r="3762" spans="1:10" hidden="1">
      <c r="A3762" s="24"/>
      <c r="H3762" s="70"/>
      <c r="J3762" s="29"/>
    </row>
    <row r="3763" spans="1:10" hidden="1">
      <c r="A3763" s="24"/>
      <c r="H3763" s="70"/>
      <c r="J3763" s="29"/>
    </row>
    <row r="3764" spans="1:10" hidden="1">
      <c r="A3764" s="24"/>
      <c r="H3764" s="70"/>
      <c r="J3764" s="29"/>
    </row>
    <row r="3765" spans="1:10" hidden="1">
      <c r="A3765" s="24"/>
      <c r="H3765" s="70"/>
      <c r="J3765" s="29"/>
    </row>
    <row r="3766" spans="1:10" hidden="1">
      <c r="A3766" s="24"/>
      <c r="H3766" s="70"/>
      <c r="J3766" s="29"/>
    </row>
    <row r="3767" spans="1:10" hidden="1">
      <c r="A3767" s="24"/>
      <c r="H3767" s="70"/>
      <c r="J3767" s="29"/>
    </row>
    <row r="3768" spans="1:10" hidden="1">
      <c r="A3768" s="24"/>
      <c r="H3768" s="70"/>
      <c r="J3768" s="29"/>
    </row>
    <row r="3769" spans="1:10" hidden="1">
      <c r="A3769" s="24"/>
      <c r="H3769" s="70"/>
      <c r="J3769" s="29"/>
    </row>
    <row r="3770" spans="1:10" hidden="1">
      <c r="A3770" s="24"/>
      <c r="H3770" s="70"/>
      <c r="J3770" s="29"/>
    </row>
    <row r="3771" spans="1:10" hidden="1">
      <c r="A3771" s="24"/>
      <c r="H3771" s="70"/>
      <c r="J3771" s="29"/>
    </row>
    <row r="3772" spans="1:10" hidden="1">
      <c r="A3772" s="24"/>
      <c r="H3772" s="70"/>
      <c r="J3772" s="29"/>
    </row>
    <row r="3773" spans="1:10" hidden="1">
      <c r="A3773" s="24"/>
      <c r="H3773" s="70"/>
      <c r="J3773" s="29"/>
    </row>
    <row r="3774" spans="1:10" hidden="1">
      <c r="A3774" s="24"/>
      <c r="H3774" s="70"/>
      <c r="J3774" s="29"/>
    </row>
    <row r="3775" spans="1:10" hidden="1">
      <c r="A3775" s="24"/>
      <c r="H3775" s="70"/>
      <c r="J3775" s="29"/>
    </row>
    <row r="3776" spans="1:10" hidden="1">
      <c r="A3776" s="24"/>
      <c r="H3776" s="70"/>
      <c r="J3776" s="29"/>
    </row>
    <row r="3777" spans="1:10" hidden="1">
      <c r="A3777" s="24"/>
      <c r="H3777" s="70"/>
      <c r="J3777" s="29"/>
    </row>
    <row r="3778" spans="1:10" hidden="1">
      <c r="A3778" s="24"/>
      <c r="H3778" s="70"/>
      <c r="J3778" s="29"/>
    </row>
    <row r="3779" spans="1:10" hidden="1">
      <c r="A3779" s="24"/>
      <c r="H3779" s="70"/>
      <c r="J3779" s="29"/>
    </row>
    <row r="3780" spans="1:10" hidden="1">
      <c r="A3780" s="24"/>
      <c r="H3780" s="70"/>
      <c r="J3780" s="29"/>
    </row>
    <row r="3781" spans="1:10" hidden="1">
      <c r="A3781" s="24"/>
      <c r="H3781" s="70"/>
      <c r="J3781" s="29"/>
    </row>
    <row r="3782" spans="1:10" hidden="1">
      <c r="A3782" s="24"/>
      <c r="H3782" s="70"/>
      <c r="J3782" s="29"/>
    </row>
    <row r="3783" spans="1:10" hidden="1">
      <c r="A3783" s="24"/>
      <c r="H3783" s="70"/>
      <c r="J3783" s="29"/>
    </row>
    <row r="3784" spans="1:10" hidden="1">
      <c r="A3784" s="24"/>
      <c r="H3784" s="70"/>
      <c r="J3784" s="29"/>
    </row>
    <row r="3785" spans="1:10" hidden="1">
      <c r="A3785" s="24"/>
      <c r="H3785" s="70"/>
      <c r="J3785" s="29"/>
    </row>
    <row r="3786" spans="1:10" hidden="1">
      <c r="A3786" s="24"/>
      <c r="H3786" s="70"/>
      <c r="J3786" s="29"/>
    </row>
    <row r="3787" spans="1:10" hidden="1">
      <c r="A3787" s="24"/>
      <c r="H3787" s="70"/>
      <c r="J3787" s="29"/>
    </row>
    <row r="3788" spans="1:10" hidden="1">
      <c r="A3788" s="24"/>
      <c r="H3788" s="70"/>
      <c r="J3788" s="29"/>
    </row>
    <row r="3789" spans="1:10" hidden="1">
      <c r="A3789" s="24"/>
      <c r="H3789" s="70"/>
      <c r="J3789" s="29"/>
    </row>
    <row r="3790" spans="1:10" hidden="1">
      <c r="A3790" s="24"/>
      <c r="H3790" s="70"/>
      <c r="J3790" s="29"/>
    </row>
    <row r="3791" spans="1:10" hidden="1">
      <c r="A3791" s="24"/>
      <c r="H3791" s="70"/>
      <c r="J3791" s="29"/>
    </row>
    <row r="3792" spans="1:10" hidden="1">
      <c r="A3792" s="24"/>
      <c r="H3792" s="70"/>
      <c r="J3792" s="29"/>
    </row>
    <row r="3793" spans="1:10" hidden="1">
      <c r="A3793" s="24"/>
      <c r="H3793" s="70"/>
      <c r="J3793" s="29"/>
    </row>
    <row r="3794" spans="1:10" hidden="1">
      <c r="A3794" s="24"/>
      <c r="H3794" s="70"/>
      <c r="J3794" s="29"/>
    </row>
    <row r="3795" spans="1:10" hidden="1">
      <c r="A3795" s="24"/>
      <c r="H3795" s="70"/>
      <c r="J3795" s="29"/>
    </row>
    <row r="3796" spans="1:10" hidden="1">
      <c r="A3796" s="24"/>
      <c r="H3796" s="70"/>
      <c r="J3796" s="29"/>
    </row>
    <row r="3797" spans="1:10" hidden="1">
      <c r="A3797" s="24"/>
      <c r="H3797" s="70"/>
      <c r="J3797" s="29"/>
    </row>
    <row r="3798" spans="1:10" hidden="1">
      <c r="A3798" s="24"/>
      <c r="H3798" s="70"/>
      <c r="J3798" s="29"/>
    </row>
    <row r="3799" spans="1:10" hidden="1">
      <c r="A3799" s="24"/>
      <c r="H3799" s="70"/>
      <c r="J3799" s="29"/>
    </row>
    <row r="3800" spans="1:10" hidden="1">
      <c r="A3800" s="24"/>
      <c r="H3800" s="70"/>
      <c r="J3800" s="29"/>
    </row>
    <row r="3801" spans="1:10" hidden="1">
      <c r="A3801" s="24"/>
      <c r="H3801" s="70"/>
      <c r="J3801" s="29"/>
    </row>
    <row r="3802" spans="1:10" hidden="1">
      <c r="A3802" s="24"/>
      <c r="H3802" s="70"/>
      <c r="J3802" s="29"/>
    </row>
    <row r="3803" spans="1:10" hidden="1">
      <c r="A3803" s="24"/>
      <c r="H3803" s="70"/>
      <c r="J3803" s="29"/>
    </row>
    <row r="3804" spans="1:10" hidden="1">
      <c r="A3804" s="24"/>
      <c r="H3804" s="70"/>
      <c r="J3804" s="29"/>
    </row>
    <row r="3805" spans="1:10" hidden="1">
      <c r="A3805" s="24"/>
      <c r="H3805" s="70"/>
      <c r="J3805" s="29"/>
    </row>
    <row r="3806" spans="1:10" hidden="1">
      <c r="A3806" s="24"/>
      <c r="H3806" s="70"/>
      <c r="J3806" s="29"/>
    </row>
    <row r="3807" spans="1:10" hidden="1">
      <c r="A3807" s="24"/>
      <c r="H3807" s="70"/>
      <c r="J3807" s="29"/>
    </row>
    <row r="3808" spans="1:10" hidden="1">
      <c r="A3808" s="24"/>
      <c r="H3808" s="70"/>
      <c r="J3808" s="29"/>
    </row>
    <row r="3809" spans="1:10" hidden="1">
      <c r="A3809" s="24"/>
      <c r="H3809" s="70"/>
      <c r="J3809" s="29"/>
    </row>
    <row r="3810" spans="1:10" hidden="1">
      <c r="A3810" s="24"/>
      <c r="H3810" s="70"/>
      <c r="J3810" s="29"/>
    </row>
    <row r="3811" spans="1:10" hidden="1">
      <c r="A3811" s="24"/>
      <c r="H3811" s="70"/>
      <c r="J3811" s="29"/>
    </row>
    <row r="3812" spans="1:10" hidden="1">
      <c r="A3812" s="24"/>
      <c r="H3812" s="70"/>
      <c r="J3812" s="29"/>
    </row>
    <row r="3813" spans="1:10" hidden="1">
      <c r="A3813" s="24"/>
      <c r="H3813" s="70"/>
      <c r="J3813" s="29"/>
    </row>
    <row r="3814" spans="1:10" hidden="1">
      <c r="A3814" s="24"/>
      <c r="H3814" s="70"/>
      <c r="J3814" s="29"/>
    </row>
    <row r="3815" spans="1:10" hidden="1">
      <c r="A3815" s="24"/>
      <c r="H3815" s="70"/>
      <c r="J3815" s="29"/>
    </row>
    <row r="3816" spans="1:10" hidden="1">
      <c r="A3816" s="24"/>
      <c r="H3816" s="70"/>
      <c r="J3816" s="29"/>
    </row>
    <row r="3817" spans="1:10" hidden="1">
      <c r="A3817" s="24"/>
      <c r="H3817" s="70"/>
      <c r="J3817" s="29"/>
    </row>
    <row r="3818" spans="1:10" hidden="1">
      <c r="A3818" s="24"/>
      <c r="H3818" s="70"/>
      <c r="J3818" s="29"/>
    </row>
    <row r="3819" spans="1:10" hidden="1">
      <c r="A3819" s="24"/>
      <c r="H3819" s="70"/>
      <c r="J3819" s="29"/>
    </row>
    <row r="3820" spans="1:10" hidden="1">
      <c r="A3820" s="24"/>
      <c r="H3820" s="70"/>
      <c r="J3820" s="29"/>
    </row>
    <row r="3821" spans="1:10" hidden="1">
      <c r="A3821" s="24"/>
      <c r="H3821" s="70"/>
      <c r="J3821" s="29"/>
    </row>
    <row r="3822" spans="1:10" hidden="1">
      <c r="A3822" s="24"/>
      <c r="H3822" s="70"/>
      <c r="J3822" s="29"/>
    </row>
    <row r="3823" spans="1:10" hidden="1">
      <c r="A3823" s="24"/>
      <c r="H3823" s="70"/>
      <c r="J3823" s="29"/>
    </row>
    <row r="3824" spans="1:10" hidden="1">
      <c r="A3824" s="24"/>
      <c r="H3824" s="70"/>
      <c r="J3824" s="29"/>
    </row>
    <row r="3825" spans="1:10" hidden="1">
      <c r="A3825" s="24"/>
      <c r="H3825" s="70"/>
      <c r="J3825" s="29"/>
    </row>
    <row r="3826" spans="1:10" hidden="1">
      <c r="A3826" s="24"/>
      <c r="H3826" s="70"/>
      <c r="J3826" s="29"/>
    </row>
    <row r="3827" spans="1:10" hidden="1">
      <c r="A3827" s="24"/>
      <c r="H3827" s="70"/>
      <c r="J3827" s="29"/>
    </row>
    <row r="3828" spans="1:10" hidden="1">
      <c r="A3828" s="24"/>
      <c r="H3828" s="70"/>
      <c r="J3828" s="29"/>
    </row>
    <row r="3829" spans="1:10" hidden="1">
      <c r="A3829" s="24"/>
      <c r="H3829" s="70"/>
      <c r="J3829" s="29"/>
    </row>
    <row r="3830" spans="1:10" hidden="1">
      <c r="A3830" s="24"/>
      <c r="H3830" s="70"/>
      <c r="J3830" s="29"/>
    </row>
    <row r="3831" spans="1:10" hidden="1">
      <c r="A3831" s="24"/>
      <c r="H3831" s="70"/>
      <c r="J3831" s="29"/>
    </row>
    <row r="3832" spans="1:10" hidden="1">
      <c r="A3832" s="24"/>
      <c r="H3832" s="70"/>
      <c r="J3832" s="29"/>
    </row>
    <row r="3833" spans="1:10" hidden="1">
      <c r="A3833" s="24"/>
      <c r="H3833" s="70"/>
      <c r="J3833" s="29"/>
    </row>
    <row r="3834" spans="1:10" hidden="1">
      <c r="A3834" s="24"/>
      <c r="H3834" s="70"/>
      <c r="J3834" s="29"/>
    </row>
    <row r="3835" spans="1:10" hidden="1">
      <c r="A3835" s="24"/>
      <c r="H3835" s="70"/>
      <c r="J3835" s="29"/>
    </row>
    <row r="3836" spans="1:10" hidden="1">
      <c r="A3836" s="24"/>
      <c r="H3836" s="70"/>
      <c r="J3836" s="29"/>
    </row>
    <row r="3837" spans="1:10" hidden="1">
      <c r="A3837" s="24"/>
      <c r="H3837" s="70"/>
      <c r="J3837" s="29"/>
    </row>
    <row r="3838" spans="1:10" hidden="1">
      <c r="A3838" s="24"/>
      <c r="H3838" s="70"/>
      <c r="J3838" s="29"/>
    </row>
    <row r="3839" spans="1:10" hidden="1">
      <c r="A3839" s="24"/>
      <c r="H3839" s="70"/>
      <c r="J3839" s="29"/>
    </row>
    <row r="3840" spans="1:10" hidden="1">
      <c r="A3840" s="24"/>
      <c r="H3840" s="70"/>
      <c r="J3840" s="29"/>
    </row>
    <row r="3841" spans="1:10" hidden="1">
      <c r="A3841" s="24"/>
      <c r="H3841" s="70"/>
      <c r="J3841" s="29"/>
    </row>
    <row r="3842" spans="1:10" hidden="1">
      <c r="A3842" s="24"/>
      <c r="H3842" s="70"/>
      <c r="J3842" s="29"/>
    </row>
    <row r="3843" spans="1:10" hidden="1">
      <c r="A3843" s="24"/>
      <c r="H3843" s="70"/>
      <c r="J3843" s="29"/>
    </row>
    <row r="3844" spans="1:10" hidden="1">
      <c r="A3844" s="24"/>
      <c r="H3844" s="70"/>
      <c r="J3844" s="29"/>
    </row>
    <row r="3845" spans="1:10" hidden="1">
      <c r="A3845" s="24"/>
      <c r="H3845" s="70"/>
      <c r="J3845" s="29"/>
    </row>
    <row r="3846" spans="1:10" hidden="1">
      <c r="A3846" s="24"/>
      <c r="H3846" s="70"/>
      <c r="J3846" s="29"/>
    </row>
    <row r="3847" spans="1:10" hidden="1">
      <c r="A3847" s="24"/>
      <c r="H3847" s="70"/>
      <c r="J3847" s="29"/>
    </row>
    <row r="3848" spans="1:10" hidden="1">
      <c r="A3848" s="24"/>
      <c r="H3848" s="70"/>
      <c r="J3848" s="29"/>
    </row>
    <row r="3849" spans="1:10" hidden="1">
      <c r="A3849" s="24"/>
      <c r="H3849" s="70"/>
      <c r="J3849" s="29"/>
    </row>
    <row r="3850" spans="1:10" hidden="1">
      <c r="A3850" s="24"/>
      <c r="H3850" s="70"/>
      <c r="J3850" s="29"/>
    </row>
    <row r="3851" spans="1:10" hidden="1">
      <c r="A3851" s="24"/>
      <c r="H3851" s="70"/>
      <c r="J3851" s="29"/>
    </row>
    <row r="3852" spans="1:10" hidden="1">
      <c r="A3852" s="24"/>
      <c r="H3852" s="70"/>
      <c r="J3852" s="29"/>
    </row>
    <row r="3853" spans="1:10" hidden="1">
      <c r="A3853" s="24"/>
      <c r="H3853" s="70"/>
      <c r="J3853" s="29"/>
    </row>
    <row r="3854" spans="1:10" hidden="1">
      <c r="A3854" s="24"/>
      <c r="H3854" s="70"/>
      <c r="J3854" s="29"/>
    </row>
    <row r="3855" spans="1:10" hidden="1">
      <c r="A3855" s="24"/>
      <c r="H3855" s="70"/>
      <c r="J3855" s="29"/>
    </row>
    <row r="3856" spans="1:10" hidden="1">
      <c r="A3856" s="24"/>
      <c r="H3856" s="70"/>
      <c r="J3856" s="29"/>
    </row>
    <row r="3857" spans="1:10" hidden="1">
      <c r="A3857" s="24"/>
      <c r="H3857" s="70"/>
      <c r="J3857" s="29"/>
    </row>
    <row r="3858" spans="1:10" hidden="1">
      <c r="A3858" s="24"/>
      <c r="H3858" s="70"/>
      <c r="J3858" s="29"/>
    </row>
    <row r="3859" spans="1:10" hidden="1">
      <c r="A3859" s="24"/>
      <c r="H3859" s="70"/>
      <c r="J3859" s="29"/>
    </row>
    <row r="3860" spans="1:10" hidden="1">
      <c r="A3860" s="24"/>
      <c r="H3860" s="70"/>
      <c r="J3860" s="29"/>
    </row>
    <row r="3861" spans="1:10" hidden="1">
      <c r="A3861" s="24"/>
      <c r="H3861" s="70"/>
      <c r="J3861" s="29"/>
    </row>
    <row r="3862" spans="1:10" hidden="1">
      <c r="A3862" s="24"/>
      <c r="H3862" s="70"/>
      <c r="J3862" s="29"/>
    </row>
    <row r="3863" spans="1:10" hidden="1">
      <c r="A3863" s="24"/>
      <c r="H3863" s="70"/>
      <c r="J3863" s="29"/>
    </row>
    <row r="3864" spans="1:10" hidden="1">
      <c r="A3864" s="24"/>
      <c r="H3864" s="70"/>
      <c r="J3864" s="29"/>
    </row>
    <row r="3865" spans="1:10" hidden="1">
      <c r="A3865" s="24"/>
      <c r="H3865" s="70"/>
      <c r="J3865" s="29"/>
    </row>
    <row r="3866" spans="1:10" hidden="1">
      <c r="A3866" s="24"/>
      <c r="H3866" s="70"/>
      <c r="J3866" s="29"/>
    </row>
    <row r="3867" spans="1:10" hidden="1">
      <c r="A3867" s="24"/>
      <c r="H3867" s="70"/>
      <c r="J3867" s="29"/>
    </row>
    <row r="3868" spans="1:10" hidden="1">
      <c r="A3868" s="24"/>
      <c r="H3868" s="70"/>
      <c r="J3868" s="29"/>
    </row>
    <row r="3869" spans="1:10" hidden="1">
      <c r="A3869" s="24"/>
      <c r="H3869" s="70"/>
      <c r="J3869" s="29"/>
    </row>
    <row r="3870" spans="1:10" hidden="1">
      <c r="A3870" s="24"/>
      <c r="H3870" s="70"/>
      <c r="J3870" s="29"/>
    </row>
    <row r="3871" spans="1:10" hidden="1">
      <c r="A3871" s="24"/>
      <c r="H3871" s="70"/>
      <c r="J3871" s="29"/>
    </row>
    <row r="3872" spans="1:10" hidden="1">
      <c r="A3872" s="24"/>
      <c r="H3872" s="70"/>
      <c r="J3872" s="29"/>
    </row>
    <row r="3873" spans="1:10" hidden="1">
      <c r="A3873" s="24"/>
      <c r="H3873" s="70"/>
      <c r="J3873" s="29"/>
    </row>
    <row r="3874" spans="1:10" hidden="1">
      <c r="A3874" s="24"/>
      <c r="H3874" s="70"/>
      <c r="J3874" s="29"/>
    </row>
    <row r="3875" spans="1:10" hidden="1">
      <c r="A3875" s="24"/>
      <c r="H3875" s="70"/>
      <c r="J3875" s="29"/>
    </row>
    <row r="3876" spans="1:10" hidden="1">
      <c r="A3876" s="24"/>
      <c r="H3876" s="70"/>
      <c r="J3876" s="29"/>
    </row>
    <row r="3877" spans="1:10" hidden="1">
      <c r="A3877" s="24"/>
      <c r="H3877" s="70"/>
      <c r="J3877" s="29"/>
    </row>
    <row r="3878" spans="1:10" hidden="1">
      <c r="A3878" s="24"/>
      <c r="H3878" s="70"/>
      <c r="J3878" s="29"/>
    </row>
    <row r="3879" spans="1:10" hidden="1">
      <c r="A3879" s="24"/>
      <c r="H3879" s="70"/>
      <c r="J3879" s="29"/>
    </row>
    <row r="3880" spans="1:10" hidden="1">
      <c r="A3880" s="24"/>
      <c r="H3880" s="70"/>
      <c r="J3880" s="29"/>
    </row>
    <row r="3881" spans="1:10" hidden="1">
      <c r="A3881" s="24"/>
      <c r="H3881" s="70"/>
      <c r="J3881" s="29"/>
    </row>
    <row r="3882" spans="1:10" hidden="1">
      <c r="A3882" s="24"/>
      <c r="H3882" s="70"/>
      <c r="J3882" s="29"/>
    </row>
    <row r="3883" spans="1:10" hidden="1">
      <c r="A3883" s="24"/>
      <c r="H3883" s="70"/>
      <c r="J3883" s="29"/>
    </row>
    <row r="3884" spans="1:10" hidden="1">
      <c r="A3884" s="24"/>
      <c r="H3884" s="70"/>
      <c r="J3884" s="29"/>
    </row>
    <row r="3885" spans="1:10" hidden="1">
      <c r="A3885" s="24"/>
      <c r="H3885" s="70"/>
      <c r="J3885" s="29"/>
    </row>
    <row r="3886" spans="1:10" hidden="1">
      <c r="A3886" s="24"/>
      <c r="H3886" s="70"/>
      <c r="J3886" s="29"/>
    </row>
    <row r="3887" spans="1:10" hidden="1">
      <c r="A3887" s="24"/>
      <c r="H3887" s="70"/>
      <c r="J3887" s="29"/>
    </row>
    <row r="3888" spans="1:10" hidden="1">
      <c r="A3888" s="24"/>
      <c r="H3888" s="70"/>
      <c r="J3888" s="29"/>
    </row>
    <row r="3889" spans="1:10" hidden="1">
      <c r="A3889" s="24"/>
      <c r="H3889" s="70"/>
      <c r="J3889" s="29"/>
    </row>
    <row r="3890" spans="1:10" hidden="1">
      <c r="A3890" s="24"/>
      <c r="H3890" s="70"/>
      <c r="J3890" s="29"/>
    </row>
    <row r="3891" spans="1:10" hidden="1">
      <c r="A3891" s="24"/>
      <c r="H3891" s="70"/>
      <c r="J3891" s="29"/>
    </row>
    <row r="3892" spans="1:10" hidden="1">
      <c r="A3892" s="24"/>
      <c r="H3892" s="70"/>
      <c r="J3892" s="29"/>
    </row>
    <row r="3893" spans="1:10" hidden="1">
      <c r="A3893" s="24"/>
      <c r="H3893" s="70"/>
      <c r="J3893" s="29"/>
    </row>
    <row r="3894" spans="1:10" hidden="1">
      <c r="A3894" s="24"/>
      <c r="H3894" s="70"/>
      <c r="J3894" s="29"/>
    </row>
    <row r="3895" spans="1:10" hidden="1">
      <c r="A3895" s="24"/>
      <c r="H3895" s="70"/>
      <c r="J3895" s="29"/>
    </row>
    <row r="3896" spans="1:10" hidden="1">
      <c r="A3896" s="24"/>
      <c r="H3896" s="70"/>
      <c r="J3896" s="29"/>
    </row>
    <row r="3897" spans="1:10" hidden="1">
      <c r="A3897" s="24"/>
      <c r="H3897" s="70"/>
      <c r="J3897" s="29"/>
    </row>
    <row r="3898" spans="1:10" hidden="1">
      <c r="A3898" s="24"/>
      <c r="H3898" s="70"/>
      <c r="J3898" s="29"/>
    </row>
    <row r="3899" spans="1:10" hidden="1">
      <c r="A3899" s="24"/>
      <c r="H3899" s="70"/>
      <c r="J3899" s="29"/>
    </row>
    <row r="3900" spans="1:10" hidden="1">
      <c r="A3900" s="24"/>
      <c r="H3900" s="70"/>
      <c r="J3900" s="29"/>
    </row>
    <row r="3901" spans="1:10" hidden="1">
      <c r="A3901" s="24"/>
      <c r="H3901" s="70"/>
      <c r="J3901" s="29"/>
    </row>
    <row r="3902" spans="1:10" hidden="1">
      <c r="A3902" s="24"/>
      <c r="H3902" s="70"/>
      <c r="J3902" s="29"/>
    </row>
    <row r="3903" spans="1:10" hidden="1">
      <c r="A3903" s="24"/>
      <c r="H3903" s="70"/>
      <c r="J3903" s="29"/>
    </row>
    <row r="3904" spans="1:10" hidden="1">
      <c r="A3904" s="24"/>
      <c r="H3904" s="70"/>
      <c r="J3904" s="29"/>
    </row>
    <row r="3905" spans="1:10" hidden="1">
      <c r="A3905" s="24"/>
      <c r="H3905" s="70"/>
      <c r="J3905" s="29"/>
    </row>
    <row r="3906" spans="1:10" hidden="1">
      <c r="A3906" s="24"/>
      <c r="H3906" s="70"/>
      <c r="J3906" s="29"/>
    </row>
    <row r="3907" spans="1:10" hidden="1">
      <c r="A3907" s="24"/>
      <c r="H3907" s="70"/>
      <c r="J3907" s="29"/>
    </row>
    <row r="3908" spans="1:10" hidden="1">
      <c r="A3908" s="24"/>
      <c r="H3908" s="70"/>
      <c r="J3908" s="29"/>
    </row>
    <row r="3909" spans="1:10" hidden="1">
      <c r="A3909" s="24"/>
      <c r="H3909" s="70"/>
      <c r="J3909" s="29"/>
    </row>
    <row r="3910" spans="1:10" hidden="1">
      <c r="A3910" s="24"/>
      <c r="H3910" s="70"/>
      <c r="J3910" s="29"/>
    </row>
    <row r="3911" spans="1:10" hidden="1">
      <c r="A3911" s="24"/>
      <c r="H3911" s="70"/>
      <c r="J3911" s="29"/>
    </row>
    <row r="3912" spans="1:10" hidden="1">
      <c r="A3912" s="24"/>
      <c r="H3912" s="70"/>
      <c r="J3912" s="29"/>
    </row>
    <row r="3913" spans="1:10" hidden="1">
      <c r="A3913" s="24"/>
      <c r="H3913" s="70"/>
      <c r="J3913" s="29"/>
    </row>
    <row r="3914" spans="1:10" hidden="1">
      <c r="A3914" s="24"/>
      <c r="H3914" s="70"/>
      <c r="J3914" s="29"/>
    </row>
    <row r="3915" spans="1:10" hidden="1">
      <c r="A3915" s="24"/>
      <c r="H3915" s="70"/>
      <c r="J3915" s="29"/>
    </row>
    <row r="3916" spans="1:10" hidden="1">
      <c r="A3916" s="24"/>
      <c r="H3916" s="70"/>
      <c r="J3916" s="29"/>
    </row>
    <row r="3917" spans="1:10" hidden="1">
      <c r="A3917" s="24"/>
      <c r="H3917" s="70"/>
      <c r="J3917" s="29"/>
    </row>
    <row r="3918" spans="1:10" hidden="1">
      <c r="A3918" s="24"/>
      <c r="H3918" s="70"/>
      <c r="J3918" s="29"/>
    </row>
    <row r="3919" spans="1:10" hidden="1">
      <c r="A3919" s="24"/>
      <c r="H3919" s="70"/>
      <c r="J3919" s="29"/>
    </row>
    <row r="3920" spans="1:10" hidden="1">
      <c r="A3920" s="24"/>
      <c r="H3920" s="70"/>
      <c r="J3920" s="29"/>
    </row>
    <row r="3921" spans="1:10" hidden="1">
      <c r="A3921" s="24"/>
      <c r="H3921" s="70"/>
      <c r="J3921" s="29"/>
    </row>
    <row r="3922" spans="1:10" hidden="1">
      <c r="A3922" s="24"/>
      <c r="H3922" s="70"/>
      <c r="J3922" s="29"/>
    </row>
    <row r="3923" spans="1:10" hidden="1">
      <c r="A3923" s="24"/>
      <c r="H3923" s="70"/>
      <c r="J3923" s="29"/>
    </row>
    <row r="3924" spans="1:10" hidden="1">
      <c r="A3924" s="24"/>
      <c r="H3924" s="70"/>
      <c r="J3924" s="29"/>
    </row>
    <row r="3925" spans="1:10" hidden="1">
      <c r="A3925" s="24"/>
      <c r="H3925" s="70"/>
      <c r="J3925" s="29"/>
    </row>
    <row r="3926" spans="1:10" hidden="1">
      <c r="A3926" s="24"/>
      <c r="H3926" s="70"/>
      <c r="J3926" s="29"/>
    </row>
    <row r="3927" spans="1:10" hidden="1">
      <c r="A3927" s="24"/>
      <c r="H3927" s="70"/>
      <c r="J3927" s="29"/>
    </row>
    <row r="3928" spans="1:10" hidden="1">
      <c r="A3928" s="24"/>
      <c r="H3928" s="70"/>
      <c r="J3928" s="29"/>
    </row>
    <row r="3929" spans="1:10" hidden="1">
      <c r="A3929" s="24"/>
      <c r="H3929" s="70"/>
      <c r="J3929" s="29"/>
    </row>
    <row r="3930" spans="1:10" hidden="1">
      <c r="A3930" s="24"/>
      <c r="H3930" s="70"/>
      <c r="J3930" s="29"/>
    </row>
    <row r="3931" spans="1:10" hidden="1">
      <c r="A3931" s="24"/>
      <c r="H3931" s="70"/>
      <c r="J3931" s="29"/>
    </row>
    <row r="3932" spans="1:10" hidden="1">
      <c r="A3932" s="24"/>
      <c r="H3932" s="70"/>
      <c r="J3932" s="29"/>
    </row>
    <row r="3933" spans="1:10" hidden="1">
      <c r="A3933" s="24"/>
      <c r="H3933" s="70"/>
      <c r="J3933" s="29"/>
    </row>
    <row r="3934" spans="1:10" hidden="1">
      <c r="A3934" s="24"/>
      <c r="H3934" s="70"/>
      <c r="J3934" s="29"/>
    </row>
    <row r="3935" spans="1:10" hidden="1">
      <c r="A3935" s="24"/>
      <c r="H3935" s="70"/>
      <c r="J3935" s="29"/>
    </row>
    <row r="3936" spans="1:10" hidden="1">
      <c r="A3936" s="24"/>
      <c r="H3936" s="70"/>
      <c r="J3936" s="29"/>
    </row>
    <row r="3937" spans="1:10" hidden="1">
      <c r="A3937" s="24"/>
      <c r="H3937" s="70"/>
      <c r="J3937" s="29"/>
    </row>
    <row r="3938" spans="1:10" hidden="1">
      <c r="A3938" s="24"/>
      <c r="H3938" s="70"/>
      <c r="J3938" s="29"/>
    </row>
    <row r="3939" spans="1:10" hidden="1">
      <c r="A3939" s="24"/>
      <c r="H3939" s="70"/>
      <c r="J3939" s="29"/>
    </row>
    <row r="3940" spans="1:10" hidden="1">
      <c r="A3940" s="24"/>
      <c r="H3940" s="70"/>
      <c r="J3940" s="29"/>
    </row>
    <row r="3941" spans="1:10" hidden="1">
      <c r="A3941" s="24"/>
      <c r="H3941" s="70"/>
      <c r="J3941" s="29"/>
    </row>
    <row r="3942" spans="1:10" hidden="1">
      <c r="A3942" s="24"/>
      <c r="H3942" s="70"/>
      <c r="J3942" s="29"/>
    </row>
    <row r="3943" spans="1:10" hidden="1">
      <c r="A3943" s="24"/>
      <c r="H3943" s="70"/>
      <c r="J3943" s="29"/>
    </row>
    <row r="3944" spans="1:10" hidden="1">
      <c r="A3944" s="24"/>
      <c r="H3944" s="70"/>
      <c r="J3944" s="29"/>
    </row>
    <row r="3945" spans="1:10" hidden="1">
      <c r="A3945" s="24"/>
      <c r="H3945" s="70"/>
      <c r="J3945" s="29"/>
    </row>
    <row r="3946" spans="1:10" hidden="1">
      <c r="A3946" s="24"/>
      <c r="H3946" s="70"/>
      <c r="J3946" s="29"/>
    </row>
    <row r="3947" spans="1:10" hidden="1">
      <c r="A3947" s="24"/>
      <c r="H3947" s="70"/>
      <c r="J3947" s="29"/>
    </row>
    <row r="3948" spans="1:10" hidden="1">
      <c r="A3948" s="24"/>
      <c r="H3948" s="70"/>
      <c r="J3948" s="29"/>
    </row>
    <row r="3949" spans="1:10" hidden="1">
      <c r="A3949" s="24"/>
      <c r="H3949" s="70"/>
      <c r="J3949" s="29"/>
    </row>
    <row r="3950" spans="1:10" hidden="1">
      <c r="A3950" s="24"/>
      <c r="H3950" s="70"/>
      <c r="J3950" s="29"/>
    </row>
    <row r="3951" spans="1:10" hidden="1">
      <c r="A3951" s="24"/>
      <c r="H3951" s="70"/>
      <c r="J3951" s="29"/>
    </row>
    <row r="3952" spans="1:10" hidden="1">
      <c r="A3952" s="24"/>
      <c r="H3952" s="70"/>
      <c r="J3952" s="29"/>
    </row>
    <row r="3953" spans="1:10" hidden="1">
      <c r="A3953" s="24"/>
      <c r="H3953" s="70"/>
      <c r="J3953" s="29"/>
    </row>
    <row r="3954" spans="1:10" hidden="1">
      <c r="A3954" s="24"/>
      <c r="H3954" s="70"/>
      <c r="J3954" s="29"/>
    </row>
    <row r="3955" spans="1:10" hidden="1">
      <c r="A3955" s="24"/>
      <c r="H3955" s="70"/>
      <c r="J3955" s="29"/>
    </row>
    <row r="3956" spans="1:10" hidden="1">
      <c r="A3956" s="24"/>
      <c r="H3956" s="70"/>
      <c r="J3956" s="29"/>
    </row>
    <row r="3957" spans="1:10" hidden="1">
      <c r="A3957" s="24"/>
      <c r="H3957" s="70"/>
      <c r="J3957" s="29"/>
    </row>
    <row r="3958" spans="1:10" hidden="1">
      <c r="A3958" s="24"/>
      <c r="H3958" s="70"/>
      <c r="J3958" s="29"/>
    </row>
    <row r="3959" spans="1:10" hidden="1">
      <c r="A3959" s="24"/>
      <c r="H3959" s="70"/>
      <c r="J3959" s="29"/>
    </row>
    <row r="3960" spans="1:10" hidden="1">
      <c r="A3960" s="24"/>
      <c r="H3960" s="70"/>
      <c r="J3960" s="29"/>
    </row>
    <row r="3961" spans="1:10" hidden="1">
      <c r="A3961" s="24"/>
      <c r="H3961" s="70"/>
      <c r="J3961" s="29"/>
    </row>
    <row r="3962" spans="1:10" hidden="1">
      <c r="A3962" s="24"/>
      <c r="H3962" s="70"/>
      <c r="J3962" s="29"/>
    </row>
    <row r="3963" spans="1:10" hidden="1">
      <c r="A3963" s="24"/>
      <c r="H3963" s="70"/>
      <c r="J3963" s="29"/>
    </row>
    <row r="3964" spans="1:10" hidden="1">
      <c r="A3964" s="24"/>
      <c r="H3964" s="70"/>
      <c r="J3964" s="29"/>
    </row>
    <row r="3965" spans="1:10" hidden="1">
      <c r="A3965" s="24"/>
      <c r="H3965" s="70"/>
      <c r="J3965" s="29"/>
    </row>
    <row r="3966" spans="1:10" hidden="1">
      <c r="A3966" s="24"/>
      <c r="H3966" s="70"/>
      <c r="J3966" s="29"/>
    </row>
    <row r="3967" spans="1:10" hidden="1">
      <c r="A3967" s="24"/>
      <c r="H3967" s="70"/>
      <c r="J3967" s="29"/>
    </row>
    <row r="3968" spans="1:10" hidden="1">
      <c r="A3968" s="24"/>
      <c r="H3968" s="70"/>
      <c r="J3968" s="29"/>
    </row>
    <row r="3969" spans="1:10" hidden="1">
      <c r="A3969" s="24"/>
      <c r="H3969" s="70"/>
      <c r="J3969" s="29"/>
    </row>
    <row r="3970" spans="1:10" hidden="1">
      <c r="A3970" s="24"/>
      <c r="H3970" s="70"/>
      <c r="J3970" s="29"/>
    </row>
    <row r="3971" spans="1:10" hidden="1">
      <c r="A3971" s="24"/>
      <c r="H3971" s="70"/>
      <c r="J3971" s="29"/>
    </row>
    <row r="3972" spans="1:10" hidden="1">
      <c r="A3972" s="24"/>
      <c r="H3972" s="70"/>
      <c r="J3972" s="29"/>
    </row>
    <row r="3973" spans="1:10" hidden="1">
      <c r="A3973" s="24"/>
      <c r="H3973" s="70"/>
      <c r="J3973" s="29"/>
    </row>
    <row r="3974" spans="1:10" hidden="1">
      <c r="A3974" s="24"/>
      <c r="H3974" s="70"/>
      <c r="J3974" s="29"/>
    </row>
    <row r="3975" spans="1:10" hidden="1">
      <c r="A3975" s="24"/>
      <c r="H3975" s="70"/>
      <c r="J3975" s="29"/>
    </row>
    <row r="3976" spans="1:10" hidden="1">
      <c r="A3976" s="24"/>
      <c r="H3976" s="70"/>
      <c r="J3976" s="29"/>
    </row>
    <row r="3977" spans="1:10" hidden="1">
      <c r="A3977" s="24"/>
      <c r="H3977" s="70"/>
      <c r="J3977" s="29"/>
    </row>
    <row r="3978" spans="1:10" hidden="1">
      <c r="A3978" s="24"/>
      <c r="H3978" s="70"/>
      <c r="J3978" s="29"/>
    </row>
    <row r="3979" spans="1:10" hidden="1">
      <c r="A3979" s="24"/>
      <c r="H3979" s="70"/>
      <c r="J3979" s="29"/>
    </row>
    <row r="3980" spans="1:10" hidden="1">
      <c r="A3980" s="24"/>
      <c r="H3980" s="70"/>
      <c r="J3980" s="29"/>
    </row>
    <row r="3981" spans="1:10" hidden="1">
      <c r="A3981" s="24"/>
      <c r="H3981" s="70"/>
      <c r="J3981" s="29"/>
    </row>
    <row r="3982" spans="1:10" hidden="1">
      <c r="A3982" s="24"/>
      <c r="H3982" s="70"/>
      <c r="J3982" s="29"/>
    </row>
    <row r="3983" spans="1:10" hidden="1">
      <c r="A3983" s="24"/>
      <c r="H3983" s="70"/>
      <c r="J3983" s="29"/>
    </row>
    <row r="3984" spans="1:10" hidden="1">
      <c r="A3984" s="24"/>
      <c r="H3984" s="70"/>
      <c r="J3984" s="29"/>
    </row>
    <row r="3985" spans="1:10" hidden="1">
      <c r="A3985" s="24"/>
      <c r="H3985" s="70"/>
      <c r="J3985" s="29"/>
    </row>
    <row r="3986" spans="1:10" hidden="1">
      <c r="A3986" s="24"/>
      <c r="H3986" s="70"/>
      <c r="J3986" s="29"/>
    </row>
    <row r="3987" spans="1:10" hidden="1">
      <c r="A3987" s="24"/>
      <c r="H3987" s="70"/>
      <c r="J3987" s="29"/>
    </row>
    <row r="3988" spans="1:10" hidden="1">
      <c r="A3988" s="24"/>
      <c r="H3988" s="70"/>
      <c r="J3988" s="29"/>
    </row>
    <row r="3989" spans="1:10" hidden="1">
      <c r="A3989" s="24"/>
      <c r="H3989" s="70"/>
      <c r="J3989" s="29"/>
    </row>
    <row r="3990" spans="1:10" hidden="1">
      <c r="A3990" s="24"/>
      <c r="H3990" s="70"/>
      <c r="J3990" s="29"/>
    </row>
    <row r="3991" spans="1:10" hidden="1">
      <c r="A3991" s="24"/>
      <c r="H3991" s="70"/>
      <c r="J3991" s="29"/>
    </row>
    <row r="3992" spans="1:10" hidden="1">
      <c r="A3992" s="24"/>
      <c r="H3992" s="70"/>
      <c r="J3992" s="29"/>
    </row>
    <row r="3993" spans="1:10" hidden="1">
      <c r="A3993" s="24"/>
      <c r="H3993" s="70"/>
      <c r="J3993" s="29"/>
    </row>
    <row r="3994" spans="1:10" hidden="1">
      <c r="A3994" s="24"/>
      <c r="H3994" s="70"/>
      <c r="J3994" s="29"/>
    </row>
    <row r="3995" spans="1:10" hidden="1">
      <c r="A3995" s="24"/>
      <c r="H3995" s="70"/>
      <c r="J3995" s="29"/>
    </row>
    <row r="3996" spans="1:10" hidden="1">
      <c r="A3996" s="24"/>
      <c r="H3996" s="70"/>
      <c r="J3996" s="29"/>
    </row>
    <row r="3997" spans="1:10" hidden="1">
      <c r="A3997" s="24"/>
      <c r="H3997" s="70"/>
      <c r="J3997" s="29"/>
    </row>
    <row r="3998" spans="1:10" hidden="1">
      <c r="A3998" s="24"/>
      <c r="H3998" s="70"/>
      <c r="J3998" s="29"/>
    </row>
    <row r="3999" spans="1:10" hidden="1">
      <c r="A3999" s="24"/>
      <c r="H3999" s="70"/>
      <c r="J3999" s="29"/>
    </row>
    <row r="4000" spans="1:10" hidden="1">
      <c r="A4000" s="24"/>
      <c r="H4000" s="70"/>
      <c r="J4000" s="29"/>
    </row>
    <row r="4001" spans="1:10" hidden="1">
      <c r="A4001" s="24"/>
      <c r="H4001" s="70"/>
      <c r="J4001" s="29"/>
    </row>
    <row r="4002" spans="1:10" hidden="1">
      <c r="A4002" s="24"/>
      <c r="H4002" s="70"/>
      <c r="J4002" s="29"/>
    </row>
    <row r="4003" spans="1:10" hidden="1">
      <c r="A4003" s="24"/>
      <c r="H4003" s="70"/>
      <c r="J4003" s="29"/>
    </row>
    <row r="4004" spans="1:10" hidden="1">
      <c r="A4004" s="24"/>
      <c r="H4004" s="70"/>
      <c r="J4004" s="29"/>
    </row>
    <row r="4005" spans="1:10" hidden="1">
      <c r="A4005" s="24"/>
      <c r="H4005" s="70"/>
      <c r="J4005" s="29"/>
    </row>
    <row r="4006" spans="1:10" hidden="1">
      <c r="A4006" s="24"/>
      <c r="H4006" s="70"/>
      <c r="J4006" s="29"/>
    </row>
    <row r="4007" spans="1:10" hidden="1">
      <c r="A4007" s="24"/>
      <c r="H4007" s="70"/>
      <c r="J4007" s="29"/>
    </row>
    <row r="4008" spans="1:10" hidden="1">
      <c r="A4008" s="24"/>
      <c r="H4008" s="70"/>
      <c r="J4008" s="29"/>
    </row>
    <row r="4009" spans="1:10" hidden="1">
      <c r="A4009" s="24"/>
      <c r="H4009" s="70"/>
      <c r="J4009" s="29"/>
    </row>
    <row r="4010" spans="1:10" hidden="1">
      <c r="A4010" s="24"/>
      <c r="H4010" s="70"/>
      <c r="J4010" s="29"/>
    </row>
    <row r="4011" spans="1:10" hidden="1">
      <c r="A4011" s="24"/>
      <c r="H4011" s="70"/>
      <c r="J4011" s="29"/>
    </row>
    <row r="4012" spans="1:10" hidden="1">
      <c r="A4012" s="24"/>
      <c r="H4012" s="70"/>
      <c r="J4012" s="29"/>
    </row>
    <row r="4013" spans="1:10" hidden="1">
      <c r="A4013" s="24"/>
      <c r="H4013" s="70"/>
      <c r="J4013" s="29"/>
    </row>
    <row r="4014" spans="1:10" hidden="1">
      <c r="A4014" s="24"/>
      <c r="H4014" s="70"/>
      <c r="J4014" s="29"/>
    </row>
    <row r="4015" spans="1:10" hidden="1">
      <c r="A4015" s="24"/>
      <c r="H4015" s="70"/>
      <c r="J4015" s="29"/>
    </row>
    <row r="4016" spans="1:10" hidden="1">
      <c r="A4016" s="24"/>
      <c r="H4016" s="70"/>
      <c r="J4016" s="29"/>
    </row>
    <row r="4017" spans="1:10" hidden="1">
      <c r="A4017" s="24"/>
      <c r="H4017" s="70"/>
      <c r="J4017" s="29"/>
    </row>
    <row r="4018" spans="1:10" hidden="1">
      <c r="A4018" s="24"/>
      <c r="H4018" s="70"/>
      <c r="J4018" s="29"/>
    </row>
    <row r="4019" spans="1:10" hidden="1">
      <c r="A4019" s="24"/>
      <c r="H4019" s="70"/>
      <c r="J4019" s="29"/>
    </row>
    <row r="4020" spans="1:10" hidden="1">
      <c r="A4020" s="24"/>
      <c r="H4020" s="70"/>
      <c r="J4020" s="29"/>
    </row>
    <row r="4021" spans="1:10" hidden="1">
      <c r="A4021" s="24"/>
      <c r="H4021" s="70"/>
      <c r="J4021" s="29"/>
    </row>
    <row r="4022" spans="1:10" hidden="1">
      <c r="A4022" s="24"/>
      <c r="H4022" s="70"/>
      <c r="J4022" s="29"/>
    </row>
    <row r="4023" spans="1:10" hidden="1">
      <c r="A4023" s="24"/>
      <c r="H4023" s="70"/>
      <c r="J4023" s="29"/>
    </row>
    <row r="4024" spans="1:10" hidden="1">
      <c r="A4024" s="24"/>
      <c r="H4024" s="70"/>
      <c r="J4024" s="29"/>
    </row>
    <row r="4025" spans="1:10" hidden="1">
      <c r="A4025" s="24"/>
      <c r="H4025" s="70"/>
      <c r="J4025" s="29"/>
    </row>
    <row r="4026" spans="1:10" hidden="1">
      <c r="A4026" s="24"/>
      <c r="H4026" s="70"/>
      <c r="J4026" s="29"/>
    </row>
    <row r="4027" spans="1:10" hidden="1">
      <c r="A4027" s="24"/>
      <c r="H4027" s="70"/>
      <c r="J4027" s="29"/>
    </row>
    <row r="4028" spans="1:10" hidden="1">
      <c r="A4028" s="24"/>
      <c r="H4028" s="70"/>
      <c r="J4028" s="29"/>
    </row>
    <row r="4029" spans="1:10" hidden="1">
      <c r="A4029" s="24"/>
      <c r="H4029" s="70"/>
      <c r="J4029" s="29"/>
    </row>
    <row r="4030" spans="1:10" hidden="1">
      <c r="A4030" s="24"/>
      <c r="H4030" s="70"/>
      <c r="J4030" s="29"/>
    </row>
    <row r="4031" spans="1:10" hidden="1">
      <c r="A4031" s="24"/>
      <c r="H4031" s="70"/>
      <c r="J4031" s="29"/>
    </row>
    <row r="4032" spans="1:10" hidden="1">
      <c r="A4032" s="24"/>
      <c r="H4032" s="70"/>
      <c r="J4032" s="29"/>
    </row>
    <row r="4033" spans="1:10" hidden="1">
      <c r="A4033" s="24"/>
      <c r="H4033" s="70"/>
      <c r="J4033" s="29"/>
    </row>
    <row r="4034" spans="1:10" hidden="1">
      <c r="A4034" s="24"/>
      <c r="H4034" s="70"/>
      <c r="J4034" s="29"/>
    </row>
    <row r="4035" spans="1:10" hidden="1">
      <c r="A4035" s="24"/>
      <c r="H4035" s="70"/>
      <c r="J4035" s="29"/>
    </row>
    <row r="4036" spans="1:10" hidden="1">
      <c r="A4036" s="24"/>
      <c r="H4036" s="70"/>
      <c r="J4036" s="29"/>
    </row>
    <row r="4037" spans="1:10" hidden="1">
      <c r="A4037" s="24"/>
      <c r="H4037" s="70"/>
      <c r="J4037" s="29"/>
    </row>
    <row r="4038" spans="1:10" hidden="1">
      <c r="A4038" s="24"/>
      <c r="H4038" s="70"/>
      <c r="J4038" s="29"/>
    </row>
    <row r="4039" spans="1:10" hidden="1">
      <c r="A4039" s="24"/>
      <c r="H4039" s="70"/>
      <c r="J4039" s="29"/>
    </row>
    <row r="4040" spans="1:10" hidden="1">
      <c r="A4040" s="24"/>
      <c r="H4040" s="70"/>
      <c r="J4040" s="29"/>
    </row>
    <row r="4041" spans="1:10" hidden="1">
      <c r="A4041" s="24"/>
      <c r="H4041" s="70"/>
      <c r="J4041" s="29"/>
    </row>
    <row r="4042" spans="1:10" hidden="1">
      <c r="A4042" s="24"/>
      <c r="H4042" s="70"/>
      <c r="J4042" s="29"/>
    </row>
    <row r="4043" spans="1:10" hidden="1">
      <c r="A4043" s="24"/>
      <c r="H4043" s="70"/>
      <c r="J4043" s="29"/>
    </row>
    <row r="4044" spans="1:10" hidden="1">
      <c r="A4044" s="24"/>
      <c r="H4044" s="70"/>
      <c r="J4044" s="29"/>
    </row>
    <row r="4045" spans="1:10" hidden="1">
      <c r="A4045" s="24"/>
      <c r="H4045" s="70"/>
      <c r="J4045" s="29"/>
    </row>
    <row r="4046" spans="1:10" hidden="1">
      <c r="A4046" s="24"/>
      <c r="H4046" s="70"/>
      <c r="J4046" s="29"/>
    </row>
    <row r="4047" spans="1:10" hidden="1">
      <c r="A4047" s="24"/>
      <c r="H4047" s="70"/>
      <c r="J4047" s="29"/>
    </row>
    <row r="4048" spans="1:10" hidden="1">
      <c r="A4048" s="24"/>
      <c r="H4048" s="70"/>
      <c r="J4048" s="29"/>
    </row>
    <row r="4049" spans="1:10" hidden="1">
      <c r="A4049" s="24"/>
      <c r="H4049" s="70"/>
      <c r="J4049" s="29"/>
    </row>
    <row r="4050" spans="1:10" hidden="1">
      <c r="A4050" s="24"/>
      <c r="H4050" s="70"/>
      <c r="J4050" s="29"/>
    </row>
    <row r="4051" spans="1:10" hidden="1">
      <c r="A4051" s="24"/>
      <c r="H4051" s="70"/>
      <c r="J4051" s="29"/>
    </row>
    <row r="4052" spans="1:10" hidden="1">
      <c r="A4052" s="24"/>
      <c r="H4052" s="70"/>
      <c r="J4052" s="29"/>
    </row>
    <row r="4053" spans="1:10" hidden="1">
      <c r="A4053" s="24"/>
      <c r="H4053" s="70"/>
      <c r="J4053" s="29"/>
    </row>
    <row r="4054" spans="1:10" hidden="1">
      <c r="A4054" s="24"/>
      <c r="H4054" s="70"/>
      <c r="J4054" s="29"/>
    </row>
    <row r="4055" spans="1:10" hidden="1">
      <c r="A4055" s="24"/>
      <c r="H4055" s="70"/>
      <c r="J4055" s="29"/>
    </row>
    <row r="4056" spans="1:10" hidden="1">
      <c r="A4056" s="24"/>
      <c r="H4056" s="70"/>
      <c r="J4056" s="29"/>
    </row>
    <row r="4057" spans="1:10" hidden="1">
      <c r="A4057" s="24"/>
      <c r="H4057" s="70"/>
      <c r="J4057" s="29"/>
    </row>
    <row r="4058" spans="1:10" hidden="1">
      <c r="A4058" s="24"/>
      <c r="H4058" s="70"/>
      <c r="J4058" s="29"/>
    </row>
    <row r="4059" spans="1:10" hidden="1">
      <c r="A4059" s="24"/>
      <c r="H4059" s="70"/>
      <c r="J4059" s="29"/>
    </row>
    <row r="4060" spans="1:10" hidden="1">
      <c r="A4060" s="24"/>
      <c r="H4060" s="70"/>
      <c r="J4060" s="29"/>
    </row>
    <row r="4061" spans="1:10" hidden="1">
      <c r="A4061" s="24"/>
      <c r="H4061" s="70"/>
      <c r="J4061" s="29"/>
    </row>
    <row r="4062" spans="1:10" hidden="1">
      <c r="A4062" s="24"/>
      <c r="H4062" s="70"/>
      <c r="J4062" s="29"/>
    </row>
    <row r="4063" spans="1:10" hidden="1">
      <c r="A4063" s="24"/>
      <c r="H4063" s="70"/>
      <c r="J4063" s="29"/>
    </row>
    <row r="4064" spans="1:10" hidden="1">
      <c r="A4064" s="24"/>
      <c r="H4064" s="70"/>
      <c r="J4064" s="29"/>
    </row>
    <row r="4065" spans="1:10" hidden="1">
      <c r="A4065" s="24"/>
      <c r="H4065" s="70"/>
      <c r="J4065" s="29"/>
    </row>
    <row r="4066" spans="1:10" hidden="1">
      <c r="A4066" s="24"/>
      <c r="H4066" s="70"/>
      <c r="J4066" s="29"/>
    </row>
    <row r="4067" spans="1:10" hidden="1">
      <c r="A4067" s="24"/>
      <c r="H4067" s="70"/>
      <c r="J4067" s="29"/>
    </row>
    <row r="4068" spans="1:10" hidden="1">
      <c r="A4068" s="24"/>
      <c r="H4068" s="70"/>
      <c r="J4068" s="29"/>
    </row>
    <row r="4069" spans="1:10" hidden="1">
      <c r="A4069" s="24"/>
      <c r="H4069" s="70"/>
      <c r="J4069" s="29"/>
    </row>
    <row r="4070" spans="1:10" hidden="1">
      <c r="A4070" s="24"/>
      <c r="H4070" s="70"/>
      <c r="J4070" s="29"/>
    </row>
    <row r="4071" spans="1:10" hidden="1">
      <c r="A4071" s="24"/>
      <c r="H4071" s="70"/>
      <c r="J4071" s="29"/>
    </row>
    <row r="4072" spans="1:10" hidden="1">
      <c r="A4072" s="24"/>
      <c r="H4072" s="70"/>
      <c r="J4072" s="29"/>
    </row>
    <row r="4073" spans="1:10" hidden="1">
      <c r="A4073" s="24"/>
      <c r="H4073" s="70"/>
      <c r="J4073" s="29"/>
    </row>
    <row r="4074" spans="1:10" hidden="1">
      <c r="A4074" s="24"/>
      <c r="H4074" s="70"/>
      <c r="J4074" s="29"/>
    </row>
    <row r="4075" spans="1:10" hidden="1">
      <c r="A4075" s="24"/>
      <c r="H4075" s="70"/>
      <c r="J4075" s="29"/>
    </row>
    <row r="4076" spans="1:10" hidden="1">
      <c r="A4076" s="24"/>
      <c r="H4076" s="70"/>
      <c r="J4076" s="29"/>
    </row>
    <row r="4077" spans="1:10" hidden="1">
      <c r="A4077" s="24"/>
      <c r="H4077" s="70"/>
      <c r="J4077" s="29"/>
    </row>
    <row r="4078" spans="1:10" hidden="1">
      <c r="A4078" s="24"/>
      <c r="H4078" s="70"/>
      <c r="J4078" s="29"/>
    </row>
    <row r="4079" spans="1:10" hidden="1">
      <c r="A4079" s="24"/>
      <c r="H4079" s="70"/>
      <c r="J4079" s="29"/>
    </row>
    <row r="4080" spans="1:10" hidden="1">
      <c r="A4080" s="24"/>
      <c r="H4080" s="70"/>
      <c r="J4080" s="29"/>
    </row>
    <row r="4081" spans="1:10" hidden="1">
      <c r="A4081" s="24"/>
      <c r="H4081" s="70"/>
      <c r="J4081" s="29"/>
    </row>
    <row r="4082" spans="1:10" hidden="1">
      <c r="A4082" s="24"/>
      <c r="H4082" s="70"/>
      <c r="J4082" s="29"/>
    </row>
    <row r="4083" spans="1:10" hidden="1">
      <c r="A4083" s="24"/>
      <c r="H4083" s="70"/>
      <c r="J4083" s="29"/>
    </row>
    <row r="4084" spans="1:10" hidden="1">
      <c r="A4084" s="24"/>
      <c r="H4084" s="70"/>
      <c r="J4084" s="29"/>
    </row>
    <row r="4085" spans="1:10" hidden="1">
      <c r="A4085" s="24"/>
      <c r="H4085" s="70"/>
      <c r="J4085" s="29"/>
    </row>
    <row r="4086" spans="1:10" hidden="1">
      <c r="A4086" s="24"/>
      <c r="H4086" s="70"/>
      <c r="J4086" s="29"/>
    </row>
    <row r="4087" spans="1:10" hidden="1">
      <c r="A4087" s="24"/>
      <c r="H4087" s="70"/>
      <c r="J4087" s="29"/>
    </row>
    <row r="4088" spans="1:10" hidden="1">
      <c r="A4088" s="24"/>
      <c r="H4088" s="70"/>
      <c r="J4088" s="29"/>
    </row>
    <row r="4089" spans="1:10" hidden="1">
      <c r="A4089" s="24"/>
      <c r="H4089" s="70"/>
      <c r="J4089" s="29"/>
    </row>
    <row r="4090" spans="1:10" hidden="1">
      <c r="A4090" s="24"/>
      <c r="H4090" s="70"/>
      <c r="J4090" s="29"/>
    </row>
    <row r="4091" spans="1:10" hidden="1">
      <c r="A4091" s="24"/>
      <c r="H4091" s="70"/>
      <c r="J4091" s="29"/>
    </row>
    <row r="4092" spans="1:10" hidden="1">
      <c r="A4092" s="24"/>
      <c r="H4092" s="70"/>
      <c r="J4092" s="29"/>
    </row>
    <row r="4093" spans="1:10" hidden="1">
      <c r="A4093" s="24"/>
      <c r="H4093" s="70"/>
      <c r="J4093" s="29"/>
    </row>
    <row r="4094" spans="1:10" hidden="1">
      <c r="A4094" s="24"/>
      <c r="H4094" s="70"/>
      <c r="J4094" s="29"/>
    </row>
    <row r="4095" spans="1:10" hidden="1">
      <c r="A4095" s="24"/>
      <c r="H4095" s="70"/>
      <c r="J4095" s="29"/>
    </row>
    <row r="4096" spans="1:10" hidden="1">
      <c r="A4096" s="24"/>
      <c r="H4096" s="70"/>
      <c r="J4096" s="29"/>
    </row>
    <row r="4097" spans="1:10" hidden="1">
      <c r="A4097" s="24"/>
      <c r="H4097" s="70"/>
      <c r="J4097" s="29"/>
    </row>
    <row r="4098" spans="1:10" hidden="1">
      <c r="A4098" s="24"/>
      <c r="H4098" s="70"/>
      <c r="J4098" s="29"/>
    </row>
    <row r="4099" spans="1:10" hidden="1">
      <c r="A4099" s="24"/>
      <c r="H4099" s="70"/>
      <c r="J4099" s="29"/>
    </row>
    <row r="4100" spans="1:10" hidden="1">
      <c r="A4100" s="24"/>
      <c r="H4100" s="70"/>
      <c r="J4100" s="29"/>
    </row>
    <row r="4101" spans="1:10" hidden="1">
      <c r="A4101" s="24"/>
      <c r="H4101" s="70"/>
      <c r="J4101" s="29"/>
    </row>
    <row r="4102" spans="1:10" hidden="1">
      <c r="A4102" s="24"/>
      <c r="H4102" s="70"/>
      <c r="J4102" s="29"/>
    </row>
    <row r="4103" spans="1:10" hidden="1">
      <c r="A4103" s="24"/>
      <c r="H4103" s="70"/>
      <c r="J4103" s="29"/>
    </row>
    <row r="4104" spans="1:10" hidden="1">
      <c r="A4104" s="24"/>
      <c r="H4104" s="70"/>
      <c r="J4104" s="29"/>
    </row>
    <row r="4105" spans="1:10" hidden="1">
      <c r="A4105" s="24"/>
      <c r="H4105" s="70"/>
      <c r="J4105" s="29"/>
    </row>
    <row r="4106" spans="1:10" hidden="1">
      <c r="A4106" s="24"/>
      <c r="H4106" s="70"/>
      <c r="J4106" s="29"/>
    </row>
    <row r="4107" spans="1:10" hidden="1">
      <c r="A4107" s="24"/>
      <c r="H4107" s="70"/>
      <c r="J4107" s="29"/>
    </row>
    <row r="4108" spans="1:10" hidden="1">
      <c r="A4108" s="24"/>
      <c r="H4108" s="70"/>
      <c r="J4108" s="29"/>
    </row>
    <row r="4109" spans="1:10" hidden="1">
      <c r="A4109" s="24"/>
      <c r="H4109" s="70"/>
      <c r="J4109" s="29"/>
    </row>
    <row r="4110" spans="1:10" hidden="1">
      <c r="A4110" s="24"/>
      <c r="H4110" s="70"/>
      <c r="J4110" s="29"/>
    </row>
    <row r="4111" spans="1:10" hidden="1">
      <c r="A4111" s="24"/>
      <c r="H4111" s="70"/>
      <c r="J4111" s="29"/>
    </row>
    <row r="4112" spans="1:10" hidden="1">
      <c r="A4112" s="24"/>
      <c r="H4112" s="70"/>
      <c r="J4112" s="29"/>
    </row>
    <row r="4113" spans="1:10" hidden="1">
      <c r="A4113" s="24"/>
      <c r="H4113" s="70"/>
      <c r="J4113" s="29"/>
    </row>
    <row r="4114" spans="1:10" hidden="1">
      <c r="A4114" s="24"/>
      <c r="H4114" s="70"/>
      <c r="J4114" s="29"/>
    </row>
    <row r="4115" spans="1:10" hidden="1">
      <c r="A4115" s="24"/>
      <c r="H4115" s="70"/>
      <c r="J4115" s="29"/>
    </row>
    <row r="4116" spans="1:10" hidden="1">
      <c r="A4116" s="24"/>
      <c r="H4116" s="70"/>
      <c r="J4116" s="29"/>
    </row>
    <row r="4117" spans="1:10" hidden="1">
      <c r="A4117" s="24"/>
      <c r="H4117" s="70"/>
      <c r="J4117" s="29"/>
    </row>
    <row r="4118" spans="1:10" hidden="1">
      <c r="A4118" s="24"/>
      <c r="H4118" s="70"/>
      <c r="J4118" s="29"/>
    </row>
    <row r="4119" spans="1:10" hidden="1">
      <c r="A4119" s="24"/>
      <c r="H4119" s="70"/>
      <c r="J4119" s="29"/>
    </row>
    <row r="4120" spans="1:10" hidden="1">
      <c r="A4120" s="24"/>
      <c r="H4120" s="70"/>
      <c r="J4120" s="29"/>
    </row>
    <row r="4121" spans="1:10" hidden="1">
      <c r="A4121" s="24"/>
      <c r="H4121" s="70"/>
      <c r="J4121" s="29"/>
    </row>
    <row r="4122" spans="1:10" hidden="1">
      <c r="A4122" s="24"/>
      <c r="H4122" s="70"/>
      <c r="J4122" s="29"/>
    </row>
    <row r="4123" spans="1:10" hidden="1">
      <c r="A4123" s="24"/>
      <c r="H4123" s="70"/>
      <c r="J4123" s="29"/>
    </row>
    <row r="4124" spans="1:10" hidden="1">
      <c r="A4124" s="24"/>
      <c r="H4124" s="70"/>
      <c r="J4124" s="29"/>
    </row>
    <row r="4125" spans="1:10" hidden="1">
      <c r="A4125" s="24"/>
      <c r="H4125" s="70"/>
      <c r="J4125" s="29"/>
    </row>
    <row r="4126" spans="1:10" hidden="1">
      <c r="A4126" s="24"/>
      <c r="H4126" s="70"/>
      <c r="J4126" s="29"/>
    </row>
    <row r="4127" spans="1:10" hidden="1">
      <c r="A4127" s="24"/>
      <c r="H4127" s="70"/>
      <c r="J4127" s="29"/>
    </row>
    <row r="4128" spans="1:10" hidden="1">
      <c r="A4128" s="24"/>
      <c r="H4128" s="70"/>
      <c r="J4128" s="29"/>
    </row>
    <row r="4129" spans="1:10" hidden="1">
      <c r="A4129" s="24"/>
      <c r="H4129" s="70"/>
      <c r="J4129" s="29"/>
    </row>
    <row r="4130" spans="1:10" hidden="1">
      <c r="A4130" s="24"/>
      <c r="H4130" s="70"/>
      <c r="J4130" s="29"/>
    </row>
    <row r="4131" spans="1:10" hidden="1">
      <c r="A4131" s="24"/>
      <c r="H4131" s="70"/>
      <c r="J4131" s="29"/>
    </row>
    <row r="4132" spans="1:10" hidden="1">
      <c r="A4132" s="24"/>
      <c r="H4132" s="70"/>
      <c r="J4132" s="29"/>
    </row>
    <row r="4133" spans="1:10" hidden="1">
      <c r="A4133" s="24"/>
      <c r="H4133" s="70"/>
      <c r="J4133" s="29"/>
    </row>
    <row r="4134" spans="1:10" hidden="1">
      <c r="A4134" s="24"/>
      <c r="H4134" s="70"/>
      <c r="J4134" s="29"/>
    </row>
    <row r="4135" spans="1:10" hidden="1">
      <c r="A4135" s="24"/>
      <c r="H4135" s="70"/>
      <c r="J4135" s="29"/>
    </row>
    <row r="4136" spans="1:10" hidden="1">
      <c r="A4136" s="24"/>
      <c r="H4136" s="70"/>
      <c r="J4136" s="29"/>
    </row>
    <row r="4137" spans="1:10" hidden="1">
      <c r="A4137" s="24"/>
      <c r="H4137" s="70"/>
      <c r="J4137" s="29"/>
    </row>
    <row r="4138" spans="1:10" hidden="1">
      <c r="A4138" s="24"/>
      <c r="H4138" s="70"/>
      <c r="J4138" s="29"/>
    </row>
    <row r="4139" spans="1:10" hidden="1">
      <c r="A4139" s="24"/>
      <c r="H4139" s="70"/>
      <c r="J4139" s="29"/>
    </row>
    <row r="4140" spans="1:10" hidden="1">
      <c r="A4140" s="24"/>
      <c r="H4140" s="70"/>
      <c r="J4140" s="29"/>
    </row>
    <row r="4141" spans="1:10" hidden="1">
      <c r="A4141" s="24"/>
      <c r="H4141" s="70"/>
      <c r="J4141" s="29"/>
    </row>
    <row r="4142" spans="1:10" hidden="1">
      <c r="A4142" s="24"/>
      <c r="H4142" s="70"/>
      <c r="J4142" s="29"/>
    </row>
    <row r="4143" spans="1:10" hidden="1">
      <c r="A4143" s="24"/>
      <c r="H4143" s="70"/>
      <c r="J4143" s="29"/>
    </row>
    <row r="4144" spans="1:10" hidden="1">
      <c r="A4144" s="24"/>
      <c r="H4144" s="70"/>
      <c r="J4144" s="29"/>
    </row>
    <row r="4145" spans="1:10" hidden="1">
      <c r="A4145" s="24"/>
      <c r="H4145" s="70"/>
      <c r="J4145" s="29"/>
    </row>
    <row r="4146" spans="1:10" hidden="1">
      <c r="A4146" s="24"/>
      <c r="H4146" s="70"/>
      <c r="J4146" s="29"/>
    </row>
    <row r="4147" spans="1:10" hidden="1">
      <c r="A4147" s="24"/>
      <c r="H4147" s="70"/>
      <c r="J4147" s="29"/>
    </row>
    <row r="4148" spans="1:10" hidden="1">
      <c r="A4148" s="24"/>
      <c r="H4148" s="70"/>
      <c r="J4148" s="29"/>
    </row>
    <row r="4149" spans="1:10" hidden="1">
      <c r="A4149" s="24"/>
      <c r="H4149" s="70"/>
      <c r="J4149" s="29"/>
    </row>
    <row r="4150" spans="1:10" hidden="1">
      <c r="A4150" s="24"/>
      <c r="H4150" s="70"/>
      <c r="J4150" s="29"/>
    </row>
    <row r="4151" spans="1:10" hidden="1">
      <c r="A4151" s="24"/>
      <c r="H4151" s="70"/>
      <c r="J4151" s="29"/>
    </row>
    <row r="4152" spans="1:10" hidden="1">
      <c r="A4152" s="24"/>
      <c r="H4152" s="70"/>
      <c r="J4152" s="29"/>
    </row>
    <row r="4153" spans="1:10" hidden="1">
      <c r="A4153" s="24"/>
      <c r="H4153" s="70"/>
      <c r="J4153" s="29"/>
    </row>
    <row r="4154" spans="1:10" hidden="1">
      <c r="A4154" s="24"/>
      <c r="H4154" s="70"/>
      <c r="J4154" s="29"/>
    </row>
    <row r="4155" spans="1:10" hidden="1">
      <c r="A4155" s="24"/>
      <c r="H4155" s="70"/>
      <c r="J4155" s="29"/>
    </row>
    <row r="4156" spans="1:10" hidden="1">
      <c r="A4156" s="24"/>
      <c r="H4156" s="70"/>
      <c r="J4156" s="29"/>
    </row>
    <row r="4157" spans="1:10" hidden="1">
      <c r="A4157" s="24"/>
      <c r="H4157" s="70"/>
      <c r="J4157" s="29"/>
    </row>
    <row r="4158" spans="1:10" hidden="1">
      <c r="A4158" s="24"/>
      <c r="H4158" s="70"/>
      <c r="J4158" s="29"/>
    </row>
    <row r="4159" spans="1:10" hidden="1">
      <c r="A4159" s="24"/>
      <c r="H4159" s="70"/>
      <c r="J4159" s="29"/>
    </row>
    <row r="4160" spans="1:10" hidden="1">
      <c r="A4160" s="24"/>
      <c r="H4160" s="70"/>
      <c r="J4160" s="29"/>
    </row>
    <row r="4161" spans="1:10" hidden="1">
      <c r="A4161" s="24"/>
      <c r="H4161" s="70"/>
      <c r="J4161" s="29"/>
    </row>
    <row r="4162" spans="1:10" hidden="1">
      <c r="A4162" s="24"/>
      <c r="H4162" s="70"/>
      <c r="J4162" s="29"/>
    </row>
    <row r="4163" spans="1:10" hidden="1">
      <c r="A4163" s="24"/>
      <c r="H4163" s="70"/>
      <c r="J4163" s="29"/>
    </row>
    <row r="4164" spans="1:10" hidden="1">
      <c r="A4164" s="24"/>
      <c r="H4164" s="70"/>
      <c r="J4164" s="29"/>
    </row>
    <row r="4165" spans="1:10" hidden="1">
      <c r="A4165" s="24"/>
      <c r="H4165" s="70"/>
      <c r="J4165" s="29"/>
    </row>
    <row r="4166" spans="1:10" hidden="1">
      <c r="A4166" s="24"/>
      <c r="H4166" s="70"/>
      <c r="J4166" s="29"/>
    </row>
    <row r="4167" spans="1:10" hidden="1">
      <c r="A4167" s="24"/>
      <c r="H4167" s="70"/>
      <c r="J4167" s="29"/>
    </row>
    <row r="4168" spans="1:10" hidden="1">
      <c r="A4168" s="24"/>
      <c r="H4168" s="70"/>
      <c r="J4168" s="29"/>
    </row>
    <row r="4169" spans="1:10" hidden="1">
      <c r="A4169" s="24"/>
      <c r="H4169" s="70"/>
      <c r="J4169" s="29"/>
    </row>
    <row r="4170" spans="1:10" hidden="1">
      <c r="A4170" s="24"/>
      <c r="H4170" s="70"/>
      <c r="J4170" s="29"/>
    </row>
    <row r="4171" spans="1:10" hidden="1">
      <c r="A4171" s="24"/>
      <c r="H4171" s="70"/>
      <c r="J4171" s="29"/>
    </row>
    <row r="4172" spans="1:10" hidden="1">
      <c r="A4172" s="24"/>
      <c r="H4172" s="70"/>
      <c r="J4172" s="29"/>
    </row>
    <row r="4173" spans="1:10" hidden="1">
      <c r="A4173" s="24"/>
      <c r="H4173" s="70"/>
      <c r="J4173" s="29"/>
    </row>
    <row r="4174" spans="1:10" hidden="1">
      <c r="A4174" s="24"/>
      <c r="H4174" s="70"/>
      <c r="J4174" s="29"/>
    </row>
    <row r="4175" spans="1:10" hidden="1">
      <c r="A4175" s="24"/>
      <c r="H4175" s="70"/>
      <c r="J4175" s="29"/>
    </row>
    <row r="4176" spans="1:10" hidden="1">
      <c r="A4176" s="24"/>
      <c r="H4176" s="70"/>
      <c r="J4176" s="29"/>
    </row>
    <row r="4177" spans="1:10" hidden="1">
      <c r="A4177" s="24"/>
      <c r="H4177" s="70"/>
      <c r="J4177" s="29"/>
    </row>
    <row r="4178" spans="1:10" hidden="1">
      <c r="A4178" s="24"/>
      <c r="H4178" s="70"/>
      <c r="J4178" s="29"/>
    </row>
    <row r="4179" spans="1:10" hidden="1">
      <c r="A4179" s="24"/>
      <c r="H4179" s="70"/>
      <c r="J4179" s="29"/>
    </row>
    <row r="4180" spans="1:10" hidden="1">
      <c r="A4180" s="24"/>
      <c r="H4180" s="70"/>
      <c r="J4180" s="29"/>
    </row>
    <row r="4181" spans="1:10" hidden="1">
      <c r="A4181" s="24"/>
      <c r="H4181" s="70"/>
      <c r="J4181" s="29"/>
    </row>
    <row r="4182" spans="1:10" hidden="1">
      <c r="A4182" s="24"/>
      <c r="H4182" s="70"/>
      <c r="J4182" s="29"/>
    </row>
    <row r="4183" spans="1:10" hidden="1">
      <c r="A4183" s="24"/>
      <c r="H4183" s="70"/>
      <c r="J4183" s="29"/>
    </row>
    <row r="4184" spans="1:10" hidden="1">
      <c r="A4184" s="24"/>
      <c r="H4184" s="70"/>
      <c r="J4184" s="29"/>
    </row>
    <row r="4185" spans="1:10" hidden="1">
      <c r="A4185" s="24"/>
      <c r="H4185" s="70"/>
      <c r="J4185" s="29"/>
    </row>
    <row r="4186" spans="1:10" hidden="1">
      <c r="A4186" s="24"/>
      <c r="H4186" s="70"/>
      <c r="J4186" s="29"/>
    </row>
    <row r="4187" spans="1:10" hidden="1">
      <c r="A4187" s="24"/>
      <c r="H4187" s="70"/>
      <c r="J4187" s="29"/>
    </row>
    <row r="4188" spans="1:10" hidden="1">
      <c r="A4188" s="24"/>
      <c r="H4188" s="70"/>
      <c r="J4188" s="29"/>
    </row>
    <row r="4189" spans="1:10" hidden="1">
      <c r="A4189" s="24"/>
      <c r="H4189" s="70"/>
      <c r="J4189" s="29"/>
    </row>
    <row r="4190" spans="1:10" hidden="1">
      <c r="A4190" s="24"/>
      <c r="H4190" s="70"/>
      <c r="J4190" s="29"/>
    </row>
    <row r="4191" spans="1:10" hidden="1">
      <c r="A4191" s="24"/>
      <c r="H4191" s="70"/>
      <c r="J4191" s="29"/>
    </row>
    <row r="4192" spans="1:10" hidden="1">
      <c r="A4192" s="24"/>
      <c r="H4192" s="70"/>
      <c r="J4192" s="29"/>
    </row>
    <row r="4193" spans="1:10" hidden="1">
      <c r="A4193" s="24"/>
      <c r="H4193" s="70"/>
      <c r="J4193" s="29"/>
    </row>
    <row r="4194" spans="1:10" hidden="1">
      <c r="A4194" s="24"/>
      <c r="H4194" s="70"/>
      <c r="J4194" s="29"/>
    </row>
    <row r="4195" spans="1:10" hidden="1">
      <c r="A4195" s="24"/>
      <c r="H4195" s="70"/>
      <c r="J4195" s="29"/>
    </row>
    <row r="4196" spans="1:10" hidden="1">
      <c r="A4196" s="24"/>
      <c r="H4196" s="70"/>
      <c r="J4196" s="29"/>
    </row>
    <row r="4197" spans="1:10" hidden="1">
      <c r="A4197" s="24"/>
      <c r="H4197" s="70"/>
      <c r="J4197" s="29"/>
    </row>
    <row r="4198" spans="1:10" hidden="1">
      <c r="A4198" s="24"/>
      <c r="H4198" s="70"/>
      <c r="J4198" s="29"/>
    </row>
    <row r="4199" spans="1:10" hidden="1">
      <c r="A4199" s="24"/>
      <c r="H4199" s="70"/>
      <c r="J4199" s="29"/>
    </row>
    <row r="4200" spans="1:10" hidden="1">
      <c r="A4200" s="24"/>
      <c r="H4200" s="70"/>
      <c r="J4200" s="29"/>
    </row>
    <row r="4201" spans="1:10" hidden="1">
      <c r="A4201" s="24"/>
      <c r="H4201" s="70"/>
      <c r="J4201" s="29"/>
    </row>
    <row r="4202" spans="1:10" hidden="1">
      <c r="A4202" s="24"/>
      <c r="H4202" s="70"/>
      <c r="J4202" s="29"/>
    </row>
    <row r="4203" spans="1:10" hidden="1">
      <c r="A4203" s="24"/>
      <c r="H4203" s="70"/>
      <c r="J4203" s="29"/>
    </row>
    <row r="4204" spans="1:10" hidden="1">
      <c r="A4204" s="24"/>
      <c r="H4204" s="70"/>
      <c r="J4204" s="29"/>
    </row>
    <row r="4205" spans="1:10" hidden="1">
      <c r="A4205" s="24"/>
      <c r="H4205" s="70"/>
      <c r="J4205" s="29"/>
    </row>
    <row r="4206" spans="1:10" hidden="1">
      <c r="A4206" s="24"/>
      <c r="H4206" s="70"/>
      <c r="J4206" s="29"/>
    </row>
    <row r="4207" spans="1:10" hidden="1">
      <c r="A4207" s="24"/>
      <c r="H4207" s="70"/>
      <c r="J4207" s="29"/>
    </row>
    <row r="4208" spans="1:10" hidden="1">
      <c r="A4208" s="24"/>
      <c r="H4208" s="70"/>
      <c r="J4208" s="29"/>
    </row>
    <row r="4209" spans="1:10" hidden="1">
      <c r="A4209" s="24"/>
      <c r="H4209" s="70"/>
      <c r="J4209" s="29"/>
    </row>
    <row r="4210" spans="1:10" hidden="1">
      <c r="A4210" s="24"/>
      <c r="H4210" s="70"/>
      <c r="J4210" s="29"/>
    </row>
    <row r="4211" spans="1:10" hidden="1">
      <c r="A4211" s="24"/>
      <c r="H4211" s="70"/>
      <c r="J4211" s="29"/>
    </row>
    <row r="4212" spans="1:10" hidden="1">
      <c r="A4212" s="24"/>
      <c r="H4212" s="70"/>
      <c r="J4212" s="29"/>
    </row>
    <row r="4213" spans="1:10" hidden="1">
      <c r="A4213" s="24"/>
      <c r="H4213" s="70"/>
      <c r="J4213" s="29"/>
    </row>
    <row r="4214" spans="1:10" hidden="1">
      <c r="A4214" s="24"/>
      <c r="H4214" s="70"/>
      <c r="J4214" s="29"/>
    </row>
    <row r="4215" spans="1:10" hidden="1">
      <c r="A4215" s="24"/>
      <c r="H4215" s="70"/>
      <c r="J4215" s="29"/>
    </row>
    <row r="4216" spans="1:10" hidden="1">
      <c r="A4216" s="24"/>
      <c r="H4216" s="70"/>
      <c r="J4216" s="29"/>
    </row>
    <row r="4217" spans="1:10" hidden="1">
      <c r="A4217" s="24"/>
      <c r="H4217" s="70"/>
      <c r="J4217" s="29"/>
    </row>
    <row r="4218" spans="1:10" hidden="1">
      <c r="A4218" s="24"/>
      <c r="H4218" s="70"/>
      <c r="J4218" s="29"/>
    </row>
    <row r="4219" spans="1:10" hidden="1">
      <c r="A4219" s="24"/>
      <c r="H4219" s="70"/>
      <c r="J4219" s="29"/>
    </row>
    <row r="4220" spans="1:10" hidden="1">
      <c r="A4220" s="24"/>
      <c r="H4220" s="70"/>
      <c r="J4220" s="29"/>
    </row>
    <row r="4221" spans="1:10" hidden="1">
      <c r="A4221" s="24"/>
      <c r="H4221" s="70"/>
      <c r="J4221" s="29"/>
    </row>
    <row r="4222" spans="1:10" hidden="1">
      <c r="A4222" s="24"/>
      <c r="H4222" s="70"/>
      <c r="J4222" s="29"/>
    </row>
    <row r="4223" spans="1:10" hidden="1">
      <c r="A4223" s="24"/>
      <c r="H4223" s="70"/>
      <c r="J4223" s="29"/>
    </row>
    <row r="4224" spans="1:10" hidden="1">
      <c r="A4224" s="24"/>
      <c r="H4224" s="70"/>
      <c r="J4224" s="29"/>
    </row>
    <row r="4225" spans="1:10" hidden="1">
      <c r="A4225" s="24"/>
      <c r="H4225" s="70"/>
      <c r="J4225" s="29"/>
    </row>
    <row r="4226" spans="1:10" hidden="1">
      <c r="A4226" s="24"/>
      <c r="H4226" s="70"/>
      <c r="J4226" s="29"/>
    </row>
    <row r="4227" spans="1:10" hidden="1">
      <c r="A4227" s="24"/>
      <c r="H4227" s="70"/>
      <c r="J4227" s="29"/>
    </row>
    <row r="4228" spans="1:10" hidden="1">
      <c r="A4228" s="24"/>
      <c r="H4228" s="70"/>
      <c r="J4228" s="29"/>
    </row>
    <row r="4229" spans="1:10" hidden="1">
      <c r="A4229" s="24"/>
      <c r="H4229" s="70"/>
      <c r="J4229" s="29"/>
    </row>
    <row r="4230" spans="1:10" hidden="1">
      <c r="A4230" s="24"/>
      <c r="H4230" s="70"/>
      <c r="J4230" s="29"/>
    </row>
    <row r="4231" spans="1:10" hidden="1">
      <c r="A4231" s="24"/>
      <c r="H4231" s="70"/>
      <c r="J4231" s="29"/>
    </row>
    <row r="4232" spans="1:10" hidden="1">
      <c r="A4232" s="24"/>
      <c r="H4232" s="70"/>
      <c r="J4232" s="29"/>
    </row>
    <row r="4233" spans="1:10" hidden="1">
      <c r="A4233" s="24"/>
      <c r="H4233" s="70"/>
      <c r="J4233" s="29"/>
    </row>
    <row r="4234" spans="1:10" hidden="1">
      <c r="A4234" s="24"/>
      <c r="H4234" s="70"/>
      <c r="J4234" s="29"/>
    </row>
    <row r="4235" spans="1:10" hidden="1">
      <c r="A4235" s="24"/>
      <c r="H4235" s="70"/>
      <c r="J4235" s="29"/>
    </row>
    <row r="4236" spans="1:10" hidden="1">
      <c r="A4236" s="24"/>
      <c r="H4236" s="70"/>
      <c r="J4236" s="29"/>
    </row>
    <row r="4237" spans="1:10" hidden="1">
      <c r="A4237" s="24"/>
      <c r="H4237" s="70"/>
      <c r="J4237" s="29"/>
    </row>
    <row r="4238" spans="1:10" hidden="1">
      <c r="A4238" s="24"/>
      <c r="H4238" s="70"/>
      <c r="J4238" s="29"/>
    </row>
    <row r="4239" spans="1:10" hidden="1">
      <c r="A4239" s="24"/>
      <c r="H4239" s="70"/>
      <c r="J4239" s="29"/>
    </row>
    <row r="4240" spans="1:10" hidden="1">
      <c r="A4240" s="24"/>
      <c r="H4240" s="70"/>
      <c r="J4240" s="29"/>
    </row>
    <row r="4241" spans="1:10" hidden="1">
      <c r="A4241" s="24"/>
      <c r="H4241" s="70"/>
      <c r="J4241" s="29"/>
    </row>
    <row r="4242" spans="1:10" hidden="1">
      <c r="A4242" s="24"/>
      <c r="H4242" s="70"/>
      <c r="J4242" s="29"/>
    </row>
    <row r="4243" spans="1:10" hidden="1">
      <c r="A4243" s="24"/>
      <c r="H4243" s="70"/>
      <c r="J4243" s="29"/>
    </row>
    <row r="4244" spans="1:10" hidden="1">
      <c r="A4244" s="24"/>
      <c r="H4244" s="70"/>
      <c r="J4244" s="29"/>
    </row>
    <row r="4245" spans="1:10" hidden="1">
      <c r="A4245" s="24"/>
      <c r="H4245" s="70"/>
      <c r="J4245" s="29"/>
    </row>
    <row r="4246" spans="1:10" hidden="1">
      <c r="A4246" s="24"/>
      <c r="H4246" s="70"/>
      <c r="J4246" s="29"/>
    </row>
    <row r="4247" spans="1:10" hidden="1">
      <c r="A4247" s="24"/>
      <c r="H4247" s="70"/>
      <c r="J4247" s="29"/>
    </row>
    <row r="4248" spans="1:10" hidden="1">
      <c r="A4248" s="24"/>
      <c r="H4248" s="70"/>
      <c r="J4248" s="29"/>
    </row>
    <row r="4249" spans="1:10" hidden="1">
      <c r="A4249" s="24"/>
      <c r="H4249" s="70"/>
      <c r="J4249" s="29"/>
    </row>
    <row r="4250" spans="1:10" hidden="1">
      <c r="A4250" s="24"/>
      <c r="H4250" s="70"/>
      <c r="J4250" s="29"/>
    </row>
    <row r="4251" spans="1:10" hidden="1">
      <c r="A4251" s="24"/>
      <c r="H4251" s="70"/>
      <c r="J4251" s="29"/>
    </row>
    <row r="4252" spans="1:10" hidden="1">
      <c r="A4252" s="24"/>
      <c r="H4252" s="70"/>
      <c r="J4252" s="29"/>
    </row>
    <row r="4253" spans="1:10" hidden="1">
      <c r="A4253" s="24"/>
      <c r="H4253" s="70"/>
      <c r="J4253" s="29"/>
    </row>
    <row r="4254" spans="1:10" hidden="1">
      <c r="A4254" s="24"/>
      <c r="H4254" s="70"/>
      <c r="J4254" s="29"/>
    </row>
    <row r="4255" spans="1:10" hidden="1">
      <c r="A4255" s="24"/>
      <c r="H4255" s="70"/>
      <c r="J4255" s="29"/>
    </row>
    <row r="4256" spans="1:10" hidden="1">
      <c r="A4256" s="24"/>
      <c r="H4256" s="70"/>
      <c r="J4256" s="29"/>
    </row>
    <row r="4257" spans="1:10" hidden="1">
      <c r="A4257" s="24"/>
      <c r="H4257" s="70"/>
      <c r="J4257" s="29"/>
    </row>
    <row r="4258" spans="1:10" hidden="1">
      <c r="A4258" s="24"/>
      <c r="H4258" s="70"/>
      <c r="J4258" s="29"/>
    </row>
    <row r="4259" spans="1:10" hidden="1">
      <c r="A4259" s="24"/>
      <c r="H4259" s="70"/>
      <c r="J4259" s="29"/>
    </row>
    <row r="4260" spans="1:10" hidden="1">
      <c r="A4260" s="24"/>
      <c r="H4260" s="70"/>
      <c r="J4260" s="29"/>
    </row>
    <row r="4261" spans="1:10" hidden="1">
      <c r="A4261" s="24"/>
      <c r="H4261" s="70"/>
      <c r="J4261" s="29"/>
    </row>
    <row r="4262" spans="1:10" hidden="1">
      <c r="A4262" s="24"/>
      <c r="H4262" s="70"/>
      <c r="J4262" s="29"/>
    </row>
    <row r="4263" spans="1:10" hidden="1">
      <c r="A4263" s="24"/>
      <c r="H4263" s="70"/>
      <c r="J4263" s="29"/>
    </row>
    <row r="4264" spans="1:10" hidden="1">
      <c r="A4264" s="24"/>
      <c r="H4264" s="70"/>
      <c r="J4264" s="29"/>
    </row>
    <row r="4265" spans="1:10" hidden="1">
      <c r="A4265" s="24"/>
      <c r="H4265" s="70"/>
      <c r="J4265" s="29"/>
    </row>
    <row r="4266" spans="1:10" hidden="1">
      <c r="A4266" s="24"/>
      <c r="H4266" s="70"/>
      <c r="J4266" s="29"/>
    </row>
    <row r="4267" spans="1:10" hidden="1">
      <c r="A4267" s="24"/>
      <c r="H4267" s="70"/>
      <c r="J4267" s="29"/>
    </row>
    <row r="4268" spans="1:10" hidden="1">
      <c r="A4268" s="24"/>
      <c r="H4268" s="70"/>
      <c r="J4268" s="29"/>
    </row>
    <row r="4269" spans="1:10" hidden="1">
      <c r="A4269" s="24"/>
      <c r="H4269" s="70"/>
      <c r="J4269" s="29"/>
    </row>
    <row r="4270" spans="1:10" hidden="1">
      <c r="A4270" s="24"/>
      <c r="H4270" s="70"/>
      <c r="J4270" s="29"/>
    </row>
    <row r="4271" spans="1:10" hidden="1">
      <c r="A4271" s="24"/>
      <c r="H4271" s="70"/>
      <c r="J4271" s="29"/>
    </row>
    <row r="4272" spans="1:10" hidden="1">
      <c r="A4272" s="24"/>
      <c r="H4272" s="70"/>
      <c r="J4272" s="29"/>
    </row>
    <row r="4273" spans="1:10" hidden="1">
      <c r="A4273" s="24"/>
      <c r="H4273" s="70"/>
      <c r="J4273" s="29"/>
    </row>
    <row r="4274" spans="1:10" hidden="1">
      <c r="A4274" s="24"/>
      <c r="H4274" s="70"/>
      <c r="J4274" s="29"/>
    </row>
    <row r="4275" spans="1:10" hidden="1">
      <c r="A4275" s="24"/>
      <c r="H4275" s="70"/>
      <c r="J4275" s="29"/>
    </row>
    <row r="4276" spans="1:10" hidden="1">
      <c r="A4276" s="24"/>
      <c r="H4276" s="70"/>
      <c r="J4276" s="29"/>
    </row>
    <row r="4277" spans="1:10" hidden="1">
      <c r="A4277" s="24"/>
      <c r="H4277" s="70"/>
      <c r="J4277" s="29"/>
    </row>
    <row r="4278" spans="1:10" hidden="1">
      <c r="A4278" s="24"/>
      <c r="H4278" s="70"/>
      <c r="J4278" s="29"/>
    </row>
    <row r="4279" spans="1:10" hidden="1">
      <c r="A4279" s="24"/>
      <c r="H4279" s="70"/>
      <c r="J4279" s="29"/>
    </row>
    <row r="4280" spans="1:10" hidden="1">
      <c r="A4280" s="24"/>
      <c r="H4280" s="70"/>
      <c r="J4280" s="29"/>
    </row>
    <row r="4281" spans="1:10" hidden="1">
      <c r="A4281" s="24"/>
      <c r="H4281" s="70"/>
      <c r="J4281" s="29"/>
    </row>
    <row r="4282" spans="1:10" hidden="1">
      <c r="A4282" s="24"/>
      <c r="H4282" s="70"/>
      <c r="J4282" s="29"/>
    </row>
    <row r="4283" spans="1:10" hidden="1">
      <c r="A4283" s="24"/>
      <c r="H4283" s="70"/>
      <c r="J4283" s="29"/>
    </row>
    <row r="4284" spans="1:10" hidden="1">
      <c r="A4284" s="24"/>
      <c r="H4284" s="70"/>
      <c r="J4284" s="29"/>
    </row>
    <row r="4285" spans="1:10" hidden="1">
      <c r="A4285" s="24"/>
      <c r="H4285" s="70"/>
      <c r="J4285" s="29"/>
    </row>
    <row r="4286" spans="1:10" hidden="1">
      <c r="A4286" s="24"/>
      <c r="H4286" s="70"/>
      <c r="J4286" s="29"/>
    </row>
    <row r="4287" spans="1:10" hidden="1">
      <c r="A4287" s="24"/>
      <c r="H4287" s="70"/>
      <c r="J4287" s="29"/>
    </row>
    <row r="4288" spans="1:10" hidden="1">
      <c r="A4288" s="24"/>
      <c r="H4288" s="70"/>
      <c r="J4288" s="29"/>
    </row>
    <row r="4289" spans="1:10" hidden="1">
      <c r="A4289" s="24"/>
      <c r="H4289" s="70"/>
      <c r="J4289" s="29"/>
    </row>
    <row r="4290" spans="1:10" hidden="1">
      <c r="A4290" s="24"/>
      <c r="H4290" s="70"/>
      <c r="J4290" s="29"/>
    </row>
    <row r="4291" spans="1:10" hidden="1">
      <c r="A4291" s="24"/>
      <c r="H4291" s="70"/>
      <c r="J4291" s="29"/>
    </row>
    <row r="4292" spans="1:10" hidden="1">
      <c r="A4292" s="24"/>
      <c r="H4292" s="70"/>
      <c r="J4292" s="29"/>
    </row>
    <row r="4293" spans="1:10" hidden="1">
      <c r="A4293" s="24"/>
      <c r="H4293" s="70"/>
      <c r="J4293" s="29"/>
    </row>
    <row r="4294" spans="1:10" hidden="1">
      <c r="A4294" s="24"/>
      <c r="H4294" s="70"/>
      <c r="J4294" s="29"/>
    </row>
    <row r="4295" spans="1:10" hidden="1">
      <c r="A4295" s="24"/>
      <c r="H4295" s="70"/>
      <c r="J4295" s="29"/>
    </row>
    <row r="4296" spans="1:10" hidden="1">
      <c r="A4296" s="24"/>
      <c r="H4296" s="70"/>
      <c r="J4296" s="29"/>
    </row>
    <row r="4297" spans="1:10" hidden="1">
      <c r="A4297" s="24"/>
      <c r="H4297" s="70"/>
      <c r="J4297" s="29"/>
    </row>
    <row r="4298" spans="1:10" hidden="1">
      <c r="A4298" s="24"/>
      <c r="H4298" s="70"/>
      <c r="J4298" s="29"/>
    </row>
    <row r="4299" spans="1:10" hidden="1">
      <c r="A4299" s="24"/>
      <c r="H4299" s="70"/>
      <c r="J4299" s="29"/>
    </row>
    <row r="4300" spans="1:10" hidden="1">
      <c r="A4300" s="24"/>
      <c r="H4300" s="70"/>
      <c r="J4300" s="29"/>
    </row>
    <row r="4301" spans="1:10" hidden="1">
      <c r="A4301" s="24"/>
      <c r="H4301" s="70"/>
      <c r="J4301" s="29"/>
    </row>
    <row r="4302" spans="1:10" hidden="1">
      <c r="A4302" s="24"/>
      <c r="H4302" s="70"/>
      <c r="J4302" s="29"/>
    </row>
    <row r="4303" spans="1:10" hidden="1">
      <c r="A4303" s="24"/>
      <c r="H4303" s="70"/>
      <c r="J4303" s="29"/>
    </row>
    <row r="4304" spans="1:10" hidden="1">
      <c r="A4304" s="24"/>
      <c r="H4304" s="70"/>
      <c r="J4304" s="29"/>
    </row>
    <row r="4305" spans="1:10" hidden="1">
      <c r="A4305" s="24"/>
      <c r="H4305" s="70"/>
      <c r="J4305" s="29"/>
    </row>
    <row r="4306" spans="1:10" hidden="1">
      <c r="A4306" s="24"/>
      <c r="H4306" s="70"/>
      <c r="J4306" s="29"/>
    </row>
    <row r="4307" spans="1:10" hidden="1">
      <c r="A4307" s="24"/>
      <c r="H4307" s="70"/>
      <c r="J4307" s="29"/>
    </row>
    <row r="4308" spans="1:10" hidden="1">
      <c r="A4308" s="24"/>
      <c r="H4308" s="70"/>
      <c r="J4308" s="29"/>
    </row>
    <row r="4309" spans="1:10" hidden="1">
      <c r="A4309" s="24"/>
      <c r="H4309" s="70"/>
      <c r="J4309" s="29"/>
    </row>
    <row r="4310" spans="1:10" hidden="1">
      <c r="A4310" s="24"/>
      <c r="H4310" s="70"/>
      <c r="J4310" s="29"/>
    </row>
    <row r="4311" spans="1:10" hidden="1">
      <c r="A4311" s="24"/>
      <c r="H4311" s="70"/>
      <c r="J4311" s="29"/>
    </row>
    <row r="4312" spans="1:10" hidden="1">
      <c r="A4312" s="24"/>
      <c r="H4312" s="70"/>
      <c r="J4312" s="29"/>
    </row>
    <row r="4313" spans="1:10" hidden="1">
      <c r="A4313" s="24"/>
      <c r="H4313" s="70"/>
      <c r="J4313" s="29"/>
    </row>
    <row r="4314" spans="1:10" hidden="1">
      <c r="A4314" s="24"/>
      <c r="H4314" s="70"/>
      <c r="J4314" s="29"/>
    </row>
    <row r="4315" spans="1:10" hidden="1">
      <c r="A4315" s="24"/>
      <c r="H4315" s="70"/>
      <c r="J4315" s="29"/>
    </row>
    <row r="4316" spans="1:10" hidden="1">
      <c r="A4316" s="24"/>
      <c r="H4316" s="70"/>
      <c r="J4316" s="29"/>
    </row>
    <row r="4317" spans="1:10" hidden="1">
      <c r="A4317" s="24"/>
      <c r="H4317" s="70"/>
      <c r="J4317" s="29"/>
    </row>
    <row r="4318" spans="1:10" hidden="1">
      <c r="A4318" s="24"/>
      <c r="H4318" s="70"/>
      <c r="J4318" s="29"/>
    </row>
    <row r="4319" spans="1:10" hidden="1">
      <c r="A4319" s="24"/>
      <c r="H4319" s="70"/>
      <c r="J4319" s="29"/>
    </row>
    <row r="4320" spans="1:10" hidden="1">
      <c r="A4320" s="24"/>
      <c r="H4320" s="70"/>
      <c r="J4320" s="29"/>
    </row>
    <row r="4321" spans="1:10" hidden="1">
      <c r="A4321" s="24"/>
      <c r="H4321" s="70"/>
      <c r="J4321" s="29"/>
    </row>
    <row r="4322" spans="1:10" hidden="1">
      <c r="A4322" s="24"/>
      <c r="H4322" s="70"/>
      <c r="J4322" s="29"/>
    </row>
    <row r="4323" spans="1:10" hidden="1">
      <c r="A4323" s="24"/>
      <c r="H4323" s="70"/>
      <c r="J4323" s="29"/>
    </row>
    <row r="4324" spans="1:10" hidden="1">
      <c r="A4324" s="24"/>
      <c r="H4324" s="70"/>
      <c r="J4324" s="29"/>
    </row>
    <row r="4325" spans="1:10" hidden="1">
      <c r="A4325" s="24"/>
      <c r="H4325" s="70"/>
      <c r="J4325" s="29"/>
    </row>
    <row r="4326" spans="1:10" hidden="1">
      <c r="A4326" s="24"/>
      <c r="H4326" s="70"/>
      <c r="J4326" s="29"/>
    </row>
    <row r="4327" spans="1:10" hidden="1">
      <c r="A4327" s="24"/>
      <c r="H4327" s="70"/>
      <c r="J4327" s="29"/>
    </row>
    <row r="4328" spans="1:10" hidden="1">
      <c r="A4328" s="24"/>
      <c r="H4328" s="70"/>
      <c r="J4328" s="29"/>
    </row>
    <row r="4329" spans="1:10" hidden="1">
      <c r="A4329" s="24"/>
      <c r="H4329" s="70"/>
      <c r="J4329" s="29"/>
    </row>
    <row r="4330" spans="1:10" hidden="1">
      <c r="A4330" s="24"/>
      <c r="H4330" s="70"/>
      <c r="J4330" s="29"/>
    </row>
    <row r="4331" spans="1:10" hidden="1">
      <c r="A4331" s="24"/>
      <c r="H4331" s="70"/>
      <c r="J4331" s="29"/>
    </row>
    <row r="4332" spans="1:10" hidden="1">
      <c r="A4332" s="24"/>
      <c r="H4332" s="70"/>
      <c r="J4332" s="29"/>
    </row>
    <row r="4333" spans="1:10" hidden="1">
      <c r="A4333" s="24"/>
      <c r="H4333" s="70"/>
      <c r="J4333" s="29"/>
    </row>
    <row r="4334" spans="1:10" hidden="1">
      <c r="A4334" s="24"/>
      <c r="H4334" s="70"/>
      <c r="J4334" s="29"/>
    </row>
    <row r="4335" spans="1:10" hidden="1">
      <c r="A4335" s="24"/>
      <c r="H4335" s="70"/>
      <c r="J4335" s="29"/>
    </row>
    <row r="4336" spans="1:10" hidden="1">
      <c r="A4336" s="24"/>
      <c r="H4336" s="70"/>
      <c r="J4336" s="29"/>
    </row>
    <row r="4337" spans="1:10" hidden="1">
      <c r="A4337" s="24"/>
      <c r="H4337" s="70"/>
      <c r="J4337" s="29"/>
    </row>
    <row r="4338" spans="1:10" hidden="1">
      <c r="A4338" s="24"/>
      <c r="H4338" s="70"/>
      <c r="J4338" s="29"/>
    </row>
    <row r="4339" spans="1:10" hidden="1">
      <c r="A4339" s="24"/>
      <c r="H4339" s="70"/>
      <c r="J4339" s="29"/>
    </row>
    <row r="4340" spans="1:10" hidden="1">
      <c r="A4340" s="24"/>
      <c r="H4340" s="70"/>
      <c r="J4340" s="29"/>
    </row>
    <row r="4341" spans="1:10" hidden="1">
      <c r="A4341" s="24"/>
      <c r="H4341" s="70"/>
      <c r="J4341" s="29"/>
    </row>
    <row r="4342" spans="1:10" hidden="1">
      <c r="A4342" s="24"/>
      <c r="H4342" s="70"/>
      <c r="J4342" s="29"/>
    </row>
    <row r="4343" spans="1:10" hidden="1">
      <c r="A4343" s="24"/>
      <c r="H4343" s="70"/>
      <c r="J4343" s="29"/>
    </row>
    <row r="4344" spans="1:10" hidden="1">
      <c r="A4344" s="24"/>
      <c r="H4344" s="70"/>
      <c r="J4344" s="29"/>
    </row>
    <row r="4345" spans="1:10" hidden="1">
      <c r="A4345" s="24"/>
      <c r="H4345" s="70"/>
      <c r="J4345" s="29"/>
    </row>
    <row r="4346" spans="1:10" hidden="1">
      <c r="A4346" s="24"/>
      <c r="H4346" s="70"/>
      <c r="J4346" s="29"/>
    </row>
    <row r="4347" spans="1:10" hidden="1">
      <c r="A4347" s="24"/>
      <c r="H4347" s="70"/>
      <c r="J4347" s="29"/>
    </row>
    <row r="4348" spans="1:10" hidden="1">
      <c r="A4348" s="24"/>
      <c r="H4348" s="70"/>
      <c r="J4348" s="29"/>
    </row>
    <row r="4349" spans="1:10" hidden="1">
      <c r="A4349" s="24"/>
      <c r="H4349" s="70"/>
      <c r="J4349" s="29"/>
    </row>
    <row r="4350" spans="1:10" hidden="1">
      <c r="A4350" s="24"/>
      <c r="H4350" s="70"/>
      <c r="J4350" s="29"/>
    </row>
    <row r="4351" spans="1:10" hidden="1">
      <c r="A4351" s="24"/>
      <c r="H4351" s="70"/>
      <c r="J4351" s="29"/>
    </row>
    <row r="4352" spans="1:10" hidden="1">
      <c r="A4352" s="24"/>
      <c r="H4352" s="70"/>
      <c r="J4352" s="29"/>
    </row>
    <row r="4353" spans="1:10" hidden="1">
      <c r="A4353" s="24"/>
      <c r="H4353" s="70"/>
      <c r="J4353" s="29"/>
    </row>
    <row r="4354" spans="1:10" hidden="1">
      <c r="A4354" s="24"/>
      <c r="H4354" s="70"/>
      <c r="J4354" s="29"/>
    </row>
    <row r="4355" spans="1:10" hidden="1">
      <c r="A4355" s="24"/>
      <c r="H4355" s="70"/>
      <c r="J4355" s="29"/>
    </row>
    <row r="4356" spans="1:10" hidden="1">
      <c r="A4356" s="24"/>
      <c r="H4356" s="70"/>
      <c r="J4356" s="29"/>
    </row>
    <row r="4357" spans="1:10" hidden="1">
      <c r="A4357" s="24"/>
      <c r="H4357" s="70"/>
      <c r="J4357" s="29"/>
    </row>
    <row r="4358" spans="1:10" hidden="1">
      <c r="A4358" s="24"/>
      <c r="H4358" s="70"/>
      <c r="J4358" s="29"/>
    </row>
    <row r="4359" spans="1:10" hidden="1">
      <c r="A4359" s="24"/>
      <c r="H4359" s="70"/>
      <c r="J4359" s="29"/>
    </row>
    <row r="4360" spans="1:10" hidden="1">
      <c r="A4360" s="24"/>
      <c r="H4360" s="70"/>
      <c r="J4360" s="29"/>
    </row>
    <row r="4361" spans="1:10" hidden="1">
      <c r="A4361" s="24"/>
      <c r="H4361" s="70"/>
      <c r="J4361" s="29"/>
    </row>
    <row r="4362" spans="1:10" hidden="1">
      <c r="A4362" s="24"/>
      <c r="H4362" s="70"/>
      <c r="J4362" s="29"/>
    </row>
    <row r="4363" spans="1:10" hidden="1">
      <c r="A4363" s="24"/>
      <c r="H4363" s="70"/>
      <c r="J4363" s="29"/>
    </row>
    <row r="4364" spans="1:10" hidden="1">
      <c r="A4364" s="24"/>
      <c r="H4364" s="70"/>
      <c r="J4364" s="29"/>
    </row>
    <row r="4365" spans="1:10" hidden="1">
      <c r="A4365" s="24"/>
      <c r="H4365" s="70"/>
      <c r="J4365" s="29"/>
    </row>
    <row r="4366" spans="1:10" hidden="1">
      <c r="A4366" s="24"/>
      <c r="H4366" s="70"/>
      <c r="J4366" s="29"/>
    </row>
    <row r="4367" spans="1:10" hidden="1">
      <c r="A4367" s="24"/>
      <c r="H4367" s="70"/>
      <c r="J4367" s="29"/>
    </row>
    <row r="4368" spans="1:10" hidden="1">
      <c r="A4368" s="24"/>
      <c r="H4368" s="70"/>
      <c r="J4368" s="29"/>
    </row>
    <row r="4369" spans="1:10" hidden="1">
      <c r="A4369" s="24"/>
      <c r="H4369" s="70"/>
      <c r="J4369" s="29"/>
    </row>
    <row r="4370" spans="1:10" hidden="1">
      <c r="A4370" s="24"/>
      <c r="H4370" s="70"/>
      <c r="J4370" s="29"/>
    </row>
    <row r="4371" spans="1:10" hidden="1">
      <c r="A4371" s="24"/>
      <c r="H4371" s="70"/>
      <c r="J4371" s="29"/>
    </row>
    <row r="4372" spans="1:10" hidden="1">
      <c r="A4372" s="24"/>
      <c r="H4372" s="70"/>
      <c r="J4372" s="29"/>
    </row>
    <row r="4373" spans="1:10" hidden="1">
      <c r="A4373" s="24"/>
      <c r="H4373" s="70"/>
      <c r="J4373" s="29"/>
    </row>
    <row r="4374" spans="1:10" hidden="1">
      <c r="A4374" s="24"/>
      <c r="H4374" s="70"/>
      <c r="J4374" s="29"/>
    </row>
    <row r="4375" spans="1:10" hidden="1">
      <c r="A4375" s="24"/>
      <c r="H4375" s="70"/>
      <c r="J4375" s="29"/>
    </row>
    <row r="4376" spans="1:10" hidden="1">
      <c r="A4376" s="24"/>
      <c r="H4376" s="70"/>
      <c r="J4376" s="29"/>
    </row>
    <row r="4377" spans="1:10" hidden="1">
      <c r="A4377" s="24"/>
      <c r="H4377" s="70"/>
      <c r="J4377" s="29"/>
    </row>
    <row r="4378" spans="1:10" hidden="1">
      <c r="A4378" s="24"/>
      <c r="H4378" s="70"/>
      <c r="J4378" s="29"/>
    </row>
    <row r="4379" spans="1:10" hidden="1">
      <c r="A4379" s="24"/>
      <c r="H4379" s="70"/>
      <c r="J4379" s="29"/>
    </row>
    <row r="4380" spans="1:10" hidden="1">
      <c r="A4380" s="24"/>
      <c r="H4380" s="70"/>
      <c r="J4380" s="29"/>
    </row>
    <row r="4381" spans="1:10" hidden="1">
      <c r="A4381" s="24"/>
      <c r="H4381" s="70"/>
      <c r="J4381" s="29"/>
    </row>
    <row r="4382" spans="1:10" hidden="1">
      <c r="A4382" s="24"/>
      <c r="H4382" s="70"/>
      <c r="J4382" s="29"/>
    </row>
    <row r="4383" spans="1:10" hidden="1">
      <c r="A4383" s="24"/>
      <c r="H4383" s="70"/>
      <c r="J4383" s="29"/>
    </row>
    <row r="4384" spans="1:10" hidden="1">
      <c r="A4384" s="24"/>
      <c r="H4384" s="70"/>
      <c r="J4384" s="29"/>
    </row>
    <row r="4385" spans="1:10" hidden="1">
      <c r="A4385" s="24"/>
      <c r="H4385" s="70"/>
      <c r="J4385" s="29"/>
    </row>
    <row r="4386" spans="1:10" hidden="1">
      <c r="A4386" s="24"/>
      <c r="H4386" s="70"/>
      <c r="J4386" s="29"/>
    </row>
    <row r="4387" spans="1:10" hidden="1">
      <c r="A4387" s="24"/>
      <c r="H4387" s="70"/>
      <c r="J4387" s="29"/>
    </row>
    <row r="4388" spans="1:10" hidden="1">
      <c r="A4388" s="24"/>
      <c r="H4388" s="70"/>
      <c r="J4388" s="29"/>
    </row>
    <row r="4389" spans="1:10" hidden="1">
      <c r="A4389" s="24"/>
      <c r="H4389" s="70"/>
      <c r="J4389" s="29"/>
    </row>
    <row r="4390" spans="1:10" hidden="1">
      <c r="A4390" s="24"/>
      <c r="H4390" s="70"/>
      <c r="J4390" s="29"/>
    </row>
    <row r="4391" spans="1:10" hidden="1">
      <c r="A4391" s="24"/>
      <c r="H4391" s="70"/>
      <c r="J4391" s="29"/>
    </row>
    <row r="4392" spans="1:10" hidden="1">
      <c r="A4392" s="24"/>
      <c r="H4392" s="70"/>
      <c r="J4392" s="29"/>
    </row>
    <row r="4393" spans="1:10" hidden="1">
      <c r="A4393" s="24"/>
      <c r="H4393" s="70"/>
      <c r="J4393" s="29"/>
    </row>
    <row r="4394" spans="1:10" hidden="1">
      <c r="A4394" s="24"/>
      <c r="H4394" s="70"/>
      <c r="J4394" s="29"/>
    </row>
    <row r="4395" spans="1:10" hidden="1">
      <c r="A4395" s="24"/>
      <c r="H4395" s="70"/>
      <c r="J4395" s="29"/>
    </row>
    <row r="4396" spans="1:10" hidden="1">
      <c r="A4396" s="24"/>
      <c r="H4396" s="70"/>
      <c r="J4396" s="29"/>
    </row>
    <row r="4397" spans="1:10" hidden="1">
      <c r="A4397" s="24"/>
      <c r="H4397" s="70"/>
      <c r="J4397" s="29"/>
    </row>
    <row r="4398" spans="1:10" hidden="1">
      <c r="A4398" s="24"/>
      <c r="H4398" s="70"/>
      <c r="J4398" s="29"/>
    </row>
    <row r="4399" spans="1:10" hidden="1">
      <c r="A4399" s="24"/>
      <c r="H4399" s="70"/>
      <c r="J4399" s="29"/>
    </row>
    <row r="4400" spans="1:10" hidden="1">
      <c r="A4400" s="24"/>
      <c r="H4400" s="70"/>
      <c r="J4400" s="29"/>
    </row>
    <row r="4401" spans="1:10" hidden="1">
      <c r="A4401" s="24"/>
      <c r="H4401" s="70"/>
      <c r="J4401" s="29"/>
    </row>
    <row r="4402" spans="1:10" hidden="1">
      <c r="A4402" s="24"/>
      <c r="H4402" s="70"/>
      <c r="J4402" s="29"/>
    </row>
    <row r="4403" spans="1:10" hidden="1">
      <c r="A4403" s="24"/>
      <c r="H4403" s="70"/>
      <c r="J4403" s="29"/>
    </row>
    <row r="4404" spans="1:10" hidden="1">
      <c r="A4404" s="24"/>
      <c r="H4404" s="70"/>
      <c r="J4404" s="29"/>
    </row>
    <row r="4405" spans="1:10" hidden="1">
      <c r="A4405" s="24"/>
      <c r="H4405" s="70"/>
      <c r="J4405" s="29"/>
    </row>
    <row r="4406" spans="1:10" hidden="1">
      <c r="A4406" s="24"/>
      <c r="H4406" s="70"/>
      <c r="J4406" s="29"/>
    </row>
    <row r="4407" spans="1:10" hidden="1">
      <c r="A4407" s="24"/>
      <c r="H4407" s="70"/>
      <c r="J4407" s="29"/>
    </row>
    <row r="4408" spans="1:10" hidden="1">
      <c r="A4408" s="24"/>
      <c r="H4408" s="70"/>
      <c r="J4408" s="29"/>
    </row>
    <row r="4409" spans="1:10" hidden="1">
      <c r="A4409" s="24"/>
      <c r="H4409" s="70"/>
      <c r="J4409" s="29"/>
    </row>
    <row r="4410" spans="1:10" hidden="1">
      <c r="A4410" s="24"/>
      <c r="H4410" s="70"/>
      <c r="J4410" s="29"/>
    </row>
    <row r="4411" spans="1:10" hidden="1">
      <c r="A4411" s="24"/>
      <c r="H4411" s="70"/>
      <c r="J4411" s="29"/>
    </row>
    <row r="4412" spans="1:10" hidden="1">
      <c r="A4412" s="24"/>
      <c r="H4412" s="70"/>
      <c r="J4412" s="29"/>
    </row>
    <row r="4413" spans="1:10" hidden="1">
      <c r="A4413" s="24"/>
      <c r="H4413" s="70"/>
      <c r="J4413" s="29"/>
    </row>
    <row r="4414" spans="1:10" hidden="1">
      <c r="A4414" s="24"/>
      <c r="H4414" s="70"/>
      <c r="J4414" s="29"/>
    </row>
    <row r="4415" spans="1:10" hidden="1">
      <c r="A4415" s="24"/>
      <c r="H4415" s="70"/>
      <c r="J4415" s="29"/>
    </row>
    <row r="4416" spans="1:10" hidden="1">
      <c r="A4416" s="24"/>
      <c r="H4416" s="70"/>
      <c r="J4416" s="29"/>
    </row>
    <row r="4417" spans="1:10" hidden="1">
      <c r="A4417" s="24"/>
      <c r="H4417" s="70"/>
      <c r="J4417" s="29"/>
    </row>
    <row r="4418" spans="1:10" hidden="1">
      <c r="A4418" s="24"/>
      <c r="H4418" s="70"/>
      <c r="J4418" s="29"/>
    </row>
    <row r="4419" spans="1:10" hidden="1">
      <c r="A4419" s="24"/>
      <c r="H4419" s="70"/>
      <c r="J4419" s="29"/>
    </row>
    <row r="4420" spans="1:10" hidden="1">
      <c r="A4420" s="24"/>
      <c r="H4420" s="70"/>
      <c r="J4420" s="29"/>
    </row>
    <row r="4421" spans="1:10" hidden="1">
      <c r="A4421" s="24"/>
      <c r="H4421" s="70"/>
      <c r="J4421" s="29"/>
    </row>
    <row r="4422" spans="1:10" hidden="1">
      <c r="A4422" s="24"/>
      <c r="H4422" s="70"/>
      <c r="J4422" s="29"/>
    </row>
    <row r="4423" spans="1:10" hidden="1">
      <c r="A4423" s="24"/>
      <c r="H4423" s="70"/>
      <c r="J4423" s="29"/>
    </row>
    <row r="4424" spans="1:10" hidden="1">
      <c r="A4424" s="24"/>
      <c r="H4424" s="70"/>
      <c r="J4424" s="29"/>
    </row>
    <row r="4425" spans="1:10" hidden="1">
      <c r="A4425" s="24"/>
      <c r="H4425" s="70"/>
      <c r="J4425" s="29"/>
    </row>
    <row r="4426" spans="1:10" hidden="1">
      <c r="A4426" s="24"/>
      <c r="H4426" s="70"/>
      <c r="J4426" s="29"/>
    </row>
    <row r="4427" spans="1:10" hidden="1">
      <c r="A4427" s="24"/>
      <c r="H4427" s="70"/>
      <c r="J4427" s="29"/>
    </row>
    <row r="4428" spans="1:10" hidden="1">
      <c r="A4428" s="24"/>
      <c r="H4428" s="70"/>
      <c r="J4428" s="29"/>
    </row>
    <row r="4429" spans="1:10" hidden="1">
      <c r="A4429" s="24"/>
      <c r="H4429" s="70"/>
      <c r="J4429" s="29"/>
    </row>
    <row r="4430" spans="1:10" hidden="1">
      <c r="A4430" s="24"/>
      <c r="H4430" s="70"/>
      <c r="J4430" s="29"/>
    </row>
    <row r="4431" spans="1:10" hidden="1">
      <c r="A4431" s="24"/>
      <c r="H4431" s="70"/>
      <c r="J4431" s="29"/>
    </row>
    <row r="4432" spans="1:10" hidden="1">
      <c r="A4432" s="24"/>
      <c r="H4432" s="70"/>
      <c r="J4432" s="29"/>
    </row>
    <row r="4433" spans="1:10" hidden="1">
      <c r="A4433" s="24"/>
      <c r="H4433" s="70"/>
      <c r="J4433" s="29"/>
    </row>
    <row r="4434" spans="1:10" hidden="1">
      <c r="A4434" s="24"/>
      <c r="H4434" s="70"/>
      <c r="J4434" s="29"/>
    </row>
    <row r="4435" spans="1:10" hidden="1">
      <c r="A4435" s="24"/>
      <c r="H4435" s="70"/>
      <c r="J4435" s="29"/>
    </row>
    <row r="4436" spans="1:10" hidden="1">
      <c r="A4436" s="24"/>
      <c r="H4436" s="70"/>
      <c r="J4436" s="29"/>
    </row>
    <row r="4437" spans="1:10" hidden="1">
      <c r="A4437" s="24"/>
      <c r="H4437" s="70"/>
      <c r="J4437" s="29"/>
    </row>
    <row r="4438" spans="1:10" hidden="1">
      <c r="A4438" s="24"/>
      <c r="H4438" s="70"/>
      <c r="J4438" s="29"/>
    </row>
    <row r="4439" spans="1:10" hidden="1">
      <c r="A4439" s="24"/>
      <c r="H4439" s="70"/>
      <c r="J4439" s="29"/>
    </row>
    <row r="4440" spans="1:10" hidden="1">
      <c r="A4440" s="24"/>
      <c r="H4440" s="70"/>
      <c r="J4440" s="29"/>
    </row>
    <row r="4441" spans="1:10" hidden="1">
      <c r="A4441" s="24"/>
      <c r="H4441" s="70"/>
      <c r="J4441" s="29"/>
    </row>
    <row r="4442" spans="1:10" hidden="1">
      <c r="A4442" s="24"/>
      <c r="H4442" s="70"/>
      <c r="J4442" s="29"/>
    </row>
    <row r="4443" spans="1:10" hidden="1">
      <c r="A4443" s="24"/>
      <c r="H4443" s="70"/>
      <c r="J4443" s="29"/>
    </row>
    <row r="4444" spans="1:10" hidden="1">
      <c r="A4444" s="24"/>
      <c r="H4444" s="70"/>
      <c r="J4444" s="29"/>
    </row>
    <row r="4445" spans="1:10" hidden="1">
      <c r="A4445" s="24"/>
      <c r="H4445" s="70"/>
      <c r="J4445" s="29"/>
    </row>
    <row r="4446" spans="1:10" hidden="1">
      <c r="A4446" s="24"/>
      <c r="H4446" s="70"/>
      <c r="J4446" s="29"/>
    </row>
    <row r="4447" spans="1:10" hidden="1">
      <c r="A4447" s="24"/>
      <c r="H4447" s="70"/>
      <c r="J4447" s="29"/>
    </row>
    <row r="4448" spans="1:10" hidden="1">
      <c r="A4448" s="24"/>
      <c r="H4448" s="70"/>
      <c r="J4448" s="29"/>
    </row>
    <row r="4449" spans="1:10" hidden="1">
      <c r="A4449" s="24"/>
      <c r="H4449" s="70"/>
      <c r="J4449" s="29"/>
    </row>
    <row r="4450" spans="1:10" hidden="1">
      <c r="A4450" s="24"/>
      <c r="H4450" s="70"/>
      <c r="J4450" s="29"/>
    </row>
    <row r="4451" spans="1:10" hidden="1">
      <c r="A4451" s="24"/>
      <c r="H4451" s="70"/>
      <c r="J4451" s="29"/>
    </row>
    <row r="4452" spans="1:10" hidden="1">
      <c r="A4452" s="24"/>
      <c r="H4452" s="70"/>
      <c r="J4452" s="29"/>
    </row>
    <row r="4453" spans="1:10" hidden="1">
      <c r="A4453" s="24"/>
      <c r="H4453" s="70"/>
      <c r="J4453" s="29"/>
    </row>
    <row r="4454" spans="1:10" hidden="1">
      <c r="A4454" s="24"/>
      <c r="H4454" s="70"/>
      <c r="J4454" s="29"/>
    </row>
    <row r="4455" spans="1:10" hidden="1">
      <c r="A4455" s="24"/>
      <c r="H4455" s="70"/>
      <c r="J4455" s="29"/>
    </row>
    <row r="4456" spans="1:10" hidden="1">
      <c r="A4456" s="24"/>
      <c r="H4456" s="70"/>
      <c r="J4456" s="29"/>
    </row>
    <row r="4457" spans="1:10" hidden="1">
      <c r="A4457" s="24"/>
      <c r="H4457" s="70"/>
      <c r="J4457" s="29"/>
    </row>
    <row r="4458" spans="1:10" hidden="1">
      <c r="A4458" s="24"/>
      <c r="H4458" s="70"/>
      <c r="J4458" s="29"/>
    </row>
    <row r="4459" spans="1:10" hidden="1">
      <c r="A4459" s="24"/>
      <c r="H4459" s="70"/>
      <c r="J4459" s="29"/>
    </row>
    <row r="4460" spans="1:10" hidden="1">
      <c r="A4460" s="24"/>
      <c r="H4460" s="70"/>
      <c r="J4460" s="29"/>
    </row>
    <row r="4461" spans="1:10" hidden="1">
      <c r="A4461" s="24"/>
      <c r="H4461" s="70"/>
      <c r="J4461" s="29"/>
    </row>
    <row r="4462" spans="1:10" hidden="1">
      <c r="A4462" s="24"/>
      <c r="H4462" s="70"/>
      <c r="J4462" s="29"/>
    </row>
    <row r="4463" spans="1:10" hidden="1">
      <c r="A4463" s="24"/>
      <c r="H4463" s="70"/>
      <c r="J4463" s="29"/>
    </row>
    <row r="4464" spans="1:10" hidden="1">
      <c r="A4464" s="24"/>
      <c r="H4464" s="70"/>
      <c r="J4464" s="29"/>
    </row>
    <row r="4465" spans="1:10" hidden="1">
      <c r="A4465" s="24"/>
      <c r="H4465" s="70"/>
      <c r="J4465" s="29"/>
    </row>
    <row r="4466" spans="1:10" hidden="1">
      <c r="A4466" s="24"/>
      <c r="H4466" s="70"/>
      <c r="J4466" s="29"/>
    </row>
    <row r="4467" spans="1:10" hidden="1">
      <c r="A4467" s="24"/>
      <c r="H4467" s="70"/>
      <c r="J4467" s="29"/>
    </row>
    <row r="4468" spans="1:10" hidden="1">
      <c r="A4468" s="24"/>
      <c r="H4468" s="70"/>
      <c r="J4468" s="29"/>
    </row>
    <row r="4469" spans="1:10" hidden="1">
      <c r="A4469" s="24"/>
      <c r="H4469" s="70"/>
      <c r="J4469" s="29"/>
    </row>
    <row r="4470" spans="1:10" hidden="1">
      <c r="A4470" s="24"/>
      <c r="H4470" s="70"/>
      <c r="J4470" s="29"/>
    </row>
    <row r="4471" spans="1:10" hidden="1">
      <c r="A4471" s="24"/>
      <c r="H4471" s="70"/>
      <c r="J4471" s="29"/>
    </row>
    <row r="4472" spans="1:10" hidden="1">
      <c r="A4472" s="24"/>
      <c r="H4472" s="70"/>
      <c r="J4472" s="29"/>
    </row>
    <row r="4473" spans="1:10" hidden="1">
      <c r="A4473" s="24"/>
      <c r="H4473" s="70"/>
      <c r="J4473" s="29"/>
    </row>
    <row r="4474" spans="1:10" hidden="1">
      <c r="A4474" s="24"/>
      <c r="H4474" s="70"/>
      <c r="J4474" s="29"/>
    </row>
    <row r="4475" spans="1:10" hidden="1">
      <c r="A4475" s="24"/>
      <c r="H4475" s="70"/>
      <c r="J4475" s="29"/>
    </row>
    <row r="4476" spans="1:10" hidden="1">
      <c r="A4476" s="24"/>
      <c r="H4476" s="70"/>
      <c r="J4476" s="29"/>
    </row>
    <row r="4477" spans="1:10" hidden="1">
      <c r="A4477" s="24"/>
      <c r="H4477" s="70"/>
      <c r="J4477" s="29"/>
    </row>
    <row r="4478" spans="1:10" hidden="1">
      <c r="A4478" s="24"/>
      <c r="H4478" s="70"/>
      <c r="J4478" s="29"/>
    </row>
    <row r="4479" spans="1:10" hidden="1">
      <c r="A4479" s="24"/>
      <c r="H4479" s="70"/>
      <c r="J4479" s="29"/>
    </row>
    <row r="4480" spans="1:10" hidden="1">
      <c r="A4480" s="24"/>
      <c r="H4480" s="70"/>
      <c r="J4480" s="29"/>
    </row>
    <row r="4481" spans="1:10" hidden="1">
      <c r="A4481" s="24"/>
      <c r="H4481" s="70"/>
      <c r="J4481" s="29"/>
    </row>
    <row r="4482" spans="1:10" hidden="1">
      <c r="A4482" s="24"/>
      <c r="H4482" s="70"/>
      <c r="J4482" s="29"/>
    </row>
    <row r="4483" spans="1:10" hidden="1">
      <c r="A4483" s="24"/>
      <c r="H4483" s="70"/>
      <c r="J4483" s="29"/>
    </row>
    <row r="4484" spans="1:10" hidden="1">
      <c r="A4484" s="24"/>
      <c r="H4484" s="70"/>
      <c r="J4484" s="29"/>
    </row>
    <row r="4485" spans="1:10" hidden="1">
      <c r="A4485" s="24"/>
      <c r="H4485" s="70"/>
      <c r="J4485" s="29"/>
    </row>
    <row r="4486" spans="1:10" hidden="1">
      <c r="A4486" s="24"/>
      <c r="H4486" s="70"/>
      <c r="J4486" s="29"/>
    </row>
    <row r="4487" spans="1:10" hidden="1">
      <c r="A4487" s="24"/>
      <c r="H4487" s="70"/>
      <c r="J4487" s="29"/>
    </row>
    <row r="4488" spans="1:10" hidden="1">
      <c r="A4488" s="24"/>
      <c r="H4488" s="70"/>
      <c r="J4488" s="29"/>
    </row>
    <row r="4489" spans="1:10" hidden="1">
      <c r="A4489" s="24"/>
      <c r="H4489" s="70"/>
      <c r="J4489" s="29"/>
    </row>
    <row r="4490" spans="1:10" hidden="1">
      <c r="A4490" s="24"/>
      <c r="H4490" s="70"/>
      <c r="J4490" s="29"/>
    </row>
    <row r="4491" spans="1:10" hidden="1">
      <c r="A4491" s="24"/>
      <c r="H4491" s="70"/>
      <c r="J4491" s="29"/>
    </row>
    <row r="4492" spans="1:10" hidden="1">
      <c r="A4492" s="24"/>
      <c r="H4492" s="70"/>
      <c r="J4492" s="29"/>
    </row>
    <row r="4493" spans="1:10" hidden="1">
      <c r="A4493" s="24"/>
      <c r="H4493" s="70"/>
      <c r="J4493" s="29"/>
    </row>
    <row r="4494" spans="1:10" hidden="1">
      <c r="A4494" s="24"/>
      <c r="H4494" s="70"/>
      <c r="J4494" s="29"/>
    </row>
    <row r="4495" spans="1:10" hidden="1">
      <c r="A4495" s="24"/>
      <c r="H4495" s="70"/>
      <c r="J4495" s="29"/>
    </row>
    <row r="4496" spans="1:10" hidden="1">
      <c r="A4496" s="24"/>
      <c r="H4496" s="70"/>
      <c r="J4496" s="29"/>
    </row>
    <row r="4497" spans="1:10" hidden="1">
      <c r="A4497" s="24"/>
      <c r="H4497" s="70"/>
      <c r="J4497" s="29"/>
    </row>
    <row r="4498" spans="1:10" hidden="1">
      <c r="A4498" s="24"/>
      <c r="H4498" s="70"/>
      <c r="J4498" s="29"/>
    </row>
    <row r="4499" spans="1:10" hidden="1">
      <c r="A4499" s="24"/>
      <c r="H4499" s="70"/>
      <c r="J4499" s="29"/>
    </row>
    <row r="4500" spans="1:10" hidden="1">
      <c r="A4500" s="24"/>
      <c r="H4500" s="70"/>
      <c r="J4500" s="29"/>
    </row>
    <row r="4501" spans="1:10" hidden="1">
      <c r="A4501" s="24"/>
      <c r="H4501" s="70"/>
      <c r="J4501" s="29"/>
    </row>
    <row r="4502" spans="1:10" hidden="1">
      <c r="A4502" s="24"/>
      <c r="H4502" s="70"/>
      <c r="J4502" s="29"/>
    </row>
    <row r="4503" spans="1:10" hidden="1">
      <c r="A4503" s="24"/>
      <c r="H4503" s="70"/>
      <c r="J4503" s="29"/>
    </row>
    <row r="4504" spans="1:10" hidden="1">
      <c r="A4504" s="24"/>
      <c r="H4504" s="70"/>
      <c r="J4504" s="29"/>
    </row>
    <row r="4505" spans="1:10" hidden="1">
      <c r="A4505" s="24"/>
      <c r="H4505" s="70"/>
      <c r="J4505" s="29"/>
    </row>
    <row r="4506" spans="1:10" hidden="1">
      <c r="A4506" s="24"/>
      <c r="H4506" s="70"/>
      <c r="J4506" s="29"/>
    </row>
    <row r="4507" spans="1:10" hidden="1">
      <c r="A4507" s="24"/>
      <c r="H4507" s="70"/>
      <c r="J4507" s="29"/>
    </row>
    <row r="4508" spans="1:10" hidden="1">
      <c r="A4508" s="24"/>
      <c r="H4508" s="70"/>
      <c r="J4508" s="29"/>
    </row>
    <row r="4509" spans="1:10" hidden="1">
      <c r="A4509" s="24"/>
      <c r="H4509" s="70"/>
      <c r="J4509" s="29"/>
    </row>
    <row r="4510" spans="1:10" hidden="1">
      <c r="A4510" s="24"/>
      <c r="H4510" s="70"/>
      <c r="J4510" s="29"/>
    </row>
    <row r="4511" spans="1:10" hidden="1">
      <c r="A4511" s="24"/>
      <c r="H4511" s="70"/>
      <c r="J4511" s="29"/>
    </row>
    <row r="4512" spans="1:10" hidden="1">
      <c r="A4512" s="24"/>
      <c r="H4512" s="70"/>
      <c r="J4512" s="29"/>
    </row>
    <row r="4513" spans="1:10" hidden="1">
      <c r="A4513" s="24"/>
      <c r="H4513" s="70"/>
      <c r="J4513" s="29"/>
    </row>
    <row r="4514" spans="1:10" hidden="1">
      <c r="A4514" s="24"/>
      <c r="H4514" s="70"/>
      <c r="J4514" s="29"/>
    </row>
    <row r="4515" spans="1:10" hidden="1">
      <c r="A4515" s="24"/>
      <c r="H4515" s="70"/>
      <c r="J4515" s="29"/>
    </row>
    <row r="4516" spans="1:10" hidden="1">
      <c r="A4516" s="24"/>
      <c r="H4516" s="70"/>
      <c r="J4516" s="29"/>
    </row>
    <row r="4517" spans="1:10" hidden="1">
      <c r="A4517" s="24"/>
      <c r="H4517" s="70"/>
      <c r="J4517" s="29"/>
    </row>
    <row r="4518" spans="1:10" hidden="1">
      <c r="A4518" s="24"/>
      <c r="H4518" s="70"/>
      <c r="J4518" s="29"/>
    </row>
    <row r="4519" spans="1:10" hidden="1">
      <c r="A4519" s="24"/>
      <c r="H4519" s="70"/>
      <c r="J4519" s="29"/>
    </row>
    <row r="4520" spans="1:10" hidden="1">
      <c r="A4520" s="24"/>
      <c r="H4520" s="70"/>
      <c r="J4520" s="29"/>
    </row>
    <row r="4521" spans="1:10" hidden="1">
      <c r="A4521" s="24"/>
      <c r="H4521" s="70"/>
      <c r="J4521" s="29"/>
    </row>
    <row r="4522" spans="1:10" hidden="1">
      <c r="A4522" s="24"/>
      <c r="H4522" s="70"/>
      <c r="J4522" s="29"/>
    </row>
    <row r="4523" spans="1:10" hidden="1">
      <c r="A4523" s="24"/>
      <c r="H4523" s="70"/>
      <c r="J4523" s="29"/>
    </row>
    <row r="4524" spans="1:10" hidden="1">
      <c r="A4524" s="24"/>
      <c r="H4524" s="70"/>
      <c r="J4524" s="29"/>
    </row>
    <row r="4525" spans="1:10" hidden="1">
      <c r="A4525" s="24"/>
      <c r="H4525" s="70"/>
      <c r="J4525" s="29"/>
    </row>
    <row r="4526" spans="1:10" hidden="1">
      <c r="A4526" s="24"/>
      <c r="H4526" s="70"/>
      <c r="J4526" s="29"/>
    </row>
    <row r="4527" spans="1:10" hidden="1">
      <c r="A4527" s="24"/>
      <c r="H4527" s="70"/>
      <c r="J4527" s="29"/>
    </row>
    <row r="4528" spans="1:10" hidden="1">
      <c r="A4528" s="24"/>
      <c r="H4528" s="70"/>
      <c r="J4528" s="29"/>
    </row>
    <row r="4529" spans="1:10" hidden="1">
      <c r="A4529" s="24"/>
      <c r="H4529" s="70"/>
      <c r="J4529" s="29"/>
    </row>
    <row r="4530" spans="1:10" hidden="1">
      <c r="A4530" s="24"/>
      <c r="H4530" s="70"/>
      <c r="J4530" s="29"/>
    </row>
    <row r="4531" spans="1:10" hidden="1">
      <c r="A4531" s="24"/>
      <c r="H4531" s="70"/>
      <c r="J4531" s="29"/>
    </row>
    <row r="4532" spans="1:10" hidden="1">
      <c r="A4532" s="24"/>
      <c r="H4532" s="70"/>
      <c r="J4532" s="29"/>
    </row>
    <row r="4533" spans="1:10" hidden="1">
      <c r="A4533" s="24"/>
      <c r="H4533" s="70"/>
      <c r="J4533" s="29"/>
    </row>
    <row r="4534" spans="1:10" hidden="1">
      <c r="A4534" s="24"/>
      <c r="H4534" s="70"/>
      <c r="J4534" s="29"/>
    </row>
    <row r="4535" spans="1:10" hidden="1">
      <c r="A4535" s="24"/>
      <c r="H4535" s="70"/>
      <c r="J4535" s="29"/>
    </row>
    <row r="4536" spans="1:10" hidden="1">
      <c r="A4536" s="24"/>
      <c r="H4536" s="70"/>
      <c r="J4536" s="29"/>
    </row>
    <row r="4537" spans="1:10" hidden="1">
      <c r="A4537" s="24"/>
      <c r="H4537" s="70"/>
      <c r="J4537" s="29"/>
    </row>
    <row r="4538" spans="1:10" hidden="1">
      <c r="A4538" s="24"/>
      <c r="H4538" s="70"/>
      <c r="J4538" s="29"/>
    </row>
    <row r="4539" spans="1:10" hidden="1">
      <c r="A4539" s="24"/>
      <c r="H4539" s="70"/>
      <c r="J4539" s="29"/>
    </row>
    <row r="4540" spans="1:10" hidden="1">
      <c r="A4540" s="24"/>
      <c r="H4540" s="70"/>
      <c r="J4540" s="29"/>
    </row>
    <row r="4541" spans="1:10" hidden="1">
      <c r="A4541" s="24"/>
      <c r="H4541" s="70"/>
      <c r="J4541" s="29"/>
    </row>
    <row r="4542" spans="1:10" hidden="1">
      <c r="A4542" s="24"/>
      <c r="H4542" s="70"/>
      <c r="J4542" s="29"/>
    </row>
    <row r="4543" spans="1:10" hidden="1">
      <c r="A4543" s="24"/>
      <c r="H4543" s="70"/>
      <c r="J4543" s="29"/>
    </row>
    <row r="4544" spans="1:10" hidden="1">
      <c r="A4544" s="24"/>
      <c r="H4544" s="70"/>
      <c r="J4544" s="29"/>
    </row>
    <row r="4545" spans="1:10" hidden="1">
      <c r="A4545" s="24"/>
      <c r="H4545" s="70"/>
      <c r="J4545" s="29"/>
    </row>
    <row r="4546" spans="1:10" hidden="1">
      <c r="A4546" s="24"/>
      <c r="H4546" s="70"/>
      <c r="J4546" s="29"/>
    </row>
    <row r="4547" spans="1:10" hidden="1">
      <c r="A4547" s="24"/>
      <c r="H4547" s="70"/>
      <c r="J4547" s="29"/>
    </row>
    <row r="4548" spans="1:10" hidden="1">
      <c r="A4548" s="24"/>
      <c r="H4548" s="70"/>
      <c r="J4548" s="29"/>
    </row>
    <row r="4549" spans="1:10" hidden="1">
      <c r="A4549" s="24"/>
      <c r="H4549" s="70"/>
      <c r="J4549" s="29"/>
    </row>
    <row r="4550" spans="1:10" hidden="1">
      <c r="A4550" s="24"/>
      <c r="H4550" s="70"/>
      <c r="J4550" s="29"/>
    </row>
    <row r="4551" spans="1:10" hidden="1">
      <c r="A4551" s="24"/>
      <c r="H4551" s="70"/>
      <c r="J4551" s="29"/>
    </row>
    <row r="4552" spans="1:10" hidden="1">
      <c r="A4552" s="24"/>
      <c r="H4552" s="70"/>
      <c r="J4552" s="29"/>
    </row>
    <row r="4553" spans="1:10" hidden="1">
      <c r="A4553" s="24"/>
      <c r="H4553" s="70"/>
      <c r="J4553" s="29"/>
    </row>
    <row r="4554" spans="1:10" hidden="1">
      <c r="A4554" s="24"/>
      <c r="H4554" s="70"/>
      <c r="J4554" s="29"/>
    </row>
    <row r="4555" spans="1:10" hidden="1">
      <c r="A4555" s="24"/>
      <c r="H4555" s="70"/>
      <c r="J4555" s="29"/>
    </row>
    <row r="4556" spans="1:10" hidden="1">
      <c r="A4556" s="24"/>
      <c r="H4556" s="70"/>
      <c r="J4556" s="29"/>
    </row>
    <row r="4557" spans="1:10" hidden="1">
      <c r="A4557" s="24"/>
      <c r="H4557" s="70"/>
      <c r="J4557" s="29"/>
    </row>
    <row r="4558" spans="1:10" hidden="1">
      <c r="A4558" s="24"/>
      <c r="H4558" s="70"/>
      <c r="J4558" s="29"/>
    </row>
    <row r="4559" spans="1:10" hidden="1">
      <c r="A4559" s="24"/>
      <c r="H4559" s="70"/>
      <c r="J4559" s="29"/>
    </row>
    <row r="4560" spans="1:10" hidden="1">
      <c r="A4560" s="24"/>
      <c r="H4560" s="70"/>
      <c r="J4560" s="29"/>
    </row>
    <row r="4561" spans="1:10" hidden="1">
      <c r="A4561" s="24"/>
      <c r="H4561" s="70"/>
      <c r="J4561" s="29"/>
    </row>
    <row r="4562" spans="1:10" hidden="1">
      <c r="A4562" s="24"/>
      <c r="H4562" s="70"/>
      <c r="J4562" s="29"/>
    </row>
    <row r="4563" spans="1:10" hidden="1">
      <c r="A4563" s="24"/>
      <c r="H4563" s="70"/>
      <c r="J4563" s="29"/>
    </row>
    <row r="4564" spans="1:10" hidden="1">
      <c r="A4564" s="24"/>
      <c r="H4564" s="70"/>
      <c r="J4564" s="29"/>
    </row>
    <row r="4565" spans="1:10" hidden="1">
      <c r="A4565" s="24"/>
      <c r="H4565" s="70"/>
      <c r="J4565" s="29"/>
    </row>
    <row r="4566" spans="1:10" hidden="1">
      <c r="A4566" s="24"/>
      <c r="H4566" s="70"/>
      <c r="J4566" s="29"/>
    </row>
    <row r="4567" spans="1:10" hidden="1">
      <c r="A4567" s="24"/>
      <c r="H4567" s="70"/>
      <c r="J4567" s="29"/>
    </row>
    <row r="4568" spans="1:10" hidden="1">
      <c r="A4568" s="24"/>
      <c r="H4568" s="70"/>
      <c r="J4568" s="29"/>
    </row>
    <row r="4569" spans="1:10" hidden="1">
      <c r="A4569" s="24"/>
      <c r="H4569" s="70"/>
      <c r="J4569" s="29"/>
    </row>
    <row r="4570" spans="1:10" hidden="1">
      <c r="A4570" s="24"/>
      <c r="H4570" s="70"/>
      <c r="J4570" s="29"/>
    </row>
    <row r="4571" spans="1:10" hidden="1">
      <c r="A4571" s="24"/>
      <c r="H4571" s="70"/>
      <c r="J4571" s="29"/>
    </row>
    <row r="4572" spans="1:10" hidden="1">
      <c r="A4572" s="24"/>
      <c r="H4572" s="70"/>
      <c r="J4572" s="29"/>
    </row>
    <row r="4573" spans="1:10" hidden="1">
      <c r="A4573" s="24"/>
      <c r="H4573" s="70"/>
      <c r="J4573" s="29"/>
    </row>
    <row r="4574" spans="1:10" hidden="1">
      <c r="A4574" s="24"/>
      <c r="H4574" s="70"/>
      <c r="J4574" s="29"/>
    </row>
    <row r="4575" spans="1:10" hidden="1">
      <c r="A4575" s="24"/>
      <c r="H4575" s="70"/>
      <c r="J4575" s="29"/>
    </row>
    <row r="4576" spans="1:10" hidden="1">
      <c r="A4576" s="24"/>
      <c r="H4576" s="70"/>
      <c r="J4576" s="29"/>
    </row>
    <row r="4577" spans="1:10" hidden="1">
      <c r="A4577" s="24"/>
      <c r="H4577" s="70"/>
      <c r="J4577" s="29"/>
    </row>
    <row r="4578" spans="1:10" hidden="1">
      <c r="A4578" s="24"/>
      <c r="H4578" s="70"/>
      <c r="J4578" s="29"/>
    </row>
    <row r="4579" spans="1:10" hidden="1">
      <c r="A4579" s="24"/>
      <c r="H4579" s="70"/>
      <c r="J4579" s="29"/>
    </row>
    <row r="4580" spans="1:10" hidden="1">
      <c r="A4580" s="24"/>
      <c r="H4580" s="70"/>
      <c r="J4580" s="29"/>
    </row>
    <row r="4581" spans="1:10" hidden="1">
      <c r="A4581" s="24"/>
      <c r="H4581" s="70"/>
      <c r="J4581" s="29"/>
    </row>
    <row r="4582" spans="1:10" hidden="1">
      <c r="A4582" s="24"/>
      <c r="H4582" s="70"/>
      <c r="J4582" s="29"/>
    </row>
    <row r="4583" spans="1:10" hidden="1">
      <c r="A4583" s="24"/>
      <c r="H4583" s="70"/>
      <c r="J4583" s="29"/>
    </row>
    <row r="4584" spans="1:10" hidden="1">
      <c r="A4584" s="24"/>
      <c r="H4584" s="70"/>
      <c r="J4584" s="29"/>
    </row>
    <row r="4585" spans="1:10" hidden="1">
      <c r="A4585" s="24"/>
      <c r="H4585" s="70"/>
      <c r="J4585" s="29"/>
    </row>
    <row r="4586" spans="1:10" hidden="1">
      <c r="A4586" s="24"/>
      <c r="H4586" s="70"/>
      <c r="J4586" s="29"/>
    </row>
    <row r="4587" spans="1:10" hidden="1">
      <c r="A4587" s="24"/>
      <c r="H4587" s="70"/>
      <c r="J4587" s="29"/>
    </row>
    <row r="4588" spans="1:10" hidden="1">
      <c r="A4588" s="24"/>
      <c r="H4588" s="70"/>
      <c r="J4588" s="29"/>
    </row>
    <row r="4589" spans="1:10" hidden="1">
      <c r="A4589" s="24"/>
      <c r="H4589" s="70"/>
      <c r="J4589" s="29"/>
    </row>
    <row r="4590" spans="1:10" hidden="1">
      <c r="A4590" s="24"/>
      <c r="H4590" s="70"/>
      <c r="J4590" s="29"/>
    </row>
    <row r="4591" spans="1:10" hidden="1">
      <c r="A4591" s="24"/>
      <c r="H4591" s="70"/>
      <c r="J4591" s="29"/>
    </row>
    <row r="4592" spans="1:10" hidden="1">
      <c r="A4592" s="24"/>
      <c r="H4592" s="70"/>
      <c r="J4592" s="29"/>
    </row>
    <row r="4593" spans="1:10" hidden="1">
      <c r="A4593" s="24"/>
      <c r="H4593" s="70"/>
      <c r="J4593" s="29"/>
    </row>
    <row r="4594" spans="1:10" hidden="1">
      <c r="A4594" s="24"/>
      <c r="H4594" s="70"/>
      <c r="J4594" s="29"/>
    </row>
    <row r="4595" spans="1:10" hidden="1">
      <c r="A4595" s="24"/>
      <c r="H4595" s="70"/>
      <c r="J4595" s="29"/>
    </row>
    <row r="4596" spans="1:10" hidden="1">
      <c r="A4596" s="24"/>
      <c r="H4596" s="70"/>
      <c r="J4596" s="29"/>
    </row>
    <row r="4597" spans="1:10" hidden="1">
      <c r="A4597" s="24"/>
      <c r="H4597" s="70"/>
      <c r="J4597" s="29"/>
    </row>
    <row r="4598" spans="1:10" hidden="1">
      <c r="A4598" s="24"/>
      <c r="H4598" s="70"/>
      <c r="J4598" s="29"/>
    </row>
    <row r="4599" spans="1:10" hidden="1">
      <c r="A4599" s="24"/>
      <c r="H4599" s="70"/>
      <c r="J4599" s="29"/>
    </row>
    <row r="4600" spans="1:10" hidden="1">
      <c r="A4600" s="24"/>
      <c r="H4600" s="70"/>
      <c r="J4600" s="29"/>
    </row>
    <row r="4601" spans="1:10" hidden="1">
      <c r="A4601" s="24"/>
      <c r="H4601" s="70"/>
      <c r="J4601" s="29"/>
    </row>
    <row r="4602" spans="1:10" hidden="1">
      <c r="A4602" s="24"/>
      <c r="H4602" s="70"/>
      <c r="J4602" s="29"/>
    </row>
    <row r="4603" spans="1:10" hidden="1">
      <c r="A4603" s="24"/>
      <c r="H4603" s="70"/>
      <c r="J4603" s="29"/>
    </row>
    <row r="4604" spans="1:10" hidden="1">
      <c r="A4604" s="24"/>
      <c r="H4604" s="70"/>
      <c r="J4604" s="29"/>
    </row>
    <row r="4605" spans="1:10" hidden="1">
      <c r="A4605" s="24"/>
      <c r="H4605" s="70"/>
      <c r="J4605" s="29"/>
    </row>
    <row r="4606" spans="1:10" hidden="1">
      <c r="A4606" s="24"/>
      <c r="H4606" s="70"/>
      <c r="J4606" s="29"/>
    </row>
    <row r="4607" spans="1:10" hidden="1">
      <c r="A4607" s="24"/>
      <c r="H4607" s="70"/>
      <c r="J4607" s="29"/>
    </row>
    <row r="4608" spans="1:10" hidden="1">
      <c r="A4608" s="24"/>
      <c r="H4608" s="70"/>
      <c r="J4608" s="29"/>
    </row>
    <row r="4609" spans="1:10" hidden="1">
      <c r="A4609" s="24"/>
      <c r="H4609" s="70"/>
      <c r="J4609" s="29"/>
    </row>
    <row r="4610" spans="1:10" hidden="1">
      <c r="A4610" s="24"/>
      <c r="H4610" s="70"/>
      <c r="J4610" s="29"/>
    </row>
    <row r="4611" spans="1:10" hidden="1">
      <c r="A4611" s="24"/>
      <c r="H4611" s="70"/>
      <c r="J4611" s="29"/>
    </row>
    <row r="4612" spans="1:10" hidden="1">
      <c r="A4612" s="24"/>
      <c r="H4612" s="70"/>
      <c r="J4612" s="29"/>
    </row>
    <row r="4613" spans="1:10" hidden="1">
      <c r="A4613" s="24"/>
      <c r="H4613" s="70"/>
      <c r="J4613" s="29"/>
    </row>
    <row r="4614" spans="1:10" hidden="1">
      <c r="A4614" s="24"/>
      <c r="H4614" s="70"/>
      <c r="J4614" s="29"/>
    </row>
    <row r="4615" spans="1:10" hidden="1">
      <c r="A4615" s="24"/>
      <c r="H4615" s="70"/>
      <c r="J4615" s="29"/>
    </row>
    <row r="4616" spans="1:10" hidden="1">
      <c r="A4616" s="24"/>
      <c r="H4616" s="70"/>
      <c r="J4616" s="29"/>
    </row>
    <row r="4617" spans="1:10" hidden="1">
      <c r="A4617" s="24"/>
      <c r="H4617" s="70"/>
      <c r="J4617" s="29"/>
    </row>
    <row r="4618" spans="1:10" hidden="1">
      <c r="A4618" s="24"/>
      <c r="H4618" s="70"/>
      <c r="J4618" s="29"/>
    </row>
    <row r="4619" spans="1:10" hidden="1">
      <c r="A4619" s="24"/>
      <c r="H4619" s="70"/>
      <c r="J4619" s="29"/>
    </row>
    <row r="4620" spans="1:10" hidden="1">
      <c r="A4620" s="24"/>
      <c r="H4620" s="70"/>
      <c r="J4620" s="29"/>
    </row>
    <row r="4621" spans="1:10" hidden="1">
      <c r="A4621" s="24"/>
      <c r="H4621" s="70"/>
      <c r="J4621" s="29"/>
    </row>
    <row r="4622" spans="1:10" hidden="1">
      <c r="A4622" s="24"/>
      <c r="H4622" s="70"/>
      <c r="J4622" s="29"/>
    </row>
    <row r="4623" spans="1:10" hidden="1">
      <c r="A4623" s="24"/>
      <c r="H4623" s="70"/>
      <c r="J4623" s="29"/>
    </row>
    <row r="4624" spans="1:10" hidden="1">
      <c r="A4624" s="24"/>
      <c r="H4624" s="70"/>
      <c r="J4624" s="29"/>
    </row>
    <row r="4625" spans="1:10" hidden="1">
      <c r="A4625" s="24"/>
      <c r="H4625" s="70"/>
      <c r="J4625" s="29"/>
    </row>
    <row r="4626" spans="1:10" hidden="1">
      <c r="A4626" s="24"/>
      <c r="H4626" s="70"/>
      <c r="J4626" s="29"/>
    </row>
    <row r="4627" spans="1:10" hidden="1">
      <c r="A4627" s="24"/>
      <c r="H4627" s="70"/>
      <c r="J4627" s="29"/>
    </row>
    <row r="4628" spans="1:10" hidden="1">
      <c r="A4628" s="24"/>
      <c r="H4628" s="70"/>
      <c r="J4628" s="29"/>
    </row>
    <row r="4629" spans="1:10" hidden="1">
      <c r="A4629" s="24"/>
      <c r="H4629" s="70"/>
      <c r="J4629" s="29"/>
    </row>
    <row r="4630" spans="1:10" hidden="1">
      <c r="A4630" s="24"/>
      <c r="H4630" s="70"/>
      <c r="J4630" s="29"/>
    </row>
    <row r="4631" spans="1:10" hidden="1">
      <c r="A4631" s="24"/>
      <c r="H4631" s="70"/>
      <c r="J4631" s="29"/>
    </row>
    <row r="4632" spans="1:10" hidden="1">
      <c r="A4632" s="24"/>
      <c r="H4632" s="70"/>
      <c r="J4632" s="29"/>
    </row>
    <row r="4633" spans="1:10" hidden="1">
      <c r="A4633" s="24"/>
      <c r="H4633" s="70"/>
      <c r="J4633" s="29"/>
    </row>
    <row r="4634" spans="1:10" hidden="1">
      <c r="A4634" s="24"/>
      <c r="H4634" s="70"/>
      <c r="J4634" s="29"/>
    </row>
    <row r="4635" spans="1:10" hidden="1">
      <c r="A4635" s="24"/>
      <c r="H4635" s="70"/>
      <c r="J4635" s="29"/>
    </row>
    <row r="4636" spans="1:10" hidden="1">
      <c r="A4636" s="24"/>
      <c r="H4636" s="70"/>
      <c r="J4636" s="29"/>
    </row>
    <row r="4637" spans="1:10" hidden="1">
      <c r="A4637" s="24"/>
      <c r="H4637" s="70"/>
      <c r="J4637" s="29"/>
    </row>
    <row r="4638" spans="1:10" hidden="1">
      <c r="A4638" s="24"/>
      <c r="H4638" s="70"/>
      <c r="J4638" s="29"/>
    </row>
    <row r="4639" spans="1:10" hidden="1">
      <c r="A4639" s="24"/>
      <c r="H4639" s="70"/>
      <c r="J4639" s="29"/>
    </row>
    <row r="4640" spans="1:10" hidden="1">
      <c r="A4640" s="24"/>
      <c r="H4640" s="70"/>
      <c r="J4640" s="29"/>
    </row>
    <row r="4641" spans="1:10" hidden="1">
      <c r="A4641" s="24"/>
      <c r="H4641" s="70"/>
      <c r="J4641" s="29"/>
    </row>
    <row r="4642" spans="1:10" hidden="1">
      <c r="A4642" s="24"/>
      <c r="H4642" s="70"/>
      <c r="J4642" s="29"/>
    </row>
    <row r="4643" spans="1:10" hidden="1">
      <c r="A4643" s="24"/>
      <c r="H4643" s="70"/>
      <c r="J4643" s="29"/>
    </row>
    <row r="4644" spans="1:10" hidden="1">
      <c r="A4644" s="24"/>
      <c r="H4644" s="70"/>
      <c r="J4644" s="29"/>
    </row>
    <row r="4645" spans="1:10" hidden="1">
      <c r="A4645" s="24"/>
      <c r="H4645" s="70"/>
      <c r="J4645" s="29"/>
    </row>
    <row r="4646" spans="1:10" hidden="1">
      <c r="A4646" s="24"/>
      <c r="H4646" s="70"/>
      <c r="J4646" s="29"/>
    </row>
    <row r="4647" spans="1:10" hidden="1">
      <c r="A4647" s="24"/>
      <c r="H4647" s="70"/>
      <c r="J4647" s="29"/>
    </row>
    <row r="4648" spans="1:10" hidden="1">
      <c r="A4648" s="24"/>
      <c r="H4648" s="70"/>
      <c r="J4648" s="29"/>
    </row>
    <row r="4649" spans="1:10" hidden="1">
      <c r="A4649" s="24"/>
      <c r="H4649" s="70"/>
      <c r="J4649" s="29"/>
    </row>
    <row r="4650" spans="1:10" hidden="1">
      <c r="A4650" s="24"/>
      <c r="H4650" s="70"/>
      <c r="J4650" s="29"/>
    </row>
    <row r="4651" spans="1:10" hidden="1">
      <c r="A4651" s="24"/>
      <c r="H4651" s="70"/>
      <c r="J4651" s="29"/>
    </row>
    <row r="4652" spans="1:10" hidden="1">
      <c r="A4652" s="24"/>
      <c r="H4652" s="70"/>
      <c r="J4652" s="29"/>
    </row>
    <row r="4653" spans="1:10" hidden="1">
      <c r="A4653" s="24"/>
      <c r="H4653" s="70"/>
      <c r="J4653" s="29"/>
    </row>
    <row r="4654" spans="1:10" hidden="1">
      <c r="A4654" s="24"/>
      <c r="H4654" s="70"/>
      <c r="J4654" s="29"/>
    </row>
    <row r="4655" spans="1:10" hidden="1">
      <c r="A4655" s="24"/>
      <c r="H4655" s="70"/>
      <c r="J4655" s="29"/>
    </row>
    <row r="4656" spans="1:10" hidden="1">
      <c r="A4656" s="24"/>
      <c r="H4656" s="70"/>
      <c r="J4656" s="29"/>
    </row>
    <row r="4657" spans="1:10" hidden="1">
      <c r="A4657" s="24"/>
      <c r="H4657" s="70"/>
      <c r="J4657" s="29"/>
    </row>
    <row r="4658" spans="1:10" hidden="1">
      <c r="A4658" s="24"/>
      <c r="H4658" s="70"/>
      <c r="J4658" s="29"/>
    </row>
    <row r="4659" spans="1:10" hidden="1">
      <c r="A4659" s="24"/>
      <c r="H4659" s="70"/>
      <c r="J4659" s="29"/>
    </row>
    <row r="4660" spans="1:10" hidden="1">
      <c r="A4660" s="24"/>
      <c r="H4660" s="70"/>
      <c r="J4660" s="29"/>
    </row>
    <row r="4661" spans="1:10" hidden="1">
      <c r="A4661" s="24"/>
      <c r="H4661" s="70"/>
      <c r="J4661" s="29"/>
    </row>
    <row r="4662" spans="1:10" hidden="1">
      <c r="A4662" s="24"/>
      <c r="H4662" s="70"/>
      <c r="J4662" s="29"/>
    </row>
    <row r="4663" spans="1:10" hidden="1">
      <c r="A4663" s="24"/>
      <c r="H4663" s="70"/>
      <c r="J4663" s="29"/>
    </row>
    <row r="4664" spans="1:10" hidden="1">
      <c r="A4664" s="24"/>
      <c r="H4664" s="70"/>
      <c r="J4664" s="29"/>
    </row>
    <row r="4665" spans="1:10" hidden="1">
      <c r="A4665" s="24"/>
      <c r="H4665" s="70"/>
      <c r="J4665" s="29"/>
    </row>
    <row r="4666" spans="1:10" hidden="1">
      <c r="A4666" s="24"/>
      <c r="H4666" s="70"/>
      <c r="J4666" s="29"/>
    </row>
    <row r="4667" spans="1:10" hidden="1">
      <c r="A4667" s="24"/>
      <c r="H4667" s="70"/>
      <c r="J4667" s="29"/>
    </row>
    <row r="4668" spans="1:10" hidden="1">
      <c r="A4668" s="24"/>
      <c r="H4668" s="70"/>
      <c r="J4668" s="29"/>
    </row>
    <row r="4669" spans="1:10" hidden="1">
      <c r="A4669" s="24"/>
      <c r="H4669" s="70"/>
      <c r="J4669" s="29"/>
    </row>
    <row r="4670" spans="1:10" hidden="1">
      <c r="A4670" s="24"/>
      <c r="H4670" s="70"/>
      <c r="J4670" s="29"/>
    </row>
    <row r="4671" spans="1:10" hidden="1">
      <c r="A4671" s="24"/>
      <c r="H4671" s="70"/>
      <c r="J4671" s="29"/>
    </row>
    <row r="4672" spans="1:10" hidden="1">
      <c r="A4672" s="24"/>
      <c r="H4672" s="70"/>
      <c r="J4672" s="29"/>
    </row>
    <row r="4673" spans="1:10" hidden="1">
      <c r="A4673" s="24"/>
      <c r="H4673" s="70"/>
      <c r="J4673" s="29"/>
    </row>
    <row r="4674" spans="1:10" hidden="1">
      <c r="A4674" s="24"/>
      <c r="H4674" s="70"/>
      <c r="J4674" s="29"/>
    </row>
    <row r="4675" spans="1:10" hidden="1">
      <c r="A4675" s="24"/>
      <c r="H4675" s="70"/>
      <c r="J4675" s="29"/>
    </row>
    <row r="4676" spans="1:10" hidden="1">
      <c r="A4676" s="24"/>
      <c r="H4676" s="70"/>
      <c r="J4676" s="29"/>
    </row>
    <row r="4677" spans="1:10" hidden="1">
      <c r="A4677" s="24"/>
      <c r="H4677" s="70"/>
      <c r="J4677" s="29"/>
    </row>
    <row r="4678" spans="1:10" hidden="1">
      <c r="A4678" s="24"/>
      <c r="H4678" s="70"/>
      <c r="J4678" s="29"/>
    </row>
    <row r="4679" spans="1:10" hidden="1">
      <c r="A4679" s="24"/>
      <c r="H4679" s="70"/>
      <c r="J4679" s="29"/>
    </row>
    <row r="4680" spans="1:10" hidden="1">
      <c r="A4680" s="24"/>
      <c r="H4680" s="70"/>
      <c r="J4680" s="29"/>
    </row>
    <row r="4681" spans="1:10" hidden="1">
      <c r="A4681" s="24"/>
      <c r="H4681" s="70"/>
      <c r="J4681" s="29"/>
    </row>
    <row r="4682" spans="1:10" hidden="1">
      <c r="A4682" s="24"/>
      <c r="H4682" s="70"/>
      <c r="J4682" s="29"/>
    </row>
    <row r="4683" spans="1:10" hidden="1">
      <c r="A4683" s="24"/>
      <c r="H4683" s="70"/>
      <c r="J4683" s="29"/>
    </row>
    <row r="4684" spans="1:10" hidden="1">
      <c r="A4684" s="24"/>
      <c r="H4684" s="70"/>
      <c r="J4684" s="29"/>
    </row>
    <row r="4685" spans="1:10" hidden="1">
      <c r="A4685" s="24"/>
      <c r="H4685" s="70"/>
      <c r="J4685" s="29"/>
    </row>
    <row r="4686" spans="1:10" hidden="1">
      <c r="A4686" s="24"/>
      <c r="H4686" s="70"/>
      <c r="J4686" s="29"/>
    </row>
    <row r="4687" spans="1:10" hidden="1">
      <c r="A4687" s="24"/>
      <c r="H4687" s="70"/>
      <c r="J4687" s="29"/>
    </row>
    <row r="4688" spans="1:10" hidden="1">
      <c r="A4688" s="24"/>
      <c r="H4688" s="70"/>
      <c r="J4688" s="29"/>
    </row>
    <row r="4689" spans="1:10" hidden="1">
      <c r="A4689" s="24"/>
      <c r="H4689" s="70"/>
      <c r="J4689" s="29"/>
    </row>
    <row r="4690" spans="1:10" hidden="1">
      <c r="A4690" s="24"/>
      <c r="H4690" s="70"/>
      <c r="J4690" s="29"/>
    </row>
    <row r="4691" spans="1:10" hidden="1">
      <c r="A4691" s="24"/>
      <c r="H4691" s="70"/>
      <c r="J4691" s="29"/>
    </row>
    <row r="4692" spans="1:10" hidden="1">
      <c r="A4692" s="24"/>
      <c r="H4692" s="70"/>
      <c r="J4692" s="29"/>
    </row>
    <row r="4693" spans="1:10" hidden="1">
      <c r="A4693" s="24"/>
      <c r="H4693" s="70"/>
      <c r="J4693" s="29"/>
    </row>
    <row r="4694" spans="1:10" hidden="1">
      <c r="A4694" s="24"/>
      <c r="H4694" s="70"/>
      <c r="J4694" s="29"/>
    </row>
    <row r="4695" spans="1:10" hidden="1">
      <c r="A4695" s="24"/>
      <c r="H4695" s="70"/>
      <c r="J4695" s="29"/>
    </row>
    <row r="4696" spans="1:10" hidden="1">
      <c r="A4696" s="24"/>
      <c r="H4696" s="70"/>
      <c r="J4696" s="29"/>
    </row>
    <row r="4697" spans="1:10" hidden="1">
      <c r="A4697" s="24"/>
      <c r="H4697" s="70"/>
      <c r="J4697" s="29"/>
    </row>
    <row r="4698" spans="1:10" hidden="1">
      <c r="A4698" s="24"/>
      <c r="H4698" s="70"/>
      <c r="J4698" s="29"/>
    </row>
    <row r="4699" spans="1:10" hidden="1">
      <c r="A4699" s="24"/>
      <c r="H4699" s="70"/>
      <c r="J4699" s="29"/>
    </row>
    <row r="4700" spans="1:10" hidden="1">
      <c r="A4700" s="24"/>
      <c r="H4700" s="70"/>
      <c r="J4700" s="29"/>
    </row>
    <row r="4701" spans="1:10" hidden="1">
      <c r="A4701" s="24"/>
      <c r="H4701" s="70"/>
      <c r="J4701" s="29"/>
    </row>
    <row r="4702" spans="1:10" hidden="1">
      <c r="A4702" s="24"/>
      <c r="H4702" s="70"/>
      <c r="J4702" s="29"/>
    </row>
    <row r="4703" spans="1:10" hidden="1">
      <c r="A4703" s="24"/>
      <c r="H4703" s="70"/>
      <c r="J4703" s="29"/>
    </row>
    <row r="4704" spans="1:10" hidden="1">
      <c r="A4704" s="24"/>
      <c r="H4704" s="70"/>
      <c r="J4704" s="29"/>
    </row>
    <row r="4705" spans="1:10" hidden="1">
      <c r="A4705" s="24"/>
      <c r="H4705" s="70"/>
      <c r="J4705" s="29"/>
    </row>
    <row r="4706" spans="1:10" hidden="1">
      <c r="A4706" s="24"/>
      <c r="H4706" s="70"/>
      <c r="J4706" s="29"/>
    </row>
    <row r="4707" spans="1:10" hidden="1">
      <c r="A4707" s="24"/>
      <c r="H4707" s="70"/>
      <c r="J4707" s="29"/>
    </row>
    <row r="4708" spans="1:10" hidden="1">
      <c r="A4708" s="24"/>
      <c r="H4708" s="70"/>
      <c r="J4708" s="29"/>
    </row>
    <row r="4709" spans="1:10" hidden="1">
      <c r="A4709" s="24"/>
      <c r="H4709" s="70"/>
      <c r="J4709" s="29"/>
    </row>
    <row r="4710" spans="1:10" hidden="1">
      <c r="A4710" s="24"/>
      <c r="H4710" s="70"/>
      <c r="J4710" s="29"/>
    </row>
    <row r="4711" spans="1:10" hidden="1">
      <c r="A4711" s="24"/>
      <c r="H4711" s="70"/>
      <c r="J4711" s="29"/>
    </row>
    <row r="4712" spans="1:10" hidden="1">
      <c r="A4712" s="24"/>
      <c r="H4712" s="70"/>
      <c r="J4712" s="29"/>
    </row>
    <row r="4713" spans="1:10" hidden="1">
      <c r="A4713" s="24"/>
      <c r="H4713" s="70"/>
      <c r="J4713" s="29"/>
    </row>
    <row r="4714" spans="1:10" hidden="1">
      <c r="A4714" s="24"/>
      <c r="H4714" s="70"/>
      <c r="J4714" s="29"/>
    </row>
    <row r="4715" spans="1:10" hidden="1">
      <c r="A4715" s="24"/>
      <c r="H4715" s="70"/>
      <c r="J4715" s="29"/>
    </row>
    <row r="4716" spans="1:10" hidden="1">
      <c r="A4716" s="24"/>
      <c r="H4716" s="70"/>
      <c r="J4716" s="29"/>
    </row>
    <row r="4717" spans="1:10" hidden="1">
      <c r="A4717" s="24"/>
      <c r="H4717" s="70"/>
      <c r="J4717" s="29"/>
    </row>
    <row r="4718" spans="1:10" hidden="1">
      <c r="A4718" s="24"/>
      <c r="H4718" s="70"/>
      <c r="J4718" s="29"/>
    </row>
    <row r="4719" spans="1:10" hidden="1">
      <c r="A4719" s="24"/>
      <c r="H4719" s="70"/>
      <c r="J4719" s="29"/>
    </row>
    <row r="4720" spans="1:10" hidden="1">
      <c r="A4720" s="24"/>
      <c r="H4720" s="70"/>
      <c r="J4720" s="29"/>
    </row>
    <row r="4721" spans="1:10" hidden="1">
      <c r="A4721" s="24"/>
      <c r="H4721" s="70"/>
      <c r="J4721" s="29"/>
    </row>
    <row r="4722" spans="1:10" hidden="1">
      <c r="A4722" s="24"/>
      <c r="H4722" s="70"/>
      <c r="J4722" s="29"/>
    </row>
    <row r="4723" spans="1:10" hidden="1">
      <c r="A4723" s="24"/>
      <c r="H4723" s="70"/>
      <c r="J4723" s="29"/>
    </row>
    <row r="4724" spans="1:10" hidden="1">
      <c r="A4724" s="24"/>
      <c r="H4724" s="70"/>
      <c r="J4724" s="29"/>
    </row>
    <row r="4725" spans="1:10" hidden="1">
      <c r="A4725" s="24"/>
      <c r="H4725" s="70"/>
      <c r="J4725" s="29"/>
    </row>
    <row r="4726" spans="1:10" hidden="1">
      <c r="A4726" s="24"/>
      <c r="H4726" s="70"/>
      <c r="J4726" s="29"/>
    </row>
    <row r="4727" spans="1:10" hidden="1">
      <c r="A4727" s="24"/>
      <c r="H4727" s="70"/>
      <c r="J4727" s="29"/>
    </row>
    <row r="4728" spans="1:10" hidden="1">
      <c r="A4728" s="24"/>
      <c r="H4728" s="70"/>
      <c r="J4728" s="29"/>
    </row>
    <row r="4729" spans="1:10" hidden="1">
      <c r="A4729" s="24"/>
      <c r="H4729" s="70"/>
      <c r="J4729" s="29"/>
    </row>
    <row r="4730" spans="1:10" hidden="1">
      <c r="A4730" s="24"/>
      <c r="H4730" s="70"/>
      <c r="J4730" s="29"/>
    </row>
    <row r="4731" spans="1:10" hidden="1">
      <c r="A4731" s="24"/>
      <c r="H4731" s="70"/>
      <c r="J4731" s="29"/>
    </row>
    <row r="4732" spans="1:10" hidden="1">
      <c r="A4732" s="24"/>
      <c r="H4732" s="70"/>
      <c r="J4732" s="29"/>
    </row>
    <row r="4733" spans="1:10" hidden="1">
      <c r="A4733" s="24"/>
      <c r="H4733" s="70"/>
      <c r="J4733" s="29"/>
    </row>
    <row r="4734" spans="1:10" hidden="1">
      <c r="A4734" s="24"/>
      <c r="H4734" s="70"/>
      <c r="J4734" s="29"/>
    </row>
    <row r="4735" spans="1:10" hidden="1">
      <c r="A4735" s="24"/>
      <c r="H4735" s="70"/>
      <c r="J4735" s="29"/>
    </row>
    <row r="4736" spans="1:10" hidden="1">
      <c r="A4736" s="24"/>
      <c r="H4736" s="70"/>
      <c r="J4736" s="29"/>
    </row>
    <row r="4737" spans="1:10" hidden="1">
      <c r="A4737" s="24"/>
      <c r="H4737" s="70"/>
      <c r="J4737" s="29"/>
    </row>
    <row r="4738" spans="1:10" hidden="1">
      <c r="A4738" s="24"/>
      <c r="H4738" s="70"/>
      <c r="J4738" s="29"/>
    </row>
    <row r="4739" spans="1:10" hidden="1">
      <c r="A4739" s="24"/>
      <c r="H4739" s="70"/>
      <c r="J4739" s="29"/>
    </row>
    <row r="4740" spans="1:10" hidden="1">
      <c r="A4740" s="24"/>
      <c r="H4740" s="70"/>
      <c r="J4740" s="29"/>
    </row>
    <row r="4741" spans="1:10" hidden="1">
      <c r="A4741" s="24"/>
      <c r="H4741" s="70"/>
      <c r="J4741" s="29"/>
    </row>
    <row r="4742" spans="1:10" hidden="1">
      <c r="A4742" s="24"/>
      <c r="H4742" s="70"/>
      <c r="J4742" s="29"/>
    </row>
    <row r="4743" spans="1:10" hidden="1">
      <c r="A4743" s="24"/>
      <c r="H4743" s="70"/>
      <c r="J4743" s="29"/>
    </row>
    <row r="4744" spans="1:10" hidden="1">
      <c r="A4744" s="24"/>
      <c r="H4744" s="70"/>
      <c r="J4744" s="29"/>
    </row>
    <row r="4745" spans="1:10" hidden="1">
      <c r="A4745" s="24"/>
      <c r="H4745" s="70"/>
      <c r="J4745" s="29"/>
    </row>
    <row r="4746" spans="1:10" hidden="1">
      <c r="A4746" s="24"/>
      <c r="H4746" s="70"/>
      <c r="J4746" s="29"/>
    </row>
    <row r="4747" spans="1:10" hidden="1">
      <c r="A4747" s="24"/>
      <c r="H4747" s="70"/>
      <c r="J4747" s="29"/>
    </row>
    <row r="4748" spans="1:10" hidden="1">
      <c r="A4748" s="24"/>
      <c r="H4748" s="70"/>
      <c r="J4748" s="29"/>
    </row>
    <row r="4749" spans="1:10" hidden="1">
      <c r="A4749" s="24"/>
      <c r="H4749" s="70"/>
      <c r="J4749" s="29"/>
    </row>
    <row r="4750" spans="1:10" hidden="1">
      <c r="A4750" s="24"/>
      <c r="H4750" s="70"/>
      <c r="J4750" s="29"/>
    </row>
    <row r="4751" spans="1:10" hidden="1">
      <c r="A4751" s="24"/>
      <c r="H4751" s="70"/>
      <c r="J4751" s="29"/>
    </row>
    <row r="4752" spans="1:10" hidden="1">
      <c r="A4752" s="24"/>
      <c r="H4752" s="70"/>
      <c r="J4752" s="29"/>
    </row>
    <row r="4753" spans="1:10" hidden="1">
      <c r="A4753" s="24"/>
      <c r="H4753" s="70"/>
      <c r="J4753" s="29"/>
    </row>
    <row r="4754" spans="1:10" hidden="1">
      <c r="A4754" s="24"/>
      <c r="H4754" s="70"/>
      <c r="J4754" s="29"/>
    </row>
    <row r="4755" spans="1:10" hidden="1">
      <c r="A4755" s="24"/>
      <c r="H4755" s="70"/>
      <c r="J4755" s="29"/>
    </row>
    <row r="4756" spans="1:10" hidden="1">
      <c r="A4756" s="24"/>
      <c r="H4756" s="70"/>
      <c r="J4756" s="29"/>
    </row>
    <row r="4757" spans="1:10" hidden="1">
      <c r="A4757" s="24"/>
      <c r="H4757" s="70"/>
      <c r="J4757" s="29"/>
    </row>
    <row r="4758" spans="1:10" hidden="1">
      <c r="A4758" s="24"/>
      <c r="H4758" s="70"/>
      <c r="J4758" s="29"/>
    </row>
    <row r="4759" spans="1:10" hidden="1">
      <c r="A4759" s="24"/>
      <c r="H4759" s="70"/>
      <c r="J4759" s="29"/>
    </row>
    <row r="4760" spans="1:10" hidden="1">
      <c r="A4760" s="24"/>
      <c r="H4760" s="70"/>
      <c r="J4760" s="29"/>
    </row>
    <row r="4761" spans="1:10" hidden="1">
      <c r="A4761" s="24"/>
      <c r="H4761" s="70"/>
      <c r="J4761" s="29"/>
    </row>
    <row r="4762" spans="1:10" hidden="1">
      <c r="A4762" s="24"/>
      <c r="H4762" s="70"/>
      <c r="J4762" s="29"/>
    </row>
    <row r="4763" spans="1:10" hidden="1">
      <c r="A4763" s="24"/>
      <c r="H4763" s="70"/>
      <c r="J4763" s="29"/>
    </row>
    <row r="4764" spans="1:10" hidden="1">
      <c r="A4764" s="24"/>
      <c r="H4764" s="70"/>
      <c r="J4764" s="29"/>
    </row>
    <row r="4765" spans="1:10" hidden="1">
      <c r="A4765" s="24"/>
      <c r="H4765" s="70"/>
      <c r="J4765" s="29"/>
    </row>
    <row r="4766" spans="1:10" hidden="1">
      <c r="A4766" s="24"/>
      <c r="H4766" s="70"/>
      <c r="J4766" s="29"/>
    </row>
    <row r="4767" spans="1:10" hidden="1">
      <c r="A4767" s="24"/>
      <c r="H4767" s="70"/>
      <c r="J4767" s="29"/>
    </row>
    <row r="4768" spans="1:10" hidden="1">
      <c r="A4768" s="24"/>
      <c r="H4768" s="70"/>
      <c r="J4768" s="29"/>
    </row>
    <row r="4769" spans="1:10" hidden="1">
      <c r="A4769" s="24"/>
      <c r="H4769" s="70"/>
      <c r="J4769" s="29"/>
    </row>
    <row r="4770" spans="1:10" hidden="1">
      <c r="A4770" s="24"/>
      <c r="H4770" s="70"/>
      <c r="J4770" s="29"/>
    </row>
    <row r="4771" spans="1:10" hidden="1">
      <c r="A4771" s="24"/>
      <c r="H4771" s="70"/>
      <c r="J4771" s="29"/>
    </row>
    <row r="4772" spans="1:10" hidden="1">
      <c r="A4772" s="24"/>
      <c r="H4772" s="70"/>
      <c r="J4772" s="29"/>
    </row>
    <row r="4773" spans="1:10" hidden="1">
      <c r="A4773" s="24"/>
      <c r="H4773" s="70"/>
      <c r="J4773" s="29"/>
    </row>
    <row r="4774" spans="1:10" hidden="1">
      <c r="A4774" s="24"/>
      <c r="H4774" s="70"/>
      <c r="J4774" s="29"/>
    </row>
    <row r="4775" spans="1:10" hidden="1">
      <c r="A4775" s="24"/>
      <c r="H4775" s="70"/>
      <c r="J4775" s="29"/>
    </row>
    <row r="4776" spans="1:10" hidden="1">
      <c r="A4776" s="24"/>
      <c r="H4776" s="70"/>
      <c r="J4776" s="29"/>
    </row>
    <row r="4777" spans="1:10" hidden="1">
      <c r="A4777" s="24"/>
      <c r="H4777" s="70"/>
      <c r="J4777" s="29"/>
    </row>
    <row r="4778" spans="1:10" hidden="1">
      <c r="A4778" s="24"/>
      <c r="H4778" s="70"/>
      <c r="J4778" s="29"/>
    </row>
    <row r="4779" spans="1:10" hidden="1">
      <c r="A4779" s="24"/>
      <c r="H4779" s="70"/>
      <c r="J4779" s="29"/>
    </row>
    <row r="4780" spans="1:10" hidden="1">
      <c r="A4780" s="24"/>
      <c r="H4780" s="70"/>
      <c r="J4780" s="29"/>
    </row>
    <row r="4781" spans="1:10" hidden="1">
      <c r="A4781" s="24"/>
      <c r="H4781" s="70"/>
      <c r="J4781" s="29"/>
    </row>
    <row r="4782" spans="1:10" hidden="1">
      <c r="A4782" s="24"/>
      <c r="H4782" s="70"/>
      <c r="J4782" s="29"/>
    </row>
    <row r="4783" spans="1:10" hidden="1">
      <c r="A4783" s="24"/>
      <c r="H4783" s="70"/>
      <c r="J4783" s="29"/>
    </row>
    <row r="4784" spans="1:10" hidden="1">
      <c r="A4784" s="24"/>
      <c r="H4784" s="70"/>
      <c r="J4784" s="29"/>
    </row>
    <row r="4785" spans="1:10" hidden="1">
      <c r="A4785" s="24"/>
      <c r="H4785" s="70"/>
      <c r="J4785" s="29"/>
    </row>
    <row r="4786" spans="1:10" hidden="1">
      <c r="A4786" s="24"/>
      <c r="H4786" s="70"/>
      <c r="J4786" s="29"/>
    </row>
    <row r="4787" spans="1:10" hidden="1">
      <c r="A4787" s="24"/>
      <c r="H4787" s="70"/>
      <c r="J4787" s="29"/>
    </row>
    <row r="4788" spans="1:10" hidden="1">
      <c r="A4788" s="24"/>
      <c r="H4788" s="70"/>
      <c r="J4788" s="29"/>
    </row>
    <row r="4789" spans="1:10" hidden="1">
      <c r="A4789" s="24"/>
      <c r="H4789" s="70"/>
      <c r="J4789" s="29"/>
    </row>
    <row r="4790" spans="1:10" hidden="1">
      <c r="A4790" s="24"/>
      <c r="H4790" s="70"/>
      <c r="J4790" s="29"/>
    </row>
    <row r="4791" spans="1:10" hidden="1">
      <c r="A4791" s="24"/>
      <c r="H4791" s="70"/>
      <c r="J4791" s="29"/>
    </row>
    <row r="4792" spans="1:10" hidden="1">
      <c r="A4792" s="24"/>
      <c r="H4792" s="70"/>
      <c r="J4792" s="29"/>
    </row>
    <row r="4793" spans="1:10" hidden="1">
      <c r="A4793" s="24"/>
      <c r="H4793" s="70"/>
      <c r="J4793" s="29"/>
    </row>
    <row r="4794" spans="1:10" hidden="1">
      <c r="A4794" s="24"/>
      <c r="H4794" s="70"/>
      <c r="J4794" s="29"/>
    </row>
    <row r="4795" spans="1:10" hidden="1">
      <c r="A4795" s="24"/>
      <c r="H4795" s="70"/>
      <c r="J4795" s="29"/>
    </row>
    <row r="4796" spans="1:10" hidden="1">
      <c r="A4796" s="24"/>
      <c r="H4796" s="70"/>
      <c r="J4796" s="29"/>
    </row>
    <row r="4797" spans="1:10" hidden="1">
      <c r="A4797" s="24"/>
      <c r="H4797" s="70"/>
      <c r="J4797" s="29"/>
    </row>
    <row r="4798" spans="1:10" hidden="1">
      <c r="A4798" s="24"/>
      <c r="H4798" s="70"/>
      <c r="J4798" s="29"/>
    </row>
    <row r="4799" spans="1:10" hidden="1">
      <c r="A4799" s="24"/>
      <c r="H4799" s="70"/>
      <c r="J4799" s="29"/>
    </row>
    <row r="4800" spans="1:10" hidden="1">
      <c r="A4800" s="24"/>
      <c r="H4800" s="70"/>
      <c r="J4800" s="29"/>
    </row>
    <row r="4801" spans="1:10" hidden="1">
      <c r="A4801" s="24"/>
      <c r="H4801" s="70"/>
      <c r="J4801" s="29"/>
    </row>
    <row r="4802" spans="1:10" hidden="1">
      <c r="A4802" s="24"/>
      <c r="H4802" s="70"/>
      <c r="J4802" s="29"/>
    </row>
    <row r="4803" spans="1:10" hidden="1">
      <c r="A4803" s="24"/>
      <c r="H4803" s="70"/>
      <c r="J4803" s="29"/>
    </row>
    <row r="4804" spans="1:10" hidden="1">
      <c r="A4804" s="24"/>
      <c r="H4804" s="70"/>
      <c r="J4804" s="29"/>
    </row>
    <row r="4805" spans="1:10" hidden="1">
      <c r="A4805" s="24"/>
      <c r="H4805" s="70"/>
      <c r="J4805" s="29"/>
    </row>
    <row r="4806" spans="1:10" hidden="1">
      <c r="A4806" s="24"/>
      <c r="H4806" s="70"/>
      <c r="J4806" s="29"/>
    </row>
    <row r="4807" spans="1:10" hidden="1">
      <c r="A4807" s="24"/>
      <c r="H4807" s="70"/>
      <c r="J4807" s="29"/>
    </row>
    <row r="4808" spans="1:10" hidden="1">
      <c r="A4808" s="24"/>
      <c r="H4808" s="70"/>
      <c r="J4808" s="29"/>
    </row>
    <row r="4809" spans="1:10" hidden="1">
      <c r="A4809" s="24"/>
      <c r="H4809" s="70"/>
      <c r="J4809" s="29"/>
    </row>
    <row r="4810" spans="1:10" hidden="1">
      <c r="A4810" s="24"/>
      <c r="H4810" s="70"/>
      <c r="J4810" s="29"/>
    </row>
    <row r="4811" spans="1:10" hidden="1">
      <c r="A4811" s="24"/>
      <c r="H4811" s="70"/>
      <c r="J4811" s="29"/>
    </row>
    <row r="4812" spans="1:10" hidden="1">
      <c r="A4812" s="24"/>
      <c r="H4812" s="70"/>
      <c r="J4812" s="29"/>
    </row>
    <row r="4813" spans="1:10" hidden="1">
      <c r="A4813" s="24"/>
      <c r="H4813" s="70"/>
      <c r="J4813" s="29"/>
    </row>
    <row r="4814" spans="1:10" hidden="1">
      <c r="A4814" s="24"/>
      <c r="H4814" s="70"/>
      <c r="J4814" s="29"/>
    </row>
    <row r="4815" spans="1:10" hidden="1">
      <c r="A4815" s="24"/>
      <c r="H4815" s="70"/>
      <c r="J4815" s="29"/>
    </row>
    <row r="4816" spans="1:10" hidden="1">
      <c r="A4816" s="24"/>
      <c r="H4816" s="70"/>
      <c r="J4816" s="29"/>
    </row>
    <row r="4817" spans="1:10" hidden="1">
      <c r="A4817" s="24"/>
      <c r="H4817" s="70"/>
      <c r="J4817" s="29"/>
    </row>
    <row r="4818" spans="1:10" hidden="1">
      <c r="A4818" s="24"/>
      <c r="H4818" s="70"/>
      <c r="J4818" s="29"/>
    </row>
    <row r="4819" spans="1:10" hidden="1">
      <c r="A4819" s="24"/>
      <c r="H4819" s="70"/>
      <c r="J4819" s="29"/>
    </row>
    <row r="4820" spans="1:10" hidden="1">
      <c r="A4820" s="24"/>
      <c r="H4820" s="70"/>
      <c r="J4820" s="29"/>
    </row>
    <row r="4821" spans="1:10" hidden="1">
      <c r="A4821" s="24"/>
      <c r="H4821" s="70"/>
      <c r="J4821" s="29"/>
    </row>
    <row r="4822" spans="1:10" hidden="1">
      <c r="A4822" s="24"/>
      <c r="H4822" s="70"/>
      <c r="J4822" s="29"/>
    </row>
    <row r="4823" spans="1:10" hidden="1">
      <c r="A4823" s="24"/>
      <c r="H4823" s="70"/>
      <c r="J4823" s="29"/>
    </row>
    <row r="4824" spans="1:10" hidden="1">
      <c r="A4824" s="24"/>
      <c r="H4824" s="70"/>
      <c r="J4824" s="29"/>
    </row>
    <row r="4825" spans="1:10" hidden="1">
      <c r="A4825" s="24"/>
      <c r="H4825" s="70"/>
      <c r="J4825" s="29"/>
    </row>
    <row r="4826" spans="1:10" hidden="1">
      <c r="A4826" s="24"/>
      <c r="H4826" s="70"/>
      <c r="J4826" s="29"/>
    </row>
    <row r="4827" spans="1:10" hidden="1">
      <c r="A4827" s="24"/>
      <c r="H4827" s="70"/>
      <c r="J4827" s="29"/>
    </row>
    <row r="4828" spans="1:10" hidden="1">
      <c r="A4828" s="24"/>
      <c r="H4828" s="70"/>
      <c r="J4828" s="29"/>
    </row>
    <row r="4829" spans="1:10" hidden="1">
      <c r="A4829" s="24"/>
      <c r="H4829" s="70"/>
      <c r="J4829" s="29"/>
    </row>
    <row r="4830" spans="1:10" hidden="1">
      <c r="A4830" s="24"/>
      <c r="H4830" s="70"/>
      <c r="J4830" s="29"/>
    </row>
    <row r="4831" spans="1:10" hidden="1">
      <c r="A4831" s="24"/>
      <c r="H4831" s="70"/>
      <c r="J4831" s="29"/>
    </row>
    <row r="4832" spans="1:10" hidden="1">
      <c r="A4832" s="24"/>
      <c r="H4832" s="70"/>
      <c r="J4832" s="29"/>
    </row>
    <row r="4833" spans="1:10" hidden="1">
      <c r="A4833" s="24"/>
      <c r="H4833" s="70"/>
      <c r="J4833" s="29"/>
    </row>
    <row r="4834" spans="1:10" hidden="1">
      <c r="A4834" s="24"/>
      <c r="H4834" s="70"/>
      <c r="J4834" s="29"/>
    </row>
    <row r="4835" spans="1:10" hidden="1">
      <c r="A4835" s="24"/>
      <c r="H4835" s="70"/>
      <c r="J4835" s="29"/>
    </row>
    <row r="4836" spans="1:10" hidden="1">
      <c r="A4836" s="24"/>
      <c r="H4836" s="70"/>
      <c r="J4836" s="29"/>
    </row>
    <row r="4837" spans="1:10" hidden="1">
      <c r="A4837" s="24"/>
      <c r="H4837" s="70"/>
      <c r="J4837" s="29"/>
    </row>
    <row r="4838" spans="1:10" hidden="1">
      <c r="A4838" s="24"/>
      <c r="H4838" s="70"/>
      <c r="J4838" s="29"/>
    </row>
    <row r="4839" spans="1:10" hidden="1">
      <c r="A4839" s="24"/>
      <c r="H4839" s="70"/>
      <c r="J4839" s="29"/>
    </row>
    <row r="4840" spans="1:10" hidden="1">
      <c r="A4840" s="24"/>
      <c r="H4840" s="70"/>
      <c r="J4840" s="29"/>
    </row>
    <row r="4841" spans="1:10" hidden="1">
      <c r="A4841" s="24"/>
      <c r="H4841" s="70"/>
      <c r="J4841" s="29"/>
    </row>
    <row r="4842" spans="1:10" hidden="1">
      <c r="A4842" s="24"/>
      <c r="H4842" s="70"/>
      <c r="J4842" s="29"/>
    </row>
    <row r="4843" spans="1:10" hidden="1">
      <c r="A4843" s="24"/>
      <c r="H4843" s="70"/>
      <c r="J4843" s="29"/>
    </row>
    <row r="4844" spans="1:10" hidden="1">
      <c r="A4844" s="24"/>
      <c r="H4844" s="70"/>
      <c r="J4844" s="29"/>
    </row>
    <row r="4845" spans="1:10" hidden="1">
      <c r="A4845" s="24"/>
      <c r="H4845" s="70"/>
      <c r="J4845" s="29"/>
    </row>
    <row r="4846" spans="1:10" hidden="1">
      <c r="A4846" s="24"/>
      <c r="H4846" s="70"/>
      <c r="J4846" s="29"/>
    </row>
    <row r="4847" spans="1:10" hidden="1">
      <c r="A4847" s="24"/>
      <c r="H4847" s="70"/>
      <c r="J4847" s="29"/>
    </row>
    <row r="4848" spans="1:10" hidden="1">
      <c r="A4848" s="24"/>
      <c r="H4848" s="70"/>
      <c r="J4848" s="29"/>
    </row>
    <row r="4849" spans="1:10" hidden="1">
      <c r="A4849" s="24"/>
      <c r="H4849" s="70"/>
      <c r="J4849" s="29"/>
    </row>
    <row r="4850" spans="1:10" hidden="1">
      <c r="A4850" s="24"/>
      <c r="H4850" s="70"/>
      <c r="J4850" s="29"/>
    </row>
    <row r="4851" spans="1:10" hidden="1">
      <c r="A4851" s="24"/>
      <c r="H4851" s="70"/>
      <c r="J4851" s="29"/>
    </row>
    <row r="4852" spans="1:10" hidden="1">
      <c r="A4852" s="24"/>
      <c r="H4852" s="70"/>
      <c r="J4852" s="29"/>
    </row>
    <row r="4853" spans="1:10" hidden="1">
      <c r="A4853" s="24"/>
      <c r="H4853" s="70"/>
      <c r="J4853" s="29"/>
    </row>
    <row r="4854" spans="1:10" hidden="1">
      <c r="A4854" s="24"/>
      <c r="H4854" s="70"/>
      <c r="J4854" s="29"/>
    </row>
    <row r="4855" spans="1:10" hidden="1">
      <c r="A4855" s="24"/>
      <c r="H4855" s="70"/>
      <c r="J4855" s="29"/>
    </row>
    <row r="4856" spans="1:10" hidden="1">
      <c r="A4856" s="24"/>
      <c r="H4856" s="70"/>
      <c r="J4856" s="29"/>
    </row>
    <row r="4857" spans="1:10" hidden="1">
      <c r="A4857" s="24"/>
      <c r="H4857" s="70"/>
      <c r="J4857" s="29"/>
    </row>
    <row r="4858" spans="1:10" hidden="1">
      <c r="A4858" s="24"/>
      <c r="H4858" s="70"/>
      <c r="J4858" s="29"/>
    </row>
    <row r="4859" spans="1:10" hidden="1">
      <c r="A4859" s="24"/>
      <c r="H4859" s="70"/>
      <c r="J4859" s="29"/>
    </row>
    <row r="4860" spans="1:10" hidden="1">
      <c r="A4860" s="24"/>
      <c r="H4860" s="70"/>
      <c r="J4860" s="29"/>
    </row>
    <row r="4861" spans="1:10" hidden="1">
      <c r="A4861" s="24"/>
      <c r="H4861" s="70"/>
      <c r="J4861" s="29"/>
    </row>
    <row r="4862" spans="1:10" hidden="1">
      <c r="A4862" s="24"/>
      <c r="H4862" s="70"/>
      <c r="J4862" s="29"/>
    </row>
    <row r="4863" spans="1:10" hidden="1">
      <c r="A4863" s="24"/>
      <c r="H4863" s="70"/>
      <c r="J4863" s="29"/>
    </row>
    <row r="4864" spans="1:10" hidden="1">
      <c r="A4864" s="24"/>
      <c r="H4864" s="70"/>
      <c r="J4864" s="29"/>
    </row>
    <row r="4865" spans="1:10" hidden="1">
      <c r="A4865" s="24"/>
      <c r="H4865" s="70"/>
      <c r="J4865" s="29"/>
    </row>
    <row r="4866" spans="1:10" hidden="1">
      <c r="A4866" s="24"/>
      <c r="H4866" s="70"/>
      <c r="J4866" s="29"/>
    </row>
    <row r="4867" spans="1:10" hidden="1">
      <c r="A4867" s="24"/>
      <c r="H4867" s="70"/>
      <c r="J4867" s="29"/>
    </row>
    <row r="4868" spans="1:10" hidden="1">
      <c r="A4868" s="24"/>
      <c r="H4868" s="70"/>
      <c r="J4868" s="29"/>
    </row>
    <row r="4869" spans="1:10" hidden="1">
      <c r="A4869" s="24"/>
      <c r="H4869" s="70"/>
      <c r="J4869" s="29"/>
    </row>
    <row r="4870" spans="1:10" hidden="1">
      <c r="A4870" s="24"/>
      <c r="H4870" s="70"/>
      <c r="J4870" s="29"/>
    </row>
    <row r="4871" spans="1:10" hidden="1">
      <c r="A4871" s="24"/>
      <c r="H4871" s="70"/>
      <c r="J4871" s="29"/>
    </row>
    <row r="4872" spans="1:10" hidden="1">
      <c r="A4872" s="24"/>
      <c r="H4872" s="70"/>
      <c r="J4872" s="29"/>
    </row>
    <row r="4873" spans="1:10" hidden="1">
      <c r="A4873" s="24"/>
      <c r="H4873" s="70"/>
      <c r="J4873" s="29"/>
    </row>
    <row r="4874" spans="1:10" hidden="1">
      <c r="A4874" s="24"/>
      <c r="H4874" s="70"/>
      <c r="J4874" s="29"/>
    </row>
    <row r="4875" spans="1:10" hidden="1">
      <c r="A4875" s="24"/>
      <c r="H4875" s="70"/>
      <c r="J4875" s="29"/>
    </row>
    <row r="4876" spans="1:10" hidden="1">
      <c r="A4876" s="24"/>
      <c r="H4876" s="70"/>
      <c r="J4876" s="29"/>
    </row>
    <row r="4877" spans="1:10" hidden="1">
      <c r="A4877" s="24"/>
      <c r="H4877" s="70"/>
      <c r="J4877" s="29"/>
    </row>
    <row r="4878" spans="1:10" hidden="1">
      <c r="A4878" s="24"/>
      <c r="H4878" s="70"/>
      <c r="J4878" s="29"/>
    </row>
    <row r="4879" spans="1:10" hidden="1">
      <c r="A4879" s="24"/>
      <c r="H4879" s="70"/>
      <c r="J4879" s="29"/>
    </row>
    <row r="4880" spans="1:10" hidden="1">
      <c r="A4880" s="24"/>
      <c r="H4880" s="70"/>
      <c r="J4880" s="29"/>
    </row>
    <row r="4881" spans="1:10" hidden="1">
      <c r="A4881" s="24"/>
      <c r="H4881" s="70"/>
      <c r="J4881" s="29"/>
    </row>
    <row r="4882" spans="1:10" hidden="1">
      <c r="A4882" s="24"/>
      <c r="H4882" s="70"/>
      <c r="J4882" s="29"/>
    </row>
    <row r="4883" spans="1:10" hidden="1">
      <c r="A4883" s="24"/>
      <c r="H4883" s="70"/>
      <c r="J4883" s="29"/>
    </row>
    <row r="4884" spans="1:10" hidden="1">
      <c r="A4884" s="24"/>
      <c r="H4884" s="70"/>
      <c r="J4884" s="29"/>
    </row>
    <row r="4885" spans="1:10" hidden="1">
      <c r="A4885" s="24"/>
      <c r="H4885" s="70"/>
      <c r="J4885" s="29"/>
    </row>
    <row r="4886" spans="1:10" hidden="1">
      <c r="A4886" s="24"/>
      <c r="H4886" s="70"/>
      <c r="J4886" s="29"/>
    </row>
    <row r="4887" spans="1:10" hidden="1">
      <c r="A4887" s="24"/>
      <c r="H4887" s="70"/>
      <c r="J4887" s="29"/>
    </row>
    <row r="4888" spans="1:10" hidden="1">
      <c r="A4888" s="24"/>
      <c r="H4888" s="70"/>
      <c r="J4888" s="29"/>
    </row>
    <row r="4889" spans="1:10" hidden="1">
      <c r="A4889" s="24"/>
      <c r="H4889" s="70"/>
      <c r="J4889" s="29"/>
    </row>
    <row r="4890" spans="1:10" hidden="1">
      <c r="A4890" s="24"/>
      <c r="H4890" s="70"/>
      <c r="J4890" s="29"/>
    </row>
    <row r="4891" spans="1:10" hidden="1">
      <c r="A4891" s="24"/>
      <c r="H4891" s="70"/>
      <c r="J4891" s="29"/>
    </row>
    <row r="4892" spans="1:10" hidden="1">
      <c r="A4892" s="24"/>
      <c r="H4892" s="70"/>
      <c r="J4892" s="29"/>
    </row>
    <row r="4893" spans="1:10" hidden="1">
      <c r="A4893" s="24"/>
      <c r="H4893" s="70"/>
      <c r="J4893" s="29"/>
    </row>
    <row r="4894" spans="1:10" hidden="1">
      <c r="A4894" s="24"/>
      <c r="H4894" s="70"/>
      <c r="J4894" s="29"/>
    </row>
    <row r="4895" spans="1:10" hidden="1">
      <c r="A4895" s="24"/>
      <c r="H4895" s="70"/>
      <c r="J4895" s="29"/>
    </row>
    <row r="4896" spans="1:10" hidden="1">
      <c r="A4896" s="24"/>
      <c r="H4896" s="70"/>
      <c r="J4896" s="29"/>
    </row>
    <row r="4897" spans="1:10" hidden="1">
      <c r="A4897" s="24"/>
      <c r="H4897" s="70"/>
      <c r="J4897" s="29"/>
    </row>
    <row r="4898" spans="1:10" hidden="1">
      <c r="A4898" s="24"/>
      <c r="H4898" s="70"/>
      <c r="J4898" s="29"/>
    </row>
    <row r="4899" spans="1:10" hidden="1">
      <c r="A4899" s="24"/>
      <c r="H4899" s="70"/>
      <c r="J4899" s="29"/>
    </row>
    <row r="4900" spans="1:10" hidden="1">
      <c r="A4900" s="24"/>
      <c r="H4900" s="70"/>
      <c r="J4900" s="29"/>
    </row>
    <row r="4901" spans="1:10" hidden="1">
      <c r="A4901" s="24"/>
      <c r="H4901" s="70"/>
      <c r="J4901" s="29"/>
    </row>
    <row r="4902" spans="1:10" hidden="1">
      <c r="A4902" s="24"/>
      <c r="H4902" s="70"/>
      <c r="J4902" s="29"/>
    </row>
    <row r="4903" spans="1:10" hidden="1">
      <c r="A4903" s="24"/>
      <c r="H4903" s="70"/>
      <c r="J4903" s="29"/>
    </row>
    <row r="4904" spans="1:10" hidden="1">
      <c r="A4904" s="24"/>
      <c r="H4904" s="70"/>
      <c r="J4904" s="29"/>
    </row>
    <row r="4905" spans="1:10" hidden="1">
      <c r="A4905" s="24"/>
      <c r="H4905" s="70"/>
      <c r="J4905" s="29"/>
    </row>
    <row r="4906" spans="1:10" hidden="1">
      <c r="A4906" s="24"/>
      <c r="H4906" s="70"/>
      <c r="J4906" s="29"/>
    </row>
    <row r="4907" spans="1:10" hidden="1">
      <c r="A4907" s="24"/>
      <c r="H4907" s="70"/>
      <c r="J4907" s="29"/>
    </row>
    <row r="4908" spans="1:10" hidden="1">
      <c r="A4908" s="24"/>
      <c r="H4908" s="70"/>
      <c r="J4908" s="29"/>
    </row>
    <row r="4909" spans="1:10" hidden="1">
      <c r="A4909" s="24"/>
      <c r="H4909" s="70"/>
      <c r="J4909" s="29"/>
    </row>
    <row r="4910" spans="1:10" hidden="1">
      <c r="A4910" s="24"/>
      <c r="H4910" s="70"/>
      <c r="J4910" s="29"/>
    </row>
    <row r="4911" spans="1:10" hidden="1">
      <c r="A4911" s="24"/>
      <c r="H4911" s="70"/>
      <c r="J4911" s="29"/>
    </row>
    <row r="4912" spans="1:10" hidden="1">
      <c r="A4912" s="24"/>
      <c r="H4912" s="70"/>
      <c r="J4912" s="29"/>
    </row>
    <row r="4913" spans="1:10" hidden="1">
      <c r="A4913" s="24"/>
      <c r="H4913" s="70"/>
      <c r="J4913" s="29"/>
    </row>
    <row r="4914" spans="1:10" hidden="1">
      <c r="A4914" s="24"/>
      <c r="H4914" s="70"/>
      <c r="J4914" s="29"/>
    </row>
    <row r="4915" spans="1:10" hidden="1">
      <c r="A4915" s="24"/>
      <c r="H4915" s="70"/>
      <c r="J4915" s="29"/>
    </row>
    <row r="4916" spans="1:10" hidden="1">
      <c r="A4916" s="24"/>
      <c r="H4916" s="70"/>
      <c r="J4916" s="29"/>
    </row>
    <row r="4917" spans="1:10" hidden="1">
      <c r="A4917" s="24"/>
      <c r="H4917" s="70"/>
      <c r="J4917" s="29"/>
    </row>
    <row r="4918" spans="1:10" hidden="1">
      <c r="A4918" s="24"/>
      <c r="H4918" s="70"/>
      <c r="J4918" s="29"/>
    </row>
    <row r="4919" spans="1:10" hidden="1">
      <c r="A4919" s="24"/>
      <c r="H4919" s="70"/>
      <c r="J4919" s="29"/>
    </row>
    <row r="4920" spans="1:10" hidden="1">
      <c r="A4920" s="24"/>
      <c r="H4920" s="70"/>
      <c r="J4920" s="29"/>
    </row>
    <row r="4921" spans="1:10" hidden="1">
      <c r="A4921" s="24"/>
      <c r="H4921" s="70"/>
      <c r="J4921" s="29"/>
    </row>
    <row r="4922" spans="1:10" hidden="1">
      <c r="A4922" s="24"/>
      <c r="H4922" s="70"/>
      <c r="J4922" s="29"/>
    </row>
    <row r="4923" spans="1:10" hidden="1">
      <c r="A4923" s="24"/>
      <c r="H4923" s="70"/>
      <c r="J4923" s="29"/>
    </row>
    <row r="4924" spans="1:10" hidden="1">
      <c r="A4924" s="24"/>
      <c r="H4924" s="70"/>
      <c r="J4924" s="29"/>
    </row>
    <row r="4925" spans="1:10" hidden="1">
      <c r="A4925" s="24"/>
      <c r="H4925" s="70"/>
      <c r="J4925" s="29"/>
    </row>
    <row r="4926" spans="1:10" hidden="1">
      <c r="A4926" s="24"/>
      <c r="H4926" s="70"/>
      <c r="J4926" s="29"/>
    </row>
    <row r="4927" spans="1:10" hidden="1">
      <c r="A4927" s="24"/>
      <c r="H4927" s="70"/>
      <c r="J4927" s="29"/>
    </row>
    <row r="4928" spans="1:10" hidden="1">
      <c r="A4928" s="24"/>
      <c r="H4928" s="70"/>
      <c r="J4928" s="29"/>
    </row>
    <row r="4929" spans="1:10" hidden="1">
      <c r="A4929" s="24"/>
      <c r="H4929" s="70"/>
      <c r="J4929" s="29"/>
    </row>
    <row r="4930" spans="1:10" hidden="1">
      <c r="A4930" s="24"/>
      <c r="H4930" s="70"/>
      <c r="J4930" s="29"/>
    </row>
    <row r="4931" spans="1:10" hidden="1">
      <c r="A4931" s="24"/>
      <c r="H4931" s="70"/>
      <c r="J4931" s="29"/>
    </row>
    <row r="4932" spans="1:10" hidden="1">
      <c r="A4932" s="24"/>
      <c r="H4932" s="70"/>
      <c r="J4932" s="29"/>
    </row>
    <row r="4933" spans="1:10" hidden="1">
      <c r="A4933" s="24"/>
      <c r="H4933" s="70"/>
      <c r="J4933" s="29"/>
    </row>
    <row r="4934" spans="1:10" hidden="1">
      <c r="A4934" s="24"/>
      <c r="H4934" s="70"/>
      <c r="J4934" s="29"/>
    </row>
    <row r="4935" spans="1:10" hidden="1">
      <c r="A4935" s="24"/>
      <c r="H4935" s="70"/>
      <c r="J4935" s="29"/>
    </row>
    <row r="4936" spans="1:10" hidden="1">
      <c r="A4936" s="24"/>
      <c r="H4936" s="70"/>
      <c r="J4936" s="29"/>
    </row>
    <row r="4937" spans="1:10" hidden="1">
      <c r="A4937" s="24"/>
      <c r="H4937" s="70"/>
      <c r="J4937" s="29"/>
    </row>
    <row r="4938" spans="1:10" hidden="1">
      <c r="A4938" s="24"/>
      <c r="H4938" s="70"/>
      <c r="J4938" s="29"/>
    </row>
    <row r="4939" spans="1:10" hidden="1">
      <c r="A4939" s="24"/>
      <c r="H4939" s="70"/>
      <c r="J4939" s="29"/>
    </row>
    <row r="4940" spans="1:10" hidden="1">
      <c r="A4940" s="24"/>
      <c r="H4940" s="70"/>
      <c r="J4940" s="29"/>
    </row>
    <row r="4941" spans="1:10" hidden="1">
      <c r="A4941" s="24"/>
      <c r="H4941" s="70"/>
      <c r="J4941" s="29"/>
    </row>
    <row r="4942" spans="1:10" hidden="1">
      <c r="A4942" s="24"/>
      <c r="H4942" s="70"/>
      <c r="J4942" s="29"/>
    </row>
    <row r="4943" spans="1:10" hidden="1">
      <c r="A4943" s="24"/>
      <c r="H4943" s="70"/>
      <c r="J4943" s="29"/>
    </row>
    <row r="4944" spans="1:10" hidden="1">
      <c r="A4944" s="24"/>
      <c r="H4944" s="70"/>
      <c r="J4944" s="29"/>
    </row>
    <row r="4945" spans="1:10" hidden="1">
      <c r="A4945" s="24"/>
      <c r="H4945" s="70"/>
      <c r="J4945" s="29"/>
    </row>
    <row r="4946" spans="1:10" hidden="1">
      <c r="A4946" s="24"/>
      <c r="H4946" s="70"/>
      <c r="J4946" s="29"/>
    </row>
    <row r="4947" spans="1:10" hidden="1">
      <c r="A4947" s="24"/>
      <c r="H4947" s="70"/>
      <c r="J4947" s="29"/>
    </row>
    <row r="4948" spans="1:10" hidden="1">
      <c r="A4948" s="24"/>
      <c r="H4948" s="70"/>
      <c r="J4948" s="29"/>
    </row>
    <row r="4949" spans="1:10" hidden="1">
      <c r="A4949" s="24"/>
      <c r="H4949" s="70"/>
      <c r="J4949" s="29"/>
    </row>
    <row r="4950" spans="1:10" hidden="1">
      <c r="A4950" s="24"/>
      <c r="H4950" s="70"/>
      <c r="J4950" s="29"/>
    </row>
    <row r="4951" spans="1:10" hidden="1">
      <c r="A4951" s="24"/>
      <c r="H4951" s="70"/>
      <c r="J4951" s="29"/>
    </row>
    <row r="4952" spans="1:10" hidden="1">
      <c r="A4952" s="24"/>
      <c r="H4952" s="70"/>
      <c r="J4952" s="29"/>
    </row>
    <row r="4953" spans="1:10" hidden="1">
      <c r="A4953" s="24"/>
      <c r="H4953" s="70"/>
      <c r="J4953" s="29"/>
    </row>
    <row r="4954" spans="1:10" hidden="1">
      <c r="A4954" s="24"/>
      <c r="H4954" s="70"/>
      <c r="J4954" s="29"/>
    </row>
    <row r="4955" spans="1:10" hidden="1">
      <c r="A4955" s="24"/>
      <c r="H4955" s="70"/>
      <c r="J4955" s="29"/>
    </row>
    <row r="4956" spans="1:10" hidden="1">
      <c r="A4956" s="24"/>
      <c r="H4956" s="70"/>
      <c r="J4956" s="29"/>
    </row>
    <row r="4957" spans="1:10" hidden="1">
      <c r="A4957" s="24"/>
      <c r="H4957" s="70"/>
      <c r="J4957" s="29"/>
    </row>
    <row r="4958" spans="1:10" hidden="1">
      <c r="A4958" s="24"/>
      <c r="H4958" s="70"/>
      <c r="J4958" s="29"/>
    </row>
    <row r="4959" spans="1:10" hidden="1">
      <c r="A4959" s="24"/>
      <c r="H4959" s="70"/>
      <c r="J4959" s="29"/>
    </row>
    <row r="4960" spans="1:10" hidden="1">
      <c r="A4960" s="24"/>
      <c r="H4960" s="70"/>
      <c r="J4960" s="29"/>
    </row>
    <row r="4961" spans="1:10" hidden="1">
      <c r="A4961" s="24"/>
      <c r="H4961" s="70"/>
      <c r="J4961" s="29"/>
    </row>
    <row r="4962" spans="1:10" hidden="1">
      <c r="A4962" s="24"/>
      <c r="H4962" s="70"/>
      <c r="J4962" s="29"/>
    </row>
    <row r="4963" spans="1:10" hidden="1">
      <c r="A4963" s="24"/>
      <c r="H4963" s="70"/>
      <c r="J4963" s="29"/>
    </row>
    <row r="4964" spans="1:10" hidden="1">
      <c r="A4964" s="24"/>
      <c r="H4964" s="70"/>
      <c r="J4964" s="29"/>
    </row>
    <row r="4965" spans="1:10" hidden="1">
      <c r="A4965" s="24"/>
      <c r="H4965" s="70"/>
      <c r="J4965" s="29"/>
    </row>
    <row r="4966" spans="1:10" hidden="1">
      <c r="A4966" s="24"/>
      <c r="H4966" s="70"/>
      <c r="J4966" s="29"/>
    </row>
    <row r="4967" spans="1:10" hidden="1">
      <c r="A4967" s="24"/>
      <c r="H4967" s="70"/>
      <c r="J4967" s="29"/>
    </row>
    <row r="4968" spans="1:10" hidden="1">
      <c r="A4968" s="24"/>
      <c r="H4968" s="70"/>
      <c r="J4968" s="29"/>
    </row>
    <row r="4969" spans="1:10" hidden="1">
      <c r="A4969" s="24"/>
      <c r="H4969" s="70"/>
      <c r="J4969" s="29"/>
    </row>
    <row r="4970" spans="1:10" hidden="1">
      <c r="A4970" s="24"/>
      <c r="H4970" s="70"/>
      <c r="J4970" s="29"/>
    </row>
    <row r="4971" spans="1:10" hidden="1">
      <c r="A4971" s="24"/>
      <c r="H4971" s="70"/>
      <c r="J4971" s="29"/>
    </row>
    <row r="4972" spans="1:10" hidden="1">
      <c r="A4972" s="24"/>
      <c r="H4972" s="70"/>
      <c r="J4972" s="29"/>
    </row>
    <row r="4973" spans="1:10" hidden="1">
      <c r="A4973" s="24"/>
      <c r="H4973" s="70"/>
      <c r="J4973" s="29"/>
    </row>
    <row r="4974" spans="1:10" hidden="1">
      <c r="A4974" s="24"/>
      <c r="H4974" s="70"/>
      <c r="J4974" s="29"/>
    </row>
    <row r="4975" spans="1:10" hidden="1">
      <c r="A4975" s="24"/>
      <c r="H4975" s="70"/>
      <c r="J4975" s="29"/>
    </row>
    <row r="4976" spans="1:10" hidden="1">
      <c r="A4976" s="24"/>
      <c r="H4976" s="70"/>
      <c r="J4976" s="29"/>
    </row>
    <row r="4977" spans="1:10" hidden="1">
      <c r="A4977" s="24"/>
      <c r="H4977" s="70"/>
      <c r="J4977" s="29"/>
    </row>
    <row r="4978" spans="1:10" hidden="1">
      <c r="A4978" s="24"/>
      <c r="H4978" s="70"/>
      <c r="J4978" s="29"/>
    </row>
    <row r="4979" spans="1:10" hidden="1">
      <c r="A4979" s="24"/>
      <c r="H4979" s="70"/>
      <c r="J4979" s="29"/>
    </row>
    <row r="4980" spans="1:10" hidden="1">
      <c r="A4980" s="24"/>
      <c r="H4980" s="70"/>
      <c r="J4980" s="29"/>
    </row>
    <row r="4981" spans="1:10" hidden="1">
      <c r="A4981" s="24"/>
      <c r="H4981" s="70"/>
      <c r="J4981" s="29"/>
    </row>
    <row r="4982" spans="1:10" hidden="1">
      <c r="A4982" s="24"/>
      <c r="H4982" s="70"/>
      <c r="J4982" s="29"/>
    </row>
    <row r="4983" spans="1:10" hidden="1">
      <c r="A4983" s="24"/>
      <c r="H4983" s="70"/>
      <c r="J4983" s="29"/>
    </row>
    <row r="4984" spans="1:10" hidden="1">
      <c r="A4984" s="24"/>
      <c r="H4984" s="70"/>
      <c r="J4984" s="29"/>
    </row>
    <row r="4985" spans="1:10" hidden="1">
      <c r="A4985" s="24"/>
      <c r="H4985" s="70"/>
      <c r="J4985" s="29"/>
    </row>
    <row r="4986" spans="1:10" hidden="1">
      <c r="A4986" s="24"/>
      <c r="H4986" s="70"/>
      <c r="J4986" s="29"/>
    </row>
    <row r="4987" spans="1:10" hidden="1">
      <c r="A4987" s="24"/>
      <c r="H4987" s="70"/>
      <c r="J4987" s="29"/>
    </row>
    <row r="4988" spans="1:10" hidden="1">
      <c r="A4988" s="24"/>
      <c r="H4988" s="70"/>
      <c r="J4988" s="29"/>
    </row>
    <row r="4989" spans="1:10" hidden="1">
      <c r="A4989" s="24"/>
      <c r="H4989" s="70"/>
      <c r="J4989" s="29"/>
    </row>
    <row r="4990" spans="1:10" hidden="1">
      <c r="A4990" s="24"/>
      <c r="H4990" s="70"/>
      <c r="J4990" s="29"/>
    </row>
    <row r="4991" spans="1:10" hidden="1">
      <c r="A4991" s="24"/>
      <c r="H4991" s="70"/>
      <c r="J4991" s="29"/>
    </row>
    <row r="4992" spans="1:10" hidden="1">
      <c r="A4992" s="24"/>
      <c r="H4992" s="70"/>
      <c r="J4992" s="29"/>
    </row>
    <row r="4993" spans="1:10" hidden="1">
      <c r="A4993" s="24"/>
      <c r="H4993" s="70"/>
      <c r="J4993" s="29"/>
    </row>
    <row r="4994" spans="1:10" hidden="1">
      <c r="A4994" s="24"/>
      <c r="H4994" s="70"/>
      <c r="J4994" s="29"/>
    </row>
    <row r="4995" spans="1:10" hidden="1">
      <c r="A4995" s="24"/>
      <c r="H4995" s="70"/>
      <c r="J4995" s="29"/>
    </row>
    <row r="4996" spans="1:10" hidden="1">
      <c r="A4996" s="24"/>
      <c r="H4996" s="70"/>
      <c r="J4996" s="29"/>
    </row>
    <row r="4997" spans="1:10" hidden="1">
      <c r="A4997" s="24"/>
      <c r="H4997" s="70"/>
      <c r="J4997" s="29"/>
    </row>
    <row r="4998" spans="1:10" hidden="1">
      <c r="A4998" s="24"/>
      <c r="H4998" s="70"/>
      <c r="J4998" s="29"/>
    </row>
    <row r="4999" spans="1:10" hidden="1">
      <c r="A4999" s="24"/>
      <c r="H4999" s="70"/>
      <c r="J4999" s="29"/>
    </row>
    <row r="5000" spans="1:10" hidden="1">
      <c r="A5000" s="24"/>
      <c r="H5000" s="70"/>
      <c r="J5000" s="29"/>
    </row>
    <row r="5001" spans="1:10" hidden="1">
      <c r="A5001" s="24"/>
      <c r="H5001" s="70"/>
      <c r="J5001" s="29"/>
    </row>
    <row r="5002" spans="1:10" hidden="1">
      <c r="A5002" s="24"/>
      <c r="H5002" s="70"/>
      <c r="J5002" s="29"/>
    </row>
    <row r="5003" spans="1:10" hidden="1">
      <c r="A5003" s="24"/>
      <c r="H5003" s="70"/>
      <c r="J5003" s="29"/>
    </row>
    <row r="5004" spans="1:10" hidden="1">
      <c r="A5004" s="24"/>
      <c r="H5004" s="70"/>
      <c r="J5004" s="29"/>
    </row>
    <row r="5005" spans="1:10" hidden="1">
      <c r="A5005" s="24"/>
      <c r="H5005" s="70"/>
      <c r="J5005" s="29"/>
    </row>
    <row r="5006" spans="1:10" hidden="1">
      <c r="A5006" s="24"/>
      <c r="H5006" s="70"/>
      <c r="J5006" s="29"/>
    </row>
    <row r="5007" spans="1:10" hidden="1">
      <c r="A5007" s="24"/>
      <c r="H5007" s="70"/>
      <c r="J5007" s="29"/>
    </row>
    <row r="5008" spans="1:10" hidden="1">
      <c r="A5008" s="24"/>
      <c r="H5008" s="70"/>
      <c r="J5008" s="29"/>
    </row>
    <row r="5009" spans="1:10" hidden="1">
      <c r="A5009" s="24"/>
      <c r="H5009" s="70"/>
      <c r="J5009" s="29"/>
    </row>
    <row r="5010" spans="1:10" hidden="1">
      <c r="A5010" s="24"/>
      <c r="H5010" s="70"/>
      <c r="J5010" s="29"/>
    </row>
    <row r="5011" spans="1:10" hidden="1">
      <c r="A5011" s="24"/>
      <c r="H5011" s="70"/>
      <c r="J5011" s="29"/>
    </row>
    <row r="5012" spans="1:10" hidden="1">
      <c r="A5012" s="24"/>
      <c r="H5012" s="70"/>
      <c r="J5012" s="29"/>
    </row>
    <row r="5013" spans="1:10" hidden="1">
      <c r="A5013" s="24"/>
      <c r="H5013" s="70"/>
      <c r="J5013" s="29"/>
    </row>
    <row r="5014" spans="1:10" hidden="1">
      <c r="A5014" s="24"/>
      <c r="H5014" s="70"/>
      <c r="J5014" s="29"/>
    </row>
    <row r="5015" spans="1:10" hidden="1">
      <c r="A5015" s="24"/>
      <c r="H5015" s="70"/>
      <c r="J5015" s="29"/>
    </row>
    <row r="5016" spans="1:10" hidden="1">
      <c r="A5016" s="24"/>
      <c r="H5016" s="70"/>
      <c r="J5016" s="29"/>
    </row>
    <row r="5017" spans="1:10" hidden="1">
      <c r="A5017" s="24"/>
      <c r="H5017" s="70"/>
      <c r="J5017" s="29"/>
    </row>
    <row r="5018" spans="1:10" hidden="1">
      <c r="A5018" s="24"/>
      <c r="H5018" s="70"/>
      <c r="J5018" s="29"/>
    </row>
    <row r="5019" spans="1:10" hidden="1">
      <c r="A5019" s="24"/>
      <c r="H5019" s="70"/>
      <c r="J5019" s="29"/>
    </row>
    <row r="5020" spans="1:10" hidden="1">
      <c r="A5020" s="24"/>
      <c r="H5020" s="70"/>
      <c r="J5020" s="29"/>
    </row>
    <row r="5021" spans="1:10" hidden="1">
      <c r="A5021" s="24"/>
      <c r="H5021" s="70"/>
      <c r="J5021" s="29"/>
    </row>
    <row r="5022" spans="1:10" hidden="1">
      <c r="A5022" s="24"/>
      <c r="H5022" s="70"/>
      <c r="J5022" s="29"/>
    </row>
    <row r="5023" spans="1:10" hidden="1">
      <c r="A5023" s="24"/>
      <c r="H5023" s="70"/>
      <c r="J5023" s="29"/>
    </row>
    <row r="5024" spans="1:10" hidden="1">
      <c r="A5024" s="24"/>
      <c r="H5024" s="70"/>
      <c r="J5024" s="29"/>
    </row>
    <row r="5025" spans="1:10" hidden="1">
      <c r="A5025" s="24"/>
      <c r="H5025" s="70"/>
      <c r="J5025" s="29"/>
    </row>
    <row r="5026" spans="1:10" hidden="1">
      <c r="A5026" s="24"/>
      <c r="H5026" s="70"/>
      <c r="J5026" s="29"/>
    </row>
    <row r="5027" spans="1:10" hidden="1">
      <c r="A5027" s="24"/>
      <c r="H5027" s="70"/>
      <c r="J5027" s="29"/>
    </row>
    <row r="5028" spans="1:10" hidden="1">
      <c r="A5028" s="24"/>
      <c r="H5028" s="70"/>
      <c r="J5028" s="29"/>
    </row>
    <row r="5029" spans="1:10" hidden="1">
      <c r="A5029" s="24"/>
      <c r="H5029" s="70"/>
      <c r="J5029" s="29"/>
    </row>
    <row r="5030" spans="1:10" hidden="1">
      <c r="A5030" s="24"/>
      <c r="H5030" s="70"/>
      <c r="J5030" s="29"/>
    </row>
    <row r="5031" spans="1:10" hidden="1">
      <c r="A5031" s="24"/>
      <c r="H5031" s="70"/>
      <c r="J5031" s="29"/>
    </row>
    <row r="5032" spans="1:10" hidden="1">
      <c r="A5032" s="24"/>
      <c r="H5032" s="70"/>
      <c r="J5032" s="29"/>
    </row>
    <row r="5033" spans="1:10" hidden="1">
      <c r="A5033" s="24"/>
      <c r="H5033" s="70"/>
      <c r="J5033" s="29"/>
    </row>
    <row r="5034" spans="1:10" hidden="1">
      <c r="A5034" s="24"/>
      <c r="H5034" s="70"/>
      <c r="J5034" s="29"/>
    </row>
    <row r="5035" spans="1:10" hidden="1">
      <c r="A5035" s="24"/>
      <c r="H5035" s="70"/>
      <c r="J5035" s="29"/>
    </row>
    <row r="5036" spans="1:10" hidden="1">
      <c r="A5036" s="24"/>
      <c r="H5036" s="70"/>
      <c r="J5036" s="29"/>
    </row>
    <row r="5037" spans="1:10" hidden="1">
      <c r="A5037" s="24"/>
      <c r="H5037" s="70"/>
      <c r="J5037" s="29"/>
    </row>
    <row r="5038" spans="1:10" hidden="1">
      <c r="A5038" s="24"/>
      <c r="H5038" s="70"/>
      <c r="J5038" s="29"/>
    </row>
    <row r="5039" spans="1:10" hidden="1">
      <c r="A5039" s="24"/>
      <c r="H5039" s="70"/>
      <c r="J5039" s="29"/>
    </row>
    <row r="5040" spans="1:10" hidden="1">
      <c r="A5040" s="24"/>
      <c r="H5040" s="70"/>
      <c r="J5040" s="29"/>
    </row>
    <row r="5041" spans="1:10" hidden="1">
      <c r="A5041" s="24"/>
      <c r="H5041" s="70"/>
      <c r="J5041" s="29"/>
    </row>
    <row r="5042" spans="1:10" hidden="1">
      <c r="A5042" s="24"/>
      <c r="H5042" s="70"/>
      <c r="J5042" s="29"/>
    </row>
    <row r="5043" spans="1:10" hidden="1">
      <c r="A5043" s="24"/>
      <c r="H5043" s="70"/>
      <c r="J5043" s="29"/>
    </row>
    <row r="5044" spans="1:10" hidden="1">
      <c r="A5044" s="24"/>
      <c r="H5044" s="70"/>
      <c r="J5044" s="29"/>
    </row>
    <row r="5045" spans="1:10" hidden="1">
      <c r="A5045" s="24"/>
      <c r="H5045" s="70"/>
      <c r="J5045" s="29"/>
    </row>
    <row r="5046" spans="1:10" hidden="1">
      <c r="A5046" s="24"/>
      <c r="H5046" s="70"/>
      <c r="J5046" s="29"/>
    </row>
    <row r="5047" spans="1:10" hidden="1">
      <c r="A5047" s="24"/>
      <c r="H5047" s="70"/>
      <c r="J5047" s="29"/>
    </row>
    <row r="5048" spans="1:10" hidden="1">
      <c r="A5048" s="24"/>
      <c r="H5048" s="70"/>
      <c r="J5048" s="29"/>
    </row>
    <row r="5049" spans="1:10" hidden="1">
      <c r="A5049" s="24"/>
      <c r="H5049" s="70"/>
      <c r="J5049" s="29"/>
    </row>
    <row r="5050" spans="1:10" hidden="1">
      <c r="A5050" s="24"/>
      <c r="H5050" s="70"/>
      <c r="J5050" s="29"/>
    </row>
    <row r="5051" spans="1:10" hidden="1">
      <c r="A5051" s="24"/>
      <c r="H5051" s="70"/>
      <c r="J5051" s="29"/>
    </row>
    <row r="5052" spans="1:10" hidden="1">
      <c r="A5052" s="24"/>
      <c r="H5052" s="70"/>
      <c r="J5052" s="29"/>
    </row>
    <row r="5053" spans="1:10" hidden="1">
      <c r="A5053" s="24"/>
      <c r="H5053" s="70"/>
      <c r="J5053" s="29"/>
    </row>
    <row r="5054" spans="1:10" hidden="1">
      <c r="A5054" s="24"/>
      <c r="H5054" s="70"/>
      <c r="J5054" s="29"/>
    </row>
    <row r="5055" spans="1:10" hidden="1">
      <c r="A5055" s="24"/>
      <c r="H5055" s="70"/>
      <c r="J5055" s="29"/>
    </row>
    <row r="5056" spans="1:10" hidden="1">
      <c r="A5056" s="24"/>
      <c r="H5056" s="70"/>
      <c r="J5056" s="29"/>
    </row>
    <row r="5057" spans="1:10" hidden="1">
      <c r="A5057" s="24"/>
      <c r="H5057" s="70"/>
      <c r="J5057" s="29"/>
    </row>
    <row r="5058" spans="1:10" hidden="1">
      <c r="A5058" s="24"/>
      <c r="H5058" s="70"/>
      <c r="J5058" s="29"/>
    </row>
    <row r="5059" spans="1:10" hidden="1">
      <c r="A5059" s="24"/>
      <c r="H5059" s="70"/>
      <c r="J5059" s="29"/>
    </row>
    <row r="5060" spans="1:10" hidden="1">
      <c r="A5060" s="24"/>
      <c r="H5060" s="70"/>
      <c r="J5060" s="29"/>
    </row>
    <row r="5061" spans="1:10" hidden="1">
      <c r="A5061" s="24"/>
      <c r="H5061" s="70"/>
      <c r="J5061" s="29"/>
    </row>
    <row r="5062" spans="1:10" hidden="1">
      <c r="A5062" s="24"/>
      <c r="H5062" s="70"/>
      <c r="J5062" s="29"/>
    </row>
    <row r="5063" spans="1:10" hidden="1">
      <c r="A5063" s="24"/>
      <c r="H5063" s="70"/>
      <c r="J5063" s="29"/>
    </row>
    <row r="5064" spans="1:10" hidden="1">
      <c r="A5064" s="24"/>
      <c r="H5064" s="70"/>
      <c r="J5064" s="29"/>
    </row>
    <row r="5065" spans="1:10" hidden="1">
      <c r="A5065" s="24"/>
      <c r="H5065" s="70"/>
      <c r="J5065" s="29"/>
    </row>
    <row r="5066" spans="1:10" hidden="1">
      <c r="A5066" s="24"/>
      <c r="H5066" s="70"/>
      <c r="J5066" s="29"/>
    </row>
    <row r="5067" spans="1:10" hidden="1">
      <c r="A5067" s="24"/>
      <c r="H5067" s="70"/>
      <c r="J5067" s="29"/>
    </row>
    <row r="5068" spans="1:10" hidden="1">
      <c r="A5068" s="24"/>
      <c r="H5068" s="70"/>
      <c r="J5068" s="29"/>
    </row>
    <row r="5069" spans="1:10" hidden="1">
      <c r="A5069" s="24"/>
      <c r="H5069" s="70"/>
      <c r="J5069" s="29"/>
    </row>
    <row r="5070" spans="1:10" hidden="1">
      <c r="A5070" s="24"/>
      <c r="H5070" s="70"/>
      <c r="J5070" s="29"/>
    </row>
    <row r="5071" spans="1:10" hidden="1">
      <c r="A5071" s="24"/>
      <c r="H5071" s="70"/>
      <c r="J5071" s="29"/>
    </row>
    <row r="5072" spans="1:10" hidden="1">
      <c r="A5072" s="24"/>
      <c r="H5072" s="70"/>
      <c r="J5072" s="29"/>
    </row>
    <row r="5073" spans="1:10" hidden="1">
      <c r="A5073" s="24"/>
      <c r="H5073" s="70"/>
      <c r="J5073" s="29"/>
    </row>
    <row r="5074" spans="1:10" hidden="1">
      <c r="A5074" s="24"/>
      <c r="H5074" s="70"/>
      <c r="J5074" s="29"/>
    </row>
    <row r="5075" spans="1:10" hidden="1">
      <c r="A5075" s="24"/>
      <c r="H5075" s="70"/>
      <c r="J5075" s="29"/>
    </row>
    <row r="5076" spans="1:10" hidden="1">
      <c r="A5076" s="24"/>
      <c r="H5076" s="70"/>
      <c r="J5076" s="29"/>
    </row>
    <row r="5077" spans="1:10" hidden="1">
      <c r="A5077" s="24"/>
      <c r="H5077" s="70"/>
      <c r="J5077" s="29"/>
    </row>
    <row r="5078" spans="1:10" hidden="1">
      <c r="A5078" s="24"/>
      <c r="H5078" s="70"/>
      <c r="J5078" s="29"/>
    </row>
    <row r="5079" spans="1:10" hidden="1">
      <c r="A5079" s="24"/>
      <c r="H5079" s="70"/>
      <c r="J5079" s="29"/>
    </row>
    <row r="5080" spans="1:10" hidden="1">
      <c r="A5080" s="24"/>
      <c r="H5080" s="70"/>
      <c r="J5080" s="29"/>
    </row>
    <row r="5081" spans="1:10" hidden="1">
      <c r="A5081" s="24"/>
      <c r="H5081" s="70"/>
      <c r="J5081" s="29"/>
    </row>
    <row r="5082" spans="1:10" hidden="1">
      <c r="A5082" s="24"/>
      <c r="H5082" s="70"/>
      <c r="J5082" s="29"/>
    </row>
    <row r="5083" spans="1:10" hidden="1">
      <c r="A5083" s="24"/>
      <c r="H5083" s="70"/>
      <c r="J5083" s="29"/>
    </row>
    <row r="5084" spans="1:10" hidden="1">
      <c r="A5084" s="24"/>
      <c r="H5084" s="70"/>
      <c r="J5084" s="29"/>
    </row>
    <row r="5085" spans="1:10" hidden="1">
      <c r="A5085" s="24"/>
      <c r="H5085" s="70"/>
      <c r="J5085" s="29"/>
    </row>
    <row r="5086" spans="1:10" hidden="1">
      <c r="A5086" s="24"/>
      <c r="H5086" s="70"/>
      <c r="J5086" s="29"/>
    </row>
    <row r="5087" spans="1:10" hidden="1">
      <c r="A5087" s="24"/>
      <c r="H5087" s="70"/>
      <c r="J5087" s="29"/>
    </row>
    <row r="5088" spans="1:10" hidden="1">
      <c r="A5088" s="24"/>
      <c r="H5088" s="70"/>
      <c r="J5088" s="29"/>
    </row>
    <row r="5089" spans="1:10" hidden="1">
      <c r="A5089" s="24"/>
      <c r="H5089" s="70"/>
      <c r="J5089" s="29"/>
    </row>
    <row r="5090" spans="1:10" hidden="1">
      <c r="A5090" s="24"/>
      <c r="H5090" s="70"/>
      <c r="J5090" s="29"/>
    </row>
    <row r="5091" spans="1:10" hidden="1">
      <c r="A5091" s="24"/>
      <c r="H5091" s="70"/>
      <c r="J5091" s="29"/>
    </row>
    <row r="5092" spans="1:10" hidden="1">
      <c r="A5092" s="24"/>
      <c r="H5092" s="70"/>
      <c r="J5092" s="29"/>
    </row>
    <row r="5093" spans="1:10" hidden="1">
      <c r="A5093" s="24"/>
      <c r="H5093" s="70"/>
      <c r="J5093" s="29"/>
    </row>
    <row r="5094" spans="1:10" hidden="1">
      <c r="A5094" s="24"/>
      <c r="H5094" s="70"/>
      <c r="J5094" s="29"/>
    </row>
    <row r="5095" spans="1:10" hidden="1">
      <c r="A5095" s="24"/>
      <c r="H5095" s="70"/>
      <c r="J5095" s="29"/>
    </row>
    <row r="5096" spans="1:10" hidden="1">
      <c r="A5096" s="24"/>
      <c r="H5096" s="70"/>
      <c r="J5096" s="29"/>
    </row>
    <row r="5097" spans="1:10" hidden="1">
      <c r="A5097" s="24"/>
      <c r="H5097" s="70"/>
      <c r="J5097" s="29"/>
    </row>
    <row r="5098" spans="1:10" hidden="1">
      <c r="A5098" s="24"/>
      <c r="H5098" s="70"/>
      <c r="J5098" s="29"/>
    </row>
    <row r="5099" spans="1:10" hidden="1">
      <c r="A5099" s="24"/>
      <c r="H5099" s="70"/>
      <c r="J5099" s="29"/>
    </row>
    <row r="5100" spans="1:10" hidden="1">
      <c r="A5100" s="24"/>
      <c r="H5100" s="70"/>
      <c r="J5100" s="29"/>
    </row>
    <row r="5101" spans="1:10" hidden="1">
      <c r="A5101" s="24"/>
      <c r="H5101" s="70"/>
      <c r="J5101" s="29"/>
    </row>
    <row r="5102" spans="1:10" hidden="1">
      <c r="A5102" s="24"/>
      <c r="H5102" s="70"/>
      <c r="J5102" s="29"/>
    </row>
    <row r="5103" spans="1:10" hidden="1">
      <c r="A5103" s="24"/>
      <c r="H5103" s="70"/>
      <c r="J5103" s="29"/>
    </row>
    <row r="5104" spans="1:10" hidden="1">
      <c r="A5104" s="24"/>
      <c r="H5104" s="70"/>
      <c r="J5104" s="29"/>
    </row>
    <row r="5105" spans="1:10" hidden="1">
      <c r="A5105" s="24"/>
      <c r="H5105" s="70"/>
      <c r="J5105" s="29"/>
    </row>
    <row r="5106" spans="1:10" hidden="1">
      <c r="A5106" s="24"/>
      <c r="H5106" s="70"/>
      <c r="J5106" s="29"/>
    </row>
    <row r="5107" spans="1:10" hidden="1">
      <c r="A5107" s="24"/>
      <c r="H5107" s="70"/>
      <c r="J5107" s="29"/>
    </row>
    <row r="5108" spans="1:10" hidden="1">
      <c r="A5108" s="24"/>
      <c r="H5108" s="70"/>
      <c r="J5108" s="29"/>
    </row>
    <row r="5109" spans="1:10" hidden="1">
      <c r="A5109" s="24"/>
      <c r="H5109" s="70"/>
      <c r="J5109" s="29"/>
    </row>
    <row r="5110" spans="1:10" hidden="1">
      <c r="A5110" s="24"/>
      <c r="H5110" s="70"/>
      <c r="J5110" s="29"/>
    </row>
    <row r="5111" spans="1:10" hidden="1">
      <c r="A5111" s="24"/>
      <c r="H5111" s="70"/>
      <c r="J5111" s="29"/>
    </row>
    <row r="5112" spans="1:10" hidden="1">
      <c r="A5112" s="24"/>
      <c r="H5112" s="70"/>
      <c r="J5112" s="29"/>
    </row>
    <row r="5113" spans="1:10" hidden="1">
      <c r="A5113" s="24"/>
      <c r="H5113" s="70"/>
      <c r="J5113" s="29"/>
    </row>
    <row r="5114" spans="1:10" hidden="1">
      <c r="A5114" s="24"/>
      <c r="H5114" s="70"/>
      <c r="J5114" s="29"/>
    </row>
    <row r="5115" spans="1:10" hidden="1">
      <c r="A5115" s="24"/>
      <c r="H5115" s="70"/>
      <c r="J5115" s="29"/>
    </row>
    <row r="5116" spans="1:10" hidden="1">
      <c r="A5116" s="24"/>
      <c r="H5116" s="70"/>
      <c r="J5116" s="29"/>
    </row>
    <row r="5117" spans="1:10" hidden="1">
      <c r="A5117" s="24"/>
      <c r="H5117" s="70"/>
      <c r="J5117" s="29"/>
    </row>
    <row r="5118" spans="1:10" hidden="1">
      <c r="A5118" s="24"/>
      <c r="H5118" s="70"/>
      <c r="J5118" s="29"/>
    </row>
    <row r="5119" spans="1:10" hidden="1">
      <c r="A5119" s="24"/>
      <c r="H5119" s="70"/>
      <c r="J5119" s="29"/>
    </row>
    <row r="5120" spans="1:10" hidden="1">
      <c r="A5120" s="24"/>
      <c r="H5120" s="70"/>
      <c r="J5120" s="29"/>
    </row>
    <row r="5121" spans="1:10" hidden="1">
      <c r="A5121" s="24"/>
      <c r="H5121" s="70"/>
      <c r="J5121" s="29"/>
    </row>
    <row r="5122" spans="1:10" hidden="1">
      <c r="A5122" s="24"/>
      <c r="H5122" s="70"/>
      <c r="J5122" s="29"/>
    </row>
    <row r="5123" spans="1:10" hidden="1">
      <c r="A5123" s="24"/>
      <c r="H5123" s="70"/>
      <c r="J5123" s="29"/>
    </row>
    <row r="5124" spans="1:10" hidden="1">
      <c r="A5124" s="24"/>
      <c r="H5124" s="70"/>
      <c r="J5124" s="29"/>
    </row>
    <row r="5125" spans="1:10" hidden="1">
      <c r="A5125" s="24"/>
      <c r="H5125" s="70"/>
      <c r="J5125" s="29"/>
    </row>
    <row r="5126" spans="1:10" hidden="1">
      <c r="A5126" s="24"/>
      <c r="H5126" s="70"/>
      <c r="J5126" s="29"/>
    </row>
    <row r="5127" spans="1:10" hidden="1">
      <c r="A5127" s="24"/>
      <c r="H5127" s="70"/>
      <c r="J5127" s="29"/>
    </row>
    <row r="5128" spans="1:10" hidden="1">
      <c r="A5128" s="24"/>
      <c r="H5128" s="70"/>
      <c r="J5128" s="29"/>
    </row>
    <row r="5129" spans="1:10" hidden="1">
      <c r="A5129" s="24"/>
      <c r="H5129" s="70"/>
      <c r="J5129" s="29"/>
    </row>
    <row r="5130" spans="1:10" hidden="1">
      <c r="A5130" s="24"/>
      <c r="H5130" s="70"/>
      <c r="J5130" s="29"/>
    </row>
    <row r="5131" spans="1:10" hidden="1">
      <c r="A5131" s="24"/>
      <c r="H5131" s="70"/>
      <c r="J5131" s="29"/>
    </row>
    <row r="5132" spans="1:10" hidden="1">
      <c r="A5132" s="24"/>
      <c r="H5132" s="70"/>
      <c r="J5132" s="29"/>
    </row>
    <row r="5133" spans="1:10" hidden="1">
      <c r="A5133" s="24"/>
      <c r="H5133" s="70"/>
      <c r="J5133" s="29"/>
    </row>
    <row r="5134" spans="1:10" hidden="1">
      <c r="A5134" s="24"/>
      <c r="H5134" s="70"/>
      <c r="J5134" s="29"/>
    </row>
    <row r="5135" spans="1:10" hidden="1">
      <c r="A5135" s="24"/>
      <c r="H5135" s="70"/>
      <c r="J5135" s="29"/>
    </row>
    <row r="5136" spans="1:10" hidden="1">
      <c r="A5136" s="24"/>
      <c r="H5136" s="70"/>
      <c r="J5136" s="29"/>
    </row>
    <row r="5137" spans="1:10" hidden="1">
      <c r="A5137" s="24"/>
      <c r="H5137" s="70"/>
      <c r="J5137" s="29"/>
    </row>
    <row r="5138" spans="1:10" hidden="1">
      <c r="A5138" s="24"/>
      <c r="H5138" s="70"/>
      <c r="J5138" s="29"/>
    </row>
    <row r="5139" spans="1:10" hidden="1">
      <c r="A5139" s="24"/>
      <c r="H5139" s="70"/>
      <c r="J5139" s="29"/>
    </row>
    <row r="5140" spans="1:10" hidden="1">
      <c r="A5140" s="24"/>
      <c r="H5140" s="70"/>
      <c r="J5140" s="29"/>
    </row>
    <row r="5141" spans="1:10" hidden="1">
      <c r="A5141" s="24"/>
      <c r="H5141" s="70"/>
      <c r="J5141" s="29"/>
    </row>
    <row r="5142" spans="1:10" hidden="1">
      <c r="A5142" s="24"/>
      <c r="H5142" s="70"/>
      <c r="J5142" s="29"/>
    </row>
    <row r="5143" spans="1:10" hidden="1">
      <c r="A5143" s="24"/>
      <c r="H5143" s="70"/>
      <c r="J5143" s="29"/>
    </row>
    <row r="5144" spans="1:10" hidden="1">
      <c r="A5144" s="24"/>
      <c r="H5144" s="70"/>
      <c r="J5144" s="29"/>
    </row>
    <row r="5145" spans="1:10" hidden="1">
      <c r="A5145" s="24"/>
      <c r="H5145" s="70"/>
      <c r="J5145" s="29"/>
    </row>
    <row r="5146" spans="1:10" hidden="1">
      <c r="A5146" s="24"/>
      <c r="H5146" s="70"/>
      <c r="J5146" s="29"/>
    </row>
    <row r="5147" spans="1:10" hidden="1">
      <c r="A5147" s="24"/>
      <c r="H5147" s="70"/>
      <c r="J5147" s="29"/>
    </row>
    <row r="5148" spans="1:10" hidden="1">
      <c r="A5148" s="24"/>
      <c r="H5148" s="70"/>
      <c r="J5148" s="29"/>
    </row>
    <row r="5149" spans="1:10" hidden="1">
      <c r="A5149" s="24"/>
      <c r="H5149" s="70"/>
      <c r="J5149" s="29"/>
    </row>
    <row r="5150" spans="1:10" hidden="1">
      <c r="A5150" s="24"/>
      <c r="H5150" s="70"/>
      <c r="J5150" s="29"/>
    </row>
    <row r="5151" spans="1:10" hidden="1">
      <c r="A5151" s="24"/>
      <c r="H5151" s="70"/>
      <c r="J5151" s="29"/>
    </row>
    <row r="5152" spans="1:10" hidden="1">
      <c r="A5152" s="24"/>
      <c r="H5152" s="70"/>
      <c r="J5152" s="29"/>
    </row>
    <row r="5153" spans="1:10" hidden="1">
      <c r="A5153" s="24"/>
      <c r="H5153" s="70"/>
      <c r="J5153" s="29"/>
    </row>
    <row r="5154" spans="1:10" hidden="1">
      <c r="A5154" s="24"/>
      <c r="H5154" s="70"/>
      <c r="J5154" s="29"/>
    </row>
    <row r="5155" spans="1:10" hidden="1">
      <c r="A5155" s="24"/>
      <c r="H5155" s="70"/>
      <c r="J5155" s="29"/>
    </row>
    <row r="5156" spans="1:10" hidden="1">
      <c r="A5156" s="24"/>
      <c r="H5156" s="70"/>
      <c r="J5156" s="29"/>
    </row>
    <row r="5157" spans="1:10" hidden="1">
      <c r="A5157" s="24"/>
      <c r="H5157" s="70"/>
      <c r="J5157" s="29"/>
    </row>
    <row r="5158" spans="1:10" hidden="1">
      <c r="A5158" s="24"/>
      <c r="H5158" s="70"/>
      <c r="J5158" s="29"/>
    </row>
    <row r="5159" spans="1:10" hidden="1">
      <c r="A5159" s="24"/>
      <c r="H5159" s="70"/>
      <c r="J5159" s="29"/>
    </row>
    <row r="5160" spans="1:10" hidden="1">
      <c r="A5160" s="24"/>
      <c r="H5160" s="70"/>
      <c r="J5160" s="29"/>
    </row>
    <row r="5161" spans="1:10" hidden="1">
      <c r="A5161" s="24"/>
      <c r="H5161" s="70"/>
      <c r="J5161" s="29"/>
    </row>
    <row r="5162" spans="1:10" hidden="1">
      <c r="A5162" s="24"/>
      <c r="H5162" s="70"/>
      <c r="J5162" s="29"/>
    </row>
    <row r="5163" spans="1:10" hidden="1">
      <c r="A5163" s="24"/>
      <c r="H5163" s="70"/>
      <c r="J5163" s="29"/>
    </row>
    <row r="5164" spans="1:10" hidden="1">
      <c r="A5164" s="24"/>
      <c r="H5164" s="70"/>
      <c r="J5164" s="29"/>
    </row>
    <row r="5165" spans="1:10" hidden="1">
      <c r="A5165" s="24"/>
      <c r="H5165" s="70"/>
      <c r="J5165" s="29"/>
    </row>
    <row r="5166" spans="1:10" hidden="1">
      <c r="A5166" s="24"/>
      <c r="H5166" s="70"/>
      <c r="J5166" s="29"/>
    </row>
    <row r="5167" spans="1:10" hidden="1">
      <c r="A5167" s="24"/>
      <c r="H5167" s="70"/>
      <c r="J5167" s="29"/>
    </row>
    <row r="5168" spans="1:10" hidden="1">
      <c r="A5168" s="24"/>
      <c r="H5168" s="70"/>
      <c r="J5168" s="29"/>
    </row>
    <row r="5169" spans="1:10" hidden="1">
      <c r="A5169" s="24"/>
      <c r="H5169" s="70"/>
      <c r="J5169" s="29"/>
    </row>
    <row r="5170" spans="1:10" hidden="1">
      <c r="A5170" s="24"/>
      <c r="H5170" s="70"/>
      <c r="J5170" s="29"/>
    </row>
    <row r="5171" spans="1:10" hidden="1">
      <c r="A5171" s="24"/>
      <c r="H5171" s="70"/>
      <c r="J5171" s="29"/>
    </row>
    <row r="5172" spans="1:10" hidden="1">
      <c r="A5172" s="24"/>
      <c r="H5172" s="70"/>
      <c r="J5172" s="29"/>
    </row>
    <row r="5173" spans="1:10" hidden="1">
      <c r="A5173" s="24"/>
      <c r="H5173" s="70"/>
      <c r="J5173" s="29"/>
    </row>
    <row r="5174" spans="1:10" hidden="1">
      <c r="A5174" s="24"/>
      <c r="H5174" s="70"/>
      <c r="J5174" s="29"/>
    </row>
    <row r="5175" spans="1:10" hidden="1">
      <c r="A5175" s="24"/>
      <c r="H5175" s="70"/>
      <c r="J5175" s="29"/>
    </row>
    <row r="5176" spans="1:10" hidden="1">
      <c r="A5176" s="24"/>
      <c r="H5176" s="70"/>
      <c r="J5176" s="29"/>
    </row>
    <row r="5177" spans="1:10" hidden="1">
      <c r="A5177" s="24"/>
      <c r="H5177" s="70"/>
      <c r="J5177" s="29"/>
    </row>
    <row r="5178" spans="1:10" hidden="1">
      <c r="A5178" s="24"/>
      <c r="H5178" s="70"/>
      <c r="J5178" s="29"/>
    </row>
    <row r="5179" spans="1:10" hidden="1">
      <c r="A5179" s="24"/>
      <c r="H5179" s="70"/>
      <c r="J5179" s="29"/>
    </row>
    <row r="5180" spans="1:10" hidden="1">
      <c r="A5180" s="24"/>
      <c r="H5180" s="70"/>
      <c r="J5180" s="29"/>
    </row>
    <row r="5181" spans="1:10" hidden="1">
      <c r="A5181" s="24"/>
      <c r="H5181" s="70"/>
      <c r="J5181" s="29"/>
    </row>
    <row r="5182" spans="1:10" hidden="1">
      <c r="A5182" s="24"/>
      <c r="H5182" s="70"/>
      <c r="J5182" s="29"/>
    </row>
    <row r="5183" spans="1:10" hidden="1">
      <c r="A5183" s="24"/>
      <c r="H5183" s="70"/>
      <c r="J5183" s="29"/>
    </row>
    <row r="5184" spans="1:10" hidden="1">
      <c r="A5184" s="24"/>
      <c r="H5184" s="70"/>
      <c r="J5184" s="29"/>
    </row>
    <row r="5185" spans="1:10" hidden="1">
      <c r="A5185" s="24"/>
      <c r="H5185" s="70"/>
      <c r="J5185" s="29"/>
    </row>
    <row r="5186" spans="1:10" hidden="1">
      <c r="A5186" s="24"/>
      <c r="H5186" s="70"/>
      <c r="J5186" s="29"/>
    </row>
    <row r="5187" spans="1:10" hidden="1">
      <c r="A5187" s="24"/>
      <c r="H5187" s="70"/>
      <c r="J5187" s="29"/>
    </row>
    <row r="5188" spans="1:10" hidden="1">
      <c r="A5188" s="24"/>
      <c r="H5188" s="70"/>
      <c r="J5188" s="29"/>
    </row>
    <row r="5189" spans="1:10" hidden="1">
      <c r="A5189" s="24"/>
      <c r="H5189" s="70"/>
      <c r="J5189" s="29"/>
    </row>
    <row r="5190" spans="1:10" hidden="1">
      <c r="A5190" s="24"/>
      <c r="H5190" s="70"/>
      <c r="J5190" s="29"/>
    </row>
    <row r="5191" spans="1:10" hidden="1">
      <c r="A5191" s="24"/>
      <c r="H5191" s="70"/>
      <c r="J5191" s="29"/>
    </row>
    <row r="5192" spans="1:10" hidden="1">
      <c r="A5192" s="24"/>
      <c r="H5192" s="70"/>
      <c r="J5192" s="29"/>
    </row>
    <row r="5193" spans="1:10" hidden="1">
      <c r="A5193" s="24"/>
      <c r="H5193" s="70"/>
      <c r="J5193" s="29"/>
    </row>
    <row r="5194" spans="1:10" hidden="1">
      <c r="A5194" s="24"/>
      <c r="H5194" s="70"/>
      <c r="J5194" s="29"/>
    </row>
    <row r="5195" spans="1:10" hidden="1">
      <c r="A5195" s="24"/>
      <c r="H5195" s="70"/>
      <c r="J5195" s="29"/>
    </row>
    <row r="5196" spans="1:10" hidden="1">
      <c r="A5196" s="24"/>
      <c r="H5196" s="70"/>
      <c r="J5196" s="29"/>
    </row>
    <row r="5197" spans="1:10" hidden="1">
      <c r="A5197" s="24"/>
      <c r="H5197" s="70"/>
      <c r="J5197" s="29"/>
    </row>
    <row r="5198" spans="1:10" hidden="1">
      <c r="A5198" s="24"/>
      <c r="H5198" s="70"/>
      <c r="J5198" s="29"/>
    </row>
    <row r="5199" spans="1:10" hidden="1">
      <c r="A5199" s="24"/>
      <c r="H5199" s="70"/>
      <c r="J5199" s="29"/>
    </row>
    <row r="5200" spans="1:10" hidden="1">
      <c r="A5200" s="24"/>
      <c r="H5200" s="70"/>
      <c r="J5200" s="29"/>
    </row>
    <row r="5201" spans="1:10" hidden="1">
      <c r="A5201" s="24"/>
      <c r="H5201" s="70"/>
      <c r="J5201" s="29"/>
    </row>
    <row r="5202" spans="1:10" hidden="1">
      <c r="A5202" s="24"/>
      <c r="H5202" s="70"/>
      <c r="J5202" s="29"/>
    </row>
    <row r="5203" spans="1:10" hidden="1">
      <c r="A5203" s="24"/>
      <c r="H5203" s="70"/>
      <c r="J5203" s="29"/>
    </row>
    <row r="5204" spans="1:10" hidden="1">
      <c r="A5204" s="24"/>
      <c r="H5204" s="70"/>
      <c r="J5204" s="29"/>
    </row>
    <row r="5205" spans="1:10" hidden="1">
      <c r="A5205" s="24"/>
      <c r="H5205" s="70"/>
      <c r="J5205" s="29"/>
    </row>
    <row r="5206" spans="1:10" hidden="1">
      <c r="A5206" s="24"/>
      <c r="H5206" s="70"/>
      <c r="J5206" s="29"/>
    </row>
    <row r="5207" spans="1:10" hidden="1">
      <c r="A5207" s="24"/>
      <c r="H5207" s="70"/>
      <c r="J5207" s="29"/>
    </row>
    <row r="5208" spans="1:10" hidden="1">
      <c r="A5208" s="24"/>
      <c r="H5208" s="70"/>
      <c r="J5208" s="29"/>
    </row>
    <row r="5209" spans="1:10" hidden="1">
      <c r="A5209" s="24"/>
      <c r="H5209" s="70"/>
      <c r="J5209" s="29"/>
    </row>
    <row r="5210" spans="1:10" hidden="1">
      <c r="A5210" s="24"/>
      <c r="H5210" s="70"/>
      <c r="J5210" s="29"/>
    </row>
    <row r="5211" spans="1:10" hidden="1">
      <c r="A5211" s="24"/>
      <c r="H5211" s="70"/>
      <c r="J5211" s="29"/>
    </row>
    <row r="5212" spans="1:10" hidden="1">
      <c r="A5212" s="24"/>
      <c r="H5212" s="70"/>
      <c r="J5212" s="29"/>
    </row>
    <row r="5213" spans="1:10" hidden="1">
      <c r="A5213" s="24"/>
      <c r="H5213" s="70"/>
      <c r="J5213" s="29"/>
    </row>
    <row r="5214" spans="1:10" hidden="1">
      <c r="A5214" s="24"/>
      <c r="H5214" s="70"/>
      <c r="J5214" s="29"/>
    </row>
    <row r="5215" spans="1:10" hidden="1">
      <c r="A5215" s="24"/>
      <c r="H5215" s="70"/>
      <c r="J5215" s="29"/>
    </row>
    <row r="5216" spans="1:10" hidden="1">
      <c r="A5216" s="24"/>
      <c r="H5216" s="70"/>
      <c r="J5216" s="29"/>
    </row>
    <row r="5217" spans="1:10" hidden="1">
      <c r="A5217" s="24"/>
      <c r="H5217" s="70"/>
      <c r="J5217" s="29"/>
    </row>
    <row r="5218" spans="1:10" hidden="1">
      <c r="A5218" s="24"/>
      <c r="H5218" s="70"/>
      <c r="J5218" s="29"/>
    </row>
    <row r="5219" spans="1:10" hidden="1">
      <c r="A5219" s="24"/>
      <c r="H5219" s="70"/>
      <c r="J5219" s="29"/>
    </row>
    <row r="5220" spans="1:10" hidden="1">
      <c r="A5220" s="24"/>
      <c r="H5220" s="70"/>
      <c r="J5220" s="29"/>
    </row>
    <row r="5221" spans="1:10" hidden="1">
      <c r="A5221" s="24"/>
      <c r="H5221" s="70"/>
      <c r="J5221" s="29"/>
    </row>
    <row r="5222" spans="1:10" hidden="1">
      <c r="A5222" s="24"/>
      <c r="H5222" s="70"/>
      <c r="J5222" s="29"/>
    </row>
    <row r="5223" spans="1:10" hidden="1">
      <c r="A5223" s="24"/>
      <c r="H5223" s="70"/>
      <c r="J5223" s="29"/>
    </row>
    <row r="5224" spans="1:10" hidden="1">
      <c r="A5224" s="24"/>
      <c r="H5224" s="70"/>
      <c r="J5224" s="29"/>
    </row>
    <row r="5225" spans="1:10" hidden="1">
      <c r="A5225" s="24"/>
      <c r="H5225" s="70"/>
      <c r="J5225" s="29"/>
    </row>
    <row r="5226" spans="1:10" hidden="1">
      <c r="A5226" s="24"/>
      <c r="H5226" s="70"/>
      <c r="J5226" s="29"/>
    </row>
    <row r="5227" spans="1:10" hidden="1">
      <c r="A5227" s="24"/>
      <c r="H5227" s="70"/>
      <c r="J5227" s="29"/>
    </row>
    <row r="5228" spans="1:10" hidden="1">
      <c r="A5228" s="24"/>
      <c r="H5228" s="70"/>
      <c r="J5228" s="29"/>
    </row>
    <row r="5229" spans="1:10" hidden="1">
      <c r="A5229" s="24"/>
      <c r="H5229" s="70"/>
      <c r="J5229" s="29"/>
    </row>
    <row r="5230" spans="1:10" hidden="1">
      <c r="A5230" s="24"/>
      <c r="H5230" s="70"/>
      <c r="J5230" s="29"/>
    </row>
    <row r="5231" spans="1:10" hidden="1">
      <c r="A5231" s="24"/>
      <c r="H5231" s="70"/>
      <c r="J5231" s="29"/>
    </row>
    <row r="5232" spans="1:10" hidden="1">
      <c r="A5232" s="24"/>
      <c r="H5232" s="70"/>
      <c r="J5232" s="29"/>
    </row>
    <row r="5233" spans="1:10" hidden="1">
      <c r="A5233" s="24"/>
      <c r="H5233" s="70"/>
      <c r="J5233" s="29"/>
    </row>
    <row r="5234" spans="1:10" hidden="1">
      <c r="A5234" s="24"/>
      <c r="H5234" s="70"/>
      <c r="J5234" s="29"/>
    </row>
    <row r="5235" spans="1:10" hidden="1">
      <c r="A5235" s="24"/>
      <c r="H5235" s="70"/>
      <c r="J5235" s="29"/>
    </row>
    <row r="5236" spans="1:10" hidden="1">
      <c r="A5236" s="24"/>
      <c r="H5236" s="70"/>
      <c r="J5236" s="29"/>
    </row>
    <row r="5237" spans="1:10" hidden="1">
      <c r="A5237" s="24"/>
      <c r="H5237" s="70"/>
      <c r="J5237" s="29"/>
    </row>
    <row r="5238" spans="1:10" hidden="1">
      <c r="A5238" s="24"/>
      <c r="H5238" s="70"/>
      <c r="J5238" s="29"/>
    </row>
    <row r="5239" spans="1:10" hidden="1">
      <c r="A5239" s="24"/>
      <c r="H5239" s="70"/>
      <c r="J5239" s="29"/>
    </row>
    <row r="5240" spans="1:10" hidden="1">
      <c r="A5240" s="24"/>
      <c r="H5240" s="70"/>
      <c r="J5240" s="29"/>
    </row>
    <row r="5241" spans="1:10" hidden="1">
      <c r="A5241" s="24"/>
      <c r="H5241" s="70"/>
      <c r="J5241" s="29"/>
    </row>
    <row r="5242" spans="1:10" hidden="1">
      <c r="A5242" s="24"/>
      <c r="H5242" s="70"/>
      <c r="J5242" s="29"/>
    </row>
    <row r="5243" spans="1:10" hidden="1">
      <c r="A5243" s="24"/>
      <c r="H5243" s="70"/>
      <c r="J5243" s="29"/>
    </row>
    <row r="5244" spans="1:10" hidden="1">
      <c r="A5244" s="24"/>
      <c r="H5244" s="70"/>
      <c r="J5244" s="29"/>
    </row>
    <row r="5245" spans="1:10" hidden="1">
      <c r="A5245" s="24"/>
      <c r="H5245" s="70"/>
      <c r="J5245" s="29"/>
    </row>
    <row r="5246" spans="1:10" hidden="1">
      <c r="A5246" s="24"/>
      <c r="H5246" s="70"/>
      <c r="J5246" s="29"/>
    </row>
    <row r="5247" spans="1:10" hidden="1">
      <c r="A5247" s="24"/>
      <c r="H5247" s="70"/>
      <c r="J5247" s="29"/>
    </row>
    <row r="5248" spans="1:10" hidden="1">
      <c r="A5248" s="24"/>
      <c r="H5248" s="70"/>
      <c r="J5248" s="29"/>
    </row>
    <row r="5249" spans="1:10" hidden="1">
      <c r="A5249" s="24"/>
      <c r="H5249" s="70"/>
      <c r="J5249" s="29"/>
    </row>
    <row r="5250" spans="1:10" hidden="1">
      <c r="A5250" s="24"/>
      <c r="H5250" s="70"/>
      <c r="J5250" s="29"/>
    </row>
    <row r="5251" spans="1:10" hidden="1">
      <c r="A5251" s="24"/>
      <c r="H5251" s="70"/>
      <c r="J5251" s="29"/>
    </row>
    <row r="5252" spans="1:10" hidden="1">
      <c r="A5252" s="24"/>
      <c r="H5252" s="70"/>
      <c r="J5252" s="29"/>
    </row>
    <row r="5253" spans="1:10" hidden="1">
      <c r="A5253" s="24"/>
      <c r="H5253" s="70"/>
      <c r="J5253" s="29"/>
    </row>
    <row r="5254" spans="1:10" hidden="1">
      <c r="A5254" s="24"/>
      <c r="H5254" s="70"/>
      <c r="J5254" s="29"/>
    </row>
    <row r="5255" spans="1:10" hidden="1">
      <c r="A5255" s="24"/>
      <c r="H5255" s="70"/>
      <c r="J5255" s="29"/>
    </row>
    <row r="5256" spans="1:10" hidden="1">
      <c r="A5256" s="24"/>
      <c r="H5256" s="70"/>
      <c r="J5256" s="29"/>
    </row>
    <row r="5257" spans="1:10" hidden="1">
      <c r="A5257" s="24"/>
      <c r="H5257" s="70"/>
      <c r="J5257" s="29"/>
    </row>
    <row r="5258" spans="1:10" hidden="1">
      <c r="A5258" s="24"/>
      <c r="H5258" s="70"/>
      <c r="J5258" s="29"/>
    </row>
    <row r="5259" spans="1:10" hidden="1">
      <c r="A5259" s="24"/>
      <c r="H5259" s="70"/>
      <c r="J5259" s="29"/>
    </row>
    <row r="5260" spans="1:10" hidden="1">
      <c r="A5260" s="24"/>
      <c r="H5260" s="70"/>
      <c r="J5260" s="29"/>
    </row>
    <row r="5261" spans="1:10" hidden="1">
      <c r="A5261" s="24"/>
      <c r="H5261" s="70"/>
      <c r="J5261" s="29"/>
    </row>
    <row r="5262" spans="1:10" hidden="1">
      <c r="A5262" s="24"/>
      <c r="H5262" s="70"/>
      <c r="J5262" s="29"/>
    </row>
    <row r="5263" spans="1:10" hidden="1">
      <c r="A5263" s="24"/>
      <c r="H5263" s="70"/>
      <c r="J5263" s="29"/>
    </row>
    <row r="5264" spans="1:10" hidden="1">
      <c r="A5264" s="24"/>
      <c r="H5264" s="70"/>
      <c r="J5264" s="29"/>
    </row>
    <row r="5265" spans="1:10" hidden="1">
      <c r="A5265" s="24"/>
      <c r="H5265" s="70"/>
      <c r="J5265" s="29"/>
    </row>
    <row r="5266" spans="1:10" hidden="1">
      <c r="A5266" s="24"/>
      <c r="H5266" s="70"/>
      <c r="J5266" s="29"/>
    </row>
    <row r="5267" spans="1:10" hidden="1">
      <c r="A5267" s="24"/>
      <c r="H5267" s="70"/>
      <c r="J5267" s="29"/>
    </row>
    <row r="5268" spans="1:10" hidden="1">
      <c r="A5268" s="24"/>
      <c r="H5268" s="70"/>
      <c r="J5268" s="29"/>
    </row>
    <row r="5269" spans="1:10" hidden="1">
      <c r="A5269" s="24"/>
      <c r="H5269" s="70"/>
      <c r="J5269" s="29"/>
    </row>
    <row r="5270" spans="1:10" hidden="1">
      <c r="A5270" s="24"/>
      <c r="H5270" s="70"/>
      <c r="J5270" s="29"/>
    </row>
    <row r="5271" spans="1:10" hidden="1">
      <c r="A5271" s="24"/>
      <c r="H5271" s="70"/>
      <c r="J5271" s="29"/>
    </row>
    <row r="5272" spans="1:10" hidden="1">
      <c r="A5272" s="24"/>
      <c r="H5272" s="70"/>
      <c r="J5272" s="29"/>
    </row>
    <row r="5273" spans="1:10" hidden="1">
      <c r="A5273" s="24"/>
      <c r="H5273" s="70"/>
      <c r="J5273" s="29"/>
    </row>
    <row r="5274" spans="1:10" hidden="1">
      <c r="A5274" s="24"/>
      <c r="H5274" s="70"/>
      <c r="J5274" s="29"/>
    </row>
    <row r="5275" spans="1:10" hidden="1">
      <c r="A5275" s="24"/>
      <c r="H5275" s="70"/>
      <c r="J5275" s="29"/>
    </row>
    <row r="5276" spans="1:10" hidden="1">
      <c r="A5276" s="24"/>
      <c r="H5276" s="70"/>
      <c r="J5276" s="29"/>
    </row>
    <row r="5277" spans="1:10" hidden="1">
      <c r="A5277" s="24"/>
      <c r="H5277" s="70"/>
      <c r="J5277" s="29"/>
    </row>
    <row r="5278" spans="1:10" hidden="1">
      <c r="A5278" s="24"/>
      <c r="H5278" s="70"/>
      <c r="J5278" s="29"/>
    </row>
    <row r="5279" spans="1:10" hidden="1">
      <c r="A5279" s="24"/>
      <c r="H5279" s="70"/>
      <c r="J5279" s="29"/>
    </row>
    <row r="5280" spans="1:10" hidden="1">
      <c r="A5280" s="24"/>
      <c r="H5280" s="70"/>
      <c r="J5280" s="29"/>
    </row>
    <row r="5281" spans="1:10" hidden="1">
      <c r="A5281" s="24"/>
      <c r="H5281" s="70"/>
      <c r="J5281" s="29"/>
    </row>
    <row r="5282" spans="1:10" hidden="1">
      <c r="A5282" s="24"/>
      <c r="H5282" s="70"/>
      <c r="J5282" s="29"/>
    </row>
    <row r="5283" spans="1:10" hidden="1">
      <c r="A5283" s="24"/>
      <c r="H5283" s="70"/>
      <c r="J5283" s="29"/>
    </row>
    <row r="5284" spans="1:10" hidden="1">
      <c r="A5284" s="24"/>
      <c r="H5284" s="70"/>
      <c r="J5284" s="29"/>
    </row>
    <row r="5285" spans="1:10" hidden="1">
      <c r="A5285" s="24"/>
      <c r="H5285" s="70"/>
      <c r="J5285" s="29"/>
    </row>
    <row r="5286" spans="1:10" hidden="1">
      <c r="A5286" s="24"/>
      <c r="H5286" s="70"/>
      <c r="J5286" s="29"/>
    </row>
    <row r="5287" spans="1:10" hidden="1">
      <c r="A5287" s="24"/>
      <c r="H5287" s="70"/>
      <c r="J5287" s="29"/>
    </row>
    <row r="5288" spans="1:10" hidden="1">
      <c r="A5288" s="24"/>
      <c r="H5288" s="70"/>
      <c r="J5288" s="29"/>
    </row>
    <row r="5289" spans="1:10" hidden="1">
      <c r="A5289" s="24"/>
      <c r="H5289" s="70"/>
      <c r="J5289" s="29"/>
    </row>
    <row r="5290" spans="1:10" hidden="1">
      <c r="A5290" s="24"/>
      <c r="H5290" s="70"/>
      <c r="J5290" s="29"/>
    </row>
    <row r="5291" spans="1:10" hidden="1">
      <c r="A5291" s="24"/>
      <c r="H5291" s="70"/>
      <c r="J5291" s="29"/>
    </row>
    <row r="5292" spans="1:10" hidden="1">
      <c r="A5292" s="24"/>
      <c r="H5292" s="70"/>
      <c r="J5292" s="29"/>
    </row>
    <row r="5293" spans="1:10" hidden="1">
      <c r="A5293" s="24"/>
      <c r="H5293" s="70"/>
      <c r="J5293" s="29"/>
    </row>
    <row r="5294" spans="1:10" hidden="1">
      <c r="A5294" s="24"/>
      <c r="H5294" s="70"/>
      <c r="J5294" s="29"/>
    </row>
    <row r="5295" spans="1:10" hidden="1">
      <c r="A5295" s="24"/>
      <c r="H5295" s="70"/>
      <c r="J5295" s="29"/>
    </row>
    <row r="5296" spans="1:10" hidden="1">
      <c r="A5296" s="24"/>
      <c r="H5296" s="70"/>
      <c r="J5296" s="29"/>
    </row>
    <row r="5297" spans="1:10" hidden="1">
      <c r="A5297" s="24"/>
      <c r="H5297" s="70"/>
      <c r="J5297" s="29"/>
    </row>
    <row r="5298" spans="1:10" hidden="1">
      <c r="A5298" s="24"/>
      <c r="H5298" s="70"/>
      <c r="J5298" s="29"/>
    </row>
    <row r="5299" spans="1:10" hidden="1">
      <c r="A5299" s="24"/>
      <c r="H5299" s="70"/>
      <c r="J5299" s="29"/>
    </row>
    <row r="5300" spans="1:10" hidden="1">
      <c r="A5300" s="24"/>
      <c r="H5300" s="70"/>
      <c r="J5300" s="29"/>
    </row>
    <row r="5301" spans="1:10" hidden="1">
      <c r="A5301" s="24"/>
      <c r="H5301" s="70"/>
      <c r="J5301" s="29"/>
    </row>
    <row r="5302" spans="1:10" hidden="1">
      <c r="A5302" s="24"/>
      <c r="H5302" s="70"/>
      <c r="J5302" s="29"/>
    </row>
    <row r="5303" spans="1:10" hidden="1">
      <c r="A5303" s="24"/>
      <c r="H5303" s="70"/>
      <c r="J5303" s="29"/>
    </row>
    <row r="5304" spans="1:10" hidden="1">
      <c r="A5304" s="24"/>
      <c r="H5304" s="70"/>
      <c r="J5304" s="29"/>
    </row>
    <row r="5305" spans="1:10" hidden="1">
      <c r="A5305" s="24"/>
      <c r="H5305" s="70"/>
      <c r="J5305" s="29"/>
    </row>
    <row r="5306" spans="1:10" hidden="1">
      <c r="A5306" s="24"/>
      <c r="H5306" s="70"/>
      <c r="J5306" s="29"/>
    </row>
    <row r="5307" spans="1:10" hidden="1">
      <c r="A5307" s="24"/>
      <c r="H5307" s="70"/>
      <c r="J5307" s="29"/>
    </row>
    <row r="5308" spans="1:10" hidden="1">
      <c r="A5308" s="24"/>
      <c r="H5308" s="70"/>
      <c r="J5308" s="29"/>
    </row>
    <row r="5309" spans="1:10" hidden="1">
      <c r="A5309" s="24"/>
      <c r="H5309" s="70"/>
      <c r="J5309" s="29"/>
    </row>
    <row r="5310" spans="1:10" hidden="1">
      <c r="A5310" s="24"/>
      <c r="H5310" s="70"/>
      <c r="J5310" s="29"/>
    </row>
    <row r="5311" spans="1:10" hidden="1">
      <c r="A5311" s="24"/>
      <c r="H5311" s="70"/>
      <c r="J5311" s="29"/>
    </row>
    <row r="5312" spans="1:10" hidden="1">
      <c r="A5312" s="24"/>
      <c r="H5312" s="70"/>
      <c r="J5312" s="29"/>
    </row>
    <row r="5313" spans="1:10" hidden="1">
      <c r="A5313" s="24"/>
      <c r="H5313" s="70"/>
      <c r="J5313" s="29"/>
    </row>
    <row r="5314" spans="1:10" hidden="1">
      <c r="A5314" s="24"/>
      <c r="H5314" s="70"/>
      <c r="J5314" s="29"/>
    </row>
    <row r="5315" spans="1:10" hidden="1">
      <c r="A5315" s="24"/>
      <c r="H5315" s="70"/>
      <c r="J5315" s="29"/>
    </row>
    <row r="5316" spans="1:10" hidden="1">
      <c r="A5316" s="24"/>
      <c r="H5316" s="70"/>
      <c r="J5316" s="29"/>
    </row>
    <row r="5317" spans="1:10" hidden="1">
      <c r="A5317" s="24"/>
      <c r="H5317" s="70"/>
      <c r="J5317" s="29"/>
    </row>
    <row r="5318" spans="1:10" hidden="1">
      <c r="A5318" s="24"/>
      <c r="H5318" s="70"/>
      <c r="J5318" s="29"/>
    </row>
    <row r="5319" spans="1:10" hidden="1">
      <c r="A5319" s="24"/>
      <c r="H5319" s="70"/>
      <c r="J5319" s="29"/>
    </row>
    <row r="5320" spans="1:10" hidden="1">
      <c r="A5320" s="24"/>
      <c r="H5320" s="70"/>
      <c r="J5320" s="29"/>
    </row>
    <row r="5321" spans="1:10" hidden="1">
      <c r="A5321" s="24"/>
      <c r="H5321" s="70"/>
      <c r="J5321" s="29"/>
    </row>
    <row r="5322" spans="1:10" hidden="1">
      <c r="A5322" s="24"/>
      <c r="H5322" s="70"/>
      <c r="J5322" s="29"/>
    </row>
    <row r="5323" spans="1:10" hidden="1">
      <c r="A5323" s="24"/>
      <c r="H5323" s="70"/>
      <c r="J5323" s="29"/>
    </row>
    <row r="5324" spans="1:10" hidden="1">
      <c r="A5324" s="24"/>
      <c r="H5324" s="70"/>
      <c r="J5324" s="29"/>
    </row>
    <row r="5325" spans="1:10" hidden="1">
      <c r="A5325" s="24"/>
      <c r="H5325" s="70"/>
      <c r="J5325" s="29"/>
    </row>
    <row r="5326" spans="1:10" hidden="1">
      <c r="A5326" s="24"/>
      <c r="H5326" s="70"/>
      <c r="J5326" s="29"/>
    </row>
    <row r="5327" spans="1:10" hidden="1">
      <c r="A5327" s="24"/>
      <c r="H5327" s="70"/>
      <c r="J5327" s="29"/>
    </row>
    <row r="5328" spans="1:10" hidden="1">
      <c r="A5328" s="24"/>
      <c r="H5328" s="70"/>
      <c r="J5328" s="29"/>
    </row>
    <row r="5329" spans="1:10" hidden="1">
      <c r="A5329" s="24"/>
      <c r="H5329" s="70"/>
      <c r="J5329" s="29"/>
    </row>
    <row r="5330" spans="1:10" hidden="1">
      <c r="A5330" s="24"/>
      <c r="H5330" s="70"/>
      <c r="J5330" s="29"/>
    </row>
    <row r="5331" spans="1:10" hidden="1">
      <c r="A5331" s="24"/>
      <c r="H5331" s="70"/>
      <c r="J5331" s="29"/>
    </row>
    <row r="5332" spans="1:10" hidden="1">
      <c r="A5332" s="24"/>
      <c r="H5332" s="70"/>
      <c r="J5332" s="29"/>
    </row>
    <row r="5333" spans="1:10" hidden="1">
      <c r="A5333" s="24"/>
      <c r="H5333" s="70"/>
      <c r="J5333" s="29"/>
    </row>
    <row r="5334" spans="1:10" hidden="1">
      <c r="A5334" s="24"/>
      <c r="H5334" s="70"/>
      <c r="J5334" s="29"/>
    </row>
    <row r="5335" spans="1:10" hidden="1">
      <c r="A5335" s="24"/>
      <c r="H5335" s="70"/>
      <c r="J5335" s="29"/>
    </row>
    <row r="5336" spans="1:10" hidden="1">
      <c r="A5336" s="24"/>
      <c r="H5336" s="70"/>
      <c r="J5336" s="29"/>
    </row>
    <row r="5337" spans="1:10" hidden="1">
      <c r="A5337" s="24"/>
      <c r="H5337" s="70"/>
      <c r="J5337" s="29"/>
    </row>
    <row r="5338" spans="1:10" hidden="1">
      <c r="A5338" s="24"/>
      <c r="H5338" s="70"/>
      <c r="J5338" s="29"/>
    </row>
    <row r="5339" spans="1:10" hidden="1">
      <c r="A5339" s="24"/>
      <c r="H5339" s="70"/>
      <c r="J5339" s="29"/>
    </row>
    <row r="5340" spans="1:10" hidden="1">
      <c r="A5340" s="24"/>
      <c r="H5340" s="70"/>
      <c r="J5340" s="29"/>
    </row>
    <row r="5341" spans="1:10" hidden="1">
      <c r="A5341" s="24"/>
      <c r="H5341" s="70"/>
      <c r="J5341" s="29"/>
    </row>
    <row r="5342" spans="1:10" hidden="1">
      <c r="A5342" s="24"/>
      <c r="H5342" s="70"/>
      <c r="J5342" s="29"/>
    </row>
    <row r="5343" spans="1:10" hidden="1">
      <c r="A5343" s="24"/>
      <c r="H5343" s="70"/>
      <c r="J5343" s="29"/>
    </row>
    <row r="5344" spans="1:10" hidden="1">
      <c r="A5344" s="24"/>
      <c r="H5344" s="70"/>
      <c r="J5344" s="29"/>
    </row>
    <row r="5345" spans="1:10" hidden="1">
      <c r="A5345" s="24"/>
      <c r="H5345" s="70"/>
      <c r="J5345" s="29"/>
    </row>
    <row r="5346" spans="1:10" hidden="1">
      <c r="A5346" s="24"/>
      <c r="H5346" s="70"/>
      <c r="J5346" s="29"/>
    </row>
    <row r="5347" spans="1:10" hidden="1">
      <c r="A5347" s="24"/>
      <c r="H5347" s="70"/>
      <c r="J5347" s="29"/>
    </row>
    <row r="5348" spans="1:10" hidden="1">
      <c r="A5348" s="24"/>
      <c r="H5348" s="70"/>
      <c r="J5348" s="29"/>
    </row>
    <row r="5349" spans="1:10" hidden="1">
      <c r="A5349" s="24"/>
      <c r="H5349" s="70"/>
      <c r="J5349" s="29"/>
    </row>
    <row r="5350" spans="1:10" hidden="1">
      <c r="A5350" s="24"/>
      <c r="H5350" s="70"/>
      <c r="J5350" s="29"/>
    </row>
    <row r="5351" spans="1:10" hidden="1">
      <c r="A5351" s="24"/>
      <c r="H5351" s="70"/>
      <c r="J5351" s="29"/>
    </row>
    <row r="5352" spans="1:10" hidden="1">
      <c r="A5352" s="24"/>
      <c r="H5352" s="70"/>
      <c r="J5352" s="29"/>
    </row>
    <row r="5353" spans="1:10" hidden="1">
      <c r="A5353" s="24"/>
      <c r="H5353" s="70"/>
      <c r="J5353" s="29"/>
    </row>
    <row r="5354" spans="1:10" hidden="1">
      <c r="A5354" s="24"/>
      <c r="H5354" s="70"/>
      <c r="J5354" s="29"/>
    </row>
    <row r="5355" spans="1:10" hidden="1">
      <c r="A5355" s="24"/>
      <c r="H5355" s="70"/>
      <c r="J5355" s="29"/>
    </row>
    <row r="5356" spans="1:10" hidden="1">
      <c r="A5356" s="24"/>
      <c r="H5356" s="70"/>
      <c r="J5356" s="29"/>
    </row>
    <row r="5357" spans="1:10" hidden="1">
      <c r="A5357" s="24"/>
      <c r="H5357" s="70"/>
      <c r="J5357" s="29"/>
    </row>
    <row r="5358" spans="1:10" hidden="1">
      <c r="A5358" s="24"/>
      <c r="H5358" s="70"/>
      <c r="J5358" s="29"/>
    </row>
    <row r="5359" spans="1:10" hidden="1">
      <c r="A5359" s="24"/>
      <c r="H5359" s="70"/>
      <c r="J5359" s="29"/>
    </row>
    <row r="5360" spans="1:10" hidden="1">
      <c r="A5360" s="24"/>
      <c r="H5360" s="70"/>
      <c r="J5360" s="29"/>
    </row>
    <row r="5361" spans="1:10" hidden="1">
      <c r="A5361" s="24"/>
      <c r="H5361" s="70"/>
      <c r="J5361" s="29"/>
    </row>
    <row r="5362" spans="1:10" hidden="1">
      <c r="A5362" s="24"/>
      <c r="H5362" s="70"/>
      <c r="J5362" s="29"/>
    </row>
    <row r="5363" spans="1:10" hidden="1">
      <c r="A5363" s="24"/>
      <c r="H5363" s="70"/>
      <c r="J5363" s="29"/>
    </row>
    <row r="5364" spans="1:10" hidden="1">
      <c r="A5364" s="24"/>
      <c r="H5364" s="70"/>
      <c r="J5364" s="29"/>
    </row>
    <row r="5365" spans="1:10" hidden="1">
      <c r="A5365" s="24"/>
      <c r="H5365" s="70"/>
      <c r="J5365" s="29"/>
    </row>
    <row r="5366" spans="1:10" hidden="1">
      <c r="A5366" s="24"/>
      <c r="H5366" s="70"/>
      <c r="J5366" s="29"/>
    </row>
    <row r="5367" spans="1:10" hidden="1">
      <c r="A5367" s="24"/>
      <c r="H5367" s="70"/>
      <c r="J5367" s="29"/>
    </row>
    <row r="5368" spans="1:10" hidden="1">
      <c r="A5368" s="24"/>
      <c r="H5368" s="70"/>
      <c r="J5368" s="29"/>
    </row>
    <row r="5369" spans="1:10" hidden="1">
      <c r="A5369" s="24"/>
      <c r="H5369" s="70"/>
      <c r="J5369" s="29"/>
    </row>
    <row r="5370" spans="1:10" hidden="1">
      <c r="A5370" s="24"/>
      <c r="H5370" s="70"/>
      <c r="J5370" s="29"/>
    </row>
    <row r="5371" spans="1:10" hidden="1">
      <c r="A5371" s="24"/>
      <c r="H5371" s="70"/>
      <c r="J5371" s="29"/>
    </row>
    <row r="5372" spans="1:10" hidden="1">
      <c r="A5372" s="24"/>
      <c r="H5372" s="70"/>
      <c r="J5372" s="29"/>
    </row>
    <row r="5373" spans="1:10" hidden="1">
      <c r="A5373" s="24"/>
      <c r="H5373" s="70"/>
      <c r="J5373" s="29"/>
    </row>
    <row r="5374" spans="1:10" hidden="1">
      <c r="A5374" s="24"/>
      <c r="H5374" s="70"/>
      <c r="J5374" s="29"/>
    </row>
    <row r="5375" spans="1:10" hidden="1">
      <c r="A5375" s="24"/>
      <c r="H5375" s="70"/>
      <c r="J5375" s="29"/>
    </row>
    <row r="5376" spans="1:10" hidden="1">
      <c r="A5376" s="24"/>
      <c r="H5376" s="70"/>
      <c r="J5376" s="29"/>
    </row>
    <row r="5377" spans="1:10" hidden="1">
      <c r="A5377" s="24"/>
      <c r="H5377" s="70"/>
      <c r="J5377" s="29"/>
    </row>
    <row r="5378" spans="1:10" hidden="1">
      <c r="A5378" s="24"/>
      <c r="H5378" s="70"/>
      <c r="J5378" s="29"/>
    </row>
    <row r="5379" spans="1:10" hidden="1">
      <c r="A5379" s="24"/>
      <c r="H5379" s="70"/>
      <c r="J5379" s="29"/>
    </row>
    <row r="5380" spans="1:10" hidden="1">
      <c r="A5380" s="24"/>
      <c r="H5380" s="70"/>
      <c r="J5380" s="29"/>
    </row>
    <row r="5381" spans="1:10" hidden="1">
      <c r="A5381" s="24"/>
      <c r="H5381" s="70"/>
      <c r="J5381" s="29"/>
    </row>
    <row r="5382" spans="1:10" hidden="1">
      <c r="A5382" s="24"/>
      <c r="H5382" s="70"/>
      <c r="J5382" s="29"/>
    </row>
    <row r="5383" spans="1:10" hidden="1">
      <c r="A5383" s="24"/>
      <c r="H5383" s="70"/>
      <c r="J5383" s="29"/>
    </row>
    <row r="5384" spans="1:10" hidden="1">
      <c r="A5384" s="24"/>
      <c r="H5384" s="70"/>
      <c r="J5384" s="29"/>
    </row>
    <row r="5385" spans="1:10" hidden="1">
      <c r="A5385" s="24"/>
      <c r="H5385" s="70"/>
      <c r="J5385" s="29"/>
    </row>
    <row r="5386" spans="1:10" hidden="1">
      <c r="A5386" s="24"/>
      <c r="H5386" s="70"/>
      <c r="J5386" s="29"/>
    </row>
    <row r="5387" spans="1:10" hidden="1">
      <c r="A5387" s="24"/>
      <c r="H5387" s="70"/>
      <c r="J5387" s="29"/>
    </row>
    <row r="5388" spans="1:10" hidden="1">
      <c r="A5388" s="24"/>
      <c r="H5388" s="70"/>
      <c r="J5388" s="29"/>
    </row>
    <row r="5389" spans="1:10" hidden="1">
      <c r="A5389" s="24"/>
      <c r="H5389" s="70"/>
      <c r="J5389" s="29"/>
    </row>
    <row r="5390" spans="1:10" hidden="1">
      <c r="A5390" s="24"/>
      <c r="H5390" s="70"/>
      <c r="J5390" s="29"/>
    </row>
    <row r="5391" spans="1:10" hidden="1">
      <c r="A5391" s="24"/>
      <c r="H5391" s="70"/>
      <c r="J5391" s="29"/>
    </row>
    <row r="5392" spans="1:10" hidden="1">
      <c r="A5392" s="24"/>
      <c r="H5392" s="70"/>
      <c r="J5392" s="29"/>
    </row>
    <row r="5393" spans="1:10" hidden="1">
      <c r="A5393" s="24"/>
      <c r="H5393" s="70"/>
      <c r="J5393" s="29"/>
    </row>
    <row r="5394" spans="1:10" hidden="1">
      <c r="A5394" s="24"/>
      <c r="H5394" s="70"/>
      <c r="J5394" s="29"/>
    </row>
    <row r="5395" spans="1:10" hidden="1">
      <c r="A5395" s="24"/>
      <c r="H5395" s="70"/>
      <c r="J5395" s="29"/>
    </row>
    <row r="5396" spans="1:10" hidden="1">
      <c r="A5396" s="24"/>
      <c r="H5396" s="70"/>
      <c r="J5396" s="29"/>
    </row>
    <row r="5397" spans="1:10" hidden="1">
      <c r="A5397" s="24"/>
      <c r="H5397" s="70"/>
      <c r="J5397" s="29"/>
    </row>
    <row r="5398" spans="1:10" hidden="1">
      <c r="A5398" s="24"/>
      <c r="H5398" s="70"/>
      <c r="J5398" s="29"/>
    </row>
    <row r="5399" spans="1:10" hidden="1">
      <c r="A5399" s="24"/>
      <c r="H5399" s="70"/>
      <c r="J5399" s="29"/>
    </row>
    <row r="5400" spans="1:10" hidden="1">
      <c r="A5400" s="24"/>
      <c r="H5400" s="70"/>
      <c r="J5400" s="29"/>
    </row>
    <row r="5401" spans="1:10" hidden="1">
      <c r="A5401" s="24"/>
      <c r="H5401" s="70"/>
      <c r="J5401" s="29"/>
    </row>
    <row r="5402" spans="1:10" hidden="1">
      <c r="A5402" s="24"/>
      <c r="H5402" s="70"/>
      <c r="J5402" s="29"/>
    </row>
    <row r="5403" spans="1:10" hidden="1">
      <c r="A5403" s="24"/>
      <c r="H5403" s="70"/>
      <c r="J5403" s="29"/>
    </row>
    <row r="5404" spans="1:10" hidden="1">
      <c r="A5404" s="24"/>
      <c r="H5404" s="70"/>
      <c r="J5404" s="29"/>
    </row>
    <row r="5405" spans="1:10" hidden="1">
      <c r="A5405" s="24"/>
      <c r="H5405" s="70"/>
      <c r="J5405" s="29"/>
    </row>
    <row r="5406" spans="1:10" hidden="1">
      <c r="A5406" s="24"/>
      <c r="H5406" s="70"/>
      <c r="J5406" s="29"/>
    </row>
    <row r="5407" spans="1:10" hidden="1">
      <c r="A5407" s="24"/>
      <c r="H5407" s="70"/>
      <c r="J5407" s="29"/>
    </row>
    <row r="5408" spans="1:10" hidden="1">
      <c r="A5408" s="24"/>
      <c r="H5408" s="70"/>
      <c r="J5408" s="29"/>
    </row>
    <row r="5409" spans="1:10" hidden="1">
      <c r="A5409" s="24"/>
      <c r="H5409" s="70"/>
      <c r="J5409" s="29"/>
    </row>
    <row r="5410" spans="1:10" hidden="1">
      <c r="A5410" s="24"/>
      <c r="H5410" s="70"/>
      <c r="J5410" s="29"/>
    </row>
    <row r="5411" spans="1:10" hidden="1">
      <c r="A5411" s="24"/>
      <c r="H5411" s="70"/>
      <c r="J5411" s="29"/>
    </row>
    <row r="5412" spans="1:10" hidden="1">
      <c r="A5412" s="24"/>
      <c r="H5412" s="70"/>
      <c r="J5412" s="29"/>
    </row>
    <row r="5413" spans="1:10" hidden="1">
      <c r="A5413" s="24"/>
      <c r="H5413" s="70"/>
      <c r="J5413" s="29"/>
    </row>
    <row r="5414" spans="1:10" hidden="1">
      <c r="A5414" s="24"/>
      <c r="H5414" s="70"/>
      <c r="J5414" s="29"/>
    </row>
    <row r="5415" spans="1:10" hidden="1">
      <c r="A5415" s="24"/>
      <c r="H5415" s="70"/>
      <c r="J5415" s="29"/>
    </row>
    <row r="5416" spans="1:10" hidden="1">
      <c r="A5416" s="24"/>
      <c r="H5416" s="70"/>
      <c r="J5416" s="29"/>
    </row>
    <row r="5417" spans="1:10" hidden="1">
      <c r="A5417" s="24"/>
      <c r="H5417" s="70"/>
      <c r="J5417" s="29"/>
    </row>
    <row r="5418" spans="1:10" hidden="1">
      <c r="A5418" s="24"/>
      <c r="H5418" s="70"/>
      <c r="J5418" s="29"/>
    </row>
    <row r="5419" spans="1:10" hidden="1">
      <c r="A5419" s="24"/>
      <c r="H5419" s="70"/>
      <c r="J5419" s="29"/>
    </row>
    <row r="5420" spans="1:10" hidden="1">
      <c r="A5420" s="24"/>
      <c r="H5420" s="70"/>
      <c r="J5420" s="29"/>
    </row>
    <row r="5421" spans="1:10" hidden="1">
      <c r="A5421" s="24"/>
      <c r="H5421" s="70"/>
      <c r="J5421" s="29"/>
    </row>
    <row r="5422" spans="1:10" hidden="1">
      <c r="A5422" s="24"/>
      <c r="H5422" s="70"/>
      <c r="J5422" s="29"/>
    </row>
    <row r="5423" spans="1:10" hidden="1">
      <c r="A5423" s="24"/>
      <c r="H5423" s="70"/>
      <c r="J5423" s="29"/>
    </row>
    <row r="5424" spans="1:10" hidden="1">
      <c r="A5424" s="24"/>
      <c r="H5424" s="70"/>
      <c r="J5424" s="29"/>
    </row>
    <row r="5425" spans="1:10" hidden="1">
      <c r="A5425" s="24"/>
      <c r="H5425" s="70"/>
      <c r="J5425" s="29"/>
    </row>
    <row r="5426" spans="1:10" hidden="1">
      <c r="A5426" s="24"/>
      <c r="H5426" s="70"/>
      <c r="J5426" s="29"/>
    </row>
    <row r="5427" spans="1:10" hidden="1">
      <c r="A5427" s="24"/>
      <c r="H5427" s="70"/>
      <c r="J5427" s="29"/>
    </row>
    <row r="5428" spans="1:10" hidden="1">
      <c r="A5428" s="24"/>
      <c r="H5428" s="70"/>
      <c r="J5428" s="29"/>
    </row>
    <row r="5429" spans="1:10" hidden="1">
      <c r="A5429" s="24"/>
      <c r="H5429" s="70"/>
      <c r="J5429" s="29"/>
    </row>
    <row r="5430" spans="1:10" hidden="1">
      <c r="A5430" s="24"/>
      <c r="H5430" s="70"/>
      <c r="J5430" s="29"/>
    </row>
    <row r="5431" spans="1:10" hidden="1">
      <c r="A5431" s="24"/>
      <c r="H5431" s="70"/>
      <c r="J5431" s="29"/>
    </row>
    <row r="5432" spans="1:10" hidden="1">
      <c r="A5432" s="24"/>
      <c r="H5432" s="70"/>
      <c r="J5432" s="29"/>
    </row>
    <row r="5433" spans="1:10" hidden="1">
      <c r="A5433" s="24"/>
      <c r="H5433" s="70"/>
      <c r="J5433" s="29"/>
    </row>
    <row r="5434" spans="1:10" hidden="1">
      <c r="A5434" s="24"/>
      <c r="H5434" s="70"/>
      <c r="J5434" s="29"/>
    </row>
    <row r="5435" spans="1:10" hidden="1">
      <c r="A5435" s="24"/>
      <c r="H5435" s="70"/>
      <c r="J5435" s="29"/>
    </row>
    <row r="5436" spans="1:10" hidden="1">
      <c r="A5436" s="24"/>
      <c r="H5436" s="70"/>
      <c r="J5436" s="29"/>
    </row>
    <row r="5437" spans="1:10" hidden="1">
      <c r="A5437" s="24"/>
      <c r="H5437" s="70"/>
      <c r="J5437" s="29"/>
    </row>
    <row r="5438" spans="1:10" hidden="1">
      <c r="A5438" s="24"/>
      <c r="H5438" s="70"/>
      <c r="J5438" s="29"/>
    </row>
    <row r="5439" spans="1:10" hidden="1">
      <c r="A5439" s="24"/>
      <c r="H5439" s="70"/>
      <c r="J5439" s="29"/>
    </row>
    <row r="5440" spans="1:10" hidden="1">
      <c r="A5440" s="24"/>
      <c r="H5440" s="70"/>
      <c r="J5440" s="29"/>
    </row>
    <row r="5441" spans="1:10" hidden="1">
      <c r="A5441" s="24"/>
      <c r="H5441" s="70"/>
      <c r="J5441" s="29"/>
    </row>
    <row r="5442" spans="1:10" hidden="1">
      <c r="A5442" s="24"/>
      <c r="H5442" s="70"/>
      <c r="J5442" s="29"/>
    </row>
    <row r="5443" spans="1:10" hidden="1">
      <c r="A5443" s="24"/>
      <c r="H5443" s="70"/>
      <c r="J5443" s="29"/>
    </row>
    <row r="5444" spans="1:10" hidden="1">
      <c r="A5444" s="24"/>
      <c r="H5444" s="70"/>
      <c r="J5444" s="29"/>
    </row>
    <row r="5445" spans="1:10" hidden="1">
      <c r="A5445" s="24"/>
      <c r="H5445" s="70"/>
      <c r="J5445" s="29"/>
    </row>
    <row r="5446" spans="1:10" hidden="1">
      <c r="A5446" s="24"/>
      <c r="H5446" s="70"/>
      <c r="J5446" s="29"/>
    </row>
    <row r="5447" spans="1:10" hidden="1">
      <c r="A5447" s="24"/>
      <c r="H5447" s="70"/>
      <c r="J5447" s="29"/>
    </row>
    <row r="5448" spans="1:10" hidden="1">
      <c r="A5448" s="24"/>
      <c r="H5448" s="70"/>
      <c r="J5448" s="29"/>
    </row>
    <row r="5449" spans="1:10" hidden="1">
      <c r="A5449" s="24"/>
      <c r="H5449" s="70"/>
      <c r="J5449" s="29"/>
    </row>
    <row r="5450" spans="1:10" hidden="1">
      <c r="A5450" s="24"/>
      <c r="H5450" s="70"/>
      <c r="J5450" s="29"/>
    </row>
    <row r="5451" spans="1:10" hidden="1">
      <c r="A5451" s="24"/>
      <c r="H5451" s="70"/>
      <c r="J5451" s="29"/>
    </row>
    <row r="5452" spans="1:10" hidden="1">
      <c r="A5452" s="24"/>
      <c r="H5452" s="70"/>
      <c r="J5452" s="29"/>
    </row>
    <row r="5453" spans="1:10" hidden="1">
      <c r="A5453" s="24"/>
      <c r="H5453" s="70"/>
      <c r="J5453" s="29"/>
    </row>
    <row r="5454" spans="1:10" hidden="1">
      <c r="A5454" s="24"/>
      <c r="H5454" s="70"/>
      <c r="J5454" s="29"/>
    </row>
    <row r="5455" spans="1:10" hidden="1">
      <c r="A5455" s="24"/>
      <c r="H5455" s="70"/>
      <c r="J5455" s="29"/>
    </row>
    <row r="5456" spans="1:10" hidden="1">
      <c r="A5456" s="24"/>
      <c r="H5456" s="70"/>
      <c r="J5456" s="29"/>
    </row>
    <row r="5457" spans="1:10" hidden="1">
      <c r="A5457" s="24"/>
      <c r="H5457" s="70"/>
      <c r="J5457" s="29"/>
    </row>
    <row r="5458" spans="1:10" hidden="1">
      <c r="A5458" s="24"/>
      <c r="H5458" s="70"/>
      <c r="J5458" s="29"/>
    </row>
    <row r="5459" spans="1:10" hidden="1">
      <c r="A5459" s="24"/>
      <c r="H5459" s="70"/>
      <c r="J5459" s="29"/>
    </row>
    <row r="5460" spans="1:10" hidden="1">
      <c r="A5460" s="24"/>
      <c r="H5460" s="70"/>
      <c r="J5460" s="29"/>
    </row>
    <row r="5461" spans="1:10" hidden="1">
      <c r="A5461" s="24"/>
      <c r="H5461" s="70"/>
      <c r="J5461" s="29"/>
    </row>
    <row r="5462" spans="1:10" hidden="1">
      <c r="A5462" s="24"/>
      <c r="H5462" s="70"/>
      <c r="J5462" s="29"/>
    </row>
    <row r="5463" spans="1:10" hidden="1">
      <c r="A5463" s="24"/>
      <c r="H5463" s="70"/>
      <c r="J5463" s="29"/>
    </row>
    <row r="5464" spans="1:10" hidden="1">
      <c r="A5464" s="24"/>
      <c r="H5464" s="70"/>
      <c r="J5464" s="29"/>
    </row>
    <row r="5465" spans="1:10" hidden="1">
      <c r="A5465" s="24"/>
      <c r="H5465" s="70"/>
      <c r="J5465" s="29"/>
    </row>
    <row r="5466" spans="1:10" hidden="1">
      <c r="A5466" s="24"/>
      <c r="H5466" s="70"/>
      <c r="J5466" s="29"/>
    </row>
    <row r="5467" spans="1:10" hidden="1">
      <c r="A5467" s="24"/>
      <c r="H5467" s="70"/>
      <c r="J5467" s="29"/>
    </row>
    <row r="5468" spans="1:10" hidden="1">
      <c r="A5468" s="24"/>
      <c r="H5468" s="70"/>
      <c r="J5468" s="29"/>
    </row>
    <row r="5469" spans="1:10" hidden="1">
      <c r="A5469" s="24"/>
      <c r="H5469" s="70"/>
      <c r="J5469" s="29"/>
    </row>
    <row r="5470" spans="1:10" hidden="1">
      <c r="A5470" s="24"/>
      <c r="H5470" s="70"/>
      <c r="J5470" s="29"/>
    </row>
    <row r="5471" spans="1:10" hidden="1">
      <c r="A5471" s="24"/>
      <c r="H5471" s="70"/>
      <c r="J5471" s="29"/>
    </row>
    <row r="5472" spans="1:10" hidden="1">
      <c r="A5472" s="24"/>
      <c r="H5472" s="70"/>
      <c r="J5472" s="29"/>
    </row>
    <row r="5473" spans="1:10" hidden="1">
      <c r="A5473" s="24"/>
      <c r="H5473" s="70"/>
      <c r="J5473" s="29"/>
    </row>
    <row r="5474" spans="1:10" hidden="1">
      <c r="A5474" s="24"/>
      <c r="H5474" s="70"/>
      <c r="J5474" s="29"/>
    </row>
    <row r="5475" spans="1:10" hidden="1">
      <c r="A5475" s="24"/>
      <c r="H5475" s="70"/>
      <c r="J5475" s="29"/>
    </row>
    <row r="5476" spans="1:10" hidden="1">
      <c r="A5476" s="24"/>
      <c r="H5476" s="70"/>
      <c r="J5476" s="29"/>
    </row>
    <row r="5477" spans="1:10" hidden="1">
      <c r="A5477" s="24"/>
      <c r="H5477" s="70"/>
      <c r="J5477" s="29"/>
    </row>
    <row r="5478" spans="1:10" hidden="1">
      <c r="A5478" s="24"/>
      <c r="H5478" s="70"/>
      <c r="J5478" s="29"/>
    </row>
    <row r="5479" spans="1:10" hidden="1">
      <c r="A5479" s="24"/>
      <c r="H5479" s="70"/>
      <c r="J5479" s="29"/>
    </row>
    <row r="5480" spans="1:10" hidden="1">
      <c r="A5480" s="24"/>
      <c r="H5480" s="70"/>
      <c r="J5480" s="29"/>
    </row>
    <row r="5481" spans="1:10" hidden="1">
      <c r="A5481" s="24"/>
      <c r="H5481" s="70"/>
      <c r="J5481" s="29"/>
    </row>
    <row r="5482" spans="1:10" hidden="1">
      <c r="A5482" s="24"/>
      <c r="H5482" s="70"/>
      <c r="J5482" s="29"/>
    </row>
    <row r="5483" spans="1:10" hidden="1">
      <c r="A5483" s="24"/>
      <c r="H5483" s="70"/>
      <c r="J5483" s="29"/>
    </row>
    <row r="5484" spans="1:10" hidden="1">
      <c r="A5484" s="24"/>
      <c r="H5484" s="70"/>
      <c r="J5484" s="29"/>
    </row>
    <row r="5485" spans="1:10" hidden="1">
      <c r="A5485" s="24"/>
      <c r="H5485" s="70"/>
      <c r="J5485" s="29"/>
    </row>
    <row r="5486" spans="1:10" hidden="1">
      <c r="A5486" s="24"/>
      <c r="H5486" s="70"/>
      <c r="J5486" s="29"/>
    </row>
    <row r="5487" spans="1:10" hidden="1">
      <c r="A5487" s="24"/>
      <c r="H5487" s="70"/>
      <c r="J5487" s="29"/>
    </row>
    <row r="5488" spans="1:10" hidden="1">
      <c r="A5488" s="24"/>
      <c r="H5488" s="70"/>
      <c r="J5488" s="29"/>
    </row>
    <row r="5489" spans="1:10" hidden="1">
      <c r="A5489" s="24"/>
      <c r="H5489" s="70"/>
      <c r="J5489" s="29"/>
    </row>
    <row r="5490" spans="1:10" hidden="1">
      <c r="A5490" s="24"/>
      <c r="H5490" s="70"/>
      <c r="J5490" s="29"/>
    </row>
    <row r="5491" spans="1:10" hidden="1">
      <c r="A5491" s="24"/>
      <c r="H5491" s="70"/>
      <c r="J5491" s="29"/>
    </row>
    <row r="5492" spans="1:10" hidden="1">
      <c r="A5492" s="24"/>
      <c r="H5492" s="70"/>
      <c r="J5492" s="29"/>
    </row>
    <row r="5493" spans="1:10" hidden="1">
      <c r="A5493" s="24"/>
      <c r="H5493" s="70"/>
      <c r="J5493" s="29"/>
    </row>
    <row r="5494" spans="1:10" hidden="1">
      <c r="A5494" s="24"/>
      <c r="H5494" s="70"/>
      <c r="J5494" s="29"/>
    </row>
    <row r="5495" spans="1:10" hidden="1">
      <c r="A5495" s="24"/>
      <c r="H5495" s="70"/>
      <c r="J5495" s="29"/>
    </row>
    <row r="5496" spans="1:10" hidden="1">
      <c r="A5496" s="24"/>
      <c r="H5496" s="70"/>
      <c r="J5496" s="29"/>
    </row>
    <row r="5497" spans="1:10" hidden="1">
      <c r="A5497" s="24"/>
      <c r="H5497" s="70"/>
      <c r="J5497" s="29"/>
    </row>
    <row r="5498" spans="1:10" hidden="1">
      <c r="A5498" s="24"/>
      <c r="H5498" s="70"/>
      <c r="J5498" s="29"/>
    </row>
    <row r="5499" spans="1:10" hidden="1">
      <c r="A5499" s="24"/>
      <c r="H5499" s="70"/>
      <c r="J5499" s="29"/>
    </row>
    <row r="5500" spans="1:10" hidden="1">
      <c r="A5500" s="24"/>
      <c r="H5500" s="70"/>
      <c r="J5500" s="29"/>
    </row>
    <row r="5501" spans="1:10" hidden="1">
      <c r="A5501" s="24"/>
      <c r="H5501" s="70"/>
      <c r="J5501" s="29"/>
    </row>
    <row r="5502" spans="1:10" hidden="1">
      <c r="A5502" s="24"/>
      <c r="H5502" s="70"/>
      <c r="J5502" s="29"/>
    </row>
    <row r="5503" spans="1:10" hidden="1">
      <c r="A5503" s="24"/>
      <c r="H5503" s="70"/>
      <c r="J5503" s="29"/>
    </row>
    <row r="5504" spans="1:10" hidden="1">
      <c r="A5504" s="24"/>
      <c r="H5504" s="70"/>
      <c r="J5504" s="29"/>
    </row>
    <row r="5505" spans="1:10" hidden="1">
      <c r="A5505" s="24"/>
      <c r="H5505" s="70"/>
      <c r="J5505" s="29"/>
    </row>
    <row r="5506" spans="1:10" hidden="1">
      <c r="A5506" s="24"/>
      <c r="H5506" s="70"/>
      <c r="J5506" s="29"/>
    </row>
    <row r="5507" spans="1:10" hidden="1">
      <c r="A5507" s="24"/>
      <c r="H5507" s="70"/>
      <c r="J5507" s="29"/>
    </row>
    <row r="5508" spans="1:10" hidden="1">
      <c r="A5508" s="24"/>
      <c r="H5508" s="70"/>
      <c r="J5508" s="29"/>
    </row>
    <row r="5509" spans="1:10" hidden="1">
      <c r="A5509" s="24"/>
      <c r="H5509" s="70"/>
      <c r="J5509" s="29"/>
    </row>
    <row r="5510" spans="1:10" hidden="1">
      <c r="A5510" s="24"/>
      <c r="H5510" s="70"/>
      <c r="J5510" s="29"/>
    </row>
    <row r="5511" spans="1:10" hidden="1">
      <c r="A5511" s="24"/>
      <c r="H5511" s="70"/>
      <c r="J5511" s="29"/>
    </row>
    <row r="5512" spans="1:10" hidden="1">
      <c r="A5512" s="24"/>
      <c r="H5512" s="70"/>
      <c r="J5512" s="29"/>
    </row>
    <row r="5513" spans="1:10" hidden="1">
      <c r="A5513" s="24"/>
      <c r="H5513" s="70"/>
      <c r="J5513" s="29"/>
    </row>
    <row r="5514" spans="1:10" hidden="1">
      <c r="A5514" s="24"/>
      <c r="H5514" s="70"/>
      <c r="J5514" s="29"/>
    </row>
    <row r="5515" spans="1:10" hidden="1">
      <c r="A5515" s="24"/>
      <c r="H5515" s="70"/>
      <c r="J5515" s="29"/>
    </row>
    <row r="5516" spans="1:10" hidden="1">
      <c r="A5516" s="24"/>
      <c r="H5516" s="70"/>
      <c r="J5516" s="29"/>
    </row>
    <row r="5517" spans="1:10" hidden="1">
      <c r="A5517" s="24"/>
      <c r="H5517" s="70"/>
      <c r="J5517" s="29"/>
    </row>
    <row r="5518" spans="1:10" hidden="1">
      <c r="A5518" s="24"/>
      <c r="H5518" s="70"/>
      <c r="J5518" s="29"/>
    </row>
    <row r="5519" spans="1:10" hidden="1">
      <c r="A5519" s="24"/>
      <c r="H5519" s="70"/>
      <c r="J5519" s="29"/>
    </row>
    <row r="5520" spans="1:10" hidden="1">
      <c r="A5520" s="24"/>
      <c r="H5520" s="70"/>
      <c r="J5520" s="29"/>
    </row>
    <row r="5521" spans="1:10" hidden="1">
      <c r="A5521" s="24"/>
      <c r="H5521" s="70"/>
      <c r="J5521" s="29"/>
    </row>
    <row r="5522" spans="1:10" hidden="1">
      <c r="A5522" s="24"/>
      <c r="H5522" s="70"/>
      <c r="J5522" s="29"/>
    </row>
    <row r="5523" spans="1:10" hidden="1">
      <c r="A5523" s="24"/>
      <c r="H5523" s="70"/>
      <c r="J5523" s="29"/>
    </row>
    <row r="5524" spans="1:10" hidden="1">
      <c r="A5524" s="24"/>
      <c r="H5524" s="70"/>
      <c r="J5524" s="29"/>
    </row>
    <row r="5525" spans="1:10" hidden="1">
      <c r="A5525" s="24"/>
      <c r="H5525" s="70"/>
      <c r="J5525" s="29"/>
    </row>
    <row r="5526" spans="1:10" hidden="1">
      <c r="A5526" s="24"/>
      <c r="H5526" s="70"/>
      <c r="J5526" s="29"/>
    </row>
    <row r="5527" spans="1:10" hidden="1">
      <c r="A5527" s="24"/>
      <c r="H5527" s="70"/>
      <c r="J5527" s="29"/>
    </row>
    <row r="5528" spans="1:10" hidden="1">
      <c r="A5528" s="24"/>
      <c r="H5528" s="70"/>
      <c r="J5528" s="29"/>
    </row>
    <row r="5529" spans="1:10" hidden="1">
      <c r="A5529" s="24"/>
      <c r="H5529" s="70"/>
      <c r="J5529" s="29"/>
    </row>
    <row r="5530" spans="1:10" hidden="1">
      <c r="A5530" s="24"/>
      <c r="H5530" s="70"/>
      <c r="J5530" s="29"/>
    </row>
    <row r="5531" spans="1:10" hidden="1">
      <c r="A5531" s="24"/>
      <c r="H5531" s="70"/>
      <c r="J5531" s="29"/>
    </row>
    <row r="5532" spans="1:10" hidden="1">
      <c r="A5532" s="24"/>
      <c r="H5532" s="70"/>
      <c r="J5532" s="29"/>
    </row>
    <row r="5533" spans="1:10" hidden="1">
      <c r="A5533" s="24"/>
      <c r="H5533" s="70"/>
      <c r="J5533" s="29"/>
    </row>
    <row r="5534" spans="1:10" hidden="1">
      <c r="A5534" s="24"/>
      <c r="H5534" s="70"/>
      <c r="J5534" s="29"/>
    </row>
    <row r="5535" spans="1:10" hidden="1">
      <c r="A5535" s="24"/>
      <c r="H5535" s="70"/>
      <c r="J5535" s="29"/>
    </row>
    <row r="5536" spans="1:10" hidden="1">
      <c r="A5536" s="24"/>
      <c r="H5536" s="70"/>
      <c r="J5536" s="29"/>
    </row>
    <row r="5537" spans="1:10" hidden="1">
      <c r="A5537" s="24"/>
      <c r="H5537" s="70"/>
      <c r="J5537" s="29"/>
    </row>
    <row r="5538" spans="1:10" hidden="1">
      <c r="A5538" s="24"/>
      <c r="H5538" s="70"/>
      <c r="J5538" s="29"/>
    </row>
    <row r="5539" spans="1:10" hidden="1">
      <c r="A5539" s="24"/>
      <c r="H5539" s="70"/>
      <c r="J5539" s="29"/>
    </row>
    <row r="5540" spans="1:10" hidden="1">
      <c r="A5540" s="24"/>
      <c r="H5540" s="70"/>
      <c r="J5540" s="29"/>
    </row>
    <row r="5541" spans="1:10" hidden="1">
      <c r="A5541" s="24"/>
      <c r="H5541" s="70"/>
      <c r="J5541" s="29"/>
    </row>
    <row r="5542" spans="1:10" hidden="1">
      <c r="A5542" s="24"/>
      <c r="H5542" s="70"/>
      <c r="J5542" s="29"/>
    </row>
    <row r="5543" spans="1:10" hidden="1">
      <c r="A5543" s="24"/>
      <c r="H5543" s="70"/>
      <c r="J5543" s="29"/>
    </row>
    <row r="5544" spans="1:10" hidden="1">
      <c r="A5544" s="24"/>
      <c r="H5544" s="70"/>
      <c r="J5544" s="29"/>
    </row>
    <row r="5545" spans="1:10" hidden="1">
      <c r="A5545" s="24"/>
      <c r="H5545" s="70"/>
      <c r="J5545" s="29"/>
    </row>
    <row r="5546" spans="1:10" hidden="1">
      <c r="A5546" s="24"/>
      <c r="H5546" s="70"/>
      <c r="J5546" s="29"/>
    </row>
    <row r="5547" spans="1:10" hidden="1">
      <c r="A5547" s="24"/>
      <c r="H5547" s="70"/>
      <c r="J5547" s="29"/>
    </row>
    <row r="5548" spans="1:10" hidden="1">
      <c r="A5548" s="24"/>
      <c r="H5548" s="70"/>
      <c r="J5548" s="29"/>
    </row>
    <row r="5549" spans="1:10" hidden="1">
      <c r="A5549" s="24"/>
      <c r="H5549" s="70"/>
      <c r="J5549" s="29"/>
    </row>
    <row r="5550" spans="1:10" hidden="1">
      <c r="A5550" s="24"/>
      <c r="H5550" s="70"/>
      <c r="J5550" s="29"/>
    </row>
    <row r="5551" spans="1:10" hidden="1">
      <c r="A5551" s="24"/>
      <c r="H5551" s="70"/>
      <c r="J5551" s="29"/>
    </row>
    <row r="5552" spans="1:10" hidden="1">
      <c r="A5552" s="24"/>
      <c r="H5552" s="70"/>
      <c r="J5552" s="29"/>
    </row>
    <row r="5553" spans="1:10" hidden="1">
      <c r="A5553" s="24"/>
      <c r="H5553" s="70"/>
      <c r="J5553" s="29"/>
    </row>
    <row r="5554" spans="1:10" hidden="1">
      <c r="A5554" s="24"/>
      <c r="H5554" s="70"/>
      <c r="J5554" s="29"/>
    </row>
    <row r="5555" spans="1:10" hidden="1">
      <c r="A5555" s="24"/>
      <c r="H5555" s="70"/>
      <c r="J5555" s="29"/>
    </row>
    <row r="5556" spans="1:10" hidden="1">
      <c r="A5556" s="24"/>
      <c r="H5556" s="70"/>
      <c r="J5556" s="29"/>
    </row>
    <row r="5557" spans="1:10" hidden="1">
      <c r="A5557" s="24"/>
      <c r="H5557" s="70"/>
      <c r="J5557" s="29"/>
    </row>
    <row r="5558" spans="1:10" hidden="1">
      <c r="A5558" s="24"/>
      <c r="H5558" s="70"/>
      <c r="J5558" s="29"/>
    </row>
    <row r="5559" spans="1:10" hidden="1">
      <c r="A5559" s="24"/>
      <c r="H5559" s="70"/>
      <c r="J5559" s="29"/>
    </row>
    <row r="5560" spans="1:10" hidden="1">
      <c r="A5560" s="24"/>
      <c r="H5560" s="70"/>
      <c r="J5560" s="29"/>
    </row>
    <row r="5561" spans="1:10" hidden="1">
      <c r="A5561" s="24"/>
      <c r="H5561" s="70"/>
      <c r="J5561" s="29"/>
    </row>
    <row r="5562" spans="1:10" hidden="1">
      <c r="A5562" s="24"/>
      <c r="H5562" s="70"/>
      <c r="J5562" s="29"/>
    </row>
    <row r="5563" spans="1:10" hidden="1">
      <c r="A5563" s="24"/>
      <c r="H5563" s="70"/>
      <c r="J5563" s="29"/>
    </row>
    <row r="5564" spans="1:10" hidden="1">
      <c r="A5564" s="24"/>
      <c r="H5564" s="70"/>
      <c r="J5564" s="29"/>
    </row>
    <row r="5565" spans="1:10" hidden="1">
      <c r="A5565" s="24"/>
      <c r="H5565" s="70"/>
      <c r="J5565" s="29"/>
    </row>
    <row r="5566" spans="1:10" hidden="1">
      <c r="A5566" s="24"/>
      <c r="H5566" s="70"/>
      <c r="J5566" s="29"/>
    </row>
    <row r="5567" spans="1:10" hidden="1">
      <c r="A5567" s="24"/>
      <c r="H5567" s="70"/>
      <c r="J5567" s="29"/>
    </row>
    <row r="5568" spans="1:10" hidden="1">
      <c r="A5568" s="24"/>
      <c r="H5568" s="70"/>
      <c r="J5568" s="29"/>
    </row>
    <row r="5569" spans="1:10" hidden="1">
      <c r="A5569" s="24"/>
      <c r="H5569" s="70"/>
      <c r="J5569" s="29"/>
    </row>
    <row r="5570" spans="1:10" hidden="1">
      <c r="A5570" s="24"/>
      <c r="H5570" s="70"/>
      <c r="J5570" s="29"/>
    </row>
    <row r="5571" spans="1:10" hidden="1">
      <c r="A5571" s="24"/>
      <c r="H5571" s="70"/>
      <c r="J5571" s="29"/>
    </row>
    <row r="5572" spans="1:10" hidden="1">
      <c r="A5572" s="24"/>
      <c r="H5572" s="70"/>
      <c r="J5572" s="29"/>
    </row>
    <row r="5573" spans="1:10" hidden="1">
      <c r="A5573" s="24"/>
      <c r="H5573" s="70"/>
      <c r="J5573" s="29"/>
    </row>
    <row r="5574" spans="1:10" hidden="1">
      <c r="A5574" s="24"/>
      <c r="H5574" s="70"/>
      <c r="J5574" s="29"/>
    </row>
    <row r="5575" spans="1:10" hidden="1">
      <c r="A5575" s="24"/>
      <c r="H5575" s="70"/>
      <c r="J5575" s="29"/>
    </row>
    <row r="5576" spans="1:10" hidden="1">
      <c r="A5576" s="24"/>
      <c r="H5576" s="70"/>
      <c r="J5576" s="29"/>
    </row>
    <row r="5577" spans="1:10" hidden="1">
      <c r="A5577" s="24"/>
      <c r="H5577" s="70"/>
      <c r="J5577" s="29"/>
    </row>
    <row r="5578" spans="1:10" hidden="1">
      <c r="A5578" s="24"/>
      <c r="H5578" s="70"/>
      <c r="J5578" s="29"/>
    </row>
    <row r="5579" spans="1:10" hidden="1">
      <c r="A5579" s="24"/>
      <c r="H5579" s="70"/>
      <c r="J5579" s="29"/>
    </row>
    <row r="5580" spans="1:10" hidden="1">
      <c r="A5580" s="24"/>
      <c r="H5580" s="70"/>
      <c r="J5580" s="29"/>
    </row>
    <row r="5581" spans="1:10" hidden="1">
      <c r="A5581" s="24"/>
      <c r="H5581" s="70"/>
      <c r="J5581" s="29"/>
    </row>
    <row r="5582" spans="1:10" hidden="1">
      <c r="A5582" s="24"/>
      <c r="H5582" s="70"/>
      <c r="J5582" s="29"/>
    </row>
    <row r="5583" spans="1:10" hidden="1">
      <c r="A5583" s="24"/>
      <c r="H5583" s="70"/>
      <c r="J5583" s="29"/>
    </row>
    <row r="5584" spans="1:10" hidden="1">
      <c r="A5584" s="24"/>
      <c r="H5584" s="70"/>
      <c r="J5584" s="29"/>
    </row>
    <row r="5585" spans="1:10" hidden="1">
      <c r="A5585" s="24"/>
      <c r="H5585" s="70"/>
      <c r="J5585" s="29"/>
    </row>
    <row r="5586" spans="1:10" hidden="1">
      <c r="A5586" s="24"/>
      <c r="H5586" s="70"/>
      <c r="J5586" s="29"/>
    </row>
    <row r="5587" spans="1:10" hidden="1">
      <c r="A5587" s="24"/>
      <c r="H5587" s="70"/>
      <c r="J5587" s="29"/>
    </row>
    <row r="5588" spans="1:10" hidden="1">
      <c r="A5588" s="24"/>
      <c r="H5588" s="70"/>
      <c r="J5588" s="29"/>
    </row>
    <row r="5589" spans="1:10" hidden="1">
      <c r="A5589" s="24"/>
      <c r="H5589" s="70"/>
      <c r="J5589" s="29"/>
    </row>
    <row r="5590" spans="1:10" hidden="1">
      <c r="A5590" s="24"/>
      <c r="H5590" s="70"/>
      <c r="J5590" s="29"/>
    </row>
    <row r="5591" spans="1:10" hidden="1">
      <c r="A5591" s="24"/>
      <c r="H5591" s="70"/>
      <c r="J5591" s="29"/>
    </row>
    <row r="5592" spans="1:10" hidden="1">
      <c r="A5592" s="24"/>
      <c r="H5592" s="70"/>
      <c r="J5592" s="29"/>
    </row>
    <row r="5593" spans="1:10" hidden="1">
      <c r="A5593" s="24"/>
      <c r="H5593" s="70"/>
      <c r="J5593" s="29"/>
    </row>
    <row r="5594" spans="1:10" hidden="1">
      <c r="A5594" s="24"/>
      <c r="H5594" s="70"/>
      <c r="J5594" s="29"/>
    </row>
    <row r="5595" spans="1:10" hidden="1">
      <c r="A5595" s="24"/>
      <c r="H5595" s="70"/>
      <c r="J5595" s="29"/>
    </row>
    <row r="5596" spans="1:10" hidden="1">
      <c r="A5596" s="24"/>
      <c r="H5596" s="70"/>
      <c r="J5596" s="29"/>
    </row>
    <row r="5597" spans="1:10" hidden="1">
      <c r="A5597" s="24"/>
      <c r="H5597" s="70"/>
      <c r="J5597" s="29"/>
    </row>
    <row r="5598" spans="1:10" hidden="1">
      <c r="A5598" s="24"/>
      <c r="H5598" s="70"/>
      <c r="J5598" s="29"/>
    </row>
    <row r="5599" spans="1:10" hidden="1">
      <c r="A5599" s="24"/>
      <c r="H5599" s="70"/>
      <c r="J5599" s="29"/>
    </row>
    <row r="5600" spans="1:10" hidden="1">
      <c r="A5600" s="24"/>
      <c r="H5600" s="70"/>
      <c r="J5600" s="29"/>
    </row>
    <row r="5601" spans="1:10" hidden="1">
      <c r="A5601" s="24"/>
      <c r="H5601" s="70"/>
      <c r="J5601" s="29"/>
    </row>
    <row r="5602" spans="1:10" hidden="1">
      <c r="A5602" s="24"/>
      <c r="H5602" s="70"/>
      <c r="J5602" s="29"/>
    </row>
    <row r="5603" spans="1:10" hidden="1">
      <c r="A5603" s="24"/>
      <c r="H5603" s="70"/>
      <c r="J5603" s="29"/>
    </row>
    <row r="5604" spans="1:10" hidden="1">
      <c r="A5604" s="24"/>
      <c r="H5604" s="70"/>
      <c r="J5604" s="29"/>
    </row>
    <row r="5605" spans="1:10" hidden="1">
      <c r="A5605" s="24"/>
      <c r="H5605" s="70"/>
      <c r="J5605" s="29"/>
    </row>
    <row r="5606" spans="1:10" hidden="1">
      <c r="A5606" s="24"/>
      <c r="H5606" s="70"/>
      <c r="J5606" s="29"/>
    </row>
    <row r="5607" spans="1:10" hidden="1">
      <c r="A5607" s="24"/>
      <c r="H5607" s="70"/>
      <c r="J5607" s="29"/>
    </row>
    <row r="5608" spans="1:10" hidden="1">
      <c r="A5608" s="24"/>
      <c r="H5608" s="70"/>
      <c r="J5608" s="29"/>
    </row>
    <row r="5609" spans="1:10" hidden="1">
      <c r="A5609" s="24"/>
      <c r="H5609" s="70"/>
      <c r="J5609" s="29"/>
    </row>
    <row r="5610" spans="1:10" hidden="1">
      <c r="A5610" s="24"/>
      <c r="H5610" s="70"/>
      <c r="J5610" s="29"/>
    </row>
    <row r="5611" spans="1:10" hidden="1">
      <c r="A5611" s="24"/>
      <c r="H5611" s="70"/>
      <c r="J5611" s="29"/>
    </row>
    <row r="5612" spans="1:10" hidden="1">
      <c r="A5612" s="24"/>
      <c r="H5612" s="70"/>
      <c r="J5612" s="29"/>
    </row>
    <row r="5613" spans="1:10" hidden="1">
      <c r="A5613" s="24"/>
      <c r="H5613" s="70"/>
      <c r="J5613" s="29"/>
    </row>
    <row r="5614" spans="1:10" hidden="1">
      <c r="A5614" s="24"/>
      <c r="H5614" s="70"/>
      <c r="J5614" s="29"/>
    </row>
    <row r="5615" spans="1:10" hidden="1">
      <c r="A5615" s="24"/>
      <c r="H5615" s="70"/>
      <c r="J5615" s="29"/>
    </row>
    <row r="5616" spans="1:10" hidden="1">
      <c r="A5616" s="24"/>
      <c r="H5616" s="70"/>
      <c r="J5616" s="29"/>
    </row>
    <row r="5617" spans="1:10" hidden="1">
      <c r="A5617" s="24"/>
      <c r="H5617" s="70"/>
      <c r="J5617" s="29"/>
    </row>
    <row r="5618" spans="1:10" hidden="1">
      <c r="A5618" s="24"/>
      <c r="H5618" s="70"/>
      <c r="J5618" s="29"/>
    </row>
    <row r="5619" spans="1:10" hidden="1">
      <c r="A5619" s="24"/>
      <c r="H5619" s="70"/>
      <c r="J5619" s="29"/>
    </row>
    <row r="5620" spans="1:10" hidden="1">
      <c r="A5620" s="24"/>
      <c r="H5620" s="70"/>
      <c r="J5620" s="29"/>
    </row>
    <row r="5621" spans="1:10" hidden="1">
      <c r="A5621" s="24"/>
      <c r="H5621" s="70"/>
      <c r="J5621" s="29"/>
    </row>
    <row r="5622" spans="1:10" hidden="1">
      <c r="A5622" s="24"/>
      <c r="H5622" s="70"/>
      <c r="J5622" s="29"/>
    </row>
    <row r="5623" spans="1:10" hidden="1">
      <c r="A5623" s="24"/>
      <c r="H5623" s="70"/>
      <c r="J5623" s="29"/>
    </row>
    <row r="5624" spans="1:10" hidden="1">
      <c r="A5624" s="24"/>
      <c r="H5624" s="70"/>
      <c r="J5624" s="29"/>
    </row>
    <row r="5625" spans="1:10" hidden="1">
      <c r="A5625" s="24"/>
      <c r="H5625" s="70"/>
      <c r="J5625" s="29"/>
    </row>
    <row r="5626" spans="1:10" hidden="1">
      <c r="A5626" s="24"/>
      <c r="H5626" s="70"/>
      <c r="J5626" s="29"/>
    </row>
    <row r="5627" spans="1:10" hidden="1">
      <c r="A5627" s="24"/>
      <c r="H5627" s="70"/>
      <c r="J5627" s="29"/>
    </row>
    <row r="5628" spans="1:10" hidden="1">
      <c r="A5628" s="24"/>
      <c r="H5628" s="70"/>
      <c r="J5628" s="29"/>
    </row>
    <row r="5629" spans="1:10" hidden="1">
      <c r="A5629" s="24"/>
      <c r="H5629" s="70"/>
      <c r="J5629" s="29"/>
    </row>
    <row r="5630" spans="1:10" hidden="1">
      <c r="A5630" s="24"/>
      <c r="H5630" s="70"/>
      <c r="J5630" s="29"/>
    </row>
    <row r="5631" spans="1:10" hidden="1">
      <c r="A5631" s="24"/>
      <c r="H5631" s="70"/>
      <c r="J5631" s="29"/>
    </row>
    <row r="5632" spans="1:10" hidden="1">
      <c r="A5632" s="24"/>
      <c r="H5632" s="70"/>
      <c r="J5632" s="29"/>
    </row>
    <row r="5633" spans="1:10" hidden="1">
      <c r="A5633" s="24"/>
      <c r="H5633" s="70"/>
      <c r="J5633" s="29"/>
    </row>
    <row r="5634" spans="1:10" hidden="1">
      <c r="A5634" s="24"/>
      <c r="H5634" s="70"/>
      <c r="J5634" s="29"/>
    </row>
    <row r="5635" spans="1:10" hidden="1">
      <c r="A5635" s="24"/>
      <c r="H5635" s="70"/>
      <c r="J5635" s="29"/>
    </row>
    <row r="5636" spans="1:10" hidden="1">
      <c r="A5636" s="24"/>
      <c r="H5636" s="70"/>
      <c r="J5636" s="29"/>
    </row>
    <row r="5637" spans="1:10" hidden="1">
      <c r="A5637" s="24"/>
      <c r="H5637" s="70"/>
      <c r="J5637" s="29"/>
    </row>
    <row r="5638" spans="1:10" hidden="1">
      <c r="A5638" s="24"/>
      <c r="H5638" s="70"/>
      <c r="J5638" s="29"/>
    </row>
    <row r="5639" spans="1:10" hidden="1">
      <c r="A5639" s="24"/>
      <c r="H5639" s="70"/>
      <c r="J5639" s="29"/>
    </row>
    <row r="5640" spans="1:10" hidden="1">
      <c r="A5640" s="24"/>
      <c r="H5640" s="70"/>
      <c r="J5640" s="29"/>
    </row>
    <row r="5641" spans="1:10" hidden="1">
      <c r="A5641" s="24"/>
      <c r="H5641" s="70"/>
      <c r="J5641" s="29"/>
    </row>
    <row r="5642" spans="1:10" hidden="1">
      <c r="A5642" s="24"/>
      <c r="H5642" s="70"/>
      <c r="J5642" s="29"/>
    </row>
    <row r="5643" spans="1:10" hidden="1">
      <c r="A5643" s="24"/>
      <c r="H5643" s="70"/>
      <c r="J5643" s="29"/>
    </row>
    <row r="5644" spans="1:10" hidden="1">
      <c r="A5644" s="24"/>
      <c r="H5644" s="70"/>
      <c r="J5644" s="29"/>
    </row>
    <row r="5645" spans="1:10" hidden="1">
      <c r="A5645" s="24"/>
      <c r="H5645" s="70"/>
      <c r="J5645" s="29"/>
    </row>
    <row r="5646" spans="1:10" hidden="1">
      <c r="A5646" s="24"/>
      <c r="H5646" s="70"/>
      <c r="J5646" s="29"/>
    </row>
    <row r="5647" spans="1:10" hidden="1">
      <c r="A5647" s="24"/>
      <c r="H5647" s="70"/>
      <c r="J5647" s="29"/>
    </row>
    <row r="5648" spans="1:10" hidden="1">
      <c r="A5648" s="24"/>
      <c r="H5648" s="70"/>
      <c r="J5648" s="29"/>
    </row>
    <row r="5649" spans="1:10" hidden="1">
      <c r="A5649" s="24"/>
      <c r="H5649" s="70"/>
      <c r="J5649" s="29"/>
    </row>
    <row r="5650" spans="1:10" hidden="1">
      <c r="A5650" s="24"/>
      <c r="H5650" s="70"/>
      <c r="J5650" s="29"/>
    </row>
    <row r="5651" spans="1:10" hidden="1">
      <c r="A5651" s="24"/>
      <c r="H5651" s="70"/>
      <c r="J5651" s="29"/>
    </row>
    <row r="5652" spans="1:10" hidden="1">
      <c r="A5652" s="24"/>
      <c r="H5652" s="70"/>
      <c r="J5652" s="29"/>
    </row>
    <row r="5653" spans="1:10" hidden="1">
      <c r="A5653" s="24"/>
      <c r="H5653" s="70"/>
      <c r="J5653" s="29"/>
    </row>
    <row r="5654" spans="1:10" hidden="1">
      <c r="A5654" s="24"/>
      <c r="H5654" s="70"/>
      <c r="J5654" s="29"/>
    </row>
    <row r="5655" spans="1:10" hidden="1">
      <c r="A5655" s="24"/>
      <c r="H5655" s="70"/>
      <c r="J5655" s="29"/>
    </row>
    <row r="5656" spans="1:10" hidden="1">
      <c r="A5656" s="24"/>
      <c r="H5656" s="70"/>
      <c r="J5656" s="29"/>
    </row>
    <row r="5657" spans="1:10" hidden="1">
      <c r="A5657" s="24"/>
      <c r="H5657" s="70"/>
      <c r="J5657" s="29"/>
    </row>
    <row r="5658" spans="1:10" hidden="1">
      <c r="A5658" s="24"/>
      <c r="H5658" s="70"/>
      <c r="J5658" s="29"/>
    </row>
    <row r="5659" spans="1:10" hidden="1">
      <c r="A5659" s="24"/>
      <c r="H5659" s="70"/>
      <c r="J5659" s="29"/>
    </row>
    <row r="5660" spans="1:10" hidden="1">
      <c r="A5660" s="24"/>
      <c r="H5660" s="70"/>
      <c r="J5660" s="29"/>
    </row>
    <row r="5661" spans="1:10" hidden="1">
      <c r="A5661" s="24"/>
      <c r="H5661" s="70"/>
      <c r="J5661" s="29"/>
    </row>
    <row r="5662" spans="1:10" hidden="1">
      <c r="A5662" s="24"/>
      <c r="H5662" s="70"/>
      <c r="J5662" s="29"/>
    </row>
    <row r="5663" spans="1:10" hidden="1">
      <c r="A5663" s="24"/>
      <c r="H5663" s="70"/>
      <c r="J5663" s="29"/>
    </row>
    <row r="5664" spans="1:10" hidden="1">
      <c r="A5664" s="24"/>
      <c r="H5664" s="70"/>
      <c r="J5664" s="29"/>
    </row>
    <row r="5665" spans="1:10" hidden="1">
      <c r="A5665" s="24"/>
      <c r="H5665" s="70"/>
      <c r="J5665" s="29"/>
    </row>
    <row r="5666" spans="1:10" hidden="1">
      <c r="A5666" s="24"/>
      <c r="H5666" s="70"/>
      <c r="J5666" s="29"/>
    </row>
    <row r="5667" spans="1:10" hidden="1">
      <c r="A5667" s="24"/>
      <c r="H5667" s="70"/>
      <c r="J5667" s="29"/>
    </row>
    <row r="5668" spans="1:10" hidden="1">
      <c r="A5668" s="24"/>
      <c r="H5668" s="70"/>
      <c r="J5668" s="29"/>
    </row>
    <row r="5669" spans="1:10" hidden="1">
      <c r="A5669" s="24"/>
      <c r="H5669" s="70"/>
      <c r="J5669" s="29"/>
    </row>
    <row r="5670" spans="1:10" hidden="1">
      <c r="A5670" s="24"/>
      <c r="H5670" s="70"/>
      <c r="J5670" s="29"/>
    </row>
    <row r="5671" spans="1:10" hidden="1">
      <c r="A5671" s="24"/>
      <c r="H5671" s="70"/>
      <c r="J5671" s="29"/>
    </row>
    <row r="5672" spans="1:10" hidden="1">
      <c r="A5672" s="24"/>
      <c r="H5672" s="70"/>
      <c r="J5672" s="29"/>
    </row>
    <row r="5673" spans="1:10" hidden="1">
      <c r="A5673" s="24"/>
      <c r="H5673" s="70"/>
      <c r="J5673" s="29"/>
    </row>
    <row r="5674" spans="1:10" hidden="1">
      <c r="A5674" s="24"/>
      <c r="H5674" s="70"/>
      <c r="J5674" s="29"/>
    </row>
    <row r="5675" spans="1:10" hidden="1">
      <c r="A5675" s="24"/>
      <c r="H5675" s="70"/>
      <c r="J5675" s="29"/>
    </row>
    <row r="5676" spans="1:10" hidden="1">
      <c r="A5676" s="24"/>
      <c r="H5676" s="70"/>
      <c r="J5676" s="29"/>
    </row>
    <row r="5677" spans="1:10" hidden="1">
      <c r="A5677" s="24"/>
      <c r="H5677" s="70"/>
      <c r="J5677" s="29"/>
    </row>
    <row r="5678" spans="1:10" hidden="1">
      <c r="A5678" s="24"/>
      <c r="H5678" s="70"/>
      <c r="J5678" s="29"/>
    </row>
    <row r="5679" spans="1:10" hidden="1">
      <c r="A5679" s="24"/>
      <c r="H5679" s="70"/>
      <c r="J5679" s="29"/>
    </row>
    <row r="5680" spans="1:10" hidden="1">
      <c r="A5680" s="24"/>
      <c r="H5680" s="70"/>
      <c r="J5680" s="29"/>
    </row>
    <row r="5681" spans="1:10" hidden="1">
      <c r="A5681" s="24"/>
      <c r="H5681" s="70"/>
      <c r="J5681" s="29"/>
    </row>
    <row r="5682" spans="1:10" hidden="1">
      <c r="A5682" s="24"/>
      <c r="H5682" s="70"/>
      <c r="J5682" s="29"/>
    </row>
    <row r="5683" spans="1:10" hidden="1">
      <c r="A5683" s="24"/>
      <c r="H5683" s="70"/>
      <c r="J5683" s="29"/>
    </row>
    <row r="5684" spans="1:10" hidden="1">
      <c r="A5684" s="24"/>
      <c r="H5684" s="70"/>
      <c r="J5684" s="29"/>
    </row>
    <row r="5685" spans="1:10" hidden="1">
      <c r="A5685" s="24"/>
      <c r="H5685" s="70"/>
      <c r="J5685" s="29"/>
    </row>
    <row r="5686" spans="1:10" hidden="1">
      <c r="A5686" s="24"/>
      <c r="H5686" s="70"/>
      <c r="J5686" s="29"/>
    </row>
    <row r="5687" spans="1:10" hidden="1">
      <c r="A5687" s="24"/>
      <c r="H5687" s="70"/>
      <c r="J5687" s="29"/>
    </row>
    <row r="5688" spans="1:10" hidden="1">
      <c r="A5688" s="24"/>
      <c r="H5688" s="70"/>
      <c r="J5688" s="29"/>
    </row>
    <row r="5689" spans="1:10" hidden="1">
      <c r="A5689" s="24"/>
      <c r="H5689" s="70"/>
      <c r="J5689" s="29"/>
    </row>
    <row r="5690" spans="1:10" hidden="1">
      <c r="A5690" s="24"/>
      <c r="H5690" s="70"/>
      <c r="J5690" s="29"/>
    </row>
    <row r="5691" spans="1:10" hidden="1">
      <c r="A5691" s="24"/>
      <c r="H5691" s="70"/>
      <c r="J5691" s="29"/>
    </row>
    <row r="5692" spans="1:10" hidden="1">
      <c r="A5692" s="24"/>
      <c r="H5692" s="70"/>
      <c r="J5692" s="29"/>
    </row>
    <row r="5693" spans="1:10" hidden="1">
      <c r="A5693" s="24"/>
      <c r="H5693" s="70"/>
      <c r="J5693" s="29"/>
    </row>
    <row r="5694" spans="1:10" hidden="1">
      <c r="A5694" s="24"/>
      <c r="H5694" s="70"/>
      <c r="J5694" s="29"/>
    </row>
    <row r="5695" spans="1:10" hidden="1">
      <c r="A5695" s="24"/>
      <c r="H5695" s="70"/>
      <c r="J5695" s="29"/>
    </row>
    <row r="5696" spans="1:10" hidden="1">
      <c r="A5696" s="24"/>
      <c r="H5696" s="70"/>
      <c r="J5696" s="29"/>
    </row>
    <row r="5697" spans="1:10" hidden="1">
      <c r="A5697" s="24"/>
      <c r="H5697" s="70"/>
      <c r="J5697" s="29"/>
    </row>
    <row r="5698" spans="1:10" hidden="1">
      <c r="A5698" s="24"/>
      <c r="H5698" s="70"/>
      <c r="J5698" s="29"/>
    </row>
    <row r="5699" spans="1:10" hidden="1">
      <c r="A5699" s="24"/>
      <c r="H5699" s="70"/>
      <c r="J5699" s="29"/>
    </row>
    <row r="5700" spans="1:10" hidden="1">
      <c r="A5700" s="24"/>
      <c r="H5700" s="70"/>
      <c r="J5700" s="29"/>
    </row>
    <row r="5701" spans="1:10" hidden="1">
      <c r="A5701" s="24"/>
      <c r="H5701" s="70"/>
      <c r="J5701" s="29"/>
    </row>
    <row r="5702" spans="1:10" hidden="1">
      <c r="A5702" s="24"/>
      <c r="H5702" s="70"/>
      <c r="J5702" s="29"/>
    </row>
    <row r="5703" spans="1:10" hidden="1">
      <c r="A5703" s="24"/>
      <c r="H5703" s="70"/>
      <c r="J5703" s="29"/>
    </row>
    <row r="5704" spans="1:10" hidden="1">
      <c r="A5704" s="24"/>
      <c r="H5704" s="70"/>
      <c r="J5704" s="29"/>
    </row>
    <row r="5705" spans="1:10" hidden="1">
      <c r="A5705" s="24"/>
      <c r="H5705" s="70"/>
      <c r="J5705" s="29"/>
    </row>
    <row r="5706" spans="1:10" hidden="1">
      <c r="A5706" s="24"/>
      <c r="H5706" s="70"/>
      <c r="J5706" s="29"/>
    </row>
    <row r="5707" spans="1:10" hidden="1">
      <c r="A5707" s="24"/>
      <c r="H5707" s="70"/>
      <c r="J5707" s="29"/>
    </row>
    <row r="5708" spans="1:10" hidden="1">
      <c r="A5708" s="24"/>
      <c r="H5708" s="70"/>
      <c r="J5708" s="29"/>
    </row>
    <row r="5709" spans="1:10" hidden="1">
      <c r="A5709" s="24"/>
      <c r="H5709" s="70"/>
      <c r="J5709" s="29"/>
    </row>
    <row r="5710" spans="1:10" hidden="1">
      <c r="A5710" s="24"/>
      <c r="H5710" s="70"/>
      <c r="J5710" s="29"/>
    </row>
    <row r="5711" spans="1:10" hidden="1">
      <c r="A5711" s="24"/>
      <c r="H5711" s="70"/>
      <c r="J5711" s="29"/>
    </row>
    <row r="5712" spans="1:10" hidden="1">
      <c r="A5712" s="24"/>
      <c r="H5712" s="70"/>
      <c r="J5712" s="29"/>
    </row>
    <row r="5713" spans="1:10" hidden="1">
      <c r="A5713" s="24"/>
      <c r="H5713" s="70"/>
      <c r="J5713" s="29"/>
    </row>
    <row r="5714" spans="1:10" hidden="1">
      <c r="A5714" s="24"/>
      <c r="H5714" s="70"/>
      <c r="J5714" s="29"/>
    </row>
    <row r="5715" spans="1:10" hidden="1">
      <c r="A5715" s="24"/>
      <c r="H5715" s="70"/>
      <c r="J5715" s="29"/>
    </row>
    <row r="5716" spans="1:10" hidden="1">
      <c r="A5716" s="24"/>
      <c r="H5716" s="70"/>
      <c r="J5716" s="29"/>
    </row>
    <row r="5717" spans="1:10" hidden="1">
      <c r="A5717" s="24"/>
      <c r="H5717" s="70"/>
      <c r="J5717" s="29"/>
    </row>
    <row r="5718" spans="1:10" hidden="1">
      <c r="A5718" s="24"/>
      <c r="H5718" s="70"/>
      <c r="J5718" s="29"/>
    </row>
    <row r="5719" spans="1:10" hidden="1">
      <c r="A5719" s="24"/>
      <c r="H5719" s="70"/>
      <c r="J5719" s="29"/>
    </row>
    <row r="5720" spans="1:10" hidden="1">
      <c r="A5720" s="24"/>
      <c r="H5720" s="70"/>
      <c r="J5720" s="29"/>
    </row>
    <row r="5721" spans="1:10" hidden="1">
      <c r="A5721" s="24"/>
      <c r="H5721" s="70"/>
      <c r="J5721" s="29"/>
    </row>
    <row r="5722" spans="1:10" hidden="1">
      <c r="A5722" s="24"/>
      <c r="H5722" s="70"/>
      <c r="J5722" s="29"/>
    </row>
    <row r="5723" spans="1:10" hidden="1">
      <c r="A5723" s="24"/>
      <c r="H5723" s="70"/>
      <c r="J5723" s="29"/>
    </row>
    <row r="5724" spans="1:10" hidden="1">
      <c r="A5724" s="24"/>
      <c r="H5724" s="70"/>
      <c r="J5724" s="29"/>
    </row>
    <row r="5725" spans="1:10" hidden="1">
      <c r="A5725" s="24"/>
      <c r="H5725" s="70"/>
      <c r="J5725" s="29"/>
    </row>
    <row r="5726" spans="1:10" hidden="1">
      <c r="A5726" s="24"/>
      <c r="H5726" s="70"/>
      <c r="J5726" s="29"/>
    </row>
    <row r="5727" spans="1:10" hidden="1">
      <c r="A5727" s="24"/>
      <c r="H5727" s="70"/>
      <c r="J5727" s="29"/>
    </row>
    <row r="5728" spans="1:10" hidden="1">
      <c r="A5728" s="24"/>
      <c r="H5728" s="70"/>
      <c r="J5728" s="29"/>
    </row>
    <row r="5729" spans="1:10" hidden="1">
      <c r="A5729" s="24"/>
      <c r="H5729" s="70"/>
      <c r="J5729" s="29"/>
    </row>
    <row r="5730" spans="1:10" hidden="1">
      <c r="A5730" s="24"/>
      <c r="H5730" s="70"/>
      <c r="J5730" s="29"/>
    </row>
    <row r="5731" spans="1:10" hidden="1">
      <c r="A5731" s="24"/>
      <c r="H5731" s="70"/>
      <c r="J5731" s="29"/>
    </row>
    <row r="5732" spans="1:10" hidden="1">
      <c r="A5732" s="24"/>
      <c r="H5732" s="70"/>
      <c r="J5732" s="29"/>
    </row>
    <row r="5733" spans="1:10" hidden="1">
      <c r="A5733" s="24"/>
      <c r="H5733" s="70"/>
      <c r="J5733" s="29"/>
    </row>
    <row r="5734" spans="1:10" hidden="1">
      <c r="A5734" s="24"/>
      <c r="H5734" s="70"/>
      <c r="J5734" s="29"/>
    </row>
    <row r="5735" spans="1:10" hidden="1">
      <c r="A5735" s="24"/>
      <c r="H5735" s="70"/>
      <c r="J5735" s="29"/>
    </row>
    <row r="5736" spans="1:10" hidden="1">
      <c r="A5736" s="24"/>
      <c r="H5736" s="70"/>
      <c r="J5736" s="29"/>
    </row>
    <row r="5737" spans="1:10" hidden="1">
      <c r="A5737" s="24"/>
      <c r="H5737" s="70"/>
      <c r="J5737" s="29"/>
    </row>
    <row r="5738" spans="1:10" hidden="1">
      <c r="A5738" s="24"/>
      <c r="H5738" s="70"/>
      <c r="J5738" s="29"/>
    </row>
    <row r="5739" spans="1:10" hidden="1">
      <c r="A5739" s="24"/>
      <c r="H5739" s="70"/>
      <c r="J5739" s="29"/>
    </row>
    <row r="5740" spans="1:10" hidden="1">
      <c r="A5740" s="24"/>
      <c r="H5740" s="70"/>
      <c r="J5740" s="29"/>
    </row>
    <row r="5741" spans="1:10" hidden="1">
      <c r="A5741" s="24"/>
      <c r="H5741" s="70"/>
      <c r="J5741" s="29"/>
    </row>
    <row r="5742" spans="1:10" hidden="1">
      <c r="A5742" s="24"/>
      <c r="H5742" s="70"/>
      <c r="J5742" s="29"/>
    </row>
    <row r="5743" spans="1:10" hidden="1">
      <c r="A5743" s="24"/>
      <c r="H5743" s="70"/>
      <c r="J5743" s="29"/>
    </row>
    <row r="5744" spans="1:10" hidden="1">
      <c r="A5744" s="24"/>
      <c r="H5744" s="70"/>
      <c r="J5744" s="29"/>
    </row>
    <row r="5745" spans="1:10" hidden="1">
      <c r="A5745" s="24"/>
      <c r="H5745" s="70"/>
      <c r="J5745" s="29"/>
    </row>
    <row r="5746" spans="1:10" hidden="1">
      <c r="A5746" s="24"/>
      <c r="H5746" s="70"/>
      <c r="J5746" s="29"/>
    </row>
    <row r="5747" spans="1:10" hidden="1">
      <c r="A5747" s="24"/>
      <c r="H5747" s="70"/>
      <c r="J5747" s="29"/>
    </row>
    <row r="5748" spans="1:10" hidden="1">
      <c r="A5748" s="24"/>
      <c r="H5748" s="70"/>
      <c r="J5748" s="29"/>
    </row>
    <row r="5749" spans="1:10" hidden="1">
      <c r="A5749" s="24"/>
      <c r="H5749" s="70"/>
      <c r="J5749" s="29"/>
    </row>
    <row r="5750" spans="1:10" hidden="1">
      <c r="A5750" s="24"/>
      <c r="H5750" s="70"/>
      <c r="J5750" s="29"/>
    </row>
    <row r="5751" spans="1:10" hidden="1">
      <c r="A5751" s="24"/>
      <c r="H5751" s="70"/>
      <c r="J5751" s="29"/>
    </row>
    <row r="5752" spans="1:10" hidden="1">
      <c r="A5752" s="24"/>
      <c r="H5752" s="70"/>
      <c r="J5752" s="29"/>
    </row>
    <row r="5753" spans="1:10" hidden="1">
      <c r="A5753" s="24"/>
      <c r="H5753" s="70"/>
      <c r="J5753" s="29"/>
    </row>
    <row r="5754" spans="1:10" hidden="1">
      <c r="A5754" s="24"/>
      <c r="H5754" s="70"/>
      <c r="J5754" s="29"/>
    </row>
    <row r="5755" spans="1:10" hidden="1">
      <c r="A5755" s="24"/>
      <c r="H5755" s="70"/>
      <c r="J5755" s="29"/>
    </row>
    <row r="5756" spans="1:10" hidden="1">
      <c r="A5756" s="24"/>
      <c r="H5756" s="70"/>
      <c r="J5756" s="29"/>
    </row>
    <row r="5757" spans="1:10" hidden="1">
      <c r="A5757" s="24"/>
      <c r="H5757" s="70"/>
      <c r="J5757" s="29"/>
    </row>
    <row r="5758" spans="1:10" hidden="1">
      <c r="A5758" s="24"/>
      <c r="H5758" s="70"/>
      <c r="J5758" s="29"/>
    </row>
    <row r="5759" spans="1:10" hidden="1">
      <c r="A5759" s="24"/>
      <c r="H5759" s="70"/>
      <c r="J5759" s="29"/>
    </row>
    <row r="5760" spans="1:10" hidden="1">
      <c r="A5760" s="24"/>
      <c r="H5760" s="70"/>
      <c r="J5760" s="29"/>
    </row>
    <row r="5761" spans="1:10" hidden="1">
      <c r="A5761" s="24"/>
      <c r="H5761" s="70"/>
      <c r="J5761" s="29"/>
    </row>
    <row r="5762" spans="1:10" hidden="1">
      <c r="A5762" s="24"/>
      <c r="H5762" s="70"/>
      <c r="J5762" s="29"/>
    </row>
    <row r="5763" spans="1:10" hidden="1">
      <c r="A5763" s="24"/>
      <c r="H5763" s="70"/>
      <c r="J5763" s="29"/>
    </row>
    <row r="5764" spans="1:10" hidden="1">
      <c r="A5764" s="24"/>
      <c r="H5764" s="70"/>
      <c r="J5764" s="29"/>
    </row>
    <row r="5765" spans="1:10" hidden="1">
      <c r="A5765" s="24"/>
      <c r="H5765" s="70"/>
      <c r="J5765" s="29"/>
    </row>
    <row r="5766" spans="1:10" hidden="1">
      <c r="A5766" s="24"/>
      <c r="H5766" s="70"/>
      <c r="J5766" s="29"/>
    </row>
    <row r="5767" spans="1:10" hidden="1">
      <c r="A5767" s="24"/>
      <c r="H5767" s="70"/>
      <c r="J5767" s="29"/>
    </row>
    <row r="5768" spans="1:10" hidden="1">
      <c r="A5768" s="24"/>
      <c r="H5768" s="70"/>
      <c r="J5768" s="29"/>
    </row>
    <row r="5769" spans="1:10" hidden="1">
      <c r="A5769" s="24"/>
      <c r="H5769" s="70"/>
      <c r="J5769" s="29"/>
    </row>
    <row r="5770" spans="1:10" hidden="1">
      <c r="A5770" s="24"/>
      <c r="H5770" s="70"/>
      <c r="J5770" s="29"/>
    </row>
    <row r="5771" spans="1:10" hidden="1">
      <c r="A5771" s="24"/>
      <c r="H5771" s="70"/>
      <c r="J5771" s="29"/>
    </row>
    <row r="5772" spans="1:10" hidden="1">
      <c r="A5772" s="24"/>
      <c r="H5772" s="70"/>
      <c r="J5772" s="29"/>
    </row>
    <row r="5773" spans="1:10" hidden="1">
      <c r="A5773" s="24"/>
      <c r="H5773" s="70"/>
      <c r="J5773" s="29"/>
    </row>
    <row r="5774" spans="1:10" hidden="1">
      <c r="A5774" s="24"/>
      <c r="H5774" s="70"/>
      <c r="J5774" s="29"/>
    </row>
    <row r="5775" spans="1:10" hidden="1">
      <c r="A5775" s="24"/>
      <c r="H5775" s="70"/>
      <c r="J5775" s="29"/>
    </row>
    <row r="5776" spans="1:10" hidden="1">
      <c r="A5776" s="24"/>
      <c r="H5776" s="70"/>
      <c r="J5776" s="29"/>
    </row>
    <row r="5777" spans="1:10" hidden="1">
      <c r="A5777" s="24"/>
      <c r="H5777" s="70"/>
      <c r="J5777" s="29"/>
    </row>
    <row r="5778" spans="1:10" hidden="1">
      <c r="A5778" s="24"/>
      <c r="H5778" s="70"/>
      <c r="J5778" s="29"/>
    </row>
    <row r="5779" spans="1:10" hidden="1">
      <c r="A5779" s="24"/>
      <c r="H5779" s="70"/>
      <c r="J5779" s="29"/>
    </row>
    <row r="5780" spans="1:10" hidden="1">
      <c r="A5780" s="24"/>
      <c r="H5780" s="70"/>
      <c r="J5780" s="29"/>
    </row>
    <row r="5781" spans="1:10" hidden="1">
      <c r="A5781" s="24"/>
      <c r="H5781" s="70"/>
      <c r="J5781" s="29"/>
    </row>
    <row r="5782" spans="1:10" hidden="1">
      <c r="A5782" s="24"/>
      <c r="H5782" s="70"/>
      <c r="J5782" s="29"/>
    </row>
    <row r="5783" spans="1:10" hidden="1">
      <c r="A5783" s="24"/>
      <c r="H5783" s="70"/>
      <c r="J5783" s="29"/>
    </row>
    <row r="5784" spans="1:10" hidden="1">
      <c r="A5784" s="24"/>
      <c r="H5784" s="70"/>
      <c r="J5784" s="29"/>
    </row>
    <row r="5785" spans="1:10" hidden="1">
      <c r="A5785" s="24"/>
      <c r="H5785" s="70"/>
      <c r="J5785" s="29"/>
    </row>
    <row r="5786" spans="1:10" hidden="1">
      <c r="A5786" s="24"/>
      <c r="H5786" s="70"/>
      <c r="J5786" s="29"/>
    </row>
    <row r="5787" spans="1:10" hidden="1">
      <c r="A5787" s="24"/>
      <c r="H5787" s="70"/>
      <c r="J5787" s="29"/>
    </row>
    <row r="5788" spans="1:10" hidden="1">
      <c r="A5788" s="24"/>
      <c r="H5788" s="70"/>
      <c r="J5788" s="29"/>
    </row>
    <row r="5789" spans="1:10" hidden="1">
      <c r="A5789" s="24"/>
      <c r="H5789" s="70"/>
      <c r="J5789" s="29"/>
    </row>
    <row r="5790" spans="1:10" hidden="1">
      <c r="A5790" s="24"/>
      <c r="H5790" s="70"/>
      <c r="J5790" s="29"/>
    </row>
    <row r="5791" spans="1:10" hidden="1">
      <c r="A5791" s="24"/>
      <c r="H5791" s="70"/>
      <c r="J5791" s="29"/>
    </row>
    <row r="5792" spans="1:10" hidden="1">
      <c r="A5792" s="24"/>
      <c r="H5792" s="70"/>
      <c r="J5792" s="29"/>
    </row>
    <row r="5793" spans="1:10" hidden="1">
      <c r="A5793" s="24"/>
      <c r="H5793" s="70"/>
      <c r="J5793" s="29"/>
    </row>
    <row r="5794" spans="1:10" hidden="1">
      <c r="A5794" s="24"/>
      <c r="H5794" s="70"/>
      <c r="J5794" s="29"/>
    </row>
    <row r="5795" spans="1:10" hidden="1">
      <c r="A5795" s="24"/>
      <c r="H5795" s="70"/>
      <c r="J5795" s="29"/>
    </row>
    <row r="5796" spans="1:10" hidden="1">
      <c r="A5796" s="24"/>
      <c r="H5796" s="70"/>
      <c r="J5796" s="29"/>
    </row>
    <row r="5797" spans="1:10" hidden="1">
      <c r="A5797" s="24"/>
      <c r="H5797" s="70"/>
      <c r="J5797" s="29"/>
    </row>
    <row r="5798" spans="1:10" hidden="1">
      <c r="A5798" s="24"/>
      <c r="H5798" s="70"/>
      <c r="J5798" s="29"/>
    </row>
    <row r="5799" spans="1:10" hidden="1">
      <c r="A5799" s="24"/>
      <c r="H5799" s="70"/>
      <c r="J5799" s="29"/>
    </row>
    <row r="5800" spans="1:10" hidden="1">
      <c r="A5800" s="24"/>
      <c r="H5800" s="70"/>
      <c r="J5800" s="29"/>
    </row>
    <row r="5801" spans="1:10" hidden="1">
      <c r="A5801" s="24"/>
      <c r="H5801" s="70"/>
      <c r="J5801" s="29"/>
    </row>
    <row r="5802" spans="1:10" hidden="1">
      <c r="A5802" s="24"/>
      <c r="H5802" s="70"/>
      <c r="J5802" s="29"/>
    </row>
    <row r="5803" spans="1:10" hidden="1">
      <c r="A5803" s="24"/>
      <c r="H5803" s="70"/>
      <c r="J5803" s="29"/>
    </row>
    <row r="5804" spans="1:10" hidden="1">
      <c r="A5804" s="24"/>
      <c r="H5804" s="70"/>
      <c r="J5804" s="29"/>
    </row>
    <row r="5805" spans="1:10" hidden="1">
      <c r="A5805" s="24"/>
      <c r="H5805" s="70"/>
      <c r="J5805" s="29"/>
    </row>
    <row r="5806" spans="1:10" hidden="1">
      <c r="A5806" s="24"/>
      <c r="H5806" s="70"/>
      <c r="J5806" s="29"/>
    </row>
    <row r="5807" spans="1:10" hidden="1">
      <c r="A5807" s="24"/>
      <c r="H5807" s="70"/>
      <c r="J5807" s="29"/>
    </row>
    <row r="5808" spans="1:10" hidden="1">
      <c r="A5808" s="24"/>
      <c r="H5808" s="70"/>
      <c r="J5808" s="29"/>
    </row>
    <row r="5809" spans="1:10" hidden="1">
      <c r="A5809" s="24"/>
      <c r="H5809" s="70"/>
      <c r="J5809" s="29"/>
    </row>
    <row r="5810" spans="1:10" hidden="1">
      <c r="A5810" s="24"/>
      <c r="H5810" s="70"/>
      <c r="J5810" s="29"/>
    </row>
    <row r="5811" spans="1:10" hidden="1">
      <c r="A5811" s="24"/>
      <c r="H5811" s="70"/>
      <c r="J5811" s="29"/>
    </row>
    <row r="5812" spans="1:10" hidden="1">
      <c r="A5812" s="24"/>
      <c r="H5812" s="70"/>
      <c r="J5812" s="29"/>
    </row>
    <row r="5813" spans="1:10" hidden="1">
      <c r="A5813" s="24"/>
      <c r="H5813" s="70"/>
      <c r="J5813" s="29"/>
    </row>
    <row r="5814" spans="1:10" hidden="1">
      <c r="A5814" s="24"/>
      <c r="H5814" s="70"/>
      <c r="J5814" s="29"/>
    </row>
    <row r="5815" spans="1:10" hidden="1">
      <c r="A5815" s="24"/>
      <c r="H5815" s="70"/>
      <c r="J5815" s="29"/>
    </row>
    <row r="5816" spans="1:10" hidden="1">
      <c r="A5816" s="24"/>
      <c r="H5816" s="70"/>
      <c r="J5816" s="29"/>
    </row>
    <row r="5817" spans="1:10" hidden="1">
      <c r="A5817" s="24"/>
      <c r="H5817" s="70"/>
      <c r="J5817" s="29"/>
    </row>
    <row r="5818" spans="1:10" hidden="1">
      <c r="A5818" s="24"/>
      <c r="H5818" s="70"/>
      <c r="J5818" s="29"/>
    </row>
    <row r="5819" spans="1:10" hidden="1">
      <c r="A5819" s="24"/>
      <c r="H5819" s="70"/>
      <c r="J5819" s="29"/>
    </row>
    <row r="5820" spans="1:10" hidden="1">
      <c r="A5820" s="24"/>
      <c r="H5820" s="70"/>
      <c r="J5820" s="29"/>
    </row>
    <row r="5821" spans="1:10" hidden="1">
      <c r="A5821" s="24"/>
      <c r="H5821" s="70"/>
      <c r="J5821" s="29"/>
    </row>
    <row r="5822" spans="1:10" hidden="1">
      <c r="A5822" s="24"/>
      <c r="H5822" s="70"/>
      <c r="J5822" s="29"/>
    </row>
    <row r="5823" spans="1:10" hidden="1">
      <c r="A5823" s="24"/>
      <c r="H5823" s="70"/>
      <c r="J5823" s="29"/>
    </row>
    <row r="5824" spans="1:10" hidden="1">
      <c r="A5824" s="24"/>
      <c r="H5824" s="70"/>
      <c r="J5824" s="29"/>
    </row>
    <row r="5825" spans="1:10" hidden="1">
      <c r="A5825" s="24"/>
      <c r="H5825" s="70"/>
      <c r="J5825" s="29"/>
    </row>
    <row r="5826" spans="1:10" hidden="1">
      <c r="A5826" s="24"/>
      <c r="H5826" s="70"/>
      <c r="J5826" s="29"/>
    </row>
    <row r="5827" spans="1:10" hidden="1">
      <c r="A5827" s="24"/>
      <c r="H5827" s="70"/>
      <c r="J5827" s="29"/>
    </row>
    <row r="5828" spans="1:10" hidden="1">
      <c r="A5828" s="24"/>
      <c r="H5828" s="70"/>
      <c r="J5828" s="29"/>
    </row>
    <row r="5829" spans="1:10" hidden="1">
      <c r="A5829" s="24"/>
      <c r="H5829" s="70"/>
      <c r="J5829" s="29"/>
    </row>
    <row r="5830" spans="1:10" hidden="1">
      <c r="A5830" s="24"/>
      <c r="H5830" s="70"/>
      <c r="J5830" s="29"/>
    </row>
    <row r="5831" spans="1:10" hidden="1">
      <c r="A5831" s="24"/>
      <c r="H5831" s="70"/>
      <c r="J5831" s="29"/>
    </row>
    <row r="5832" spans="1:10" hidden="1">
      <c r="A5832" s="24"/>
      <c r="H5832" s="70"/>
      <c r="J5832" s="29"/>
    </row>
    <row r="5833" spans="1:10" hidden="1">
      <c r="A5833" s="24"/>
      <c r="H5833" s="70"/>
      <c r="J5833" s="29"/>
    </row>
    <row r="5834" spans="1:10" hidden="1">
      <c r="A5834" s="24"/>
      <c r="H5834" s="70"/>
      <c r="J5834" s="29"/>
    </row>
    <row r="5835" spans="1:10" hidden="1">
      <c r="A5835" s="24"/>
      <c r="H5835" s="70"/>
      <c r="J5835" s="29"/>
    </row>
    <row r="5836" spans="1:10" hidden="1">
      <c r="A5836" s="24"/>
      <c r="H5836" s="70"/>
      <c r="J5836" s="29"/>
    </row>
    <row r="5837" spans="1:10" hidden="1">
      <c r="A5837" s="24"/>
      <c r="H5837" s="70"/>
      <c r="J5837" s="29"/>
    </row>
    <row r="5838" spans="1:10" hidden="1">
      <c r="A5838" s="24"/>
      <c r="H5838" s="70"/>
      <c r="J5838" s="29"/>
    </row>
    <row r="5839" spans="1:10" hidden="1">
      <c r="A5839" s="24"/>
      <c r="H5839" s="70"/>
      <c r="J5839" s="29"/>
    </row>
    <row r="5840" spans="1:10" hidden="1">
      <c r="A5840" s="24"/>
      <c r="H5840" s="70"/>
      <c r="J5840" s="29"/>
    </row>
    <row r="5841" spans="1:10" hidden="1">
      <c r="A5841" s="24"/>
      <c r="H5841" s="70"/>
      <c r="J5841" s="29"/>
    </row>
    <row r="5842" spans="1:10" hidden="1">
      <c r="A5842" s="24"/>
      <c r="H5842" s="70"/>
      <c r="J5842" s="29"/>
    </row>
    <row r="5843" spans="1:10" hidden="1">
      <c r="A5843" s="24"/>
      <c r="H5843" s="70"/>
      <c r="J5843" s="29"/>
    </row>
    <row r="5844" spans="1:10" hidden="1">
      <c r="A5844" s="24"/>
      <c r="H5844" s="70"/>
      <c r="J5844" s="29"/>
    </row>
    <row r="5845" spans="1:10" hidden="1">
      <c r="A5845" s="24"/>
      <c r="H5845" s="70"/>
      <c r="J5845" s="29"/>
    </row>
    <row r="5846" spans="1:10" hidden="1">
      <c r="A5846" s="24"/>
      <c r="H5846" s="70"/>
      <c r="J5846" s="29"/>
    </row>
    <row r="5847" spans="1:10" hidden="1">
      <c r="A5847" s="24"/>
      <c r="H5847" s="70"/>
      <c r="J5847" s="29"/>
    </row>
    <row r="5848" spans="1:10" hidden="1">
      <c r="A5848" s="24"/>
      <c r="H5848" s="70"/>
      <c r="J5848" s="29"/>
    </row>
    <row r="5849" spans="1:10" hidden="1">
      <c r="A5849" s="24"/>
      <c r="H5849" s="70"/>
      <c r="J5849" s="29"/>
    </row>
    <row r="5850" spans="1:10" hidden="1">
      <c r="A5850" s="24"/>
      <c r="H5850" s="70"/>
      <c r="J5850" s="29"/>
    </row>
    <row r="5851" spans="1:10" hidden="1">
      <c r="A5851" s="24"/>
      <c r="H5851" s="70"/>
      <c r="J5851" s="29"/>
    </row>
    <row r="5852" spans="1:10" hidden="1">
      <c r="A5852" s="24"/>
      <c r="H5852" s="70"/>
      <c r="J5852" s="29"/>
    </row>
    <row r="5853" spans="1:10" hidden="1">
      <c r="A5853" s="24"/>
      <c r="H5853" s="70"/>
      <c r="J5853" s="29"/>
    </row>
    <row r="5854" spans="1:10" hidden="1">
      <c r="A5854" s="24"/>
      <c r="H5854" s="70"/>
      <c r="J5854" s="29"/>
    </row>
    <row r="5855" spans="1:10" hidden="1">
      <c r="A5855" s="24"/>
      <c r="H5855" s="70"/>
      <c r="J5855" s="29"/>
    </row>
    <row r="5856" spans="1:10" hidden="1">
      <c r="A5856" s="24"/>
      <c r="H5856" s="70"/>
      <c r="J5856" s="29"/>
    </row>
    <row r="5857" spans="1:10" hidden="1">
      <c r="A5857" s="24"/>
      <c r="H5857" s="70"/>
      <c r="J5857" s="29"/>
    </row>
    <row r="5858" spans="1:10" hidden="1">
      <c r="A5858" s="24"/>
      <c r="H5858" s="70"/>
      <c r="J5858" s="29"/>
    </row>
    <row r="5859" spans="1:10" hidden="1">
      <c r="A5859" s="24"/>
      <c r="H5859" s="70"/>
      <c r="J5859" s="29"/>
    </row>
    <row r="5860" spans="1:10" hidden="1">
      <c r="A5860" s="24"/>
      <c r="H5860" s="70"/>
      <c r="J5860" s="29"/>
    </row>
    <row r="5861" spans="1:10" hidden="1">
      <c r="A5861" s="24"/>
      <c r="H5861" s="70"/>
      <c r="J5861" s="29"/>
    </row>
    <row r="5862" spans="1:10" hidden="1">
      <c r="A5862" s="24"/>
      <c r="H5862" s="70"/>
      <c r="J5862" s="29"/>
    </row>
    <row r="5863" spans="1:10" hidden="1">
      <c r="A5863" s="24"/>
      <c r="H5863" s="70"/>
      <c r="J5863" s="29"/>
    </row>
    <row r="5864" spans="1:10" hidden="1">
      <c r="A5864" s="24"/>
      <c r="H5864" s="70"/>
      <c r="J5864" s="29"/>
    </row>
    <row r="5865" spans="1:10" hidden="1">
      <c r="A5865" s="24"/>
      <c r="H5865" s="70"/>
      <c r="J5865" s="29"/>
    </row>
    <row r="5866" spans="1:10" hidden="1">
      <c r="A5866" s="24"/>
      <c r="H5866" s="70"/>
      <c r="J5866" s="29"/>
    </row>
    <row r="5867" spans="1:10" hidden="1">
      <c r="A5867" s="24"/>
      <c r="H5867" s="70"/>
      <c r="J5867" s="29"/>
    </row>
    <row r="5868" spans="1:10" hidden="1">
      <c r="A5868" s="24"/>
      <c r="H5868" s="70"/>
      <c r="J5868" s="29"/>
    </row>
    <row r="5869" spans="1:10" hidden="1">
      <c r="A5869" s="24"/>
      <c r="H5869" s="70"/>
      <c r="J5869" s="29"/>
    </row>
    <row r="5870" spans="1:10" hidden="1">
      <c r="A5870" s="24"/>
      <c r="H5870" s="70"/>
      <c r="J5870" s="29"/>
    </row>
    <row r="5871" spans="1:10" hidden="1">
      <c r="A5871" s="24"/>
      <c r="H5871" s="70"/>
      <c r="J5871" s="29"/>
    </row>
    <row r="5872" spans="1:10" hidden="1">
      <c r="A5872" s="24"/>
      <c r="H5872" s="70"/>
      <c r="J5872" s="29"/>
    </row>
    <row r="5873" spans="1:10" hidden="1">
      <c r="A5873" s="24"/>
      <c r="H5873" s="70"/>
      <c r="J5873" s="29"/>
    </row>
    <row r="5874" spans="1:10" hidden="1">
      <c r="A5874" s="24"/>
      <c r="H5874" s="70"/>
      <c r="J5874" s="29"/>
    </row>
    <row r="5875" spans="1:10" hidden="1">
      <c r="A5875" s="24"/>
      <c r="H5875" s="70"/>
      <c r="J5875" s="29"/>
    </row>
    <row r="5876" spans="1:10" hidden="1">
      <c r="A5876" s="24"/>
      <c r="H5876" s="70"/>
      <c r="J5876" s="29"/>
    </row>
    <row r="5877" spans="1:10" hidden="1">
      <c r="A5877" s="24"/>
      <c r="H5877" s="70"/>
      <c r="J5877" s="29"/>
    </row>
    <row r="5878" spans="1:10" hidden="1">
      <c r="A5878" s="24"/>
      <c r="H5878" s="70"/>
      <c r="J5878" s="29"/>
    </row>
    <row r="5879" spans="1:10" hidden="1">
      <c r="A5879" s="24"/>
      <c r="H5879" s="70"/>
      <c r="J5879" s="29"/>
    </row>
    <row r="5880" spans="1:10" hidden="1">
      <c r="A5880" s="24"/>
      <c r="H5880" s="70"/>
      <c r="J5880" s="29"/>
    </row>
    <row r="5881" spans="1:10" hidden="1">
      <c r="A5881" s="24"/>
      <c r="H5881" s="70"/>
      <c r="J5881" s="29"/>
    </row>
    <row r="5882" spans="1:10" hidden="1">
      <c r="A5882" s="24"/>
      <c r="H5882" s="70"/>
      <c r="J5882" s="29"/>
    </row>
    <row r="5883" spans="1:10" hidden="1">
      <c r="A5883" s="24"/>
      <c r="H5883" s="70"/>
      <c r="J5883" s="29"/>
    </row>
    <row r="5884" spans="1:10" hidden="1">
      <c r="A5884" s="24"/>
      <c r="H5884" s="70"/>
      <c r="J5884" s="29"/>
    </row>
    <row r="5885" spans="1:10" hidden="1">
      <c r="A5885" s="24"/>
      <c r="H5885" s="70"/>
      <c r="J5885" s="29"/>
    </row>
    <row r="5886" spans="1:10" hidden="1">
      <c r="A5886" s="24"/>
      <c r="H5886" s="70"/>
      <c r="J5886" s="29"/>
    </row>
    <row r="5887" spans="1:10" hidden="1">
      <c r="A5887" s="24"/>
      <c r="H5887" s="70"/>
      <c r="J5887" s="29"/>
    </row>
    <row r="5888" spans="1:10" hidden="1">
      <c r="A5888" s="24"/>
      <c r="H5888" s="70"/>
      <c r="J5888" s="29"/>
    </row>
    <row r="5889" spans="1:10" hidden="1">
      <c r="A5889" s="24"/>
      <c r="H5889" s="70"/>
      <c r="J5889" s="29"/>
    </row>
    <row r="5890" spans="1:10" hidden="1">
      <c r="A5890" s="24"/>
      <c r="H5890" s="70"/>
      <c r="J5890" s="29"/>
    </row>
    <row r="5891" spans="1:10" hidden="1">
      <c r="A5891" s="24"/>
      <c r="H5891" s="70"/>
      <c r="J5891" s="29"/>
    </row>
    <row r="5892" spans="1:10" hidden="1">
      <c r="A5892" s="24"/>
      <c r="H5892" s="70"/>
      <c r="J5892" s="29"/>
    </row>
    <row r="5893" spans="1:10" hidden="1">
      <c r="A5893" s="24"/>
      <c r="H5893" s="70"/>
      <c r="J5893" s="29"/>
    </row>
    <row r="5894" spans="1:10" hidden="1">
      <c r="A5894" s="24"/>
      <c r="H5894" s="70"/>
      <c r="J5894" s="29"/>
    </row>
    <row r="5895" spans="1:10" hidden="1">
      <c r="A5895" s="24"/>
      <c r="H5895" s="70"/>
      <c r="J5895" s="29"/>
    </row>
    <row r="5896" spans="1:10" hidden="1">
      <c r="A5896" s="24"/>
      <c r="H5896" s="70"/>
      <c r="J5896" s="29"/>
    </row>
    <row r="5897" spans="1:10" hidden="1">
      <c r="A5897" s="24"/>
      <c r="H5897" s="70"/>
      <c r="J5897" s="29"/>
    </row>
    <row r="5898" spans="1:10" hidden="1">
      <c r="A5898" s="24"/>
      <c r="H5898" s="70"/>
      <c r="J5898" s="29"/>
    </row>
    <row r="5899" spans="1:10" hidden="1">
      <c r="A5899" s="24"/>
      <c r="H5899" s="70"/>
      <c r="J5899" s="29"/>
    </row>
    <row r="5900" spans="1:10" hidden="1">
      <c r="A5900" s="24"/>
      <c r="H5900" s="70"/>
      <c r="J5900" s="29"/>
    </row>
    <row r="5901" spans="1:10" hidden="1">
      <c r="A5901" s="24"/>
      <c r="H5901" s="70"/>
      <c r="J5901" s="29"/>
    </row>
    <row r="5902" spans="1:10" hidden="1">
      <c r="A5902" s="24"/>
      <c r="H5902" s="70"/>
      <c r="J5902" s="29"/>
    </row>
    <row r="5903" spans="1:10" hidden="1">
      <c r="A5903" s="24"/>
      <c r="H5903" s="70"/>
      <c r="J5903" s="29"/>
    </row>
    <row r="5904" spans="1:10" hidden="1">
      <c r="A5904" s="24"/>
      <c r="H5904" s="70"/>
      <c r="J5904" s="29"/>
    </row>
    <row r="5905" spans="1:10" hidden="1">
      <c r="A5905" s="24"/>
      <c r="H5905" s="70"/>
      <c r="J5905" s="29"/>
    </row>
    <row r="5906" spans="1:10" hidden="1">
      <c r="A5906" s="24"/>
      <c r="H5906" s="70"/>
      <c r="J5906" s="29"/>
    </row>
    <row r="5907" spans="1:10" hidden="1">
      <c r="A5907" s="24"/>
      <c r="H5907" s="70"/>
      <c r="J5907" s="29"/>
    </row>
    <row r="5908" spans="1:10" hidden="1">
      <c r="A5908" s="24"/>
      <c r="H5908" s="70"/>
      <c r="J5908" s="29"/>
    </row>
    <row r="5909" spans="1:10" hidden="1">
      <c r="A5909" s="24"/>
      <c r="H5909" s="70"/>
      <c r="J5909" s="29"/>
    </row>
    <row r="5910" spans="1:10" hidden="1">
      <c r="A5910" s="24"/>
      <c r="H5910" s="70"/>
      <c r="J5910" s="29"/>
    </row>
    <row r="5911" spans="1:10" hidden="1">
      <c r="A5911" s="24"/>
      <c r="H5911" s="70"/>
      <c r="J5911" s="29"/>
    </row>
    <row r="5912" spans="1:10" hidden="1">
      <c r="A5912" s="24"/>
      <c r="H5912" s="70"/>
      <c r="J5912" s="29"/>
    </row>
    <row r="5913" spans="1:10" hidden="1">
      <c r="A5913" s="24"/>
      <c r="H5913" s="70"/>
      <c r="J5913" s="29"/>
    </row>
    <row r="5914" spans="1:10" hidden="1">
      <c r="A5914" s="24"/>
      <c r="H5914" s="70"/>
      <c r="J5914" s="29"/>
    </row>
    <row r="5915" spans="1:10" hidden="1">
      <c r="A5915" s="24"/>
      <c r="H5915" s="70"/>
      <c r="J5915" s="29"/>
    </row>
    <row r="5916" spans="1:10" hidden="1">
      <c r="A5916" s="24"/>
      <c r="H5916" s="70"/>
      <c r="J5916" s="29"/>
    </row>
    <row r="5917" spans="1:10" hidden="1">
      <c r="A5917" s="24"/>
      <c r="H5917" s="70"/>
      <c r="J5917" s="29"/>
    </row>
    <row r="5918" spans="1:10" hidden="1">
      <c r="A5918" s="24"/>
      <c r="H5918" s="70"/>
      <c r="J5918" s="29"/>
    </row>
    <row r="5919" spans="1:10" hidden="1">
      <c r="A5919" s="24"/>
      <c r="H5919" s="70"/>
      <c r="J5919" s="29"/>
    </row>
    <row r="5920" spans="1:10" hidden="1">
      <c r="A5920" s="24"/>
      <c r="H5920" s="70"/>
      <c r="J5920" s="29"/>
    </row>
    <row r="5921" spans="1:10" hidden="1">
      <c r="A5921" s="24"/>
      <c r="H5921" s="70"/>
      <c r="J5921" s="29"/>
    </row>
    <row r="5922" spans="1:10" hidden="1">
      <c r="A5922" s="24"/>
      <c r="H5922" s="70"/>
      <c r="J5922" s="29"/>
    </row>
    <row r="5923" spans="1:10" hidden="1">
      <c r="A5923" s="24"/>
      <c r="H5923" s="70"/>
      <c r="J5923" s="29"/>
    </row>
    <row r="5924" spans="1:10" hidden="1">
      <c r="A5924" s="24"/>
      <c r="H5924" s="70"/>
      <c r="J5924" s="29"/>
    </row>
    <row r="5925" spans="1:10" hidden="1">
      <c r="A5925" s="24"/>
      <c r="H5925" s="70"/>
      <c r="J5925" s="29"/>
    </row>
    <row r="5926" spans="1:10" hidden="1">
      <c r="A5926" s="24"/>
      <c r="H5926" s="70"/>
      <c r="J5926" s="29"/>
    </row>
    <row r="5927" spans="1:10" hidden="1">
      <c r="A5927" s="24"/>
      <c r="H5927" s="70"/>
      <c r="J5927" s="29"/>
    </row>
    <row r="5928" spans="1:10" hidden="1">
      <c r="A5928" s="24"/>
      <c r="H5928" s="70"/>
      <c r="J5928" s="29"/>
    </row>
    <row r="5929" spans="1:10" hidden="1">
      <c r="A5929" s="24"/>
      <c r="H5929" s="70"/>
      <c r="J5929" s="29"/>
    </row>
    <row r="5930" spans="1:10" hidden="1">
      <c r="A5930" s="24"/>
      <c r="H5930" s="70"/>
      <c r="J5930" s="29"/>
    </row>
    <row r="5931" spans="1:10" hidden="1">
      <c r="A5931" s="24"/>
      <c r="H5931" s="70"/>
      <c r="J5931" s="29"/>
    </row>
    <row r="5932" spans="1:10" hidden="1">
      <c r="A5932" s="24"/>
      <c r="H5932" s="70"/>
      <c r="J5932" s="29"/>
    </row>
    <row r="5933" spans="1:10" hidden="1">
      <c r="A5933" s="24"/>
      <c r="H5933" s="70"/>
      <c r="J5933" s="29"/>
    </row>
    <row r="5934" spans="1:10" hidden="1">
      <c r="A5934" s="24"/>
      <c r="H5934" s="70"/>
      <c r="J5934" s="29"/>
    </row>
    <row r="5935" spans="1:10" hidden="1">
      <c r="A5935" s="24"/>
      <c r="H5935" s="70"/>
      <c r="J5935" s="29"/>
    </row>
    <row r="5936" spans="1:10" hidden="1">
      <c r="A5936" s="24"/>
      <c r="H5936" s="70"/>
      <c r="J5936" s="29"/>
    </row>
    <row r="5937" spans="1:10" hidden="1">
      <c r="A5937" s="24"/>
      <c r="H5937" s="70"/>
      <c r="J5937" s="29"/>
    </row>
    <row r="5938" spans="1:10" hidden="1">
      <c r="A5938" s="24"/>
      <c r="H5938" s="70"/>
      <c r="J5938" s="29"/>
    </row>
    <row r="5939" spans="1:10" hidden="1">
      <c r="A5939" s="24"/>
      <c r="H5939" s="70"/>
      <c r="J5939" s="29"/>
    </row>
    <row r="5940" spans="1:10" hidden="1">
      <c r="A5940" s="24"/>
      <c r="H5940" s="70"/>
      <c r="J5940" s="29"/>
    </row>
    <row r="5941" spans="1:10" hidden="1">
      <c r="A5941" s="24"/>
      <c r="H5941" s="70"/>
      <c r="J5941" s="29"/>
    </row>
    <row r="5942" spans="1:10" hidden="1">
      <c r="A5942" s="24"/>
      <c r="H5942" s="70"/>
      <c r="J5942" s="29"/>
    </row>
    <row r="5943" spans="1:10" hidden="1">
      <c r="A5943" s="24"/>
      <c r="H5943" s="70"/>
      <c r="J5943" s="29"/>
    </row>
    <row r="5944" spans="1:10" hidden="1">
      <c r="A5944" s="24"/>
      <c r="H5944" s="70"/>
      <c r="J5944" s="29"/>
    </row>
    <row r="5945" spans="1:10" hidden="1">
      <c r="A5945" s="24"/>
      <c r="H5945" s="70"/>
      <c r="J5945" s="29"/>
    </row>
    <row r="5946" spans="1:10" hidden="1">
      <c r="A5946" s="24"/>
      <c r="H5946" s="70"/>
      <c r="J5946" s="29"/>
    </row>
    <row r="5947" spans="1:10" hidden="1">
      <c r="A5947" s="24"/>
      <c r="H5947" s="70"/>
      <c r="J5947" s="29"/>
    </row>
    <row r="5948" spans="1:10" hidden="1">
      <c r="A5948" s="24"/>
      <c r="H5948" s="70"/>
      <c r="J5948" s="29"/>
    </row>
    <row r="5949" spans="1:10" hidden="1">
      <c r="A5949" s="24"/>
      <c r="H5949" s="70"/>
      <c r="J5949" s="29"/>
    </row>
    <row r="5950" spans="1:10" hidden="1">
      <c r="A5950" s="24"/>
      <c r="H5950" s="70"/>
      <c r="J5950" s="29"/>
    </row>
    <row r="5951" spans="1:10" hidden="1">
      <c r="A5951" s="24"/>
      <c r="H5951" s="70"/>
      <c r="J5951" s="29"/>
    </row>
    <row r="5952" spans="1:10" hidden="1">
      <c r="A5952" s="24"/>
      <c r="H5952" s="70"/>
      <c r="J5952" s="29"/>
    </row>
    <row r="5953" spans="1:10" hidden="1">
      <c r="A5953" s="24"/>
      <c r="H5953" s="70"/>
      <c r="J5953" s="29"/>
    </row>
    <row r="5954" spans="1:10" hidden="1">
      <c r="A5954" s="24"/>
      <c r="H5954" s="70"/>
      <c r="J5954" s="29"/>
    </row>
    <row r="5955" spans="1:10" hidden="1">
      <c r="A5955" s="24"/>
      <c r="H5955" s="70"/>
      <c r="J5955" s="29"/>
    </row>
    <row r="5956" spans="1:10" hidden="1">
      <c r="A5956" s="24"/>
      <c r="H5956" s="70"/>
      <c r="J5956" s="29"/>
    </row>
    <row r="5957" spans="1:10" hidden="1">
      <c r="A5957" s="24"/>
      <c r="H5957" s="70"/>
      <c r="J5957" s="29"/>
    </row>
    <row r="5958" spans="1:10" hidden="1">
      <c r="A5958" s="24"/>
      <c r="H5958" s="70"/>
      <c r="J5958" s="29"/>
    </row>
    <row r="5959" spans="1:10" hidden="1">
      <c r="A5959" s="24"/>
      <c r="H5959" s="70"/>
      <c r="J5959" s="29"/>
    </row>
    <row r="5960" spans="1:10" hidden="1">
      <c r="A5960" s="24"/>
      <c r="H5960" s="70"/>
      <c r="J5960" s="29"/>
    </row>
    <row r="5961" spans="1:10" hidden="1">
      <c r="A5961" s="24"/>
      <c r="H5961" s="70"/>
      <c r="J5961" s="29"/>
    </row>
    <row r="5962" spans="1:10" hidden="1">
      <c r="A5962" s="24"/>
      <c r="H5962" s="70"/>
      <c r="J5962" s="29"/>
    </row>
    <row r="5963" spans="1:10" hidden="1">
      <c r="A5963" s="24"/>
      <c r="H5963" s="70"/>
      <c r="J5963" s="29"/>
    </row>
    <row r="5964" spans="1:10" hidden="1">
      <c r="A5964" s="24"/>
      <c r="H5964" s="70"/>
      <c r="J5964" s="29"/>
    </row>
    <row r="5965" spans="1:10" hidden="1">
      <c r="A5965" s="24"/>
      <c r="H5965" s="70"/>
      <c r="J5965" s="29"/>
    </row>
    <row r="5966" spans="1:10" hidden="1">
      <c r="A5966" s="24"/>
      <c r="H5966" s="70"/>
      <c r="J5966" s="29"/>
    </row>
    <row r="5967" spans="1:10" hidden="1">
      <c r="A5967" s="24"/>
      <c r="H5967" s="70"/>
      <c r="J5967" s="29"/>
    </row>
    <row r="5968" spans="1:10" hidden="1">
      <c r="A5968" s="24"/>
      <c r="H5968" s="70"/>
      <c r="J5968" s="29"/>
    </row>
    <row r="5969" spans="1:10" hidden="1">
      <c r="A5969" s="24"/>
      <c r="H5969" s="70"/>
      <c r="J5969" s="29"/>
    </row>
    <row r="5970" spans="1:10" hidden="1">
      <c r="A5970" s="24"/>
      <c r="H5970" s="70"/>
      <c r="J5970" s="29"/>
    </row>
    <row r="5971" spans="1:10" hidden="1">
      <c r="A5971" s="24"/>
      <c r="H5971" s="70"/>
      <c r="J5971" s="29"/>
    </row>
    <row r="5972" spans="1:10" hidden="1">
      <c r="A5972" s="24"/>
      <c r="H5972" s="70"/>
      <c r="J5972" s="29"/>
    </row>
    <row r="5973" spans="1:10" hidden="1">
      <c r="A5973" s="24"/>
      <c r="H5973" s="70"/>
      <c r="J5973" s="29"/>
    </row>
    <row r="5974" spans="1:10" hidden="1">
      <c r="A5974" s="24"/>
      <c r="H5974" s="70"/>
      <c r="J5974" s="29"/>
    </row>
    <row r="5975" spans="1:10" hidden="1">
      <c r="A5975" s="24"/>
      <c r="H5975" s="70"/>
      <c r="J5975" s="29"/>
    </row>
    <row r="5976" spans="1:10" hidden="1">
      <c r="A5976" s="24"/>
      <c r="H5976" s="70"/>
      <c r="J5976" s="29"/>
    </row>
    <row r="5977" spans="1:10" hidden="1">
      <c r="A5977" s="24"/>
      <c r="H5977" s="70"/>
      <c r="J5977" s="29"/>
    </row>
    <row r="5978" spans="1:10" hidden="1">
      <c r="A5978" s="24"/>
      <c r="H5978" s="70"/>
      <c r="J5978" s="29"/>
    </row>
    <row r="5979" spans="1:10" hidden="1">
      <c r="A5979" s="24"/>
      <c r="H5979" s="70"/>
      <c r="J5979" s="29"/>
    </row>
    <row r="5980" spans="1:10" hidden="1">
      <c r="A5980" s="24"/>
      <c r="H5980" s="70"/>
      <c r="J5980" s="29"/>
    </row>
    <row r="5981" spans="1:10" hidden="1">
      <c r="A5981" s="24"/>
      <c r="H5981" s="70"/>
      <c r="J5981" s="29"/>
    </row>
    <row r="5982" spans="1:10" hidden="1">
      <c r="A5982" s="24"/>
      <c r="H5982" s="70"/>
      <c r="J5982" s="29"/>
    </row>
    <row r="5983" spans="1:10" hidden="1">
      <c r="A5983" s="24"/>
      <c r="H5983" s="70"/>
      <c r="J5983" s="29"/>
    </row>
    <row r="5984" spans="1:10" hidden="1">
      <c r="A5984" s="24"/>
      <c r="H5984" s="70"/>
      <c r="J5984" s="29"/>
    </row>
    <row r="5985" spans="1:10" hidden="1">
      <c r="A5985" s="24"/>
      <c r="H5985" s="70"/>
      <c r="J5985" s="29"/>
    </row>
    <row r="5986" spans="1:10" hidden="1">
      <c r="A5986" s="24"/>
      <c r="H5986" s="70"/>
      <c r="J5986" s="29"/>
    </row>
    <row r="5987" spans="1:10" hidden="1">
      <c r="A5987" s="24"/>
      <c r="H5987" s="70"/>
      <c r="J5987" s="29"/>
    </row>
    <row r="5988" spans="1:10" hidden="1">
      <c r="A5988" s="24"/>
      <c r="H5988" s="70"/>
      <c r="J5988" s="29"/>
    </row>
    <row r="5989" spans="1:10" hidden="1">
      <c r="A5989" s="24"/>
      <c r="H5989" s="70"/>
      <c r="J5989" s="29"/>
    </row>
    <row r="5990" spans="1:10" hidden="1">
      <c r="A5990" s="24"/>
      <c r="H5990" s="70"/>
      <c r="J5990" s="29"/>
    </row>
    <row r="5991" spans="1:10" hidden="1">
      <c r="A5991" s="24"/>
      <c r="H5991" s="70"/>
      <c r="J5991" s="29"/>
    </row>
    <row r="5992" spans="1:10" hidden="1">
      <c r="A5992" s="24"/>
      <c r="H5992" s="70"/>
      <c r="J5992" s="29"/>
    </row>
    <row r="5993" spans="1:10" hidden="1">
      <c r="A5993" s="24"/>
      <c r="H5993" s="70"/>
      <c r="J5993" s="29"/>
    </row>
    <row r="5994" spans="1:10" hidden="1">
      <c r="A5994" s="24"/>
      <c r="H5994" s="70"/>
      <c r="J5994" s="29"/>
    </row>
    <row r="5995" spans="1:10" hidden="1">
      <c r="A5995" s="24"/>
      <c r="H5995" s="70"/>
      <c r="J5995" s="29"/>
    </row>
    <row r="5996" spans="1:10" hidden="1">
      <c r="A5996" s="24"/>
      <c r="H5996" s="70"/>
      <c r="J5996" s="29"/>
    </row>
    <row r="5997" spans="1:10" hidden="1">
      <c r="A5997" s="24"/>
      <c r="H5997" s="70"/>
      <c r="J5997" s="29"/>
    </row>
    <row r="5998" spans="1:10" hidden="1">
      <c r="A5998" s="24"/>
      <c r="H5998" s="70"/>
      <c r="J5998" s="29"/>
    </row>
    <row r="5999" spans="1:10" hidden="1">
      <c r="A5999" s="24"/>
      <c r="H5999" s="70"/>
      <c r="J5999" s="29"/>
    </row>
    <row r="6000" spans="1:10" hidden="1">
      <c r="A6000" s="24"/>
      <c r="H6000" s="70"/>
      <c r="J6000" s="29"/>
    </row>
    <row r="6001" spans="1:10" hidden="1">
      <c r="A6001" s="24"/>
      <c r="H6001" s="70"/>
      <c r="J6001" s="29"/>
    </row>
    <row r="6002" spans="1:10" hidden="1">
      <c r="A6002" s="24"/>
      <c r="H6002" s="70"/>
      <c r="J6002" s="29"/>
    </row>
    <row r="6003" spans="1:10" hidden="1">
      <c r="A6003" s="24"/>
      <c r="H6003" s="70"/>
      <c r="J6003" s="29"/>
    </row>
    <row r="6004" spans="1:10" hidden="1">
      <c r="A6004" s="24"/>
      <c r="H6004" s="70"/>
      <c r="J6004" s="29"/>
    </row>
    <row r="6005" spans="1:10" hidden="1">
      <c r="A6005" s="24"/>
      <c r="H6005" s="70"/>
      <c r="J6005" s="29"/>
    </row>
    <row r="6006" spans="1:10" hidden="1">
      <c r="A6006" s="24"/>
      <c r="H6006" s="70"/>
      <c r="J6006" s="29"/>
    </row>
    <row r="6007" spans="1:10" hidden="1">
      <c r="A6007" s="24"/>
      <c r="H6007" s="70"/>
      <c r="J6007" s="29"/>
    </row>
    <row r="6008" spans="1:10" hidden="1">
      <c r="A6008" s="24"/>
      <c r="H6008" s="70"/>
      <c r="J6008" s="29"/>
    </row>
    <row r="6009" spans="1:10" hidden="1">
      <c r="A6009" s="24"/>
      <c r="H6009" s="70"/>
      <c r="J6009" s="29"/>
    </row>
    <row r="6010" spans="1:10" hidden="1">
      <c r="A6010" s="24"/>
      <c r="H6010" s="70"/>
      <c r="J6010" s="29"/>
    </row>
    <row r="6011" spans="1:10" hidden="1">
      <c r="A6011" s="24"/>
      <c r="H6011" s="70"/>
      <c r="J6011" s="29"/>
    </row>
    <row r="6012" spans="1:10" hidden="1">
      <c r="A6012" s="24"/>
      <c r="H6012" s="70"/>
      <c r="J6012" s="29"/>
    </row>
    <row r="6013" spans="1:10" hidden="1">
      <c r="A6013" s="24"/>
      <c r="H6013" s="70"/>
      <c r="J6013" s="29"/>
    </row>
    <row r="6014" spans="1:10" hidden="1">
      <c r="A6014" s="24"/>
      <c r="H6014" s="70"/>
      <c r="J6014" s="29"/>
    </row>
    <row r="6015" spans="1:10" hidden="1">
      <c r="A6015" s="24"/>
      <c r="H6015" s="70"/>
      <c r="J6015" s="29"/>
    </row>
    <row r="6016" spans="1:10" hidden="1">
      <c r="A6016" s="24"/>
      <c r="H6016" s="70"/>
      <c r="J6016" s="29"/>
    </row>
    <row r="6017" spans="1:10" hidden="1">
      <c r="A6017" s="24"/>
      <c r="H6017" s="70"/>
      <c r="J6017" s="29"/>
    </row>
    <row r="6018" spans="1:10" hidden="1">
      <c r="A6018" s="24"/>
      <c r="H6018" s="70"/>
      <c r="J6018" s="29"/>
    </row>
    <row r="6019" spans="1:10" hidden="1">
      <c r="A6019" s="24"/>
      <c r="H6019" s="70"/>
      <c r="J6019" s="29"/>
    </row>
    <row r="6020" spans="1:10" hidden="1">
      <c r="A6020" s="24"/>
      <c r="H6020" s="70"/>
      <c r="J6020" s="29"/>
    </row>
    <row r="6021" spans="1:10" hidden="1">
      <c r="A6021" s="24"/>
      <c r="H6021" s="70"/>
      <c r="J6021" s="29"/>
    </row>
    <row r="6022" spans="1:10" hidden="1">
      <c r="A6022" s="24"/>
      <c r="H6022" s="70"/>
      <c r="J6022" s="29"/>
    </row>
    <row r="6023" spans="1:10" hidden="1">
      <c r="A6023" s="24"/>
      <c r="H6023" s="70"/>
      <c r="J6023" s="29"/>
    </row>
    <row r="6024" spans="1:10" hidden="1">
      <c r="A6024" s="24"/>
      <c r="H6024" s="70"/>
      <c r="J6024" s="29"/>
    </row>
    <row r="6025" spans="1:10" hidden="1">
      <c r="A6025" s="24"/>
      <c r="H6025" s="70"/>
      <c r="J6025" s="29"/>
    </row>
    <row r="6026" spans="1:10" hidden="1">
      <c r="A6026" s="24"/>
      <c r="H6026" s="70"/>
      <c r="J6026" s="29"/>
    </row>
    <row r="6027" spans="1:10" hidden="1">
      <c r="A6027" s="24"/>
      <c r="H6027" s="70"/>
      <c r="J6027" s="29"/>
    </row>
    <row r="6028" spans="1:10" hidden="1">
      <c r="A6028" s="24"/>
      <c r="H6028" s="70"/>
      <c r="J6028" s="29"/>
    </row>
    <row r="6029" spans="1:10" hidden="1">
      <c r="A6029" s="24"/>
      <c r="H6029" s="70"/>
      <c r="J6029" s="29"/>
    </row>
    <row r="6030" spans="1:10" hidden="1">
      <c r="A6030" s="24"/>
      <c r="H6030" s="70"/>
      <c r="J6030" s="29"/>
    </row>
    <row r="6031" spans="1:10" hidden="1">
      <c r="A6031" s="24"/>
      <c r="H6031" s="70"/>
      <c r="J6031" s="29"/>
    </row>
    <row r="6032" spans="1:10" hidden="1">
      <c r="A6032" s="24"/>
      <c r="H6032" s="70"/>
      <c r="J6032" s="29"/>
    </row>
    <row r="6033" spans="1:10" hidden="1">
      <c r="A6033" s="24"/>
      <c r="H6033" s="70"/>
      <c r="J6033" s="29"/>
    </row>
    <row r="6034" spans="1:10" hidden="1">
      <c r="A6034" s="24"/>
      <c r="H6034" s="70"/>
      <c r="J6034" s="29"/>
    </row>
    <row r="6035" spans="1:10" hidden="1">
      <c r="A6035" s="24"/>
      <c r="H6035" s="70"/>
      <c r="J6035" s="29"/>
    </row>
    <row r="6036" spans="1:10" hidden="1">
      <c r="A6036" s="24"/>
      <c r="H6036" s="70"/>
      <c r="J6036" s="29"/>
    </row>
    <row r="6037" spans="1:10" hidden="1">
      <c r="A6037" s="24"/>
      <c r="H6037" s="70"/>
      <c r="J6037" s="29"/>
    </row>
    <row r="6038" spans="1:10" hidden="1">
      <c r="A6038" s="24"/>
      <c r="H6038" s="70"/>
      <c r="J6038" s="29"/>
    </row>
    <row r="6039" spans="1:10" hidden="1">
      <c r="A6039" s="24"/>
      <c r="H6039" s="70"/>
      <c r="J6039" s="29"/>
    </row>
    <row r="6040" spans="1:10" hidden="1">
      <c r="A6040" s="24"/>
      <c r="H6040" s="70"/>
      <c r="J6040" s="29"/>
    </row>
    <row r="6041" spans="1:10" hidden="1">
      <c r="A6041" s="24"/>
      <c r="H6041" s="70"/>
      <c r="J6041" s="29"/>
    </row>
    <row r="6042" spans="1:10" hidden="1">
      <c r="A6042" s="24"/>
      <c r="H6042" s="70"/>
      <c r="J6042" s="29"/>
    </row>
    <row r="6043" spans="1:10" hidden="1">
      <c r="A6043" s="24"/>
      <c r="H6043" s="70"/>
      <c r="J6043" s="29"/>
    </row>
    <row r="6044" spans="1:10" hidden="1">
      <c r="A6044" s="24"/>
      <c r="H6044" s="70"/>
      <c r="J6044" s="29"/>
    </row>
    <row r="6045" spans="1:10" hidden="1">
      <c r="A6045" s="24"/>
      <c r="H6045" s="70"/>
      <c r="J6045" s="29"/>
    </row>
    <row r="6046" spans="1:10" hidden="1">
      <c r="A6046" s="24"/>
      <c r="H6046" s="70"/>
      <c r="J6046" s="29"/>
    </row>
    <row r="6047" spans="1:10" hidden="1">
      <c r="A6047" s="24"/>
      <c r="H6047" s="70"/>
      <c r="J6047" s="29"/>
    </row>
    <row r="6048" spans="1:10" hidden="1">
      <c r="A6048" s="24"/>
      <c r="H6048" s="70"/>
      <c r="J6048" s="29"/>
    </row>
    <row r="6049" spans="1:10" hidden="1">
      <c r="A6049" s="24"/>
      <c r="H6049" s="70"/>
      <c r="J6049" s="29"/>
    </row>
    <row r="6050" spans="1:10" hidden="1">
      <c r="A6050" s="24"/>
      <c r="H6050" s="70"/>
      <c r="J6050" s="29"/>
    </row>
    <row r="6051" spans="1:10" hidden="1">
      <c r="A6051" s="24"/>
      <c r="H6051" s="70"/>
      <c r="J6051" s="29"/>
    </row>
    <row r="6052" spans="1:10" hidden="1">
      <c r="A6052" s="24"/>
      <c r="H6052" s="70"/>
      <c r="J6052" s="29"/>
    </row>
    <row r="6053" spans="1:10" hidden="1">
      <c r="A6053" s="24"/>
      <c r="H6053" s="70"/>
      <c r="J6053" s="29"/>
    </row>
    <row r="6054" spans="1:10" hidden="1">
      <c r="A6054" s="24"/>
      <c r="H6054" s="70"/>
      <c r="J6054" s="29"/>
    </row>
    <row r="6055" spans="1:10" hidden="1">
      <c r="A6055" s="24"/>
      <c r="H6055" s="70"/>
      <c r="J6055" s="29"/>
    </row>
    <row r="6056" spans="1:10" hidden="1">
      <c r="A6056" s="24"/>
      <c r="H6056" s="70"/>
      <c r="J6056" s="29"/>
    </row>
    <row r="6057" spans="1:10" hidden="1">
      <c r="A6057" s="24"/>
      <c r="H6057" s="70"/>
      <c r="J6057" s="29"/>
    </row>
    <row r="6058" spans="1:10" hidden="1">
      <c r="A6058" s="24"/>
      <c r="H6058" s="70"/>
      <c r="J6058" s="29"/>
    </row>
    <row r="6059" spans="1:10" hidden="1">
      <c r="A6059" s="24"/>
      <c r="H6059" s="70"/>
      <c r="J6059" s="29"/>
    </row>
    <row r="6060" spans="1:10" hidden="1">
      <c r="A6060" s="24"/>
      <c r="H6060" s="70"/>
      <c r="J6060" s="29"/>
    </row>
    <row r="6061" spans="1:10" hidden="1">
      <c r="A6061" s="24"/>
      <c r="H6061" s="70"/>
      <c r="J6061" s="29"/>
    </row>
    <row r="6062" spans="1:10" hidden="1">
      <c r="A6062" s="24"/>
      <c r="H6062" s="70"/>
      <c r="J6062" s="29"/>
    </row>
    <row r="6063" spans="1:10" hidden="1">
      <c r="A6063" s="24"/>
      <c r="H6063" s="70"/>
      <c r="J6063" s="29"/>
    </row>
    <row r="6064" spans="1:10" hidden="1">
      <c r="A6064" s="24"/>
      <c r="H6064" s="70"/>
      <c r="J6064" s="29"/>
    </row>
    <row r="6065" spans="1:10" hidden="1">
      <c r="A6065" s="24"/>
      <c r="H6065" s="70"/>
      <c r="J6065" s="29"/>
    </row>
    <row r="6066" spans="1:10" hidden="1">
      <c r="A6066" s="24"/>
      <c r="H6066" s="70"/>
      <c r="J6066" s="29"/>
    </row>
    <row r="6067" spans="1:10" hidden="1">
      <c r="A6067" s="24"/>
      <c r="H6067" s="70"/>
      <c r="J6067" s="29"/>
    </row>
    <row r="6068" spans="1:10" hidden="1">
      <c r="A6068" s="24"/>
      <c r="H6068" s="70"/>
      <c r="J6068" s="29"/>
    </row>
    <row r="6069" spans="1:10" hidden="1">
      <c r="A6069" s="24"/>
      <c r="H6069" s="70"/>
      <c r="J6069" s="29"/>
    </row>
    <row r="6070" spans="1:10" hidden="1">
      <c r="A6070" s="24"/>
      <c r="H6070" s="70"/>
      <c r="J6070" s="29"/>
    </row>
    <row r="6071" spans="1:10" hidden="1">
      <c r="A6071" s="24"/>
      <c r="H6071" s="70"/>
      <c r="J6071" s="29"/>
    </row>
    <row r="6072" spans="1:10" hidden="1">
      <c r="A6072" s="24"/>
      <c r="H6072" s="70"/>
      <c r="J6072" s="29"/>
    </row>
    <row r="6073" spans="1:10" hidden="1">
      <c r="A6073" s="24"/>
      <c r="H6073" s="70"/>
      <c r="J6073" s="29"/>
    </row>
    <row r="6074" spans="1:10" hidden="1">
      <c r="A6074" s="24"/>
      <c r="H6074" s="70"/>
      <c r="J6074" s="29"/>
    </row>
    <row r="6075" spans="1:10" hidden="1">
      <c r="A6075" s="24"/>
      <c r="H6075" s="70"/>
      <c r="J6075" s="29"/>
    </row>
    <row r="6076" spans="1:10" hidden="1">
      <c r="A6076" s="24"/>
      <c r="H6076" s="70"/>
      <c r="J6076" s="29"/>
    </row>
    <row r="6077" spans="1:10" hidden="1">
      <c r="A6077" s="24"/>
      <c r="H6077" s="70"/>
      <c r="J6077" s="29"/>
    </row>
    <row r="6078" spans="1:10" hidden="1">
      <c r="A6078" s="24"/>
      <c r="H6078" s="70"/>
      <c r="J6078" s="29"/>
    </row>
    <row r="6079" spans="1:10" hidden="1">
      <c r="A6079" s="24"/>
      <c r="H6079" s="70"/>
      <c r="J6079" s="29"/>
    </row>
    <row r="6080" spans="1:10" hidden="1">
      <c r="A6080" s="24"/>
      <c r="H6080" s="70"/>
      <c r="J6080" s="29"/>
    </row>
    <row r="6081" spans="1:10" hidden="1">
      <c r="A6081" s="24"/>
      <c r="H6081" s="70"/>
      <c r="J6081" s="29"/>
    </row>
    <row r="6082" spans="1:10" hidden="1">
      <c r="A6082" s="24"/>
      <c r="H6082" s="70"/>
      <c r="J6082" s="29"/>
    </row>
    <row r="6083" spans="1:10" hidden="1">
      <c r="A6083" s="24"/>
      <c r="H6083" s="70"/>
      <c r="J6083" s="29"/>
    </row>
    <row r="6084" spans="1:10" hidden="1">
      <c r="A6084" s="24"/>
      <c r="H6084" s="70"/>
      <c r="J6084" s="29"/>
    </row>
    <row r="6085" spans="1:10" hidden="1">
      <c r="A6085" s="24"/>
      <c r="H6085" s="70"/>
      <c r="J6085" s="29"/>
    </row>
    <row r="6086" spans="1:10" hidden="1">
      <c r="A6086" s="24"/>
      <c r="H6086" s="70"/>
      <c r="J6086" s="29"/>
    </row>
    <row r="6087" spans="1:10" hidden="1">
      <c r="A6087" s="24"/>
      <c r="H6087" s="70"/>
      <c r="J6087" s="29"/>
    </row>
    <row r="6088" spans="1:10" hidden="1">
      <c r="A6088" s="24"/>
      <c r="H6088" s="70"/>
      <c r="J6088" s="29"/>
    </row>
    <row r="6089" spans="1:10" hidden="1">
      <c r="A6089" s="24"/>
      <c r="H6089" s="70"/>
      <c r="J6089" s="29"/>
    </row>
    <row r="6090" spans="1:10" hidden="1">
      <c r="A6090" s="24"/>
      <c r="H6090" s="70"/>
      <c r="J6090" s="29"/>
    </row>
    <row r="6091" spans="1:10" hidden="1">
      <c r="A6091" s="24"/>
      <c r="H6091" s="70"/>
      <c r="J6091" s="29"/>
    </row>
    <row r="6092" spans="1:10" hidden="1">
      <c r="A6092" s="24"/>
      <c r="H6092" s="70"/>
      <c r="J6092" s="29"/>
    </row>
    <row r="6093" spans="1:10" hidden="1">
      <c r="A6093" s="24"/>
      <c r="H6093" s="70"/>
      <c r="J6093" s="29"/>
    </row>
    <row r="6094" spans="1:10" hidden="1">
      <c r="A6094" s="24"/>
      <c r="H6094" s="70"/>
      <c r="J6094" s="29"/>
    </row>
    <row r="6095" spans="1:10" hidden="1">
      <c r="A6095" s="24"/>
      <c r="H6095" s="70"/>
      <c r="J6095" s="29"/>
    </row>
    <row r="6096" spans="1:10" hidden="1">
      <c r="A6096" s="24"/>
      <c r="H6096" s="70"/>
      <c r="J6096" s="29"/>
    </row>
    <row r="6097" spans="1:10" hidden="1">
      <c r="A6097" s="24"/>
      <c r="H6097" s="70"/>
      <c r="J6097" s="29"/>
    </row>
    <row r="6098" spans="1:10" hidden="1">
      <c r="A6098" s="24"/>
      <c r="H6098" s="70"/>
      <c r="J6098" s="29"/>
    </row>
    <row r="6099" spans="1:10" hidden="1">
      <c r="A6099" s="24"/>
      <c r="H6099" s="70"/>
      <c r="J6099" s="29"/>
    </row>
    <row r="6100" spans="1:10" hidden="1">
      <c r="A6100" s="24"/>
      <c r="H6100" s="70"/>
      <c r="J6100" s="29"/>
    </row>
    <row r="6101" spans="1:10" hidden="1">
      <c r="A6101" s="24"/>
      <c r="H6101" s="70"/>
      <c r="J6101" s="29"/>
    </row>
    <row r="6102" spans="1:10" hidden="1">
      <c r="A6102" s="24"/>
      <c r="H6102" s="70"/>
      <c r="J6102" s="29"/>
    </row>
    <row r="6103" spans="1:10" hidden="1">
      <c r="A6103" s="24"/>
      <c r="H6103" s="70"/>
      <c r="J6103" s="29"/>
    </row>
    <row r="6104" spans="1:10" hidden="1">
      <c r="A6104" s="24"/>
      <c r="H6104" s="70"/>
      <c r="J6104" s="29"/>
    </row>
    <row r="6105" spans="1:10" hidden="1">
      <c r="A6105" s="24"/>
      <c r="H6105" s="70"/>
      <c r="J6105" s="29"/>
    </row>
    <row r="6106" spans="1:10" hidden="1">
      <c r="A6106" s="24"/>
      <c r="H6106" s="70"/>
      <c r="J6106" s="29"/>
    </row>
    <row r="6107" spans="1:10" hidden="1">
      <c r="A6107" s="24"/>
      <c r="H6107" s="70"/>
      <c r="J6107" s="29"/>
    </row>
    <row r="6108" spans="1:10" hidden="1">
      <c r="A6108" s="24"/>
      <c r="H6108" s="70"/>
      <c r="J6108" s="29"/>
    </row>
    <row r="6109" spans="1:10" hidden="1">
      <c r="A6109" s="24"/>
      <c r="H6109" s="70"/>
      <c r="J6109" s="29"/>
    </row>
    <row r="6110" spans="1:10" hidden="1">
      <c r="A6110" s="24"/>
      <c r="H6110" s="70"/>
      <c r="J6110" s="29"/>
    </row>
    <row r="6111" spans="1:10" hidden="1">
      <c r="A6111" s="24"/>
      <c r="H6111" s="70"/>
      <c r="J6111" s="29"/>
    </row>
    <row r="6112" spans="1:10" hidden="1">
      <c r="A6112" s="24"/>
      <c r="H6112" s="70"/>
      <c r="J6112" s="29"/>
    </row>
    <row r="6113" spans="1:10" hidden="1">
      <c r="A6113" s="24"/>
      <c r="H6113" s="70"/>
      <c r="J6113" s="29"/>
    </row>
    <row r="6114" spans="1:10" hidden="1">
      <c r="A6114" s="24"/>
      <c r="H6114" s="70"/>
      <c r="J6114" s="29"/>
    </row>
    <row r="6115" spans="1:10" hidden="1">
      <c r="A6115" s="24"/>
      <c r="H6115" s="70"/>
      <c r="J6115" s="29"/>
    </row>
    <row r="6116" spans="1:10" hidden="1">
      <c r="A6116" s="24"/>
      <c r="H6116" s="70"/>
      <c r="J6116" s="29"/>
    </row>
    <row r="6117" spans="1:10" hidden="1">
      <c r="A6117" s="24"/>
      <c r="H6117" s="70"/>
      <c r="J6117" s="29"/>
    </row>
    <row r="6118" spans="1:10" hidden="1">
      <c r="A6118" s="24"/>
      <c r="H6118" s="70"/>
      <c r="J6118" s="29"/>
    </row>
    <row r="6119" spans="1:10" hidden="1">
      <c r="A6119" s="24"/>
      <c r="H6119" s="70"/>
      <c r="J6119" s="29"/>
    </row>
    <row r="6120" spans="1:10" hidden="1">
      <c r="A6120" s="24"/>
      <c r="H6120" s="70"/>
      <c r="J6120" s="29"/>
    </row>
    <row r="6121" spans="1:10" hidden="1">
      <c r="A6121" s="24"/>
      <c r="H6121" s="70"/>
      <c r="J6121" s="29"/>
    </row>
    <row r="6122" spans="1:10" hidden="1">
      <c r="A6122" s="24"/>
      <c r="H6122" s="70"/>
      <c r="J6122" s="29"/>
    </row>
    <row r="6123" spans="1:10" hidden="1">
      <c r="A6123" s="24"/>
      <c r="H6123" s="70"/>
      <c r="J6123" s="29"/>
    </row>
    <row r="6124" spans="1:10" hidden="1">
      <c r="A6124" s="24"/>
      <c r="H6124" s="70"/>
      <c r="J6124" s="29"/>
    </row>
    <row r="6125" spans="1:10" hidden="1">
      <c r="A6125" s="24"/>
      <c r="H6125" s="70"/>
      <c r="J6125" s="29"/>
    </row>
    <row r="6126" spans="1:10" hidden="1">
      <c r="A6126" s="24"/>
      <c r="H6126" s="70"/>
      <c r="J6126" s="29"/>
    </row>
    <row r="6127" spans="1:10" hidden="1">
      <c r="A6127" s="24"/>
      <c r="H6127" s="70"/>
      <c r="J6127" s="29"/>
    </row>
    <row r="6128" spans="1:10" hidden="1">
      <c r="A6128" s="24"/>
      <c r="H6128" s="70"/>
      <c r="J6128" s="29"/>
    </row>
    <row r="6129" spans="1:10" hidden="1">
      <c r="A6129" s="24"/>
      <c r="H6129" s="70"/>
      <c r="J6129" s="29"/>
    </row>
    <row r="6130" spans="1:10" hidden="1">
      <c r="A6130" s="24"/>
      <c r="H6130" s="70"/>
      <c r="J6130" s="29"/>
    </row>
    <row r="6131" spans="1:10" hidden="1">
      <c r="A6131" s="24"/>
      <c r="H6131" s="70"/>
      <c r="J6131" s="29"/>
    </row>
    <row r="6132" spans="1:10" hidden="1">
      <c r="A6132" s="24"/>
      <c r="H6132" s="70"/>
      <c r="J6132" s="29"/>
    </row>
    <row r="6133" spans="1:10" hidden="1">
      <c r="A6133" s="24"/>
      <c r="H6133" s="70"/>
      <c r="J6133" s="29"/>
    </row>
    <row r="6134" spans="1:10" hidden="1">
      <c r="A6134" s="24"/>
      <c r="H6134" s="70"/>
      <c r="J6134" s="29"/>
    </row>
    <row r="6135" spans="1:10" hidden="1">
      <c r="A6135" s="24"/>
      <c r="H6135" s="70"/>
      <c r="J6135" s="29"/>
    </row>
    <row r="6136" spans="1:10" hidden="1">
      <c r="A6136" s="24"/>
      <c r="H6136" s="70"/>
      <c r="J6136" s="29"/>
    </row>
    <row r="6137" spans="1:10" hidden="1">
      <c r="A6137" s="24"/>
      <c r="H6137" s="70"/>
      <c r="J6137" s="29"/>
    </row>
    <row r="6138" spans="1:10" hidden="1">
      <c r="A6138" s="24"/>
      <c r="H6138" s="70"/>
      <c r="J6138" s="29"/>
    </row>
    <row r="6139" spans="1:10" hidden="1">
      <c r="A6139" s="24"/>
      <c r="H6139" s="70"/>
      <c r="J6139" s="29"/>
    </row>
    <row r="6140" spans="1:10" hidden="1">
      <c r="A6140" s="24"/>
      <c r="H6140" s="70"/>
      <c r="J6140" s="29"/>
    </row>
    <row r="6141" spans="1:10" hidden="1">
      <c r="A6141" s="24"/>
      <c r="H6141" s="70"/>
      <c r="J6141" s="29"/>
    </row>
    <row r="6142" spans="1:10" hidden="1">
      <c r="A6142" s="24"/>
      <c r="H6142" s="70"/>
      <c r="J6142" s="29"/>
    </row>
    <row r="6143" spans="1:10" hidden="1">
      <c r="A6143" s="24"/>
      <c r="H6143" s="70"/>
      <c r="J6143" s="29"/>
    </row>
    <row r="6144" spans="1:10" hidden="1">
      <c r="A6144" s="24"/>
      <c r="H6144" s="70"/>
      <c r="J6144" s="29"/>
    </row>
    <row r="6145" spans="1:10" hidden="1">
      <c r="A6145" s="24"/>
      <c r="H6145" s="70"/>
      <c r="J6145" s="29"/>
    </row>
    <row r="6146" spans="1:10" hidden="1">
      <c r="A6146" s="24"/>
      <c r="H6146" s="70"/>
      <c r="J6146" s="29"/>
    </row>
    <row r="6147" spans="1:10" hidden="1">
      <c r="A6147" s="24"/>
      <c r="H6147" s="70"/>
      <c r="J6147" s="29"/>
    </row>
    <row r="6148" spans="1:10" hidden="1">
      <c r="A6148" s="24"/>
      <c r="H6148" s="70"/>
      <c r="J6148" s="29"/>
    </row>
    <row r="6149" spans="1:10" hidden="1">
      <c r="A6149" s="24"/>
      <c r="H6149" s="70"/>
      <c r="J6149" s="29"/>
    </row>
    <row r="6150" spans="1:10" hidden="1">
      <c r="A6150" s="24"/>
      <c r="H6150" s="70"/>
      <c r="J6150" s="29"/>
    </row>
    <row r="6151" spans="1:10" hidden="1">
      <c r="A6151" s="24"/>
      <c r="H6151" s="70"/>
      <c r="J6151" s="29"/>
    </row>
    <row r="6152" spans="1:10" hidden="1">
      <c r="A6152" s="24"/>
      <c r="H6152" s="70"/>
      <c r="J6152" s="29"/>
    </row>
    <row r="6153" spans="1:10" hidden="1">
      <c r="A6153" s="24"/>
      <c r="H6153" s="70"/>
      <c r="J6153" s="29"/>
    </row>
    <row r="6154" spans="1:10" hidden="1">
      <c r="A6154" s="24"/>
      <c r="H6154" s="70"/>
      <c r="J6154" s="29"/>
    </row>
    <row r="6155" spans="1:10" hidden="1">
      <c r="A6155" s="24"/>
      <c r="H6155" s="70"/>
      <c r="J6155" s="29"/>
    </row>
    <row r="6156" spans="1:10" hidden="1">
      <c r="A6156" s="24"/>
      <c r="H6156" s="70"/>
      <c r="J6156" s="29"/>
    </row>
    <row r="6157" spans="1:10" hidden="1">
      <c r="A6157" s="24"/>
      <c r="H6157" s="70"/>
      <c r="J6157" s="29"/>
    </row>
    <row r="6158" spans="1:10" hidden="1">
      <c r="A6158" s="24"/>
      <c r="H6158" s="70"/>
      <c r="J6158" s="29"/>
    </row>
    <row r="6159" spans="1:10" hidden="1">
      <c r="A6159" s="24"/>
      <c r="H6159" s="70"/>
      <c r="J6159" s="29"/>
    </row>
    <row r="6160" spans="1:10" hidden="1">
      <c r="A6160" s="24"/>
      <c r="H6160" s="70"/>
      <c r="J6160" s="29"/>
    </row>
    <row r="6161" spans="1:10" hidden="1">
      <c r="A6161" s="24"/>
      <c r="H6161" s="70"/>
      <c r="J6161" s="29"/>
    </row>
    <row r="6162" spans="1:10" hidden="1">
      <c r="A6162" s="24"/>
      <c r="H6162" s="70"/>
      <c r="J6162" s="29"/>
    </row>
    <row r="6163" spans="1:10" hidden="1">
      <c r="A6163" s="24"/>
      <c r="H6163" s="70"/>
      <c r="J6163" s="29"/>
    </row>
    <row r="6164" spans="1:10" hidden="1">
      <c r="A6164" s="24"/>
      <c r="H6164" s="70"/>
      <c r="J6164" s="29"/>
    </row>
    <row r="6165" spans="1:10" hidden="1">
      <c r="A6165" s="24"/>
      <c r="H6165" s="70"/>
      <c r="J6165" s="29"/>
    </row>
    <row r="6166" spans="1:10" hidden="1">
      <c r="A6166" s="24"/>
      <c r="H6166" s="70"/>
      <c r="J6166" s="29"/>
    </row>
    <row r="6167" spans="1:10" hidden="1">
      <c r="A6167" s="24"/>
      <c r="H6167" s="70"/>
      <c r="J6167" s="29"/>
    </row>
    <row r="6168" spans="1:10" hidden="1">
      <c r="A6168" s="24"/>
      <c r="H6168" s="70"/>
      <c r="J6168" s="29"/>
    </row>
    <row r="6169" spans="1:10" hidden="1">
      <c r="A6169" s="24"/>
      <c r="H6169" s="70"/>
      <c r="J6169" s="29"/>
    </row>
    <row r="6170" spans="1:10" hidden="1">
      <c r="A6170" s="24"/>
      <c r="H6170" s="70"/>
      <c r="J6170" s="29"/>
    </row>
    <row r="6171" spans="1:10" hidden="1">
      <c r="A6171" s="24"/>
      <c r="H6171" s="70"/>
      <c r="J6171" s="29"/>
    </row>
    <row r="6172" spans="1:10" hidden="1">
      <c r="A6172" s="24"/>
      <c r="H6172" s="70"/>
      <c r="J6172" s="29"/>
    </row>
    <row r="6173" spans="1:10" hidden="1">
      <c r="A6173" s="24"/>
      <c r="H6173" s="70"/>
      <c r="J6173" s="29"/>
    </row>
    <row r="6174" spans="1:10" hidden="1">
      <c r="A6174" s="24"/>
      <c r="H6174" s="70"/>
      <c r="J6174" s="29"/>
    </row>
    <row r="6175" spans="1:10" hidden="1">
      <c r="A6175" s="24"/>
      <c r="H6175" s="70"/>
      <c r="J6175" s="29"/>
    </row>
    <row r="6176" spans="1:10" hidden="1">
      <c r="A6176" s="24"/>
      <c r="H6176" s="70"/>
      <c r="J6176" s="29"/>
    </row>
    <row r="6177" spans="1:10" hidden="1">
      <c r="A6177" s="24"/>
      <c r="H6177" s="70"/>
      <c r="J6177" s="29"/>
    </row>
    <row r="6178" spans="1:10" hidden="1">
      <c r="A6178" s="24"/>
      <c r="H6178" s="70"/>
      <c r="J6178" s="29"/>
    </row>
    <row r="6179" spans="1:10" hidden="1">
      <c r="A6179" s="24"/>
      <c r="H6179" s="70"/>
      <c r="J6179" s="29"/>
    </row>
    <row r="6180" spans="1:10" hidden="1">
      <c r="A6180" s="24"/>
      <c r="H6180" s="70"/>
      <c r="J6180" s="29"/>
    </row>
    <row r="6181" spans="1:10" hidden="1">
      <c r="A6181" s="24"/>
      <c r="H6181" s="70"/>
      <c r="J6181" s="29"/>
    </row>
    <row r="6182" spans="1:10" hidden="1">
      <c r="A6182" s="24"/>
      <c r="H6182" s="70"/>
      <c r="J6182" s="29"/>
    </row>
    <row r="6183" spans="1:10" hidden="1">
      <c r="A6183" s="24"/>
      <c r="H6183" s="70"/>
      <c r="J6183" s="29"/>
    </row>
    <row r="6184" spans="1:10" hidden="1">
      <c r="A6184" s="24"/>
      <c r="H6184" s="70"/>
      <c r="J6184" s="29"/>
    </row>
    <row r="6185" spans="1:10" hidden="1">
      <c r="A6185" s="24"/>
      <c r="H6185" s="70"/>
      <c r="J6185" s="29"/>
    </row>
    <row r="6186" spans="1:10" hidden="1">
      <c r="A6186" s="24"/>
      <c r="H6186" s="70"/>
      <c r="J6186" s="29"/>
    </row>
    <row r="6187" spans="1:10" hidden="1">
      <c r="A6187" s="24"/>
      <c r="H6187" s="70"/>
      <c r="J6187" s="29"/>
    </row>
    <row r="6188" spans="1:10" hidden="1">
      <c r="A6188" s="24"/>
      <c r="H6188" s="70"/>
      <c r="J6188" s="29"/>
    </row>
    <row r="6189" spans="1:10" hidden="1">
      <c r="A6189" s="24"/>
      <c r="H6189" s="70"/>
      <c r="J6189" s="29"/>
    </row>
    <row r="6190" spans="1:10" hidden="1">
      <c r="A6190" s="24"/>
      <c r="H6190" s="70"/>
      <c r="J6190" s="29"/>
    </row>
    <row r="6191" spans="1:10" hidden="1">
      <c r="A6191" s="24"/>
      <c r="H6191" s="70"/>
      <c r="J6191" s="29"/>
    </row>
    <row r="6192" spans="1:10" hidden="1">
      <c r="A6192" s="24"/>
      <c r="H6192" s="70"/>
      <c r="J6192" s="29"/>
    </row>
    <row r="6193" spans="1:10" hidden="1">
      <c r="A6193" s="24"/>
      <c r="H6193" s="70"/>
      <c r="J6193" s="29"/>
    </row>
    <row r="6194" spans="1:10" hidden="1">
      <c r="A6194" s="24"/>
      <c r="H6194" s="70"/>
      <c r="J6194" s="29"/>
    </row>
    <row r="6195" spans="1:10" hidden="1">
      <c r="A6195" s="24"/>
      <c r="H6195" s="70"/>
      <c r="J6195" s="29"/>
    </row>
    <row r="6196" spans="1:10" hidden="1">
      <c r="A6196" s="24"/>
      <c r="H6196" s="70"/>
      <c r="J6196" s="29"/>
    </row>
    <row r="6197" spans="1:10" hidden="1">
      <c r="A6197" s="24"/>
      <c r="H6197" s="70"/>
      <c r="J6197" s="29"/>
    </row>
    <row r="6198" spans="1:10" hidden="1">
      <c r="A6198" s="24"/>
      <c r="H6198" s="70"/>
      <c r="J6198" s="29"/>
    </row>
    <row r="6199" spans="1:10" hidden="1">
      <c r="A6199" s="24"/>
      <c r="H6199" s="70"/>
      <c r="J6199" s="29"/>
    </row>
    <row r="6200" spans="1:10" hidden="1">
      <c r="A6200" s="24"/>
      <c r="H6200" s="70"/>
      <c r="J6200" s="29"/>
    </row>
    <row r="6201" spans="1:10" hidden="1">
      <c r="A6201" s="24"/>
      <c r="H6201" s="70"/>
      <c r="J6201" s="29"/>
    </row>
    <row r="6202" spans="1:10" hidden="1">
      <c r="A6202" s="24"/>
      <c r="H6202" s="70"/>
      <c r="J6202" s="29"/>
    </row>
    <row r="6203" spans="1:10" hidden="1">
      <c r="A6203" s="24"/>
      <c r="H6203" s="70"/>
      <c r="J6203" s="29"/>
    </row>
    <row r="6204" spans="1:10" hidden="1">
      <c r="A6204" s="24"/>
      <c r="H6204" s="70"/>
      <c r="J6204" s="29"/>
    </row>
    <row r="6205" spans="1:10" hidden="1">
      <c r="A6205" s="24"/>
      <c r="H6205" s="70"/>
      <c r="J6205" s="29"/>
    </row>
    <row r="6206" spans="1:10" hidden="1">
      <c r="A6206" s="24"/>
      <c r="H6206" s="70"/>
      <c r="J6206" s="29"/>
    </row>
    <row r="6207" spans="1:10" hidden="1">
      <c r="A6207" s="24"/>
      <c r="H6207" s="70"/>
      <c r="J6207" s="29"/>
    </row>
    <row r="6208" spans="1:10" hidden="1">
      <c r="A6208" s="24"/>
      <c r="H6208" s="70"/>
      <c r="J6208" s="29"/>
    </row>
    <row r="6209" spans="1:10" hidden="1">
      <c r="A6209" s="24"/>
      <c r="H6209" s="70"/>
      <c r="J6209" s="29"/>
    </row>
    <row r="6210" spans="1:10" hidden="1">
      <c r="A6210" s="24"/>
      <c r="H6210" s="70"/>
      <c r="J6210" s="29"/>
    </row>
    <row r="6211" spans="1:10" hidden="1">
      <c r="A6211" s="24"/>
      <c r="H6211" s="70"/>
      <c r="J6211" s="29"/>
    </row>
    <row r="6212" spans="1:10" hidden="1">
      <c r="A6212" s="24"/>
      <c r="H6212" s="70"/>
      <c r="J6212" s="29"/>
    </row>
    <row r="6213" spans="1:10" hidden="1">
      <c r="A6213" s="24"/>
      <c r="H6213" s="70"/>
      <c r="J6213" s="29"/>
    </row>
    <row r="6214" spans="1:10" hidden="1">
      <c r="A6214" s="24"/>
      <c r="H6214" s="70"/>
      <c r="J6214" s="29"/>
    </row>
    <row r="6215" spans="1:10" hidden="1">
      <c r="A6215" s="24"/>
      <c r="H6215" s="70"/>
      <c r="J6215" s="29"/>
    </row>
    <row r="6216" spans="1:10" hidden="1">
      <c r="A6216" s="24"/>
      <c r="H6216" s="70"/>
      <c r="J6216" s="29"/>
    </row>
    <row r="6217" spans="1:10" hidden="1">
      <c r="A6217" s="24"/>
      <c r="H6217" s="70"/>
      <c r="J6217" s="29"/>
    </row>
    <row r="6218" spans="1:10" hidden="1">
      <c r="A6218" s="24"/>
      <c r="H6218" s="70"/>
      <c r="J6218" s="29"/>
    </row>
    <row r="6219" spans="1:10" hidden="1">
      <c r="A6219" s="24"/>
      <c r="H6219" s="70"/>
      <c r="J6219" s="29"/>
    </row>
    <row r="6220" spans="1:10" hidden="1">
      <c r="A6220" s="24"/>
      <c r="H6220" s="70"/>
      <c r="J6220" s="29"/>
    </row>
    <row r="6221" spans="1:10" hidden="1">
      <c r="A6221" s="24"/>
      <c r="H6221" s="70"/>
      <c r="J6221" s="29"/>
    </row>
    <row r="6222" spans="1:10" hidden="1">
      <c r="A6222" s="24"/>
      <c r="H6222" s="70"/>
      <c r="J6222" s="29"/>
    </row>
    <row r="6223" spans="1:10" hidden="1">
      <c r="A6223" s="24"/>
      <c r="H6223" s="70"/>
      <c r="J6223" s="29"/>
    </row>
    <row r="6224" spans="1:10" hidden="1">
      <c r="A6224" s="24"/>
      <c r="H6224" s="70"/>
      <c r="J6224" s="29"/>
    </row>
    <row r="6225" spans="1:10" hidden="1">
      <c r="A6225" s="24"/>
      <c r="H6225" s="70"/>
      <c r="J6225" s="29"/>
    </row>
    <row r="6226" spans="1:10" hidden="1">
      <c r="A6226" s="24"/>
      <c r="H6226" s="70"/>
      <c r="J6226" s="29"/>
    </row>
    <row r="6227" spans="1:10" hidden="1">
      <c r="A6227" s="24"/>
      <c r="H6227" s="70"/>
      <c r="J6227" s="29"/>
    </row>
    <row r="6228" spans="1:10" hidden="1">
      <c r="A6228" s="24"/>
      <c r="H6228" s="70"/>
      <c r="J6228" s="29"/>
    </row>
    <row r="6229" spans="1:10" hidden="1">
      <c r="A6229" s="24"/>
      <c r="H6229" s="70"/>
      <c r="J6229" s="29"/>
    </row>
    <row r="6230" spans="1:10" hidden="1">
      <c r="A6230" s="24"/>
      <c r="H6230" s="70"/>
      <c r="J6230" s="29"/>
    </row>
    <row r="6231" spans="1:10" hidden="1">
      <c r="A6231" s="24"/>
      <c r="H6231" s="70"/>
      <c r="J6231" s="29"/>
    </row>
    <row r="6232" spans="1:10" hidden="1">
      <c r="A6232" s="24"/>
      <c r="H6232" s="70"/>
      <c r="J6232" s="29"/>
    </row>
    <row r="6233" spans="1:10" hidden="1">
      <c r="A6233" s="24"/>
      <c r="H6233" s="70"/>
      <c r="J6233" s="29"/>
    </row>
    <row r="6234" spans="1:10" hidden="1">
      <c r="A6234" s="24"/>
      <c r="H6234" s="70"/>
      <c r="J6234" s="29"/>
    </row>
    <row r="6235" spans="1:10" hidden="1">
      <c r="A6235" s="24"/>
      <c r="H6235" s="70"/>
      <c r="J6235" s="29"/>
    </row>
    <row r="6236" spans="1:10" hidden="1">
      <c r="A6236" s="24"/>
      <c r="H6236" s="70"/>
      <c r="J6236" s="29"/>
    </row>
    <row r="6237" spans="1:10" hidden="1">
      <c r="A6237" s="24"/>
      <c r="H6237" s="70"/>
      <c r="J6237" s="29"/>
    </row>
    <row r="6238" spans="1:10" hidden="1">
      <c r="A6238" s="24"/>
      <c r="H6238" s="70"/>
      <c r="J6238" s="29"/>
    </row>
    <row r="6239" spans="1:10" hidden="1">
      <c r="A6239" s="24"/>
      <c r="H6239" s="70"/>
      <c r="J6239" s="29"/>
    </row>
    <row r="6240" spans="1:10" hidden="1">
      <c r="A6240" s="24"/>
      <c r="H6240" s="70"/>
      <c r="J6240" s="29"/>
    </row>
    <row r="6241" spans="1:10" hidden="1">
      <c r="A6241" s="24"/>
      <c r="H6241" s="70"/>
      <c r="J6241" s="29"/>
    </row>
    <row r="6242" spans="1:10" hidden="1">
      <c r="A6242" s="24"/>
      <c r="H6242" s="70"/>
      <c r="J6242" s="29"/>
    </row>
    <row r="6243" spans="1:10" hidden="1">
      <c r="A6243" s="24"/>
      <c r="H6243" s="70"/>
      <c r="J6243" s="29"/>
    </row>
    <row r="6244" spans="1:10" hidden="1">
      <c r="A6244" s="24"/>
      <c r="H6244" s="70"/>
      <c r="J6244" s="29"/>
    </row>
    <row r="6245" spans="1:10" hidden="1">
      <c r="A6245" s="24"/>
      <c r="H6245" s="70"/>
      <c r="J6245" s="29"/>
    </row>
    <row r="6246" spans="1:10" hidden="1">
      <c r="A6246" s="24"/>
      <c r="H6246" s="70"/>
      <c r="J6246" s="29"/>
    </row>
    <row r="6247" spans="1:10" hidden="1">
      <c r="A6247" s="24"/>
      <c r="H6247" s="70"/>
      <c r="J6247" s="29"/>
    </row>
    <row r="6248" spans="1:10" hidden="1">
      <c r="A6248" s="24"/>
      <c r="H6248" s="70"/>
      <c r="J6248" s="29"/>
    </row>
    <row r="6249" spans="1:10" hidden="1">
      <c r="A6249" s="24"/>
      <c r="H6249" s="70"/>
      <c r="J6249" s="29"/>
    </row>
    <row r="6250" spans="1:10" hidden="1">
      <c r="A6250" s="24"/>
      <c r="H6250" s="70"/>
      <c r="J6250" s="29"/>
    </row>
    <row r="6251" spans="1:10" hidden="1">
      <c r="A6251" s="24"/>
      <c r="H6251" s="70"/>
      <c r="J6251" s="29"/>
    </row>
    <row r="6252" spans="1:10" hidden="1">
      <c r="A6252" s="24"/>
      <c r="H6252" s="70"/>
      <c r="J6252" s="29"/>
    </row>
    <row r="6253" spans="1:10" hidden="1">
      <c r="A6253" s="24"/>
      <c r="H6253" s="70"/>
      <c r="J6253" s="29"/>
    </row>
    <row r="6254" spans="1:10" hidden="1">
      <c r="A6254" s="24"/>
      <c r="H6254" s="70"/>
      <c r="J6254" s="29"/>
    </row>
    <row r="6255" spans="1:10" hidden="1">
      <c r="A6255" s="24"/>
      <c r="H6255" s="70"/>
      <c r="J6255" s="29"/>
    </row>
    <row r="6256" spans="1:10" hidden="1">
      <c r="A6256" s="24"/>
      <c r="H6256" s="70"/>
      <c r="J6256" s="29"/>
    </row>
    <row r="6257" spans="1:10" hidden="1">
      <c r="A6257" s="24"/>
      <c r="H6257" s="70"/>
      <c r="J6257" s="29"/>
    </row>
    <row r="6258" spans="1:10" hidden="1">
      <c r="A6258" s="24"/>
      <c r="H6258" s="70"/>
      <c r="J6258" s="29"/>
    </row>
    <row r="6259" spans="1:10" hidden="1">
      <c r="A6259" s="24"/>
      <c r="H6259" s="70"/>
      <c r="J6259" s="29"/>
    </row>
    <row r="6260" spans="1:10" hidden="1">
      <c r="A6260" s="24"/>
      <c r="H6260" s="70"/>
      <c r="J6260" s="29"/>
    </row>
    <row r="6261" spans="1:10" hidden="1">
      <c r="A6261" s="24"/>
      <c r="H6261" s="70"/>
      <c r="J6261" s="29"/>
    </row>
    <row r="6262" spans="1:10" hidden="1">
      <c r="A6262" s="24"/>
      <c r="H6262" s="70"/>
      <c r="J6262" s="29"/>
    </row>
    <row r="6263" spans="1:10" hidden="1">
      <c r="A6263" s="24"/>
      <c r="H6263" s="70"/>
      <c r="J6263" s="29"/>
    </row>
    <row r="6264" spans="1:10" hidden="1">
      <c r="A6264" s="24"/>
      <c r="H6264" s="70"/>
      <c r="J6264" s="29"/>
    </row>
    <row r="6265" spans="1:10" hidden="1">
      <c r="A6265" s="24"/>
      <c r="H6265" s="70"/>
      <c r="J6265" s="29"/>
    </row>
    <row r="6266" spans="1:10" hidden="1">
      <c r="A6266" s="24"/>
      <c r="H6266" s="70"/>
      <c r="J6266" s="29"/>
    </row>
    <row r="6267" spans="1:10" hidden="1">
      <c r="A6267" s="24"/>
      <c r="H6267" s="70"/>
      <c r="J6267" s="29"/>
    </row>
    <row r="6268" spans="1:10" hidden="1">
      <c r="A6268" s="24"/>
      <c r="H6268" s="70"/>
      <c r="J6268" s="29"/>
    </row>
    <row r="6269" spans="1:10" hidden="1">
      <c r="A6269" s="24"/>
      <c r="H6269" s="70"/>
      <c r="J6269" s="29"/>
    </row>
    <row r="6270" spans="1:10" hidden="1">
      <c r="A6270" s="24"/>
      <c r="H6270" s="70"/>
      <c r="J6270" s="29"/>
    </row>
    <row r="6271" spans="1:10" hidden="1">
      <c r="A6271" s="24"/>
      <c r="H6271" s="70"/>
      <c r="J6271" s="29"/>
    </row>
    <row r="6272" spans="1:10" hidden="1">
      <c r="A6272" s="24"/>
      <c r="H6272" s="70"/>
      <c r="J6272" s="29"/>
    </row>
    <row r="6273" spans="1:10" hidden="1">
      <c r="A6273" s="24"/>
      <c r="H6273" s="70"/>
      <c r="J6273" s="29"/>
    </row>
    <row r="6274" spans="1:10" hidden="1">
      <c r="A6274" s="24"/>
      <c r="H6274" s="70"/>
      <c r="J6274" s="29"/>
    </row>
    <row r="6275" spans="1:10" hidden="1">
      <c r="A6275" s="24"/>
      <c r="H6275" s="70"/>
      <c r="J6275" s="29"/>
    </row>
    <row r="6276" spans="1:10" hidden="1">
      <c r="A6276" s="24"/>
      <c r="H6276" s="70"/>
      <c r="J6276" s="29"/>
    </row>
    <row r="6277" spans="1:10" hidden="1">
      <c r="A6277" s="24"/>
      <c r="H6277" s="70"/>
      <c r="J6277" s="29"/>
    </row>
    <row r="6278" spans="1:10" hidden="1">
      <c r="A6278" s="24"/>
      <c r="H6278" s="70"/>
      <c r="J6278" s="29"/>
    </row>
    <row r="6279" spans="1:10" hidden="1">
      <c r="A6279" s="24"/>
      <c r="H6279" s="70"/>
      <c r="J6279" s="29"/>
    </row>
    <row r="6280" spans="1:10" hidden="1">
      <c r="A6280" s="24"/>
      <c r="H6280" s="70"/>
      <c r="J6280" s="29"/>
    </row>
    <row r="6281" spans="1:10" hidden="1">
      <c r="A6281" s="24"/>
      <c r="H6281" s="70"/>
      <c r="J6281" s="29"/>
    </row>
    <row r="6282" spans="1:10" hidden="1">
      <c r="A6282" s="24"/>
      <c r="H6282" s="70"/>
      <c r="J6282" s="29"/>
    </row>
    <row r="6283" spans="1:10" hidden="1">
      <c r="A6283" s="24"/>
      <c r="H6283" s="70"/>
      <c r="J6283" s="29"/>
    </row>
    <row r="6284" spans="1:10" hidden="1">
      <c r="A6284" s="24"/>
      <c r="H6284" s="70"/>
      <c r="J6284" s="29"/>
    </row>
    <row r="6285" spans="1:10" hidden="1">
      <c r="A6285" s="24"/>
      <c r="H6285" s="70"/>
      <c r="J6285" s="29"/>
    </row>
    <row r="6286" spans="1:10" hidden="1">
      <c r="A6286" s="24"/>
      <c r="H6286" s="70"/>
      <c r="J6286" s="29"/>
    </row>
    <row r="6287" spans="1:10" hidden="1">
      <c r="A6287" s="24"/>
      <c r="H6287" s="70"/>
      <c r="J6287" s="29"/>
    </row>
    <row r="6288" spans="1:10" hidden="1">
      <c r="A6288" s="24"/>
      <c r="H6288" s="70"/>
      <c r="J6288" s="29"/>
    </row>
    <row r="6289" spans="1:10" hidden="1">
      <c r="A6289" s="24"/>
      <c r="H6289" s="70"/>
      <c r="J6289" s="29"/>
    </row>
    <row r="6290" spans="1:10" hidden="1">
      <c r="A6290" s="24"/>
      <c r="H6290" s="70"/>
      <c r="J6290" s="29"/>
    </row>
    <row r="6291" spans="1:10" hidden="1">
      <c r="A6291" s="24"/>
      <c r="H6291" s="70"/>
      <c r="J6291" s="29"/>
    </row>
    <row r="6292" spans="1:10" hidden="1">
      <c r="A6292" s="24"/>
      <c r="H6292" s="70"/>
      <c r="J6292" s="29"/>
    </row>
    <row r="6293" spans="1:10" hidden="1">
      <c r="A6293" s="24"/>
      <c r="H6293" s="70"/>
      <c r="J6293" s="29"/>
    </row>
    <row r="6294" spans="1:10" hidden="1">
      <c r="A6294" s="24"/>
      <c r="H6294" s="70"/>
      <c r="J6294" s="29"/>
    </row>
    <row r="6295" spans="1:10" hidden="1">
      <c r="A6295" s="24"/>
      <c r="H6295" s="70"/>
      <c r="J6295" s="29"/>
    </row>
    <row r="6296" spans="1:10" hidden="1">
      <c r="A6296" s="24"/>
      <c r="H6296" s="70"/>
      <c r="J6296" s="29"/>
    </row>
    <row r="6297" spans="1:10" hidden="1">
      <c r="A6297" s="24"/>
      <c r="H6297" s="70"/>
      <c r="J6297" s="29"/>
    </row>
    <row r="6298" spans="1:10" hidden="1">
      <c r="A6298" s="24"/>
      <c r="H6298" s="70"/>
      <c r="J6298" s="29"/>
    </row>
    <row r="6299" spans="1:10" hidden="1">
      <c r="A6299" s="24"/>
      <c r="H6299" s="70"/>
      <c r="J6299" s="29"/>
    </row>
    <row r="6300" spans="1:10" hidden="1">
      <c r="A6300" s="24"/>
      <c r="H6300" s="70"/>
      <c r="J6300" s="29"/>
    </row>
    <row r="6301" spans="1:10" hidden="1">
      <c r="A6301" s="24"/>
      <c r="H6301" s="70"/>
      <c r="J6301" s="29"/>
    </row>
    <row r="6302" spans="1:10" hidden="1">
      <c r="A6302" s="24"/>
      <c r="H6302" s="70"/>
      <c r="J6302" s="29"/>
    </row>
    <row r="6303" spans="1:10" hidden="1">
      <c r="A6303" s="24"/>
      <c r="H6303" s="70"/>
      <c r="J6303" s="29"/>
    </row>
    <row r="6304" spans="1:10" hidden="1">
      <c r="A6304" s="24"/>
      <c r="H6304" s="70"/>
      <c r="J6304" s="29"/>
    </row>
    <row r="6305" spans="1:10" hidden="1">
      <c r="A6305" s="24"/>
      <c r="H6305" s="70"/>
      <c r="J6305" s="29"/>
    </row>
    <row r="6306" spans="1:10" hidden="1">
      <c r="A6306" s="24"/>
      <c r="H6306" s="70"/>
      <c r="J6306" s="29"/>
    </row>
    <row r="6307" spans="1:10" hidden="1">
      <c r="A6307" s="24"/>
      <c r="H6307" s="70"/>
      <c r="J6307" s="29"/>
    </row>
    <row r="6308" spans="1:10" hidden="1">
      <c r="A6308" s="24"/>
      <c r="H6308" s="70"/>
      <c r="J6308" s="29"/>
    </row>
    <row r="6309" spans="1:10" hidden="1">
      <c r="A6309" s="24"/>
      <c r="H6309" s="70"/>
      <c r="J6309" s="29"/>
    </row>
    <row r="6310" spans="1:10" hidden="1">
      <c r="A6310" s="24"/>
      <c r="H6310" s="70"/>
      <c r="J6310" s="29"/>
    </row>
    <row r="6311" spans="1:10" hidden="1">
      <c r="A6311" s="24"/>
      <c r="H6311" s="70"/>
      <c r="J6311" s="29"/>
    </row>
    <row r="6312" spans="1:10" hidden="1">
      <c r="A6312" s="24"/>
      <c r="H6312" s="70"/>
      <c r="J6312" s="29"/>
    </row>
    <row r="6313" spans="1:10" hidden="1">
      <c r="A6313" s="24"/>
      <c r="H6313" s="70"/>
      <c r="J6313" s="29"/>
    </row>
    <row r="6314" spans="1:10" hidden="1">
      <c r="A6314" s="24"/>
      <c r="H6314" s="70"/>
      <c r="J6314" s="29"/>
    </row>
    <row r="6315" spans="1:10" hidden="1">
      <c r="A6315" s="24"/>
      <c r="H6315" s="70"/>
      <c r="J6315" s="29"/>
    </row>
    <row r="6316" spans="1:10" hidden="1">
      <c r="A6316" s="24"/>
      <c r="H6316" s="70"/>
      <c r="J6316" s="29"/>
    </row>
    <row r="6317" spans="1:10" hidden="1">
      <c r="A6317" s="24"/>
      <c r="H6317" s="70"/>
      <c r="J6317" s="29"/>
    </row>
    <row r="6318" spans="1:10" hidden="1">
      <c r="A6318" s="24"/>
      <c r="H6318" s="70"/>
      <c r="J6318" s="29"/>
    </row>
    <row r="6319" spans="1:10" hidden="1">
      <c r="A6319" s="24"/>
      <c r="H6319" s="70"/>
      <c r="J6319" s="29"/>
    </row>
    <row r="6320" spans="1:10" hidden="1">
      <c r="A6320" s="24"/>
      <c r="H6320" s="70"/>
      <c r="J6320" s="29"/>
    </row>
    <row r="6321" spans="1:10" hidden="1">
      <c r="A6321" s="24"/>
      <c r="H6321" s="70"/>
      <c r="J6321" s="29"/>
    </row>
    <row r="6322" spans="1:10" hidden="1">
      <c r="A6322" s="24"/>
      <c r="H6322" s="70"/>
      <c r="J6322" s="29"/>
    </row>
    <row r="6323" spans="1:10" hidden="1">
      <c r="A6323" s="24"/>
      <c r="H6323" s="70"/>
      <c r="J6323" s="29"/>
    </row>
    <row r="6324" spans="1:10" hidden="1">
      <c r="A6324" s="24"/>
      <c r="H6324" s="70"/>
      <c r="J6324" s="29"/>
    </row>
    <row r="6325" spans="1:10" hidden="1">
      <c r="A6325" s="24"/>
      <c r="H6325" s="70"/>
      <c r="J6325" s="29"/>
    </row>
    <row r="6326" spans="1:10" hidden="1">
      <c r="A6326" s="24"/>
      <c r="H6326" s="70"/>
      <c r="J6326" s="29"/>
    </row>
    <row r="6327" spans="1:10" hidden="1">
      <c r="A6327" s="24"/>
      <c r="H6327" s="70"/>
      <c r="J6327" s="29"/>
    </row>
    <row r="6328" spans="1:10" hidden="1">
      <c r="A6328" s="24"/>
      <c r="H6328" s="70"/>
      <c r="J6328" s="29"/>
    </row>
    <row r="6329" spans="1:10" hidden="1">
      <c r="A6329" s="24"/>
      <c r="H6329" s="70"/>
      <c r="J6329" s="29"/>
    </row>
    <row r="6330" spans="1:10" hidden="1">
      <c r="A6330" s="24"/>
      <c r="H6330" s="70"/>
      <c r="J6330" s="29"/>
    </row>
    <row r="6331" spans="1:10" hidden="1">
      <c r="A6331" s="24"/>
      <c r="H6331" s="70"/>
      <c r="J6331" s="29"/>
    </row>
    <row r="6332" spans="1:10" hidden="1">
      <c r="A6332" s="24"/>
      <c r="H6332" s="70"/>
      <c r="J6332" s="29"/>
    </row>
    <row r="6333" spans="1:10" hidden="1">
      <c r="A6333" s="24"/>
      <c r="H6333" s="70"/>
      <c r="J6333" s="29"/>
    </row>
    <row r="6334" spans="1:10" hidden="1">
      <c r="A6334" s="24"/>
      <c r="H6334" s="70"/>
      <c r="J6334" s="29"/>
    </row>
    <row r="6335" spans="1:10" hidden="1">
      <c r="A6335" s="24"/>
      <c r="H6335" s="70"/>
      <c r="J6335" s="29"/>
    </row>
    <row r="6336" spans="1:10" hidden="1">
      <c r="A6336" s="24"/>
      <c r="H6336" s="70"/>
      <c r="J6336" s="29"/>
    </row>
    <row r="6337" spans="1:10" hidden="1">
      <c r="A6337" s="24"/>
      <c r="H6337" s="70"/>
      <c r="J6337" s="29"/>
    </row>
    <row r="6338" spans="1:10" hidden="1">
      <c r="A6338" s="24"/>
      <c r="H6338" s="70"/>
      <c r="J6338" s="29"/>
    </row>
    <row r="6339" spans="1:10" hidden="1">
      <c r="A6339" s="24"/>
      <c r="H6339" s="70"/>
      <c r="J6339" s="29"/>
    </row>
    <row r="6340" spans="1:10" hidden="1">
      <c r="A6340" s="24"/>
      <c r="H6340" s="70"/>
      <c r="J6340" s="29"/>
    </row>
    <row r="6341" spans="1:10" hidden="1">
      <c r="A6341" s="24"/>
      <c r="H6341" s="70"/>
      <c r="J6341" s="29"/>
    </row>
    <row r="6342" spans="1:10" hidden="1">
      <c r="A6342" s="24"/>
      <c r="H6342" s="70"/>
      <c r="J6342" s="29"/>
    </row>
    <row r="6343" spans="1:10" hidden="1">
      <c r="A6343" s="24"/>
      <c r="H6343" s="70"/>
      <c r="J6343" s="29"/>
    </row>
    <row r="6344" spans="1:10" hidden="1">
      <c r="A6344" s="24"/>
      <c r="H6344" s="70"/>
      <c r="J6344" s="29"/>
    </row>
    <row r="6345" spans="1:10" hidden="1">
      <c r="A6345" s="24"/>
      <c r="H6345" s="70"/>
      <c r="J6345" s="29"/>
    </row>
    <row r="6346" spans="1:10" hidden="1">
      <c r="A6346" s="24"/>
      <c r="H6346" s="70"/>
      <c r="J6346" s="29"/>
    </row>
    <row r="6347" spans="1:10" hidden="1">
      <c r="A6347" s="24"/>
      <c r="H6347" s="70"/>
      <c r="J6347" s="29"/>
    </row>
    <row r="6348" spans="1:10" hidden="1">
      <c r="A6348" s="24"/>
      <c r="H6348" s="70"/>
      <c r="J6348" s="29"/>
    </row>
    <row r="6349" spans="1:10" hidden="1">
      <c r="A6349" s="24"/>
      <c r="H6349" s="70"/>
      <c r="J6349" s="29"/>
    </row>
    <row r="6350" spans="1:10" hidden="1">
      <c r="A6350" s="24"/>
      <c r="H6350" s="70"/>
      <c r="J6350" s="29"/>
    </row>
    <row r="6351" spans="1:10" hidden="1">
      <c r="A6351" s="24"/>
      <c r="H6351" s="70"/>
      <c r="J6351" s="29"/>
    </row>
    <row r="6352" spans="1:10" hidden="1">
      <c r="A6352" s="24"/>
      <c r="H6352" s="70"/>
      <c r="J6352" s="29"/>
    </row>
    <row r="6353" spans="1:10" hidden="1">
      <c r="A6353" s="24"/>
      <c r="H6353" s="70"/>
      <c r="J6353" s="29"/>
    </row>
    <row r="6354" spans="1:10" hidden="1">
      <c r="A6354" s="24"/>
      <c r="H6354" s="70"/>
      <c r="J6354" s="29"/>
    </row>
    <row r="6355" spans="1:10" hidden="1">
      <c r="A6355" s="24"/>
      <c r="H6355" s="70"/>
      <c r="J6355" s="29"/>
    </row>
    <row r="6356" spans="1:10" hidden="1">
      <c r="A6356" s="24"/>
      <c r="H6356" s="70"/>
      <c r="J6356" s="29"/>
    </row>
    <row r="6357" spans="1:10" hidden="1">
      <c r="A6357" s="24"/>
      <c r="H6357" s="70"/>
      <c r="J6357" s="29"/>
    </row>
    <row r="6358" spans="1:10" hidden="1">
      <c r="A6358" s="24"/>
      <c r="H6358" s="70"/>
      <c r="J6358" s="29"/>
    </row>
    <row r="6359" spans="1:10" hidden="1">
      <c r="A6359" s="24"/>
      <c r="H6359" s="70"/>
      <c r="J6359" s="29"/>
    </row>
    <row r="6360" spans="1:10" hidden="1">
      <c r="A6360" s="24"/>
      <c r="H6360" s="70"/>
      <c r="J6360" s="29"/>
    </row>
    <row r="6361" spans="1:10" hidden="1">
      <c r="A6361" s="24"/>
      <c r="H6361" s="70"/>
      <c r="J6361" s="29"/>
    </row>
    <row r="6362" spans="1:10" hidden="1">
      <c r="A6362" s="24"/>
      <c r="H6362" s="70"/>
      <c r="J6362" s="29"/>
    </row>
    <row r="6363" spans="1:10" hidden="1">
      <c r="A6363" s="24"/>
      <c r="H6363" s="70"/>
      <c r="J6363" s="29"/>
    </row>
    <row r="6364" spans="1:10" hidden="1">
      <c r="A6364" s="24"/>
      <c r="H6364" s="70"/>
      <c r="J6364" s="29"/>
    </row>
    <row r="6365" spans="1:10" hidden="1">
      <c r="A6365" s="24"/>
      <c r="H6365" s="70"/>
      <c r="J6365" s="29"/>
    </row>
    <row r="6366" spans="1:10" hidden="1">
      <c r="A6366" s="24"/>
      <c r="H6366" s="70"/>
      <c r="J6366" s="29"/>
    </row>
    <row r="6367" spans="1:10" hidden="1">
      <c r="A6367" s="24"/>
      <c r="H6367" s="70"/>
      <c r="J6367" s="29"/>
    </row>
    <row r="6368" spans="1:10" hidden="1">
      <c r="A6368" s="24"/>
      <c r="H6368" s="70"/>
      <c r="J6368" s="29"/>
    </row>
    <row r="6369" spans="1:10" hidden="1">
      <c r="A6369" s="24"/>
      <c r="H6369" s="70"/>
      <c r="J6369" s="29"/>
    </row>
    <row r="6370" spans="1:10" hidden="1">
      <c r="A6370" s="24"/>
      <c r="H6370" s="70"/>
      <c r="J6370" s="29"/>
    </row>
    <row r="6371" spans="1:10" hidden="1">
      <c r="A6371" s="24"/>
      <c r="H6371" s="70"/>
      <c r="J6371" s="29"/>
    </row>
    <row r="6372" spans="1:10" hidden="1">
      <c r="A6372" s="24"/>
      <c r="H6372" s="70"/>
      <c r="J6372" s="29"/>
    </row>
    <row r="6373" spans="1:10" hidden="1">
      <c r="A6373" s="24"/>
      <c r="H6373" s="70"/>
      <c r="J6373" s="29"/>
    </row>
    <row r="6374" spans="1:10" hidden="1">
      <c r="A6374" s="24"/>
      <c r="H6374" s="70"/>
      <c r="J6374" s="29"/>
    </row>
    <row r="6375" spans="1:10" hidden="1">
      <c r="A6375" s="24"/>
      <c r="H6375" s="70"/>
      <c r="J6375" s="29"/>
    </row>
    <row r="6376" spans="1:10" hidden="1">
      <c r="A6376" s="24"/>
      <c r="H6376" s="70"/>
      <c r="J6376" s="29"/>
    </row>
    <row r="6377" spans="1:10" hidden="1">
      <c r="A6377" s="24"/>
      <c r="H6377" s="70"/>
      <c r="J6377" s="29"/>
    </row>
    <row r="6378" spans="1:10" hidden="1">
      <c r="A6378" s="24"/>
      <c r="H6378" s="70"/>
      <c r="J6378" s="29"/>
    </row>
    <row r="6379" spans="1:10" hidden="1">
      <c r="A6379" s="24"/>
      <c r="H6379" s="70"/>
      <c r="J6379" s="29"/>
    </row>
    <row r="6380" spans="1:10" hidden="1">
      <c r="A6380" s="24"/>
      <c r="H6380" s="70"/>
      <c r="J6380" s="29"/>
    </row>
    <row r="6381" spans="1:10" hidden="1">
      <c r="A6381" s="24"/>
      <c r="H6381" s="70"/>
      <c r="J6381" s="29"/>
    </row>
    <row r="6382" spans="1:10" hidden="1">
      <c r="A6382" s="24"/>
      <c r="H6382" s="70"/>
      <c r="J6382" s="29"/>
    </row>
    <row r="6383" spans="1:10" hidden="1">
      <c r="A6383" s="24"/>
      <c r="H6383" s="70"/>
      <c r="J6383" s="29"/>
    </row>
    <row r="6384" spans="1:10" hidden="1">
      <c r="A6384" s="24"/>
      <c r="H6384" s="70"/>
      <c r="J6384" s="29"/>
    </row>
    <row r="6385" spans="1:10" hidden="1">
      <c r="A6385" s="24"/>
      <c r="H6385" s="70"/>
      <c r="J6385" s="29"/>
    </row>
    <row r="6386" spans="1:10" hidden="1">
      <c r="A6386" s="24"/>
      <c r="H6386" s="70"/>
      <c r="J6386" s="29"/>
    </row>
    <row r="6387" spans="1:10" hidden="1">
      <c r="A6387" s="24"/>
      <c r="H6387" s="70"/>
      <c r="J6387" s="29"/>
    </row>
    <row r="6388" spans="1:10" hidden="1">
      <c r="A6388" s="24"/>
      <c r="H6388" s="70"/>
      <c r="J6388" s="29"/>
    </row>
    <row r="6389" spans="1:10" hidden="1">
      <c r="A6389" s="24"/>
      <c r="H6389" s="70"/>
      <c r="J6389" s="29"/>
    </row>
    <row r="6390" spans="1:10" hidden="1">
      <c r="A6390" s="24"/>
      <c r="H6390" s="70"/>
      <c r="J6390" s="29"/>
    </row>
    <row r="6391" spans="1:10" hidden="1">
      <c r="A6391" s="24"/>
      <c r="H6391" s="70"/>
      <c r="J6391" s="29"/>
    </row>
    <row r="6392" spans="1:10" hidden="1">
      <c r="A6392" s="24"/>
      <c r="H6392" s="70"/>
      <c r="J6392" s="29"/>
    </row>
    <row r="6393" spans="1:10" hidden="1">
      <c r="A6393" s="24"/>
      <c r="H6393" s="70"/>
      <c r="J6393" s="29"/>
    </row>
    <row r="6394" spans="1:10" hidden="1">
      <c r="A6394" s="24"/>
      <c r="H6394" s="70"/>
      <c r="J6394" s="29"/>
    </row>
    <row r="6395" spans="1:10" hidden="1">
      <c r="A6395" s="24"/>
      <c r="H6395" s="70"/>
      <c r="J6395" s="29"/>
    </row>
    <row r="6396" spans="1:10" hidden="1">
      <c r="A6396" s="24"/>
      <c r="H6396" s="70"/>
      <c r="J6396" s="29"/>
    </row>
    <row r="6397" spans="1:10" hidden="1">
      <c r="A6397" s="24"/>
      <c r="H6397" s="70"/>
      <c r="J6397" s="29"/>
    </row>
    <row r="6398" spans="1:10" hidden="1">
      <c r="A6398" s="24"/>
      <c r="H6398" s="70"/>
      <c r="J6398" s="29"/>
    </row>
    <row r="6399" spans="1:10" hidden="1">
      <c r="A6399" s="24"/>
      <c r="H6399" s="70"/>
      <c r="J6399" s="29"/>
    </row>
    <row r="6400" spans="1:10" hidden="1">
      <c r="A6400" s="24"/>
      <c r="H6400" s="70"/>
      <c r="J6400" s="29"/>
    </row>
    <row r="6401" spans="1:10" hidden="1">
      <c r="A6401" s="24"/>
      <c r="H6401" s="70"/>
      <c r="J6401" s="29"/>
    </row>
    <row r="6402" spans="1:10" hidden="1">
      <c r="A6402" s="24"/>
      <c r="H6402" s="70"/>
      <c r="J6402" s="29"/>
    </row>
    <row r="6403" spans="1:10" hidden="1">
      <c r="A6403" s="24"/>
      <c r="H6403" s="70"/>
      <c r="J6403" s="29"/>
    </row>
    <row r="6404" spans="1:10" hidden="1">
      <c r="A6404" s="24"/>
      <c r="H6404" s="70"/>
      <c r="J6404" s="29"/>
    </row>
    <row r="6405" spans="1:10" hidden="1">
      <c r="A6405" s="24"/>
      <c r="H6405" s="70"/>
      <c r="J6405" s="29"/>
    </row>
    <row r="6406" spans="1:10" hidden="1">
      <c r="A6406" s="24"/>
      <c r="H6406" s="70"/>
      <c r="J6406" s="29"/>
    </row>
    <row r="6407" spans="1:10" hidden="1">
      <c r="A6407" s="24"/>
      <c r="H6407" s="70"/>
      <c r="J6407" s="29"/>
    </row>
    <row r="6408" spans="1:10" hidden="1">
      <c r="A6408" s="24"/>
      <c r="H6408" s="70"/>
      <c r="J6408" s="29"/>
    </row>
    <row r="6409" spans="1:10" hidden="1">
      <c r="A6409" s="24"/>
      <c r="H6409" s="70"/>
      <c r="J6409" s="29"/>
    </row>
    <row r="6410" spans="1:10" hidden="1">
      <c r="A6410" s="24"/>
      <c r="H6410" s="70"/>
      <c r="J6410" s="29"/>
    </row>
    <row r="6411" spans="1:10" hidden="1">
      <c r="A6411" s="24"/>
      <c r="H6411" s="70"/>
      <c r="J6411" s="29"/>
    </row>
    <row r="6412" spans="1:10" hidden="1">
      <c r="A6412" s="24"/>
      <c r="H6412" s="70"/>
      <c r="J6412" s="29"/>
    </row>
    <row r="6413" spans="1:10" hidden="1">
      <c r="A6413" s="24"/>
      <c r="H6413" s="70"/>
      <c r="J6413" s="29"/>
    </row>
    <row r="6414" spans="1:10" hidden="1">
      <c r="A6414" s="24"/>
      <c r="H6414" s="70"/>
      <c r="J6414" s="29"/>
    </row>
    <row r="6415" spans="1:10" hidden="1">
      <c r="A6415" s="24"/>
      <c r="H6415" s="70"/>
      <c r="J6415" s="29"/>
    </row>
    <row r="6416" spans="1:10" hidden="1">
      <c r="A6416" s="24"/>
      <c r="H6416" s="70"/>
      <c r="J6416" s="29"/>
    </row>
    <row r="6417" spans="1:10" hidden="1">
      <c r="A6417" s="24"/>
      <c r="H6417" s="70"/>
      <c r="J6417" s="29"/>
    </row>
    <row r="6418" spans="1:10" hidden="1">
      <c r="A6418" s="24"/>
      <c r="H6418" s="70"/>
      <c r="J6418" s="29"/>
    </row>
    <row r="6419" spans="1:10" hidden="1">
      <c r="A6419" s="24"/>
      <c r="H6419" s="70"/>
      <c r="J6419" s="29"/>
    </row>
    <row r="6420" spans="1:10" hidden="1">
      <c r="A6420" s="24"/>
      <c r="H6420" s="70"/>
      <c r="J6420" s="29"/>
    </row>
    <row r="6421" spans="1:10" hidden="1">
      <c r="A6421" s="24"/>
      <c r="H6421" s="70"/>
      <c r="J6421" s="29"/>
    </row>
    <row r="6422" spans="1:10" hidden="1">
      <c r="A6422" s="24"/>
      <c r="H6422" s="70"/>
      <c r="J6422" s="29"/>
    </row>
    <row r="6423" spans="1:10" hidden="1">
      <c r="A6423" s="24"/>
      <c r="H6423" s="70"/>
      <c r="J6423" s="29"/>
    </row>
    <row r="6424" spans="1:10" hidden="1">
      <c r="A6424" s="24"/>
      <c r="H6424" s="70"/>
      <c r="J6424" s="29"/>
    </row>
    <row r="6425" spans="1:10" hidden="1">
      <c r="A6425" s="24"/>
      <c r="H6425" s="70"/>
      <c r="J6425" s="29"/>
    </row>
    <row r="6426" spans="1:10" hidden="1">
      <c r="A6426" s="24"/>
      <c r="H6426" s="70"/>
      <c r="J6426" s="29"/>
    </row>
    <row r="6427" spans="1:10" hidden="1">
      <c r="A6427" s="24"/>
      <c r="H6427" s="70"/>
      <c r="J6427" s="29"/>
    </row>
    <row r="6428" spans="1:10" hidden="1">
      <c r="A6428" s="24"/>
      <c r="H6428" s="70"/>
      <c r="J6428" s="29"/>
    </row>
    <row r="6429" spans="1:10" hidden="1">
      <c r="A6429" s="24"/>
      <c r="H6429" s="70"/>
      <c r="J6429" s="29"/>
    </row>
    <row r="6430" spans="1:10" hidden="1">
      <c r="A6430" s="24"/>
      <c r="H6430" s="70"/>
      <c r="J6430" s="29"/>
    </row>
    <row r="6431" spans="1:10" hidden="1">
      <c r="A6431" s="24"/>
      <c r="H6431" s="70"/>
      <c r="J6431" s="29"/>
    </row>
    <row r="6432" spans="1:10" hidden="1">
      <c r="A6432" s="24"/>
      <c r="H6432" s="70"/>
      <c r="J6432" s="29"/>
    </row>
    <row r="6433" spans="1:10" hidden="1">
      <c r="A6433" s="24"/>
      <c r="H6433" s="70"/>
      <c r="J6433" s="29"/>
    </row>
    <row r="6434" spans="1:10" hidden="1">
      <c r="A6434" s="24"/>
      <c r="H6434" s="70"/>
      <c r="J6434" s="29"/>
    </row>
    <row r="6435" spans="1:10" hidden="1">
      <c r="A6435" s="24"/>
      <c r="H6435" s="70"/>
      <c r="J6435" s="29"/>
    </row>
    <row r="6436" spans="1:10" hidden="1">
      <c r="A6436" s="24"/>
      <c r="H6436" s="70"/>
      <c r="J6436" s="29"/>
    </row>
    <row r="6437" spans="1:10" hidden="1">
      <c r="A6437" s="24"/>
      <c r="H6437" s="70"/>
      <c r="J6437" s="29"/>
    </row>
    <row r="6438" spans="1:10" hidden="1">
      <c r="A6438" s="24"/>
      <c r="H6438" s="70"/>
      <c r="J6438" s="29"/>
    </row>
    <row r="6439" spans="1:10" hidden="1">
      <c r="A6439" s="24"/>
      <c r="H6439" s="70"/>
      <c r="J6439" s="29"/>
    </row>
    <row r="6440" spans="1:10" hidden="1">
      <c r="A6440" s="24"/>
      <c r="H6440" s="70"/>
      <c r="J6440" s="29"/>
    </row>
    <row r="6441" spans="1:10" hidden="1">
      <c r="A6441" s="24"/>
      <c r="H6441" s="70"/>
      <c r="J6441" s="29"/>
    </row>
    <row r="6442" spans="1:10" hidden="1">
      <c r="A6442" s="24"/>
      <c r="H6442" s="70"/>
      <c r="J6442" s="29"/>
    </row>
    <row r="6443" spans="1:10" hidden="1">
      <c r="A6443" s="24"/>
      <c r="H6443" s="70"/>
      <c r="J6443" s="29"/>
    </row>
    <row r="6444" spans="1:10" hidden="1">
      <c r="A6444" s="24"/>
      <c r="H6444" s="70"/>
      <c r="J6444" s="29"/>
    </row>
    <row r="6445" spans="1:10" hidden="1">
      <c r="A6445" s="24"/>
      <c r="H6445" s="70"/>
      <c r="J6445" s="29"/>
    </row>
    <row r="6446" spans="1:10" hidden="1">
      <c r="A6446" s="24"/>
      <c r="H6446" s="70"/>
      <c r="J6446" s="29"/>
    </row>
    <row r="6447" spans="1:10" hidden="1">
      <c r="A6447" s="24"/>
      <c r="H6447" s="70"/>
      <c r="J6447" s="29"/>
    </row>
    <row r="6448" spans="1:10" hidden="1">
      <c r="A6448" s="24"/>
      <c r="H6448" s="70"/>
      <c r="J6448" s="29"/>
    </row>
    <row r="6449" spans="1:10" hidden="1">
      <c r="A6449" s="24"/>
      <c r="H6449" s="70"/>
      <c r="J6449" s="29"/>
    </row>
    <row r="6450" spans="1:10" hidden="1">
      <c r="A6450" s="24"/>
      <c r="H6450" s="70"/>
      <c r="J6450" s="29"/>
    </row>
    <row r="6451" spans="1:10" hidden="1">
      <c r="A6451" s="24"/>
      <c r="H6451" s="70"/>
      <c r="J6451" s="29"/>
    </row>
    <row r="6452" spans="1:10" hidden="1">
      <c r="A6452" s="24"/>
      <c r="H6452" s="70"/>
      <c r="J6452" s="29"/>
    </row>
    <row r="6453" spans="1:10" hidden="1">
      <c r="A6453" s="24"/>
      <c r="H6453" s="70"/>
      <c r="J6453" s="29"/>
    </row>
    <row r="6454" spans="1:10" hidden="1">
      <c r="A6454" s="24"/>
      <c r="H6454" s="70"/>
      <c r="J6454" s="29"/>
    </row>
    <row r="6455" spans="1:10" hidden="1">
      <c r="A6455" s="24"/>
      <c r="H6455" s="70"/>
      <c r="J6455" s="29"/>
    </row>
    <row r="6456" spans="1:10" hidden="1">
      <c r="A6456" s="24"/>
      <c r="H6456" s="70"/>
      <c r="J6456" s="29"/>
    </row>
    <row r="6457" spans="1:10" hidden="1">
      <c r="A6457" s="24"/>
      <c r="H6457" s="70"/>
      <c r="J6457" s="29"/>
    </row>
    <row r="6458" spans="1:10" hidden="1">
      <c r="A6458" s="24"/>
      <c r="H6458" s="70"/>
      <c r="J6458" s="29"/>
    </row>
    <row r="6459" spans="1:10" hidden="1">
      <c r="A6459" s="24"/>
      <c r="H6459" s="70"/>
      <c r="J6459" s="29"/>
    </row>
    <row r="6460" spans="1:10" hidden="1">
      <c r="A6460" s="24"/>
      <c r="H6460" s="70"/>
      <c r="J6460" s="29"/>
    </row>
    <row r="6461" spans="1:10" hidden="1">
      <c r="A6461" s="24"/>
      <c r="H6461" s="70"/>
      <c r="J6461" s="29"/>
    </row>
    <row r="6462" spans="1:10" hidden="1">
      <c r="A6462" s="24"/>
      <c r="H6462" s="70"/>
      <c r="J6462" s="29"/>
    </row>
    <row r="6463" spans="1:10" hidden="1">
      <c r="A6463" s="24"/>
      <c r="H6463" s="70"/>
      <c r="J6463" s="29"/>
    </row>
    <row r="6464" spans="1:10" hidden="1">
      <c r="A6464" s="24"/>
      <c r="H6464" s="70"/>
      <c r="J6464" s="29"/>
    </row>
    <row r="6465" spans="1:10" hidden="1">
      <c r="A6465" s="24"/>
      <c r="H6465" s="70"/>
      <c r="J6465" s="29"/>
    </row>
    <row r="6466" spans="1:10" hidden="1">
      <c r="A6466" s="24"/>
      <c r="H6466" s="70"/>
      <c r="J6466" s="29"/>
    </row>
    <row r="6467" spans="1:10" hidden="1">
      <c r="A6467" s="24"/>
      <c r="H6467" s="70"/>
      <c r="J6467" s="29"/>
    </row>
    <row r="6468" spans="1:10" hidden="1">
      <c r="A6468" s="24"/>
      <c r="H6468" s="70"/>
      <c r="J6468" s="29"/>
    </row>
    <row r="6469" spans="1:10" hidden="1">
      <c r="A6469" s="24"/>
      <c r="H6469" s="70"/>
      <c r="J6469" s="29"/>
    </row>
    <row r="6470" spans="1:10" hidden="1">
      <c r="A6470" s="24"/>
      <c r="H6470" s="70"/>
      <c r="J6470" s="29"/>
    </row>
    <row r="6471" spans="1:10" hidden="1">
      <c r="A6471" s="24"/>
      <c r="H6471" s="70"/>
      <c r="J6471" s="29"/>
    </row>
    <row r="6472" spans="1:10" hidden="1">
      <c r="A6472" s="24"/>
      <c r="H6472" s="70"/>
      <c r="J6472" s="29"/>
    </row>
    <row r="6473" spans="1:10" hidden="1">
      <c r="A6473" s="24"/>
      <c r="H6473" s="70"/>
      <c r="J6473" s="29"/>
    </row>
    <row r="6474" spans="1:10" hidden="1">
      <c r="A6474" s="24"/>
      <c r="H6474" s="70"/>
      <c r="J6474" s="29"/>
    </row>
    <row r="6475" spans="1:10" hidden="1">
      <c r="A6475" s="24"/>
      <c r="H6475" s="70"/>
      <c r="J6475" s="29"/>
    </row>
    <row r="6476" spans="1:10" hidden="1">
      <c r="A6476" s="24"/>
      <c r="H6476" s="70"/>
      <c r="J6476" s="29"/>
    </row>
    <row r="6477" spans="1:10" hidden="1">
      <c r="A6477" s="24"/>
      <c r="H6477" s="70"/>
      <c r="J6477" s="29"/>
    </row>
    <row r="6478" spans="1:10" hidden="1">
      <c r="A6478" s="24"/>
      <c r="H6478" s="70"/>
      <c r="J6478" s="29"/>
    </row>
    <row r="6479" spans="1:10" hidden="1">
      <c r="A6479" s="24"/>
      <c r="H6479" s="70"/>
      <c r="J6479" s="29"/>
    </row>
    <row r="6480" spans="1:10" hidden="1">
      <c r="A6480" s="24"/>
      <c r="H6480" s="70"/>
      <c r="J6480" s="29"/>
    </row>
    <row r="6481" spans="1:10" hidden="1">
      <c r="A6481" s="24"/>
      <c r="H6481" s="70"/>
      <c r="J6481" s="29"/>
    </row>
    <row r="6482" spans="1:10" hidden="1">
      <c r="A6482" s="24"/>
      <c r="H6482" s="70"/>
      <c r="J6482" s="29"/>
    </row>
    <row r="6483" spans="1:10" hidden="1">
      <c r="A6483" s="24"/>
      <c r="H6483" s="70"/>
      <c r="J6483" s="29"/>
    </row>
    <row r="6484" spans="1:10" hidden="1">
      <c r="A6484" s="24"/>
      <c r="H6484" s="70"/>
      <c r="J6484" s="29"/>
    </row>
    <row r="6485" spans="1:10" hidden="1">
      <c r="A6485" s="24"/>
      <c r="H6485" s="70"/>
      <c r="J6485" s="29"/>
    </row>
    <row r="6486" spans="1:10" hidden="1">
      <c r="A6486" s="24"/>
      <c r="H6486" s="70"/>
      <c r="J6486" s="29"/>
    </row>
    <row r="6487" spans="1:10" hidden="1">
      <c r="A6487" s="24"/>
      <c r="H6487" s="70"/>
      <c r="J6487" s="29"/>
    </row>
    <row r="6488" spans="1:10" hidden="1">
      <c r="A6488" s="24"/>
      <c r="H6488" s="70"/>
      <c r="J6488" s="29"/>
    </row>
    <row r="6489" spans="1:10" hidden="1">
      <c r="A6489" s="24"/>
      <c r="H6489" s="70"/>
      <c r="J6489" s="29"/>
    </row>
    <row r="6490" spans="1:10" hidden="1">
      <c r="A6490" s="24"/>
      <c r="H6490" s="70"/>
      <c r="J6490" s="29"/>
    </row>
    <row r="6491" spans="1:10" hidden="1">
      <c r="A6491" s="24"/>
      <c r="H6491" s="70"/>
      <c r="J6491" s="29"/>
    </row>
    <row r="6492" spans="1:10" hidden="1">
      <c r="A6492" s="24"/>
      <c r="H6492" s="70"/>
      <c r="J6492" s="29"/>
    </row>
    <row r="6493" spans="1:10" hidden="1">
      <c r="A6493" s="24"/>
      <c r="H6493" s="70"/>
      <c r="J6493" s="29"/>
    </row>
    <row r="6494" spans="1:10" hidden="1">
      <c r="A6494" s="24"/>
      <c r="H6494" s="70"/>
      <c r="J6494" s="29"/>
    </row>
    <row r="6495" spans="1:10" hidden="1">
      <c r="A6495" s="24"/>
      <c r="H6495" s="70"/>
      <c r="J6495" s="29"/>
    </row>
    <row r="6496" spans="1:10" hidden="1">
      <c r="A6496" s="24"/>
      <c r="H6496" s="70"/>
      <c r="J6496" s="29"/>
    </row>
    <row r="6497" spans="1:10" hidden="1">
      <c r="A6497" s="24"/>
      <c r="H6497" s="70"/>
      <c r="J6497" s="29"/>
    </row>
    <row r="6498" spans="1:10" hidden="1">
      <c r="A6498" s="24"/>
      <c r="H6498" s="70"/>
      <c r="J6498" s="29"/>
    </row>
    <row r="6499" spans="1:10" hidden="1">
      <c r="A6499" s="24"/>
      <c r="H6499" s="70"/>
      <c r="J6499" s="29"/>
    </row>
    <row r="6500" spans="1:10" hidden="1">
      <c r="A6500" s="24"/>
      <c r="H6500" s="70"/>
      <c r="J6500" s="29"/>
    </row>
    <row r="6501" spans="1:10" hidden="1">
      <c r="A6501" s="24"/>
      <c r="H6501" s="70"/>
      <c r="J6501" s="29"/>
    </row>
    <row r="6502" spans="1:10" hidden="1">
      <c r="A6502" s="24"/>
      <c r="H6502" s="70"/>
      <c r="J6502" s="29"/>
    </row>
    <row r="6503" spans="1:10" hidden="1">
      <c r="A6503" s="24"/>
      <c r="H6503" s="70"/>
      <c r="J6503" s="29"/>
    </row>
    <row r="6504" spans="1:10" hidden="1">
      <c r="A6504" s="24"/>
      <c r="H6504" s="70"/>
      <c r="J6504" s="29"/>
    </row>
    <row r="6505" spans="1:10" hidden="1">
      <c r="A6505" s="24"/>
      <c r="H6505" s="70"/>
      <c r="J6505" s="29"/>
    </row>
    <row r="6506" spans="1:10" hidden="1">
      <c r="A6506" s="24"/>
      <c r="H6506" s="70"/>
      <c r="J6506" s="29"/>
    </row>
    <row r="6507" spans="1:10" hidden="1">
      <c r="A6507" s="24"/>
      <c r="H6507" s="70"/>
      <c r="J6507" s="29"/>
    </row>
    <row r="6508" spans="1:10" hidden="1">
      <c r="A6508" s="24"/>
      <c r="H6508" s="70"/>
      <c r="J6508" s="29"/>
    </row>
    <row r="6509" spans="1:10" hidden="1">
      <c r="A6509" s="24"/>
      <c r="H6509" s="70"/>
      <c r="J6509" s="29"/>
    </row>
    <row r="6510" spans="1:10" hidden="1">
      <c r="A6510" s="24"/>
      <c r="H6510" s="70"/>
      <c r="J6510" s="29"/>
    </row>
    <row r="6511" spans="1:10" hidden="1">
      <c r="A6511" s="24"/>
      <c r="H6511" s="70"/>
      <c r="J6511" s="29"/>
    </row>
    <row r="6512" spans="1:10" hidden="1">
      <c r="A6512" s="24"/>
      <c r="H6512" s="70"/>
      <c r="J6512" s="29"/>
    </row>
    <row r="6513" spans="1:10" hidden="1">
      <c r="A6513" s="24"/>
      <c r="H6513" s="70"/>
      <c r="J6513" s="29"/>
    </row>
    <row r="6514" spans="1:10" hidden="1">
      <c r="A6514" s="24"/>
      <c r="H6514" s="70"/>
      <c r="J6514" s="29"/>
    </row>
    <row r="6515" spans="1:10" hidden="1">
      <c r="A6515" s="24"/>
      <c r="H6515" s="70"/>
      <c r="J6515" s="29"/>
    </row>
    <row r="6516" spans="1:10" hidden="1">
      <c r="A6516" s="24"/>
      <c r="H6516" s="70"/>
      <c r="J6516" s="29"/>
    </row>
    <row r="6517" spans="1:10" hidden="1">
      <c r="A6517" s="24"/>
      <c r="H6517" s="70"/>
      <c r="J6517" s="29"/>
    </row>
    <row r="6518" spans="1:10" hidden="1">
      <c r="A6518" s="24"/>
      <c r="H6518" s="70"/>
      <c r="J6518" s="29"/>
    </row>
    <row r="6519" spans="1:10" hidden="1">
      <c r="A6519" s="24"/>
      <c r="H6519" s="70"/>
      <c r="J6519" s="29"/>
    </row>
    <row r="6520" spans="1:10" hidden="1">
      <c r="A6520" s="24"/>
      <c r="H6520" s="70"/>
      <c r="J6520" s="29"/>
    </row>
    <row r="6521" spans="1:10" hidden="1">
      <c r="A6521" s="24"/>
      <c r="H6521" s="70"/>
      <c r="J6521" s="29"/>
    </row>
    <row r="6522" spans="1:10" hidden="1">
      <c r="A6522" s="24"/>
      <c r="H6522" s="70"/>
      <c r="J6522" s="29"/>
    </row>
    <row r="6523" spans="1:10" hidden="1">
      <c r="A6523" s="24"/>
      <c r="H6523" s="70"/>
      <c r="J6523" s="29"/>
    </row>
    <row r="6524" spans="1:10" hidden="1">
      <c r="A6524" s="24"/>
      <c r="H6524" s="70"/>
      <c r="J6524" s="29"/>
    </row>
    <row r="6525" spans="1:10" hidden="1">
      <c r="A6525" s="24"/>
      <c r="H6525" s="70"/>
      <c r="J6525" s="29"/>
    </row>
    <row r="6526" spans="1:10" hidden="1">
      <c r="A6526" s="24"/>
      <c r="H6526" s="70"/>
      <c r="J6526" s="29"/>
    </row>
    <row r="6527" spans="1:10" hidden="1">
      <c r="A6527" s="24"/>
      <c r="H6527" s="70"/>
      <c r="J6527" s="29"/>
    </row>
    <row r="6528" spans="1:10" hidden="1">
      <c r="A6528" s="24"/>
      <c r="H6528" s="70"/>
      <c r="J6528" s="29"/>
    </row>
    <row r="6529" spans="1:10" hidden="1">
      <c r="A6529" s="24"/>
      <c r="H6529" s="70"/>
      <c r="J6529" s="29"/>
    </row>
    <row r="6530" spans="1:10" hidden="1">
      <c r="A6530" s="24"/>
      <c r="H6530" s="70"/>
      <c r="J6530" s="29"/>
    </row>
    <row r="6531" spans="1:10" hidden="1">
      <c r="A6531" s="24"/>
      <c r="H6531" s="70"/>
      <c r="J6531" s="29"/>
    </row>
    <row r="6532" spans="1:10" hidden="1">
      <c r="A6532" s="24"/>
      <c r="H6532" s="70"/>
      <c r="J6532" s="29"/>
    </row>
    <row r="6533" spans="1:10" hidden="1">
      <c r="A6533" s="24"/>
      <c r="H6533" s="70"/>
      <c r="J6533" s="29"/>
    </row>
    <row r="6534" spans="1:10" hidden="1">
      <c r="A6534" s="24"/>
      <c r="H6534" s="70"/>
      <c r="J6534" s="29"/>
    </row>
    <row r="6535" spans="1:10" hidden="1">
      <c r="A6535" s="24"/>
      <c r="H6535" s="70"/>
      <c r="J6535" s="29"/>
    </row>
    <row r="6536" spans="1:10" hidden="1">
      <c r="A6536" s="24"/>
      <c r="H6536" s="70"/>
      <c r="J6536" s="29"/>
    </row>
    <row r="6537" spans="1:10" hidden="1">
      <c r="A6537" s="24"/>
      <c r="H6537" s="70"/>
      <c r="J6537" s="29"/>
    </row>
    <row r="6538" spans="1:10" hidden="1">
      <c r="A6538" s="24"/>
      <c r="H6538" s="70"/>
      <c r="J6538" s="29"/>
    </row>
    <row r="6539" spans="1:10" hidden="1">
      <c r="A6539" s="24"/>
      <c r="H6539" s="70"/>
      <c r="J6539" s="29"/>
    </row>
    <row r="6540" spans="1:10" hidden="1">
      <c r="A6540" s="24"/>
      <c r="H6540" s="70"/>
      <c r="J6540" s="29"/>
    </row>
    <row r="6541" spans="1:10" hidden="1">
      <c r="A6541" s="24"/>
      <c r="H6541" s="70"/>
      <c r="J6541" s="29"/>
    </row>
    <row r="6542" spans="1:10" hidden="1">
      <c r="A6542" s="24"/>
      <c r="H6542" s="70"/>
      <c r="J6542" s="29"/>
    </row>
    <row r="6543" spans="1:10" hidden="1">
      <c r="A6543" s="24"/>
      <c r="H6543" s="70"/>
      <c r="J6543" s="29"/>
    </row>
    <row r="6544" spans="1:10" hidden="1">
      <c r="A6544" s="24"/>
      <c r="H6544" s="70"/>
      <c r="J6544" s="29"/>
    </row>
    <row r="6545" spans="1:10" hidden="1">
      <c r="A6545" s="24"/>
      <c r="H6545" s="70"/>
      <c r="J6545" s="29"/>
    </row>
    <row r="6546" spans="1:10" hidden="1">
      <c r="A6546" s="24"/>
      <c r="H6546" s="70"/>
      <c r="J6546" s="29"/>
    </row>
    <row r="6547" spans="1:10" hidden="1">
      <c r="A6547" s="24"/>
      <c r="H6547" s="70"/>
      <c r="J6547" s="29"/>
    </row>
    <row r="6548" spans="1:10" hidden="1">
      <c r="A6548" s="24"/>
      <c r="H6548" s="70"/>
      <c r="J6548" s="29"/>
    </row>
    <row r="6549" spans="1:10" hidden="1">
      <c r="A6549" s="24"/>
      <c r="H6549" s="70"/>
      <c r="J6549" s="29"/>
    </row>
    <row r="6550" spans="1:10" hidden="1">
      <c r="A6550" s="24"/>
      <c r="H6550" s="70"/>
      <c r="J6550" s="29"/>
    </row>
    <row r="6551" spans="1:10" hidden="1">
      <c r="A6551" s="24"/>
      <c r="H6551" s="70"/>
      <c r="J6551" s="29"/>
    </row>
    <row r="6552" spans="1:10" hidden="1">
      <c r="A6552" s="24"/>
      <c r="H6552" s="70"/>
      <c r="J6552" s="29"/>
    </row>
    <row r="6553" spans="1:10" hidden="1">
      <c r="A6553" s="24"/>
      <c r="H6553" s="70"/>
      <c r="J6553" s="29"/>
    </row>
    <row r="6554" spans="1:10" hidden="1">
      <c r="A6554" s="24"/>
      <c r="H6554" s="70"/>
      <c r="J6554" s="29"/>
    </row>
    <row r="6555" spans="1:10" hidden="1">
      <c r="A6555" s="24"/>
      <c r="H6555" s="70"/>
      <c r="J6555" s="29"/>
    </row>
    <row r="6556" spans="1:10" hidden="1">
      <c r="A6556" s="24"/>
      <c r="H6556" s="70"/>
      <c r="J6556" s="29"/>
    </row>
    <row r="6557" spans="1:10" hidden="1">
      <c r="A6557" s="24"/>
      <c r="H6557" s="70"/>
      <c r="J6557" s="29"/>
    </row>
    <row r="6558" spans="1:10" hidden="1">
      <c r="A6558" s="24"/>
      <c r="H6558" s="70"/>
      <c r="J6558" s="29"/>
    </row>
    <row r="6559" spans="1:10" hidden="1">
      <c r="A6559" s="24"/>
      <c r="H6559" s="70"/>
      <c r="J6559" s="29"/>
    </row>
    <row r="6560" spans="1:10" hidden="1">
      <c r="A6560" s="24"/>
      <c r="H6560" s="70"/>
      <c r="J6560" s="29"/>
    </row>
    <row r="6561" spans="1:10" hidden="1">
      <c r="A6561" s="24"/>
      <c r="H6561" s="70"/>
      <c r="J6561" s="29"/>
    </row>
    <row r="6562" spans="1:10" hidden="1">
      <c r="A6562" s="24"/>
      <c r="H6562" s="70"/>
      <c r="J6562" s="29"/>
    </row>
    <row r="6563" spans="1:10" hidden="1">
      <c r="A6563" s="24"/>
      <c r="H6563" s="70"/>
      <c r="J6563" s="29"/>
    </row>
    <row r="6564" spans="1:10" hidden="1">
      <c r="A6564" s="24"/>
      <c r="H6564" s="70"/>
      <c r="J6564" s="29"/>
    </row>
    <row r="6565" spans="1:10" hidden="1">
      <c r="A6565" s="24"/>
      <c r="H6565" s="70"/>
      <c r="J6565" s="29"/>
    </row>
    <row r="6566" spans="1:10" hidden="1">
      <c r="A6566" s="24"/>
      <c r="H6566" s="70"/>
      <c r="J6566" s="29"/>
    </row>
    <row r="6567" spans="1:10" hidden="1">
      <c r="A6567" s="24"/>
      <c r="H6567" s="70"/>
      <c r="J6567" s="29"/>
    </row>
    <row r="6568" spans="1:10" hidden="1">
      <c r="A6568" s="24"/>
      <c r="H6568" s="70"/>
      <c r="J6568" s="29"/>
    </row>
    <row r="6569" spans="1:10" hidden="1">
      <c r="A6569" s="24"/>
      <c r="H6569" s="70"/>
      <c r="J6569" s="29"/>
    </row>
    <row r="6570" spans="1:10" hidden="1">
      <c r="A6570" s="24"/>
      <c r="H6570" s="70"/>
      <c r="J6570" s="29"/>
    </row>
    <row r="6571" spans="1:10" hidden="1">
      <c r="A6571" s="24"/>
      <c r="H6571" s="70"/>
      <c r="J6571" s="29"/>
    </row>
    <row r="6572" spans="1:10" hidden="1">
      <c r="A6572" s="24"/>
      <c r="H6572" s="70"/>
      <c r="J6572" s="29"/>
    </row>
    <row r="6573" spans="1:10" hidden="1">
      <c r="A6573" s="24"/>
      <c r="H6573" s="70"/>
      <c r="J6573" s="29"/>
    </row>
    <row r="6574" spans="1:10" hidden="1">
      <c r="A6574" s="24"/>
      <c r="H6574" s="70"/>
      <c r="J6574" s="29"/>
    </row>
    <row r="6575" spans="1:10" hidden="1">
      <c r="A6575" s="24"/>
      <c r="H6575" s="70"/>
      <c r="J6575" s="29"/>
    </row>
    <row r="6576" spans="1:10" hidden="1">
      <c r="A6576" s="24"/>
      <c r="H6576" s="70"/>
      <c r="J6576" s="29"/>
    </row>
    <row r="6577" spans="1:10" hidden="1">
      <c r="A6577" s="24"/>
      <c r="H6577" s="70"/>
      <c r="J6577" s="29"/>
    </row>
    <row r="6578" spans="1:10" hidden="1">
      <c r="A6578" s="24"/>
      <c r="H6578" s="70"/>
      <c r="J6578" s="29"/>
    </row>
    <row r="6579" spans="1:10" hidden="1">
      <c r="A6579" s="24"/>
      <c r="H6579" s="70"/>
      <c r="J6579" s="29"/>
    </row>
    <row r="6580" spans="1:10" hidden="1">
      <c r="A6580" s="24"/>
      <c r="H6580" s="70"/>
      <c r="J6580" s="29"/>
    </row>
    <row r="6581" spans="1:10" hidden="1">
      <c r="A6581" s="24"/>
      <c r="H6581" s="70"/>
      <c r="J6581" s="29"/>
    </row>
    <row r="6582" spans="1:10" hidden="1">
      <c r="A6582" s="24"/>
      <c r="H6582" s="70"/>
      <c r="J6582" s="29"/>
    </row>
    <row r="6583" spans="1:10" hidden="1">
      <c r="A6583" s="24"/>
      <c r="H6583" s="70"/>
      <c r="J6583" s="29"/>
    </row>
    <row r="6584" spans="1:10" hidden="1">
      <c r="A6584" s="24"/>
      <c r="H6584" s="70"/>
      <c r="J6584" s="29"/>
    </row>
    <row r="6585" spans="1:10" hidden="1">
      <c r="A6585" s="24"/>
      <c r="H6585" s="70"/>
      <c r="J6585" s="29"/>
    </row>
    <row r="6586" spans="1:10" hidden="1">
      <c r="A6586" s="24"/>
      <c r="H6586" s="70"/>
      <c r="J6586" s="29"/>
    </row>
    <row r="6587" spans="1:10" hidden="1">
      <c r="A6587" s="24"/>
      <c r="H6587" s="70"/>
      <c r="J6587" s="29"/>
    </row>
    <row r="6588" spans="1:10" hidden="1">
      <c r="A6588" s="24"/>
      <c r="H6588" s="70"/>
      <c r="J6588" s="29"/>
    </row>
    <row r="6589" spans="1:10" hidden="1">
      <c r="A6589" s="24"/>
      <c r="H6589" s="70"/>
      <c r="J6589" s="29"/>
    </row>
    <row r="6590" spans="1:10" hidden="1">
      <c r="A6590" s="24"/>
      <c r="H6590" s="70"/>
      <c r="J6590" s="29"/>
    </row>
    <row r="6591" spans="1:10" hidden="1">
      <c r="A6591" s="24"/>
      <c r="H6591" s="70"/>
      <c r="J6591" s="29"/>
    </row>
    <row r="6592" spans="1:10" hidden="1">
      <c r="A6592" s="24"/>
      <c r="H6592" s="70"/>
      <c r="J6592" s="29"/>
    </row>
    <row r="6593" spans="1:10" hidden="1">
      <c r="A6593" s="24"/>
      <c r="H6593" s="70"/>
      <c r="J6593" s="29"/>
    </row>
    <row r="6594" spans="1:10" hidden="1">
      <c r="A6594" s="24"/>
      <c r="H6594" s="70"/>
      <c r="J6594" s="29"/>
    </row>
    <row r="6595" spans="1:10" hidden="1">
      <c r="A6595" s="24"/>
      <c r="H6595" s="70"/>
      <c r="J6595" s="29"/>
    </row>
    <row r="6596" spans="1:10" hidden="1">
      <c r="A6596" s="24"/>
      <c r="H6596" s="70"/>
      <c r="J6596" s="29"/>
    </row>
    <row r="6597" spans="1:10" hidden="1">
      <c r="A6597" s="24"/>
      <c r="H6597" s="70"/>
      <c r="J6597" s="29"/>
    </row>
    <row r="6598" spans="1:10" hidden="1">
      <c r="A6598" s="24"/>
      <c r="H6598" s="70"/>
      <c r="J6598" s="29"/>
    </row>
    <row r="6599" spans="1:10" hidden="1">
      <c r="A6599" s="24"/>
      <c r="H6599" s="70"/>
      <c r="J6599" s="29"/>
    </row>
    <row r="6600" spans="1:10" hidden="1">
      <c r="A6600" s="24"/>
      <c r="H6600" s="70"/>
      <c r="J6600" s="29"/>
    </row>
    <row r="6601" spans="1:10" hidden="1">
      <c r="A6601" s="24"/>
      <c r="H6601" s="70"/>
      <c r="J6601" s="29"/>
    </row>
    <row r="6602" spans="1:10" hidden="1">
      <c r="A6602" s="24"/>
      <c r="H6602" s="70"/>
      <c r="J6602" s="29"/>
    </row>
    <row r="6603" spans="1:10" hidden="1">
      <c r="A6603" s="24"/>
      <c r="H6603" s="70"/>
      <c r="J6603" s="29"/>
    </row>
    <row r="6604" spans="1:10" hidden="1">
      <c r="A6604" s="24"/>
      <c r="H6604" s="70"/>
      <c r="J6604" s="29"/>
    </row>
    <row r="6605" spans="1:10" hidden="1">
      <c r="A6605" s="24"/>
      <c r="H6605" s="70"/>
      <c r="J6605" s="29"/>
    </row>
    <row r="6606" spans="1:10" hidden="1">
      <c r="A6606" s="24"/>
      <c r="H6606" s="70"/>
      <c r="J6606" s="29"/>
    </row>
    <row r="6607" spans="1:10" hidden="1">
      <c r="A6607" s="24"/>
      <c r="H6607" s="70"/>
      <c r="J6607" s="29"/>
    </row>
    <row r="6608" spans="1:10" hidden="1">
      <c r="A6608" s="24"/>
      <c r="H6608" s="70"/>
      <c r="J6608" s="29"/>
    </row>
    <row r="6609" spans="1:10" hidden="1">
      <c r="A6609" s="24"/>
      <c r="H6609" s="70"/>
      <c r="J6609" s="29"/>
    </row>
    <row r="6610" spans="1:10" hidden="1">
      <c r="A6610" s="24"/>
      <c r="H6610" s="70"/>
      <c r="J6610" s="29"/>
    </row>
    <row r="6611" spans="1:10" hidden="1">
      <c r="A6611" s="24"/>
      <c r="H6611" s="70"/>
      <c r="J6611" s="29"/>
    </row>
    <row r="6612" spans="1:10" hidden="1">
      <c r="A6612" s="24"/>
      <c r="H6612" s="70"/>
      <c r="J6612" s="29"/>
    </row>
    <row r="6613" spans="1:10" hidden="1">
      <c r="A6613" s="24"/>
      <c r="H6613" s="70"/>
      <c r="J6613" s="29"/>
    </row>
    <row r="6614" spans="1:10" hidden="1">
      <c r="A6614" s="24"/>
      <c r="H6614" s="70"/>
      <c r="J6614" s="29"/>
    </row>
    <row r="6615" spans="1:10" hidden="1">
      <c r="A6615" s="24"/>
      <c r="H6615" s="70"/>
      <c r="J6615" s="29"/>
    </row>
    <row r="6616" spans="1:10" hidden="1">
      <c r="A6616" s="24"/>
      <c r="H6616" s="70"/>
      <c r="J6616" s="29"/>
    </row>
    <row r="6617" spans="1:10" hidden="1">
      <c r="A6617" s="24"/>
      <c r="H6617" s="70"/>
      <c r="J6617" s="29"/>
    </row>
    <row r="6618" spans="1:10" hidden="1">
      <c r="A6618" s="24"/>
      <c r="H6618" s="70"/>
      <c r="J6618" s="29"/>
    </row>
    <row r="6619" spans="1:10" hidden="1">
      <c r="A6619" s="24"/>
      <c r="H6619" s="70"/>
      <c r="J6619" s="29"/>
    </row>
    <row r="6620" spans="1:10" hidden="1">
      <c r="A6620" s="24"/>
      <c r="H6620" s="70"/>
      <c r="J6620" s="29"/>
    </row>
    <row r="6621" spans="1:10" hidden="1">
      <c r="A6621" s="24"/>
      <c r="H6621" s="70"/>
      <c r="J6621" s="29"/>
    </row>
    <row r="6622" spans="1:10" hidden="1">
      <c r="A6622" s="24"/>
      <c r="H6622" s="70"/>
      <c r="J6622" s="29"/>
    </row>
    <row r="6623" spans="1:10" hidden="1">
      <c r="A6623" s="24"/>
      <c r="H6623" s="70"/>
      <c r="J6623" s="29"/>
    </row>
    <row r="6624" spans="1:10" hidden="1">
      <c r="A6624" s="24"/>
      <c r="H6624" s="70"/>
      <c r="J6624" s="29"/>
    </row>
    <row r="6625" spans="1:10" hidden="1">
      <c r="A6625" s="24"/>
      <c r="H6625" s="70"/>
      <c r="J6625" s="29"/>
    </row>
    <row r="6626" spans="1:10" hidden="1">
      <c r="A6626" s="24"/>
      <c r="H6626" s="70"/>
      <c r="J6626" s="29"/>
    </row>
    <row r="6627" spans="1:10" hidden="1">
      <c r="A6627" s="24"/>
      <c r="H6627" s="70"/>
      <c r="J6627" s="29"/>
    </row>
    <row r="6628" spans="1:10" hidden="1">
      <c r="A6628" s="24"/>
      <c r="H6628" s="70"/>
      <c r="J6628" s="29"/>
    </row>
    <row r="6629" spans="1:10" hidden="1">
      <c r="A6629" s="24"/>
      <c r="H6629" s="70"/>
      <c r="J6629" s="29"/>
    </row>
    <row r="6630" spans="1:10" hidden="1">
      <c r="A6630" s="24"/>
      <c r="H6630" s="70"/>
      <c r="J6630" s="29"/>
    </row>
    <row r="6631" spans="1:10" hidden="1">
      <c r="A6631" s="24"/>
      <c r="H6631" s="70"/>
      <c r="J6631" s="29"/>
    </row>
    <row r="6632" spans="1:10" hidden="1">
      <c r="A6632" s="24"/>
      <c r="H6632" s="70"/>
      <c r="J6632" s="29"/>
    </row>
    <row r="6633" spans="1:10" hidden="1">
      <c r="A6633" s="24"/>
      <c r="H6633" s="70"/>
      <c r="J6633" s="29"/>
    </row>
    <row r="6634" spans="1:10" hidden="1">
      <c r="A6634" s="24"/>
      <c r="H6634" s="70"/>
      <c r="J6634" s="29"/>
    </row>
    <row r="6635" spans="1:10" hidden="1">
      <c r="A6635" s="24"/>
      <c r="H6635" s="70"/>
      <c r="J6635" s="29"/>
    </row>
    <row r="6636" spans="1:10" hidden="1">
      <c r="A6636" s="24"/>
      <c r="H6636" s="70"/>
      <c r="J6636" s="29"/>
    </row>
    <row r="6637" spans="1:10" hidden="1">
      <c r="A6637" s="24"/>
      <c r="H6637" s="70"/>
      <c r="J6637" s="29"/>
    </row>
    <row r="6638" spans="1:10" hidden="1">
      <c r="A6638" s="24"/>
      <c r="H6638" s="70"/>
      <c r="J6638" s="29"/>
    </row>
    <row r="6639" spans="1:10" hidden="1">
      <c r="A6639" s="24"/>
      <c r="H6639" s="70"/>
      <c r="J6639" s="29"/>
    </row>
    <row r="6640" spans="1:10" hidden="1">
      <c r="A6640" s="24"/>
      <c r="H6640" s="70"/>
      <c r="J6640" s="29"/>
    </row>
    <row r="6641" spans="1:10" hidden="1">
      <c r="A6641" s="24"/>
      <c r="H6641" s="70"/>
      <c r="J6641" s="29"/>
    </row>
    <row r="6642" spans="1:10" hidden="1">
      <c r="A6642" s="24"/>
      <c r="H6642" s="70"/>
      <c r="J6642" s="29"/>
    </row>
    <row r="6643" spans="1:10" hidden="1">
      <c r="A6643" s="24"/>
      <c r="H6643" s="70"/>
      <c r="J6643" s="29"/>
    </row>
    <row r="6644" spans="1:10" hidden="1">
      <c r="A6644" s="24"/>
      <c r="H6644" s="70"/>
      <c r="J6644" s="29"/>
    </row>
    <row r="6645" spans="1:10" hidden="1">
      <c r="A6645" s="24"/>
      <c r="H6645" s="70"/>
      <c r="J6645" s="29"/>
    </row>
    <row r="6646" spans="1:10" hidden="1">
      <c r="A6646" s="24"/>
      <c r="H6646" s="70"/>
      <c r="J6646" s="29"/>
    </row>
    <row r="6647" spans="1:10" hidden="1">
      <c r="A6647" s="24"/>
      <c r="H6647" s="70"/>
      <c r="J6647" s="29"/>
    </row>
    <row r="6648" spans="1:10" hidden="1">
      <c r="A6648" s="24"/>
      <c r="H6648" s="70"/>
      <c r="J6648" s="29"/>
    </row>
    <row r="6649" spans="1:10" hidden="1">
      <c r="A6649" s="24"/>
      <c r="H6649" s="70"/>
      <c r="J6649" s="29"/>
    </row>
    <row r="6650" spans="1:10" hidden="1">
      <c r="A6650" s="24"/>
      <c r="H6650" s="70"/>
      <c r="J6650" s="29"/>
    </row>
    <row r="6651" spans="1:10" hidden="1">
      <c r="A6651" s="24"/>
      <c r="H6651" s="70"/>
      <c r="J6651" s="29"/>
    </row>
    <row r="6652" spans="1:10" hidden="1">
      <c r="A6652" s="24"/>
      <c r="H6652" s="70"/>
      <c r="J6652" s="29"/>
    </row>
    <row r="6653" spans="1:10" hidden="1">
      <c r="A6653" s="24"/>
      <c r="H6653" s="70"/>
      <c r="J6653" s="29"/>
    </row>
    <row r="6654" spans="1:10" hidden="1">
      <c r="A6654" s="24"/>
      <c r="H6654" s="70"/>
      <c r="J6654" s="29"/>
    </row>
    <row r="6655" spans="1:10" hidden="1">
      <c r="A6655" s="24"/>
      <c r="H6655" s="70"/>
      <c r="J6655" s="29"/>
    </row>
    <row r="6656" spans="1:10" hidden="1">
      <c r="A6656" s="24"/>
      <c r="H6656" s="70"/>
      <c r="J6656" s="29"/>
    </row>
    <row r="6657" spans="1:10" hidden="1">
      <c r="A6657" s="24"/>
      <c r="H6657" s="70"/>
      <c r="J6657" s="29"/>
    </row>
    <row r="6658" spans="1:10" hidden="1">
      <c r="A6658" s="24"/>
      <c r="H6658" s="70"/>
      <c r="J6658" s="29"/>
    </row>
    <row r="6659" spans="1:10" hidden="1">
      <c r="A6659" s="24"/>
      <c r="H6659" s="70"/>
      <c r="J6659" s="29"/>
    </row>
    <row r="6660" spans="1:10" hidden="1">
      <c r="A6660" s="24"/>
      <c r="H6660" s="70"/>
      <c r="J6660" s="29"/>
    </row>
    <row r="6661" spans="1:10" hidden="1">
      <c r="A6661" s="24"/>
      <c r="H6661" s="70"/>
      <c r="J6661" s="29"/>
    </row>
    <row r="6662" spans="1:10" hidden="1">
      <c r="A6662" s="24"/>
      <c r="H6662" s="70"/>
      <c r="J6662" s="29"/>
    </row>
    <row r="6663" spans="1:10" hidden="1">
      <c r="A6663" s="24"/>
      <c r="H6663" s="70"/>
      <c r="J6663" s="29"/>
    </row>
    <row r="6664" spans="1:10" hidden="1">
      <c r="A6664" s="24"/>
      <c r="H6664" s="70"/>
      <c r="J6664" s="29"/>
    </row>
    <row r="6665" spans="1:10" hidden="1">
      <c r="A6665" s="24"/>
      <c r="H6665" s="70"/>
      <c r="J6665" s="29"/>
    </row>
    <row r="6666" spans="1:10" hidden="1">
      <c r="A6666" s="24"/>
      <c r="H6666" s="70"/>
      <c r="J6666" s="29"/>
    </row>
    <row r="6667" spans="1:10" hidden="1">
      <c r="A6667" s="24"/>
      <c r="H6667" s="70"/>
      <c r="J6667" s="29"/>
    </row>
    <row r="6668" spans="1:10" hidden="1">
      <c r="A6668" s="24"/>
      <c r="H6668" s="70"/>
      <c r="J6668" s="29"/>
    </row>
    <row r="6669" spans="1:10" hidden="1">
      <c r="A6669" s="24"/>
      <c r="H6669" s="70"/>
      <c r="J6669" s="29"/>
    </row>
    <row r="6670" spans="1:10" hidden="1">
      <c r="A6670" s="24"/>
      <c r="H6670" s="70"/>
      <c r="J6670" s="29"/>
    </row>
    <row r="6671" spans="1:10" hidden="1">
      <c r="A6671" s="24"/>
      <c r="H6671" s="70"/>
      <c r="J6671" s="29"/>
    </row>
    <row r="6672" spans="1:10" hidden="1">
      <c r="A6672" s="24"/>
      <c r="H6672" s="70"/>
      <c r="J6672" s="29"/>
    </row>
    <row r="6673" spans="1:10" hidden="1">
      <c r="A6673" s="24"/>
      <c r="H6673" s="70"/>
      <c r="J6673" s="29"/>
    </row>
    <row r="6674" spans="1:10" hidden="1">
      <c r="A6674" s="24"/>
      <c r="H6674" s="70"/>
      <c r="J6674" s="29"/>
    </row>
    <row r="6675" spans="1:10" hidden="1">
      <c r="A6675" s="24"/>
      <c r="H6675" s="70"/>
      <c r="J6675" s="29"/>
    </row>
    <row r="6676" spans="1:10" hidden="1">
      <c r="A6676" s="24"/>
      <c r="H6676" s="70"/>
      <c r="J6676" s="29"/>
    </row>
    <row r="6677" spans="1:10" hidden="1">
      <c r="A6677" s="24"/>
      <c r="H6677" s="70"/>
      <c r="J6677" s="29"/>
    </row>
    <row r="6678" spans="1:10" hidden="1">
      <c r="A6678" s="24"/>
      <c r="H6678" s="70"/>
      <c r="J6678" s="29"/>
    </row>
    <row r="6679" spans="1:10" hidden="1">
      <c r="A6679" s="24"/>
      <c r="H6679" s="70"/>
      <c r="J6679" s="29"/>
    </row>
    <row r="6680" spans="1:10" hidden="1">
      <c r="A6680" s="24"/>
      <c r="H6680" s="70"/>
      <c r="J6680" s="29"/>
    </row>
    <row r="6681" spans="1:10" hidden="1">
      <c r="A6681" s="24"/>
      <c r="H6681" s="70"/>
      <c r="J6681" s="29"/>
    </row>
    <row r="6682" spans="1:10" hidden="1">
      <c r="A6682" s="24"/>
      <c r="H6682" s="70"/>
      <c r="J6682" s="29"/>
    </row>
    <row r="6683" spans="1:10" hidden="1">
      <c r="A6683" s="24"/>
      <c r="H6683" s="70"/>
      <c r="J6683" s="29"/>
    </row>
    <row r="6684" spans="1:10" hidden="1">
      <c r="A6684" s="24"/>
      <c r="H6684" s="70"/>
      <c r="J6684" s="29"/>
    </row>
    <row r="6685" spans="1:10" hidden="1">
      <c r="A6685" s="24"/>
      <c r="H6685" s="70"/>
      <c r="J6685" s="29"/>
    </row>
    <row r="6686" spans="1:10" hidden="1">
      <c r="A6686" s="24"/>
      <c r="H6686" s="70"/>
      <c r="J6686" s="29"/>
    </row>
    <row r="6687" spans="1:10" hidden="1">
      <c r="A6687" s="24"/>
      <c r="H6687" s="70"/>
      <c r="J6687" s="29"/>
    </row>
    <row r="6688" spans="1:10" hidden="1">
      <c r="A6688" s="24"/>
      <c r="H6688" s="70"/>
      <c r="J6688" s="29"/>
    </row>
    <row r="6689" spans="1:10" hidden="1">
      <c r="A6689" s="24"/>
      <c r="H6689" s="70"/>
      <c r="J6689" s="29"/>
    </row>
    <row r="6690" spans="1:10" hidden="1">
      <c r="A6690" s="24"/>
      <c r="H6690" s="70"/>
      <c r="J6690" s="29"/>
    </row>
    <row r="6691" spans="1:10" hidden="1">
      <c r="A6691" s="24"/>
      <c r="H6691" s="70"/>
      <c r="J6691" s="29"/>
    </row>
    <row r="6692" spans="1:10" hidden="1">
      <c r="A6692" s="24"/>
      <c r="H6692" s="70"/>
      <c r="J6692" s="29"/>
    </row>
    <row r="6693" spans="1:10" hidden="1">
      <c r="A6693" s="24"/>
      <c r="H6693" s="70"/>
      <c r="J6693" s="29"/>
    </row>
    <row r="6694" spans="1:10" hidden="1">
      <c r="A6694" s="24"/>
      <c r="H6694" s="70"/>
      <c r="J6694" s="29"/>
    </row>
    <row r="6695" spans="1:10" hidden="1">
      <c r="A6695" s="24"/>
      <c r="H6695" s="70"/>
      <c r="J6695" s="29"/>
    </row>
    <row r="6696" spans="1:10" hidden="1">
      <c r="A6696" s="24"/>
      <c r="H6696" s="70"/>
      <c r="J6696" s="29"/>
    </row>
    <row r="6697" spans="1:10" hidden="1">
      <c r="A6697" s="24"/>
      <c r="H6697" s="70"/>
      <c r="J6697" s="29"/>
    </row>
    <row r="6698" spans="1:10" hidden="1">
      <c r="A6698" s="24"/>
      <c r="H6698" s="70"/>
      <c r="J6698" s="29"/>
    </row>
    <row r="6699" spans="1:10" hidden="1">
      <c r="A6699" s="24"/>
      <c r="H6699" s="70"/>
      <c r="J6699" s="29"/>
    </row>
    <row r="6700" spans="1:10" hidden="1">
      <c r="A6700" s="24"/>
      <c r="H6700" s="70"/>
      <c r="J6700" s="29"/>
    </row>
    <row r="6701" spans="1:10" hidden="1">
      <c r="A6701" s="24"/>
      <c r="H6701" s="70"/>
      <c r="J6701" s="29"/>
    </row>
    <row r="6702" spans="1:10" hidden="1">
      <c r="A6702" s="24"/>
      <c r="H6702" s="70"/>
      <c r="J6702" s="29"/>
    </row>
    <row r="6703" spans="1:10" hidden="1">
      <c r="A6703" s="24"/>
      <c r="H6703" s="70"/>
      <c r="J6703" s="29"/>
    </row>
    <row r="6704" spans="1:10" hidden="1">
      <c r="A6704" s="24"/>
      <c r="H6704" s="70"/>
      <c r="J6704" s="29"/>
    </row>
    <row r="6705" spans="1:10" hidden="1">
      <c r="A6705" s="24"/>
      <c r="H6705" s="70"/>
      <c r="J6705" s="29"/>
    </row>
    <row r="6706" spans="1:10" hidden="1">
      <c r="A6706" s="24"/>
      <c r="H6706" s="70"/>
      <c r="J6706" s="29"/>
    </row>
    <row r="6707" spans="1:10" hidden="1">
      <c r="A6707" s="24"/>
      <c r="H6707" s="70"/>
      <c r="J6707" s="29"/>
    </row>
    <row r="6708" spans="1:10" hidden="1">
      <c r="A6708" s="24"/>
      <c r="H6708" s="70"/>
      <c r="J6708" s="29"/>
    </row>
    <row r="6709" spans="1:10" hidden="1">
      <c r="A6709" s="24"/>
      <c r="H6709" s="70"/>
      <c r="J6709" s="29"/>
    </row>
    <row r="6710" spans="1:10" hidden="1">
      <c r="A6710" s="24"/>
      <c r="H6710" s="70"/>
      <c r="J6710" s="29"/>
    </row>
    <row r="6711" spans="1:10" hidden="1">
      <c r="A6711" s="24"/>
      <c r="H6711" s="70"/>
      <c r="J6711" s="29"/>
    </row>
    <row r="6712" spans="1:10" hidden="1">
      <c r="A6712" s="24"/>
      <c r="H6712" s="70"/>
      <c r="J6712" s="29"/>
    </row>
    <row r="6713" spans="1:10" hidden="1">
      <c r="A6713" s="24"/>
      <c r="H6713" s="70"/>
      <c r="J6713" s="29"/>
    </row>
    <row r="6714" spans="1:10" hidden="1">
      <c r="A6714" s="24"/>
      <c r="H6714" s="70"/>
      <c r="J6714" s="29"/>
    </row>
    <row r="6715" spans="1:10" hidden="1">
      <c r="A6715" s="24"/>
      <c r="H6715" s="70"/>
      <c r="J6715" s="29"/>
    </row>
    <row r="6716" spans="1:10" hidden="1">
      <c r="A6716" s="24"/>
      <c r="H6716" s="70"/>
      <c r="J6716" s="29"/>
    </row>
    <row r="6717" spans="1:10" hidden="1">
      <c r="A6717" s="24"/>
      <c r="H6717" s="70"/>
      <c r="J6717" s="29"/>
    </row>
    <row r="6718" spans="1:10" hidden="1">
      <c r="A6718" s="24"/>
      <c r="H6718" s="70"/>
      <c r="J6718" s="29"/>
    </row>
    <row r="6719" spans="1:10" hidden="1">
      <c r="A6719" s="24"/>
      <c r="H6719" s="70"/>
      <c r="J6719" s="29"/>
    </row>
    <row r="6720" spans="1:10" hidden="1">
      <c r="A6720" s="24"/>
      <c r="H6720" s="70"/>
      <c r="J6720" s="29"/>
    </row>
    <row r="6721" spans="1:10" hidden="1">
      <c r="A6721" s="24"/>
      <c r="H6721" s="70"/>
      <c r="J6721" s="29"/>
    </row>
    <row r="6722" spans="1:10" hidden="1">
      <c r="A6722" s="24"/>
      <c r="H6722" s="70"/>
      <c r="J6722" s="29"/>
    </row>
    <row r="6723" spans="1:10" hidden="1">
      <c r="A6723" s="24"/>
      <c r="H6723" s="70"/>
      <c r="J6723" s="29"/>
    </row>
    <row r="6724" spans="1:10" hidden="1">
      <c r="A6724" s="24"/>
      <c r="H6724" s="70"/>
      <c r="J6724" s="29"/>
    </row>
    <row r="6725" spans="1:10" hidden="1">
      <c r="A6725" s="24"/>
      <c r="H6725" s="70"/>
      <c r="J6725" s="29"/>
    </row>
    <row r="6726" spans="1:10" hidden="1">
      <c r="A6726" s="24"/>
      <c r="H6726" s="70"/>
      <c r="J6726" s="29"/>
    </row>
    <row r="6727" spans="1:10" hidden="1">
      <c r="A6727" s="24"/>
      <c r="H6727" s="70"/>
      <c r="J6727" s="29"/>
    </row>
    <row r="6728" spans="1:10" hidden="1">
      <c r="A6728" s="24"/>
      <c r="H6728" s="70"/>
      <c r="J6728" s="29"/>
    </row>
    <row r="6729" spans="1:10" hidden="1">
      <c r="A6729" s="24"/>
      <c r="H6729" s="70"/>
      <c r="J6729" s="29"/>
    </row>
    <row r="6730" spans="1:10" hidden="1">
      <c r="A6730" s="24"/>
      <c r="H6730" s="70"/>
      <c r="J6730" s="29"/>
    </row>
    <row r="6731" spans="1:10" hidden="1">
      <c r="A6731" s="24"/>
      <c r="H6731" s="70"/>
      <c r="J6731" s="29"/>
    </row>
    <row r="6732" spans="1:10" hidden="1">
      <c r="A6732" s="24"/>
      <c r="H6732" s="70"/>
      <c r="J6732" s="29"/>
    </row>
    <row r="6733" spans="1:10" hidden="1">
      <c r="A6733" s="24"/>
      <c r="H6733" s="70"/>
      <c r="J6733" s="29"/>
    </row>
    <row r="6734" spans="1:10" hidden="1">
      <c r="A6734" s="24"/>
      <c r="H6734" s="70"/>
      <c r="J6734" s="29"/>
    </row>
    <row r="6735" spans="1:10" hidden="1">
      <c r="A6735" s="24"/>
      <c r="H6735" s="70"/>
      <c r="J6735" s="29"/>
    </row>
    <row r="6736" spans="1:10" hidden="1">
      <c r="A6736" s="24"/>
      <c r="H6736" s="70"/>
      <c r="J6736" s="29"/>
    </row>
    <row r="6737" spans="1:10" hidden="1">
      <c r="A6737" s="24"/>
      <c r="H6737" s="70"/>
      <c r="J6737" s="29"/>
    </row>
    <row r="6738" spans="1:10" hidden="1">
      <c r="A6738" s="24"/>
      <c r="H6738" s="70"/>
      <c r="J6738" s="29"/>
    </row>
    <row r="6739" spans="1:10" hidden="1">
      <c r="A6739" s="24"/>
      <c r="H6739" s="70"/>
      <c r="J6739" s="29"/>
    </row>
    <row r="6740" spans="1:10" hidden="1">
      <c r="A6740" s="24"/>
      <c r="H6740" s="70"/>
      <c r="J6740" s="29"/>
    </row>
    <row r="6741" spans="1:10" hidden="1">
      <c r="A6741" s="24"/>
      <c r="H6741" s="70"/>
      <c r="J6741" s="29"/>
    </row>
    <row r="6742" spans="1:10" hidden="1">
      <c r="A6742" s="24"/>
      <c r="H6742" s="70"/>
      <c r="J6742" s="29"/>
    </row>
    <row r="6743" spans="1:10" hidden="1">
      <c r="A6743" s="24"/>
      <c r="H6743" s="70"/>
      <c r="J6743" s="29"/>
    </row>
    <row r="6744" spans="1:10" hidden="1">
      <c r="A6744" s="24"/>
      <c r="H6744" s="70"/>
      <c r="J6744" s="29"/>
    </row>
    <row r="6745" spans="1:10" hidden="1">
      <c r="A6745" s="24"/>
      <c r="H6745" s="70"/>
      <c r="J6745" s="29"/>
    </row>
    <row r="6746" spans="1:10" hidden="1">
      <c r="A6746" s="24"/>
      <c r="H6746" s="70"/>
      <c r="J6746" s="29"/>
    </row>
    <row r="6747" spans="1:10" hidden="1">
      <c r="A6747" s="24"/>
      <c r="H6747" s="70"/>
      <c r="J6747" s="29"/>
    </row>
    <row r="6748" spans="1:10" hidden="1">
      <c r="A6748" s="24"/>
      <c r="H6748" s="70"/>
      <c r="J6748" s="29"/>
    </row>
    <row r="6749" spans="1:10" hidden="1">
      <c r="A6749" s="24"/>
      <c r="H6749" s="70"/>
      <c r="J6749" s="29"/>
    </row>
    <row r="6750" spans="1:10" hidden="1">
      <c r="A6750" s="24"/>
      <c r="H6750" s="70"/>
      <c r="J6750" s="29"/>
    </row>
    <row r="6751" spans="1:10" hidden="1">
      <c r="A6751" s="24"/>
      <c r="H6751" s="70"/>
      <c r="J6751" s="29"/>
    </row>
    <row r="6752" spans="1:10" hidden="1">
      <c r="A6752" s="24"/>
      <c r="H6752" s="70"/>
      <c r="J6752" s="29"/>
    </row>
    <row r="6753" spans="1:10" hidden="1">
      <c r="A6753" s="24"/>
      <c r="H6753" s="70"/>
      <c r="J6753" s="29"/>
    </row>
    <row r="6754" spans="1:10" hidden="1">
      <c r="A6754" s="24"/>
      <c r="H6754" s="70"/>
      <c r="J6754" s="29"/>
    </row>
    <row r="6755" spans="1:10" hidden="1">
      <c r="A6755" s="24"/>
      <c r="H6755" s="70"/>
      <c r="J6755" s="29"/>
    </row>
    <row r="6756" spans="1:10" hidden="1">
      <c r="A6756" s="24"/>
      <c r="H6756" s="70"/>
      <c r="J6756" s="29"/>
    </row>
    <row r="6757" spans="1:10" hidden="1">
      <c r="A6757" s="24"/>
      <c r="H6757" s="70"/>
      <c r="J6757" s="29"/>
    </row>
    <row r="6758" spans="1:10" hidden="1">
      <c r="A6758" s="24"/>
      <c r="H6758" s="70"/>
      <c r="J6758" s="29"/>
    </row>
    <row r="6759" spans="1:10" hidden="1">
      <c r="A6759" s="24"/>
      <c r="H6759" s="70"/>
      <c r="J6759" s="29"/>
    </row>
    <row r="6760" spans="1:10" hidden="1">
      <c r="A6760" s="24"/>
      <c r="H6760" s="70"/>
      <c r="J6760" s="29"/>
    </row>
    <row r="6761" spans="1:10" hidden="1">
      <c r="A6761" s="24"/>
      <c r="H6761" s="70"/>
      <c r="J6761" s="29"/>
    </row>
    <row r="6762" spans="1:10" hidden="1">
      <c r="A6762" s="24"/>
      <c r="H6762" s="70"/>
      <c r="J6762" s="29"/>
    </row>
    <row r="6763" spans="1:10" hidden="1">
      <c r="A6763" s="24"/>
      <c r="H6763" s="70"/>
      <c r="J6763" s="29"/>
    </row>
    <row r="6764" spans="1:10" hidden="1">
      <c r="A6764" s="24"/>
      <c r="H6764" s="70"/>
      <c r="J6764" s="29"/>
    </row>
    <row r="6765" spans="1:10" hidden="1">
      <c r="A6765" s="24"/>
      <c r="H6765" s="70"/>
      <c r="J6765" s="29"/>
    </row>
    <row r="6766" spans="1:10" hidden="1">
      <c r="A6766" s="24"/>
      <c r="H6766" s="70"/>
      <c r="J6766" s="29"/>
    </row>
    <row r="6767" spans="1:10" hidden="1">
      <c r="A6767" s="24"/>
      <c r="H6767" s="70"/>
      <c r="J6767" s="29"/>
    </row>
    <row r="6768" spans="1:10" hidden="1">
      <c r="A6768" s="24"/>
      <c r="H6768" s="70"/>
      <c r="J6768" s="29"/>
    </row>
    <row r="6769" spans="1:10" hidden="1">
      <c r="A6769" s="24"/>
      <c r="H6769" s="70"/>
      <c r="J6769" s="29"/>
    </row>
    <row r="6770" spans="1:10" hidden="1">
      <c r="A6770" s="24"/>
      <c r="H6770" s="70"/>
      <c r="J6770" s="29"/>
    </row>
    <row r="6771" spans="1:10" hidden="1">
      <c r="A6771" s="24"/>
      <c r="H6771" s="70"/>
      <c r="J6771" s="29"/>
    </row>
    <row r="6772" spans="1:10" hidden="1">
      <c r="A6772" s="24"/>
      <c r="H6772" s="70"/>
      <c r="J6772" s="29"/>
    </row>
    <row r="6773" spans="1:10" hidden="1">
      <c r="A6773" s="24"/>
      <c r="H6773" s="70"/>
      <c r="J6773" s="29"/>
    </row>
    <row r="6774" spans="1:10" hidden="1">
      <c r="A6774" s="24"/>
      <c r="H6774" s="70"/>
      <c r="J6774" s="29"/>
    </row>
    <row r="6775" spans="1:10" hidden="1">
      <c r="A6775" s="24"/>
      <c r="H6775" s="70"/>
      <c r="J6775" s="29"/>
    </row>
    <row r="6776" spans="1:10" hidden="1">
      <c r="A6776" s="24"/>
      <c r="H6776" s="70"/>
      <c r="J6776" s="29"/>
    </row>
    <row r="6777" spans="1:10" hidden="1">
      <c r="A6777" s="24"/>
      <c r="H6777" s="70"/>
      <c r="J6777" s="29"/>
    </row>
    <row r="6778" spans="1:10" hidden="1">
      <c r="A6778" s="24"/>
      <c r="H6778" s="70"/>
      <c r="J6778" s="29"/>
    </row>
    <row r="6779" spans="1:10" hidden="1">
      <c r="A6779" s="24"/>
      <c r="H6779" s="70"/>
      <c r="J6779" s="29"/>
    </row>
    <row r="6780" spans="1:10" hidden="1">
      <c r="A6780" s="24"/>
      <c r="H6780" s="70"/>
      <c r="J6780" s="29"/>
    </row>
    <row r="6781" spans="1:10" hidden="1">
      <c r="A6781" s="24"/>
      <c r="H6781" s="70"/>
      <c r="J6781" s="29"/>
    </row>
    <row r="6782" spans="1:10" hidden="1">
      <c r="A6782" s="24"/>
      <c r="H6782" s="70"/>
      <c r="J6782" s="29"/>
    </row>
    <row r="6783" spans="1:10" hidden="1">
      <c r="A6783" s="24"/>
      <c r="H6783" s="70"/>
      <c r="J6783" s="29"/>
    </row>
    <row r="6784" spans="1:10" hidden="1">
      <c r="A6784" s="24"/>
      <c r="H6784" s="70"/>
      <c r="J6784" s="29"/>
    </row>
    <row r="6785" spans="1:10" hidden="1">
      <c r="A6785" s="24"/>
      <c r="H6785" s="70"/>
      <c r="J6785" s="29"/>
    </row>
    <row r="6786" spans="1:10" hidden="1">
      <c r="A6786" s="24"/>
      <c r="H6786" s="70"/>
      <c r="J6786" s="29"/>
    </row>
    <row r="6787" spans="1:10" hidden="1">
      <c r="A6787" s="24"/>
      <c r="H6787" s="70"/>
      <c r="J6787" s="29"/>
    </row>
    <row r="6788" spans="1:10" hidden="1">
      <c r="A6788" s="24"/>
      <c r="H6788" s="70"/>
      <c r="J6788" s="29"/>
    </row>
    <row r="6789" spans="1:10" hidden="1">
      <c r="A6789" s="24"/>
      <c r="H6789" s="70"/>
      <c r="J6789" s="29"/>
    </row>
    <row r="6790" spans="1:10" hidden="1">
      <c r="A6790" s="24"/>
      <c r="H6790" s="70"/>
      <c r="J6790" s="29"/>
    </row>
    <row r="6791" spans="1:10" hidden="1">
      <c r="A6791" s="24"/>
      <c r="H6791" s="70"/>
      <c r="J6791" s="29"/>
    </row>
    <row r="6792" spans="1:10" hidden="1">
      <c r="A6792" s="24"/>
      <c r="H6792" s="70"/>
      <c r="J6792" s="29"/>
    </row>
    <row r="6793" spans="1:10" hidden="1">
      <c r="A6793" s="24"/>
      <c r="H6793" s="70"/>
      <c r="J6793" s="29"/>
    </row>
    <row r="6794" spans="1:10" hidden="1">
      <c r="A6794" s="24"/>
      <c r="H6794" s="70"/>
      <c r="J6794" s="29"/>
    </row>
    <row r="6795" spans="1:10" hidden="1">
      <c r="A6795" s="24"/>
      <c r="H6795" s="70"/>
      <c r="J6795" s="29"/>
    </row>
    <row r="6796" spans="1:10" hidden="1">
      <c r="A6796" s="24"/>
      <c r="H6796" s="70"/>
      <c r="J6796" s="29"/>
    </row>
    <row r="6797" spans="1:10" hidden="1">
      <c r="A6797" s="24"/>
      <c r="H6797" s="70"/>
      <c r="J6797" s="29"/>
    </row>
    <row r="6798" spans="1:10" hidden="1">
      <c r="A6798" s="24"/>
      <c r="H6798" s="70"/>
      <c r="J6798" s="29"/>
    </row>
    <row r="6799" spans="1:10" hidden="1">
      <c r="A6799" s="24"/>
      <c r="H6799" s="70"/>
      <c r="J6799" s="29"/>
    </row>
    <row r="6800" spans="1:10" hidden="1">
      <c r="A6800" s="24"/>
      <c r="H6800" s="70"/>
      <c r="J6800" s="29"/>
    </row>
    <row r="6801" spans="1:10" hidden="1">
      <c r="A6801" s="24"/>
      <c r="H6801" s="70"/>
      <c r="J6801" s="29"/>
    </row>
    <row r="6802" spans="1:10" hidden="1">
      <c r="A6802" s="24"/>
      <c r="H6802" s="70"/>
      <c r="J6802" s="29"/>
    </row>
    <row r="6803" spans="1:10" hidden="1">
      <c r="A6803" s="24"/>
      <c r="H6803" s="70"/>
      <c r="J6803" s="29"/>
    </row>
    <row r="6804" spans="1:10" hidden="1">
      <c r="A6804" s="24"/>
      <c r="H6804" s="70"/>
      <c r="J6804" s="29"/>
    </row>
    <row r="6805" spans="1:10" hidden="1">
      <c r="A6805" s="24"/>
      <c r="H6805" s="70"/>
      <c r="J6805" s="29"/>
    </row>
    <row r="6806" spans="1:10" hidden="1">
      <c r="A6806" s="24"/>
      <c r="H6806" s="70"/>
      <c r="J6806" s="29"/>
    </row>
    <row r="6807" spans="1:10" hidden="1">
      <c r="A6807" s="24"/>
      <c r="H6807" s="70"/>
      <c r="J6807" s="29"/>
    </row>
    <row r="6808" spans="1:10" hidden="1">
      <c r="A6808" s="24"/>
      <c r="H6808" s="70"/>
      <c r="J6808" s="29"/>
    </row>
    <row r="6809" spans="1:10" hidden="1">
      <c r="A6809" s="24"/>
      <c r="H6809" s="70"/>
      <c r="J6809" s="29"/>
    </row>
    <row r="6810" spans="1:10" hidden="1">
      <c r="A6810" s="24"/>
      <c r="H6810" s="70"/>
      <c r="J6810" s="29"/>
    </row>
    <row r="6811" spans="1:10" hidden="1">
      <c r="A6811" s="24"/>
      <c r="H6811" s="70"/>
      <c r="J6811" s="29"/>
    </row>
    <row r="6812" spans="1:10" hidden="1">
      <c r="A6812" s="24"/>
      <c r="H6812" s="70"/>
      <c r="J6812" s="29"/>
    </row>
    <row r="6813" spans="1:10" hidden="1">
      <c r="A6813" s="24"/>
      <c r="H6813" s="70"/>
      <c r="J6813" s="29"/>
    </row>
    <row r="6814" spans="1:10" hidden="1">
      <c r="A6814" s="24"/>
      <c r="H6814" s="70"/>
      <c r="J6814" s="29"/>
    </row>
    <row r="6815" spans="1:10" hidden="1">
      <c r="A6815" s="24"/>
      <c r="H6815" s="70"/>
      <c r="J6815" s="29"/>
    </row>
    <row r="6816" spans="1:10" hidden="1">
      <c r="A6816" s="24"/>
      <c r="H6816" s="70"/>
      <c r="J6816" s="29"/>
    </row>
    <row r="6817" spans="1:10" hidden="1">
      <c r="A6817" s="24"/>
      <c r="H6817" s="70"/>
      <c r="J6817" s="29"/>
    </row>
    <row r="6818" spans="1:10" hidden="1">
      <c r="A6818" s="24"/>
      <c r="H6818" s="70"/>
      <c r="J6818" s="29"/>
    </row>
    <row r="6819" spans="1:10" hidden="1">
      <c r="A6819" s="24"/>
      <c r="H6819" s="70"/>
      <c r="J6819" s="29"/>
    </row>
    <row r="6820" spans="1:10" hidden="1">
      <c r="A6820" s="24"/>
      <c r="H6820" s="70"/>
      <c r="J6820" s="29"/>
    </row>
    <row r="6821" spans="1:10" hidden="1">
      <c r="A6821" s="24"/>
      <c r="H6821" s="70"/>
      <c r="J6821" s="29"/>
    </row>
    <row r="6822" spans="1:10" hidden="1">
      <c r="A6822" s="24"/>
      <c r="H6822" s="70"/>
      <c r="J6822" s="29"/>
    </row>
    <row r="6823" spans="1:10" hidden="1">
      <c r="A6823" s="24"/>
      <c r="H6823" s="70"/>
      <c r="J6823" s="29"/>
    </row>
    <row r="6824" spans="1:10" hidden="1">
      <c r="A6824" s="24"/>
      <c r="H6824" s="70"/>
      <c r="J6824" s="29"/>
    </row>
    <row r="6825" spans="1:10" hidden="1">
      <c r="A6825" s="24"/>
      <c r="H6825" s="70"/>
      <c r="J6825" s="29"/>
    </row>
    <row r="6826" spans="1:10" hidden="1">
      <c r="A6826" s="24"/>
      <c r="H6826" s="70"/>
      <c r="J6826" s="29"/>
    </row>
    <row r="6827" spans="1:10" hidden="1">
      <c r="A6827" s="24"/>
      <c r="H6827" s="70"/>
      <c r="J6827" s="29"/>
    </row>
    <row r="6828" spans="1:10" hidden="1">
      <c r="A6828" s="24"/>
      <c r="H6828" s="70"/>
      <c r="J6828" s="29"/>
    </row>
    <row r="6829" spans="1:10" hidden="1">
      <c r="A6829" s="24"/>
      <c r="H6829" s="70"/>
      <c r="J6829" s="29"/>
    </row>
    <row r="6830" spans="1:10" hidden="1">
      <c r="A6830" s="24"/>
      <c r="H6830" s="70"/>
      <c r="J6830" s="29"/>
    </row>
    <row r="6831" spans="1:10" hidden="1">
      <c r="A6831" s="24"/>
      <c r="H6831" s="70"/>
      <c r="J6831" s="29"/>
    </row>
    <row r="6832" spans="1:10" hidden="1">
      <c r="A6832" s="24"/>
      <c r="H6832" s="70"/>
      <c r="J6832" s="29"/>
    </row>
    <row r="6833" spans="1:10" hidden="1">
      <c r="A6833" s="24"/>
      <c r="H6833" s="70"/>
      <c r="J6833" s="29"/>
    </row>
    <row r="6834" spans="1:10" hidden="1">
      <c r="A6834" s="24"/>
      <c r="H6834" s="70"/>
      <c r="J6834" s="29"/>
    </row>
    <row r="6835" spans="1:10" hidden="1">
      <c r="A6835" s="24"/>
      <c r="H6835" s="70"/>
      <c r="J6835" s="29"/>
    </row>
    <row r="6836" spans="1:10" hidden="1">
      <c r="A6836" s="24"/>
      <c r="H6836" s="70"/>
      <c r="J6836" s="29"/>
    </row>
    <row r="6837" spans="1:10" hidden="1">
      <c r="A6837" s="24"/>
      <c r="H6837" s="70"/>
      <c r="J6837" s="29"/>
    </row>
    <row r="6838" spans="1:10" hidden="1">
      <c r="A6838" s="24"/>
      <c r="H6838" s="70"/>
      <c r="J6838" s="29"/>
    </row>
    <row r="6839" spans="1:10" hidden="1">
      <c r="A6839" s="24"/>
      <c r="H6839" s="70"/>
      <c r="J6839" s="29"/>
    </row>
    <row r="6840" spans="1:10" hidden="1">
      <c r="A6840" s="24"/>
      <c r="H6840" s="70"/>
      <c r="J6840" s="29"/>
    </row>
    <row r="6841" spans="1:10" hidden="1">
      <c r="A6841" s="24"/>
      <c r="H6841" s="70"/>
      <c r="J6841" s="29"/>
    </row>
    <row r="6842" spans="1:10" hidden="1">
      <c r="A6842" s="24"/>
      <c r="H6842" s="70"/>
      <c r="J6842" s="29"/>
    </row>
    <row r="6843" spans="1:10" hidden="1">
      <c r="A6843" s="24"/>
      <c r="H6843" s="70"/>
      <c r="J6843" s="29"/>
    </row>
    <row r="6844" spans="1:10" hidden="1">
      <c r="A6844" s="24"/>
      <c r="H6844" s="70"/>
      <c r="J6844" s="29"/>
    </row>
    <row r="6845" spans="1:10" hidden="1">
      <c r="A6845" s="24"/>
      <c r="H6845" s="70"/>
      <c r="J6845" s="29"/>
    </row>
    <row r="6846" spans="1:10" hidden="1">
      <c r="A6846" s="24"/>
      <c r="H6846" s="70"/>
      <c r="J6846" s="29"/>
    </row>
    <row r="6847" spans="1:10" hidden="1">
      <c r="A6847" s="24"/>
      <c r="H6847" s="70"/>
      <c r="J6847" s="29"/>
    </row>
    <row r="6848" spans="1:10" hidden="1">
      <c r="A6848" s="24"/>
      <c r="H6848" s="70"/>
      <c r="J6848" s="29"/>
    </row>
    <row r="6849" spans="1:10" hidden="1">
      <c r="A6849" s="24"/>
      <c r="H6849" s="70"/>
      <c r="J6849" s="29"/>
    </row>
    <row r="6850" spans="1:10" hidden="1">
      <c r="A6850" s="24"/>
      <c r="H6850" s="70"/>
      <c r="J6850" s="29"/>
    </row>
    <row r="6851" spans="1:10" hidden="1">
      <c r="A6851" s="24"/>
      <c r="H6851" s="70"/>
      <c r="J6851" s="29"/>
    </row>
    <row r="6852" spans="1:10" hidden="1">
      <c r="A6852" s="24"/>
      <c r="H6852" s="70"/>
      <c r="J6852" s="29"/>
    </row>
    <row r="6853" spans="1:10" hidden="1">
      <c r="A6853" s="24"/>
      <c r="H6853" s="70"/>
      <c r="J6853" s="29"/>
    </row>
    <row r="6854" spans="1:10" hidden="1">
      <c r="A6854" s="24"/>
      <c r="H6854" s="70"/>
      <c r="J6854" s="29"/>
    </row>
    <row r="6855" spans="1:10" hidden="1">
      <c r="A6855" s="24"/>
      <c r="H6855" s="70"/>
      <c r="J6855" s="29"/>
    </row>
    <row r="6856" spans="1:10" hidden="1">
      <c r="A6856" s="24"/>
      <c r="H6856" s="70"/>
      <c r="J6856" s="29"/>
    </row>
    <row r="6857" spans="1:10" hidden="1">
      <c r="A6857" s="24"/>
      <c r="H6857" s="70"/>
      <c r="J6857" s="29"/>
    </row>
    <row r="6858" spans="1:10" hidden="1">
      <c r="A6858" s="24"/>
      <c r="H6858" s="70"/>
      <c r="J6858" s="29"/>
    </row>
    <row r="6859" spans="1:10" hidden="1">
      <c r="A6859" s="24"/>
      <c r="H6859" s="70"/>
      <c r="J6859" s="29"/>
    </row>
    <row r="6860" spans="1:10" hidden="1">
      <c r="A6860" s="24"/>
      <c r="H6860" s="70"/>
      <c r="J6860" s="29"/>
    </row>
    <row r="6861" spans="1:10" hidden="1">
      <c r="A6861" s="24"/>
      <c r="H6861" s="70"/>
      <c r="J6861" s="29"/>
    </row>
    <row r="6862" spans="1:10" hidden="1">
      <c r="A6862" s="24"/>
      <c r="H6862" s="70"/>
      <c r="J6862" s="29"/>
    </row>
    <row r="6863" spans="1:10" hidden="1">
      <c r="A6863" s="24"/>
      <c r="H6863" s="70"/>
      <c r="J6863" s="29"/>
    </row>
    <row r="6864" spans="1:10" hidden="1">
      <c r="A6864" s="24"/>
      <c r="H6864" s="70"/>
      <c r="J6864" s="29"/>
    </row>
    <row r="6865" spans="1:10" hidden="1">
      <c r="A6865" s="24"/>
      <c r="H6865" s="70"/>
      <c r="J6865" s="29"/>
    </row>
    <row r="6866" spans="1:10" hidden="1">
      <c r="A6866" s="24"/>
      <c r="H6866" s="70"/>
      <c r="J6866" s="29"/>
    </row>
    <row r="6867" spans="1:10" hidden="1">
      <c r="A6867" s="24"/>
      <c r="H6867" s="70"/>
      <c r="J6867" s="29"/>
    </row>
    <row r="6868" spans="1:10" hidden="1">
      <c r="A6868" s="24"/>
      <c r="H6868" s="70"/>
      <c r="J6868" s="29"/>
    </row>
    <row r="6869" spans="1:10" hidden="1">
      <c r="A6869" s="24"/>
      <c r="H6869" s="70"/>
      <c r="J6869" s="29"/>
    </row>
    <row r="6870" spans="1:10" hidden="1">
      <c r="A6870" s="24"/>
      <c r="H6870" s="70"/>
      <c r="J6870" s="29"/>
    </row>
    <row r="6871" spans="1:10" hidden="1">
      <c r="A6871" s="24"/>
      <c r="H6871" s="70"/>
      <c r="J6871" s="29"/>
    </row>
    <row r="6872" spans="1:10" hidden="1">
      <c r="A6872" s="24"/>
      <c r="H6872" s="70"/>
      <c r="J6872" s="29"/>
    </row>
    <row r="6873" spans="1:10" hidden="1">
      <c r="A6873" s="24"/>
      <c r="H6873" s="70"/>
      <c r="J6873" s="29"/>
    </row>
    <row r="6874" spans="1:10" hidden="1">
      <c r="A6874" s="24"/>
      <c r="H6874" s="70"/>
      <c r="J6874" s="29"/>
    </row>
    <row r="6875" spans="1:10" hidden="1">
      <c r="A6875" s="24"/>
      <c r="H6875" s="70"/>
      <c r="J6875" s="29"/>
    </row>
    <row r="6876" spans="1:10" hidden="1">
      <c r="A6876" s="24"/>
      <c r="H6876" s="70"/>
      <c r="J6876" s="29"/>
    </row>
    <row r="6877" spans="1:10" hidden="1">
      <c r="A6877" s="24"/>
      <c r="H6877" s="70"/>
      <c r="J6877" s="29"/>
    </row>
    <row r="6878" spans="1:10" hidden="1">
      <c r="A6878" s="24"/>
      <c r="H6878" s="70"/>
      <c r="J6878" s="29"/>
    </row>
    <row r="6879" spans="1:10" hidden="1">
      <c r="A6879" s="24"/>
      <c r="H6879" s="70"/>
      <c r="J6879" s="29"/>
    </row>
    <row r="6880" spans="1:10" hidden="1">
      <c r="A6880" s="24"/>
      <c r="H6880" s="70"/>
      <c r="J6880" s="29"/>
    </row>
    <row r="6881" spans="1:10" hidden="1">
      <c r="A6881" s="24"/>
      <c r="H6881" s="70"/>
      <c r="J6881" s="29"/>
    </row>
    <row r="6882" spans="1:10" hidden="1">
      <c r="A6882" s="24"/>
      <c r="H6882" s="70"/>
      <c r="J6882" s="29"/>
    </row>
    <row r="6883" spans="1:10" hidden="1">
      <c r="A6883" s="24"/>
      <c r="H6883" s="70"/>
      <c r="J6883" s="29"/>
    </row>
    <row r="6884" spans="1:10" hidden="1">
      <c r="A6884" s="24"/>
      <c r="H6884" s="70"/>
      <c r="J6884" s="29"/>
    </row>
    <row r="6885" spans="1:10" hidden="1">
      <c r="A6885" s="24"/>
      <c r="H6885" s="70"/>
      <c r="J6885" s="29"/>
    </row>
    <row r="6886" spans="1:10" hidden="1">
      <c r="A6886" s="24"/>
      <c r="H6886" s="70"/>
      <c r="J6886" s="29"/>
    </row>
    <row r="6887" spans="1:10" hidden="1">
      <c r="A6887" s="24"/>
      <c r="H6887" s="70"/>
      <c r="J6887" s="29"/>
    </row>
    <row r="6888" spans="1:10" hidden="1">
      <c r="A6888" s="24"/>
      <c r="H6888" s="70"/>
      <c r="J6888" s="29"/>
    </row>
    <row r="6889" spans="1:10" hidden="1">
      <c r="A6889" s="24"/>
      <c r="H6889" s="70"/>
      <c r="J6889" s="29"/>
    </row>
    <row r="6890" spans="1:10" hidden="1">
      <c r="A6890" s="24"/>
      <c r="H6890" s="70"/>
      <c r="J6890" s="29"/>
    </row>
    <row r="6891" spans="1:10" hidden="1">
      <c r="A6891" s="24"/>
      <c r="H6891" s="70"/>
      <c r="J6891" s="29"/>
    </row>
    <row r="6892" spans="1:10" hidden="1">
      <c r="A6892" s="24"/>
      <c r="H6892" s="70"/>
      <c r="J6892" s="29"/>
    </row>
    <row r="6893" spans="1:10" hidden="1">
      <c r="A6893" s="24"/>
      <c r="H6893" s="70"/>
      <c r="J6893" s="29"/>
    </row>
    <row r="6894" spans="1:10" hidden="1">
      <c r="A6894" s="24"/>
      <c r="H6894" s="70"/>
      <c r="J6894" s="29"/>
    </row>
    <row r="6895" spans="1:10" hidden="1">
      <c r="A6895" s="24"/>
      <c r="H6895" s="70"/>
      <c r="J6895" s="29"/>
    </row>
    <row r="6896" spans="1:10" hidden="1">
      <c r="A6896" s="24"/>
      <c r="H6896" s="70"/>
      <c r="J6896" s="29"/>
    </row>
    <row r="6897" spans="1:10" hidden="1">
      <c r="A6897" s="24"/>
      <c r="H6897" s="70"/>
      <c r="J6897" s="29"/>
    </row>
    <row r="6898" spans="1:10" hidden="1">
      <c r="A6898" s="24"/>
      <c r="H6898" s="70"/>
      <c r="J6898" s="29"/>
    </row>
    <row r="6899" spans="1:10" hidden="1">
      <c r="A6899" s="24"/>
      <c r="H6899" s="70"/>
      <c r="J6899" s="29"/>
    </row>
    <row r="6900" spans="1:10" hidden="1">
      <c r="A6900" s="24"/>
      <c r="H6900" s="70"/>
      <c r="J6900" s="29"/>
    </row>
    <row r="6901" spans="1:10" hidden="1">
      <c r="A6901" s="24"/>
      <c r="H6901" s="70"/>
      <c r="J6901" s="29"/>
    </row>
    <row r="6902" spans="1:10" hidden="1">
      <c r="A6902" s="24"/>
      <c r="H6902" s="70"/>
      <c r="J6902" s="29"/>
    </row>
    <row r="6903" spans="1:10" hidden="1">
      <c r="A6903" s="24"/>
      <c r="H6903" s="70"/>
      <c r="J6903" s="29"/>
    </row>
    <row r="6904" spans="1:10" hidden="1">
      <c r="A6904" s="24"/>
      <c r="H6904" s="70"/>
      <c r="J6904" s="29"/>
    </row>
    <row r="6905" spans="1:10" hidden="1">
      <c r="A6905" s="24"/>
      <c r="H6905" s="70"/>
      <c r="J6905" s="29"/>
    </row>
    <row r="6906" spans="1:10" hidden="1">
      <c r="A6906" s="24"/>
      <c r="H6906" s="70"/>
      <c r="J6906" s="29"/>
    </row>
    <row r="6907" spans="1:10" hidden="1">
      <c r="A6907" s="24"/>
      <c r="H6907" s="70"/>
      <c r="J6907" s="29"/>
    </row>
    <row r="6908" spans="1:10" hidden="1">
      <c r="A6908" s="24"/>
      <c r="H6908" s="70"/>
      <c r="J6908" s="29"/>
    </row>
    <row r="6909" spans="1:10" hidden="1">
      <c r="A6909" s="24"/>
      <c r="H6909" s="70"/>
      <c r="J6909" s="29"/>
    </row>
    <row r="6910" spans="1:10" hidden="1">
      <c r="A6910" s="24"/>
      <c r="H6910" s="70"/>
      <c r="J6910" s="29"/>
    </row>
    <row r="6911" spans="1:10" hidden="1">
      <c r="A6911" s="24"/>
      <c r="H6911" s="70"/>
      <c r="J6911" s="29"/>
    </row>
    <row r="6912" spans="1:10" hidden="1">
      <c r="A6912" s="24"/>
      <c r="H6912" s="70"/>
      <c r="J6912" s="29"/>
    </row>
    <row r="6913" spans="1:10" hidden="1">
      <c r="A6913" s="24"/>
      <c r="H6913" s="70"/>
      <c r="J6913" s="29"/>
    </row>
    <row r="6914" spans="1:10" hidden="1">
      <c r="A6914" s="24"/>
      <c r="H6914" s="70"/>
      <c r="J6914" s="29"/>
    </row>
    <row r="6915" spans="1:10" hidden="1">
      <c r="A6915" s="24"/>
      <c r="H6915" s="70"/>
      <c r="J6915" s="29"/>
    </row>
    <row r="6916" spans="1:10" hidden="1">
      <c r="A6916" s="24"/>
      <c r="H6916" s="70"/>
      <c r="J6916" s="29"/>
    </row>
    <row r="6917" spans="1:10" hidden="1">
      <c r="A6917" s="24"/>
      <c r="H6917" s="70"/>
      <c r="J6917" s="29"/>
    </row>
    <row r="6918" spans="1:10" hidden="1">
      <c r="A6918" s="24"/>
      <c r="H6918" s="70"/>
      <c r="J6918" s="29"/>
    </row>
    <row r="6919" spans="1:10" hidden="1">
      <c r="A6919" s="24"/>
      <c r="H6919" s="70"/>
      <c r="J6919" s="29"/>
    </row>
    <row r="6920" spans="1:10" hidden="1">
      <c r="A6920" s="24"/>
      <c r="H6920" s="70"/>
      <c r="J6920" s="29"/>
    </row>
    <row r="6921" spans="1:10" hidden="1">
      <c r="A6921" s="24"/>
      <c r="H6921" s="70"/>
      <c r="J6921" s="29"/>
    </row>
    <row r="6922" spans="1:10" hidden="1">
      <c r="A6922" s="24"/>
      <c r="H6922" s="70"/>
      <c r="J6922" s="29"/>
    </row>
    <row r="6923" spans="1:10" hidden="1">
      <c r="A6923" s="24"/>
      <c r="H6923" s="70"/>
      <c r="J6923" s="29"/>
    </row>
    <row r="6924" spans="1:10" hidden="1">
      <c r="A6924" s="24"/>
      <c r="H6924" s="70"/>
      <c r="J6924" s="29"/>
    </row>
    <row r="6925" spans="1:10" hidden="1">
      <c r="A6925" s="24"/>
      <c r="H6925" s="70"/>
      <c r="J6925" s="29"/>
    </row>
    <row r="6926" spans="1:10" hidden="1">
      <c r="A6926" s="24"/>
      <c r="H6926" s="70"/>
      <c r="J6926" s="29"/>
    </row>
    <row r="6927" spans="1:10" hidden="1">
      <c r="A6927" s="24"/>
      <c r="H6927" s="70"/>
      <c r="J6927" s="29"/>
    </row>
    <row r="6928" spans="1:10" hidden="1">
      <c r="A6928" s="24"/>
      <c r="H6928" s="70"/>
      <c r="J6928" s="29"/>
    </row>
    <row r="6929" spans="1:10" hidden="1">
      <c r="A6929" s="24"/>
      <c r="H6929" s="70"/>
      <c r="J6929" s="29"/>
    </row>
    <row r="6930" spans="1:10" hidden="1">
      <c r="A6930" s="24"/>
      <c r="H6930" s="70"/>
      <c r="J6930" s="29"/>
    </row>
    <row r="6931" spans="1:10" hidden="1">
      <c r="A6931" s="24"/>
      <c r="H6931" s="70"/>
      <c r="J6931" s="29"/>
    </row>
    <row r="6932" spans="1:10" hidden="1">
      <c r="A6932" s="24"/>
      <c r="H6932" s="70"/>
      <c r="J6932" s="29"/>
    </row>
    <row r="6933" spans="1:10" hidden="1">
      <c r="A6933" s="24"/>
      <c r="H6933" s="70"/>
      <c r="J6933" s="29"/>
    </row>
    <row r="6934" spans="1:10" hidden="1">
      <c r="A6934" s="24"/>
      <c r="H6934" s="70"/>
      <c r="J6934" s="29"/>
    </row>
    <row r="6935" spans="1:10" hidden="1">
      <c r="A6935" s="24"/>
      <c r="H6935" s="70"/>
      <c r="J6935" s="29"/>
    </row>
    <row r="6936" spans="1:10" hidden="1">
      <c r="A6936" s="24"/>
      <c r="H6936" s="70"/>
      <c r="J6936" s="29"/>
    </row>
    <row r="6937" spans="1:10" hidden="1">
      <c r="A6937" s="24"/>
      <c r="H6937" s="70"/>
      <c r="J6937" s="29"/>
    </row>
    <row r="6938" spans="1:10" hidden="1">
      <c r="A6938" s="24"/>
      <c r="H6938" s="70"/>
      <c r="J6938" s="29"/>
    </row>
    <row r="6939" spans="1:10" hidden="1">
      <c r="A6939" s="24"/>
      <c r="H6939" s="70"/>
      <c r="J6939" s="29"/>
    </row>
    <row r="6940" spans="1:10" hidden="1">
      <c r="A6940" s="24"/>
      <c r="H6940" s="70"/>
      <c r="J6940" s="29"/>
    </row>
    <row r="6941" spans="1:10" hidden="1">
      <c r="A6941" s="24"/>
      <c r="H6941" s="70"/>
      <c r="J6941" s="29"/>
    </row>
    <row r="6942" spans="1:10" hidden="1">
      <c r="A6942" s="24"/>
      <c r="H6942" s="70"/>
      <c r="J6942" s="29"/>
    </row>
    <row r="6943" spans="1:10" hidden="1">
      <c r="A6943" s="24"/>
      <c r="H6943" s="70"/>
      <c r="J6943" s="29"/>
    </row>
    <row r="6944" spans="1:10" hidden="1">
      <c r="A6944" s="24"/>
      <c r="H6944" s="70"/>
      <c r="J6944" s="29"/>
    </row>
    <row r="6945" spans="1:10" hidden="1">
      <c r="A6945" s="24"/>
      <c r="H6945" s="70"/>
      <c r="J6945" s="29"/>
    </row>
    <row r="6946" spans="1:10" hidden="1">
      <c r="A6946" s="24"/>
      <c r="H6946" s="70"/>
      <c r="J6946" s="29"/>
    </row>
    <row r="6947" spans="1:10" hidden="1">
      <c r="A6947" s="24"/>
      <c r="H6947" s="70"/>
      <c r="J6947" s="29"/>
    </row>
    <row r="6948" spans="1:10" hidden="1">
      <c r="A6948" s="24"/>
      <c r="H6948" s="70"/>
      <c r="J6948" s="29"/>
    </row>
    <row r="6949" spans="1:10" hidden="1">
      <c r="A6949" s="24"/>
      <c r="H6949" s="70"/>
      <c r="J6949" s="29"/>
    </row>
    <row r="6950" spans="1:10" hidden="1">
      <c r="A6950" s="24"/>
      <c r="H6950" s="70"/>
      <c r="J6950" s="29"/>
    </row>
    <row r="6951" spans="1:10" hidden="1">
      <c r="A6951" s="24"/>
      <c r="H6951" s="70"/>
      <c r="J6951" s="29"/>
    </row>
    <row r="6952" spans="1:10" hidden="1">
      <c r="A6952" s="24"/>
      <c r="H6952" s="70"/>
      <c r="J6952" s="29"/>
    </row>
    <row r="6953" spans="1:10" hidden="1">
      <c r="A6953" s="24"/>
      <c r="H6953" s="70"/>
      <c r="J6953" s="29"/>
    </row>
    <row r="6954" spans="1:10" hidden="1">
      <c r="A6954" s="24"/>
      <c r="H6954" s="70"/>
      <c r="J6954" s="29"/>
    </row>
    <row r="6955" spans="1:10" hidden="1">
      <c r="A6955" s="24"/>
      <c r="H6955" s="70"/>
      <c r="J6955" s="29"/>
    </row>
    <row r="6956" spans="1:10" hidden="1">
      <c r="A6956" s="24"/>
      <c r="H6956" s="70"/>
      <c r="J6956" s="29"/>
    </row>
    <row r="6957" spans="1:10" hidden="1">
      <c r="A6957" s="24"/>
      <c r="H6957" s="70"/>
      <c r="J6957" s="29"/>
    </row>
    <row r="6958" spans="1:10" hidden="1">
      <c r="A6958" s="24"/>
      <c r="H6958" s="70"/>
      <c r="J6958" s="29"/>
    </row>
    <row r="6959" spans="1:10" hidden="1">
      <c r="A6959" s="24"/>
      <c r="H6959" s="70"/>
      <c r="J6959" s="29"/>
    </row>
    <row r="6960" spans="1:10" hidden="1">
      <c r="A6960" s="24"/>
      <c r="H6960" s="70"/>
      <c r="J6960" s="29"/>
    </row>
    <row r="6961" spans="1:10" hidden="1">
      <c r="A6961" s="24"/>
      <c r="H6961" s="70"/>
      <c r="J6961" s="29"/>
    </row>
    <row r="6962" spans="1:10" hidden="1">
      <c r="A6962" s="24"/>
      <c r="H6962" s="70"/>
      <c r="J6962" s="29"/>
    </row>
    <row r="6963" spans="1:10" hidden="1">
      <c r="A6963" s="24"/>
      <c r="H6963" s="70"/>
      <c r="J6963" s="29"/>
    </row>
    <row r="6964" spans="1:10" hidden="1">
      <c r="A6964" s="24"/>
      <c r="H6964" s="70"/>
      <c r="J6964" s="29"/>
    </row>
    <row r="6965" spans="1:10" hidden="1">
      <c r="A6965" s="24"/>
      <c r="H6965" s="70"/>
      <c r="J6965" s="29"/>
    </row>
    <row r="6966" spans="1:10" hidden="1">
      <c r="A6966" s="24"/>
      <c r="H6966" s="70"/>
      <c r="J6966" s="29"/>
    </row>
    <row r="6967" spans="1:10" hidden="1">
      <c r="A6967" s="24"/>
      <c r="H6967" s="70"/>
      <c r="J6967" s="29"/>
    </row>
    <row r="6968" spans="1:10" hidden="1">
      <c r="A6968" s="24"/>
      <c r="H6968" s="70"/>
      <c r="J6968" s="29"/>
    </row>
    <row r="6969" spans="1:10" hidden="1">
      <c r="A6969" s="24"/>
      <c r="H6969" s="70"/>
      <c r="J6969" s="29"/>
    </row>
    <row r="6970" spans="1:10" hidden="1">
      <c r="A6970" s="24"/>
      <c r="H6970" s="70"/>
      <c r="J6970" s="29"/>
    </row>
    <row r="6971" spans="1:10" hidden="1">
      <c r="A6971" s="24"/>
      <c r="H6971" s="70"/>
      <c r="J6971" s="29"/>
    </row>
    <row r="6972" spans="1:10" hidden="1">
      <c r="A6972" s="24"/>
      <c r="H6972" s="70"/>
      <c r="J6972" s="29"/>
    </row>
    <row r="6973" spans="1:10" hidden="1">
      <c r="A6973" s="24"/>
      <c r="H6973" s="70"/>
      <c r="J6973" s="29"/>
    </row>
    <row r="6974" spans="1:10" hidden="1">
      <c r="A6974" s="24"/>
      <c r="H6974" s="70"/>
      <c r="J6974" s="29"/>
    </row>
    <row r="6975" spans="1:10" hidden="1">
      <c r="A6975" s="24"/>
      <c r="H6975" s="70"/>
      <c r="J6975" s="29"/>
    </row>
    <row r="6976" spans="1:10" hidden="1">
      <c r="A6976" s="24"/>
      <c r="H6976" s="70"/>
      <c r="J6976" s="29"/>
    </row>
    <row r="6977" spans="1:10" hidden="1">
      <c r="A6977" s="24"/>
      <c r="H6977" s="70"/>
      <c r="J6977" s="29"/>
    </row>
    <row r="6978" spans="1:10" hidden="1">
      <c r="A6978" s="24"/>
      <c r="H6978" s="70"/>
      <c r="J6978" s="29"/>
    </row>
    <row r="6979" spans="1:10" hidden="1">
      <c r="A6979" s="24"/>
      <c r="H6979" s="70"/>
      <c r="J6979" s="29"/>
    </row>
    <row r="6980" spans="1:10" hidden="1">
      <c r="A6980" s="24"/>
      <c r="H6980" s="70"/>
      <c r="J6980" s="29"/>
    </row>
    <row r="6981" spans="1:10" hidden="1">
      <c r="A6981" s="24"/>
      <c r="H6981" s="70"/>
      <c r="J6981" s="29"/>
    </row>
    <row r="6982" spans="1:10" hidden="1">
      <c r="A6982" s="24"/>
      <c r="H6982" s="70"/>
      <c r="J6982" s="29"/>
    </row>
    <row r="6983" spans="1:10" hidden="1">
      <c r="A6983" s="24"/>
      <c r="H6983" s="70"/>
      <c r="J6983" s="29"/>
    </row>
    <row r="6984" spans="1:10" hidden="1">
      <c r="A6984" s="24"/>
      <c r="H6984" s="70"/>
      <c r="J6984" s="29"/>
    </row>
    <row r="6985" spans="1:10" hidden="1">
      <c r="A6985" s="24"/>
      <c r="H6985" s="70"/>
      <c r="J6985" s="29"/>
    </row>
    <row r="6986" spans="1:10" hidden="1">
      <c r="A6986" s="24"/>
      <c r="H6986" s="70"/>
      <c r="J6986" s="29"/>
    </row>
    <row r="6987" spans="1:10" hidden="1">
      <c r="A6987" s="24"/>
      <c r="H6987" s="70"/>
      <c r="J6987" s="29"/>
    </row>
    <row r="6988" spans="1:10" hidden="1">
      <c r="A6988" s="24"/>
      <c r="H6988" s="70"/>
      <c r="J6988" s="29"/>
    </row>
    <row r="6989" spans="1:10" hidden="1">
      <c r="A6989" s="24"/>
      <c r="H6989" s="70"/>
      <c r="J6989" s="29"/>
    </row>
    <row r="6990" spans="1:10" hidden="1">
      <c r="A6990" s="24"/>
      <c r="H6990" s="70"/>
      <c r="J6990" s="29"/>
    </row>
    <row r="6991" spans="1:10" hidden="1">
      <c r="A6991" s="24"/>
      <c r="H6991" s="70"/>
      <c r="J6991" s="29"/>
    </row>
    <row r="6992" spans="1:10" hidden="1">
      <c r="A6992" s="24"/>
      <c r="H6992" s="70"/>
      <c r="J6992" s="29"/>
    </row>
    <row r="6993" spans="1:10" hidden="1">
      <c r="A6993" s="24"/>
      <c r="H6993" s="70"/>
      <c r="J6993" s="29"/>
    </row>
    <row r="6994" spans="1:10" hidden="1">
      <c r="A6994" s="24"/>
      <c r="H6994" s="70"/>
      <c r="J6994" s="29"/>
    </row>
    <row r="6995" spans="1:10" hidden="1">
      <c r="A6995" s="24"/>
      <c r="H6995" s="70"/>
      <c r="J6995" s="29"/>
    </row>
    <row r="6996" spans="1:10" hidden="1">
      <c r="A6996" s="24"/>
      <c r="H6996" s="70"/>
      <c r="J6996" s="29"/>
    </row>
    <row r="6997" spans="1:10" hidden="1">
      <c r="A6997" s="24"/>
      <c r="H6997" s="70"/>
      <c r="J6997" s="29"/>
    </row>
    <row r="6998" spans="1:10" hidden="1">
      <c r="A6998" s="24"/>
      <c r="H6998" s="70"/>
      <c r="J6998" s="29"/>
    </row>
    <row r="6999" spans="1:10" hidden="1">
      <c r="A6999" s="24"/>
      <c r="H6999" s="70"/>
      <c r="J6999" s="29"/>
    </row>
    <row r="7000" spans="1:10" hidden="1">
      <c r="A7000" s="24"/>
      <c r="H7000" s="70"/>
      <c r="J7000" s="29"/>
    </row>
    <row r="7001" spans="1:10" hidden="1">
      <c r="A7001" s="24"/>
      <c r="H7001" s="70"/>
      <c r="J7001" s="29"/>
    </row>
    <row r="7002" spans="1:10" hidden="1">
      <c r="A7002" s="24"/>
      <c r="H7002" s="70"/>
      <c r="J7002" s="29"/>
    </row>
    <row r="7003" spans="1:10" hidden="1">
      <c r="A7003" s="24"/>
      <c r="H7003" s="70"/>
      <c r="J7003" s="29"/>
    </row>
    <row r="7004" spans="1:10" hidden="1">
      <c r="A7004" s="24"/>
      <c r="H7004" s="70"/>
      <c r="J7004" s="29"/>
    </row>
    <row r="7005" spans="1:10" hidden="1">
      <c r="A7005" s="24"/>
      <c r="H7005" s="70"/>
      <c r="J7005" s="29"/>
    </row>
    <row r="7006" spans="1:10" hidden="1">
      <c r="A7006" s="24"/>
      <c r="H7006" s="70"/>
      <c r="J7006" s="29"/>
    </row>
    <row r="7007" spans="1:10" hidden="1">
      <c r="A7007" s="24"/>
      <c r="H7007" s="70"/>
      <c r="J7007" s="29"/>
    </row>
    <row r="7008" spans="1:10" hidden="1">
      <c r="A7008" s="24"/>
      <c r="H7008" s="70"/>
      <c r="J7008" s="29"/>
    </row>
    <row r="7009" spans="1:10" hidden="1">
      <c r="A7009" s="24"/>
      <c r="H7009" s="70"/>
      <c r="J7009" s="29"/>
    </row>
    <row r="7010" spans="1:10" hidden="1">
      <c r="A7010" s="24"/>
      <c r="H7010" s="70"/>
      <c r="J7010" s="29"/>
    </row>
    <row r="7011" spans="1:10" hidden="1">
      <c r="A7011" s="24"/>
      <c r="H7011" s="70"/>
      <c r="J7011" s="29"/>
    </row>
    <row r="7012" spans="1:10" hidden="1">
      <c r="A7012" s="24"/>
      <c r="H7012" s="70"/>
      <c r="J7012" s="29"/>
    </row>
    <row r="7013" spans="1:10" hidden="1">
      <c r="A7013" s="24"/>
      <c r="H7013" s="70"/>
      <c r="J7013" s="29"/>
    </row>
    <row r="7014" spans="1:10" hidden="1">
      <c r="A7014" s="24"/>
      <c r="H7014" s="70"/>
      <c r="J7014" s="29"/>
    </row>
    <row r="7015" spans="1:10" hidden="1">
      <c r="A7015" s="24"/>
      <c r="H7015" s="70"/>
      <c r="J7015" s="29"/>
    </row>
    <row r="7016" spans="1:10" hidden="1">
      <c r="A7016" s="24"/>
      <c r="H7016" s="70"/>
      <c r="J7016" s="29"/>
    </row>
    <row r="7017" spans="1:10" hidden="1">
      <c r="A7017" s="24"/>
      <c r="H7017" s="70"/>
      <c r="J7017" s="29"/>
    </row>
    <row r="7018" spans="1:10" hidden="1">
      <c r="A7018" s="24"/>
      <c r="H7018" s="70"/>
      <c r="J7018" s="29"/>
    </row>
    <row r="7019" spans="1:10" hidden="1">
      <c r="A7019" s="24"/>
      <c r="H7019" s="70"/>
      <c r="J7019" s="29"/>
    </row>
    <row r="7020" spans="1:10" hidden="1">
      <c r="A7020" s="24"/>
      <c r="H7020" s="70"/>
      <c r="J7020" s="29"/>
    </row>
    <row r="7021" spans="1:10" hidden="1">
      <c r="A7021" s="24"/>
      <c r="H7021" s="70"/>
      <c r="J7021" s="29"/>
    </row>
    <row r="7022" spans="1:10" hidden="1">
      <c r="A7022" s="24"/>
      <c r="H7022" s="70"/>
      <c r="J7022" s="29"/>
    </row>
    <row r="7023" spans="1:10" hidden="1">
      <c r="A7023" s="24"/>
      <c r="H7023" s="70"/>
      <c r="J7023" s="29"/>
    </row>
    <row r="7024" spans="1:10" hidden="1">
      <c r="A7024" s="24"/>
      <c r="H7024" s="70"/>
      <c r="J7024" s="29"/>
    </row>
    <row r="7025" spans="1:10" hidden="1">
      <c r="A7025" s="24"/>
      <c r="H7025" s="70"/>
      <c r="J7025" s="29"/>
    </row>
    <row r="7026" spans="1:10" hidden="1">
      <c r="A7026" s="24"/>
      <c r="H7026" s="70"/>
      <c r="J7026" s="29"/>
    </row>
    <row r="7027" spans="1:10" hidden="1">
      <c r="A7027" s="24"/>
      <c r="H7027" s="70"/>
      <c r="J7027" s="29"/>
    </row>
    <row r="7028" spans="1:10" hidden="1">
      <c r="A7028" s="24"/>
      <c r="H7028" s="70"/>
      <c r="J7028" s="29"/>
    </row>
    <row r="7029" spans="1:10" hidden="1">
      <c r="A7029" s="24"/>
      <c r="H7029" s="70"/>
      <c r="J7029" s="29"/>
    </row>
    <row r="7030" spans="1:10" hidden="1">
      <c r="A7030" s="24"/>
      <c r="H7030" s="70"/>
      <c r="J7030" s="29"/>
    </row>
    <row r="7031" spans="1:10" hidden="1">
      <c r="A7031" s="24"/>
      <c r="H7031" s="70"/>
      <c r="J7031" s="29"/>
    </row>
    <row r="7032" spans="1:10" hidden="1">
      <c r="A7032" s="24"/>
      <c r="H7032" s="70"/>
      <c r="J7032" s="29"/>
    </row>
    <row r="7033" spans="1:10" hidden="1">
      <c r="A7033" s="24"/>
      <c r="H7033" s="70"/>
      <c r="J7033" s="29"/>
    </row>
    <row r="7034" spans="1:10" hidden="1">
      <c r="A7034" s="24"/>
      <c r="H7034" s="70"/>
      <c r="J7034" s="29"/>
    </row>
    <row r="7035" spans="1:10" hidden="1">
      <c r="A7035" s="24"/>
      <c r="H7035" s="70"/>
      <c r="J7035" s="29"/>
    </row>
    <row r="7036" spans="1:10" hidden="1">
      <c r="A7036" s="24"/>
      <c r="H7036" s="70"/>
      <c r="J7036" s="29"/>
    </row>
    <row r="7037" spans="1:10" hidden="1">
      <c r="A7037" s="24"/>
      <c r="H7037" s="70"/>
      <c r="J7037" s="29"/>
    </row>
    <row r="7038" spans="1:10" hidden="1">
      <c r="A7038" s="24"/>
      <c r="H7038" s="70"/>
      <c r="J7038" s="29"/>
    </row>
    <row r="7039" spans="1:10" hidden="1">
      <c r="A7039" s="24"/>
      <c r="H7039" s="70"/>
      <c r="J7039" s="29"/>
    </row>
    <row r="7040" spans="1:10" hidden="1">
      <c r="A7040" s="24"/>
      <c r="H7040" s="70"/>
      <c r="J7040" s="29"/>
    </row>
    <row r="7041" spans="1:10" hidden="1">
      <c r="A7041" s="24"/>
      <c r="H7041" s="70"/>
      <c r="J7041" s="29"/>
    </row>
    <row r="7042" spans="1:10" hidden="1">
      <c r="A7042" s="24"/>
      <c r="H7042" s="70"/>
      <c r="J7042" s="29"/>
    </row>
    <row r="7043" spans="1:10" hidden="1">
      <c r="A7043" s="24"/>
      <c r="H7043" s="70"/>
      <c r="J7043" s="29"/>
    </row>
    <row r="7044" spans="1:10" hidden="1">
      <c r="A7044" s="24"/>
      <c r="H7044" s="70"/>
      <c r="J7044" s="29"/>
    </row>
    <row r="7045" spans="1:10" hidden="1">
      <c r="A7045" s="24"/>
      <c r="H7045" s="70"/>
      <c r="J7045" s="29"/>
    </row>
    <row r="7046" spans="1:10" hidden="1">
      <c r="A7046" s="24"/>
      <c r="H7046" s="70"/>
      <c r="J7046" s="29"/>
    </row>
    <row r="7047" spans="1:10" hidden="1">
      <c r="A7047" s="24"/>
      <c r="H7047" s="70"/>
      <c r="J7047" s="29"/>
    </row>
    <row r="7048" spans="1:10" hidden="1">
      <c r="A7048" s="24"/>
      <c r="H7048" s="70"/>
      <c r="J7048" s="29"/>
    </row>
    <row r="7049" spans="1:10" hidden="1">
      <c r="A7049" s="24"/>
      <c r="H7049" s="70"/>
      <c r="J7049" s="29"/>
    </row>
    <row r="7050" spans="1:10" hidden="1">
      <c r="A7050" s="24"/>
      <c r="H7050" s="70"/>
      <c r="J7050" s="29"/>
    </row>
    <row r="7051" spans="1:10" hidden="1">
      <c r="A7051" s="24"/>
      <c r="H7051" s="70"/>
      <c r="J7051" s="29"/>
    </row>
    <row r="7052" spans="1:10" hidden="1">
      <c r="A7052" s="24"/>
      <c r="H7052" s="70"/>
      <c r="J7052" s="29"/>
    </row>
    <row r="7053" spans="1:10" hidden="1">
      <c r="A7053" s="24"/>
      <c r="H7053" s="70"/>
      <c r="J7053" s="29"/>
    </row>
    <row r="7054" spans="1:10" hidden="1">
      <c r="A7054" s="24"/>
      <c r="H7054" s="70"/>
      <c r="J7054" s="29"/>
    </row>
    <row r="7055" spans="1:10" hidden="1">
      <c r="A7055" s="24"/>
      <c r="H7055" s="70"/>
      <c r="J7055" s="29"/>
    </row>
    <row r="7056" spans="1:10" hidden="1">
      <c r="A7056" s="24"/>
      <c r="H7056" s="70"/>
      <c r="J7056" s="29"/>
    </row>
    <row r="7057" spans="1:10" hidden="1">
      <c r="A7057" s="24"/>
      <c r="H7057" s="70"/>
      <c r="J7057" s="29"/>
    </row>
    <row r="7058" spans="1:10" hidden="1">
      <c r="A7058" s="24"/>
      <c r="H7058" s="70"/>
      <c r="J7058" s="29"/>
    </row>
    <row r="7059" spans="1:10" hidden="1">
      <c r="A7059" s="24"/>
      <c r="H7059" s="70"/>
      <c r="J7059" s="29"/>
    </row>
    <row r="7060" spans="1:10" hidden="1">
      <c r="A7060" s="24"/>
      <c r="H7060" s="70"/>
      <c r="J7060" s="29"/>
    </row>
    <row r="7061" spans="1:10" hidden="1">
      <c r="A7061" s="24"/>
      <c r="H7061" s="70"/>
      <c r="J7061" s="29"/>
    </row>
    <row r="7062" spans="1:10" hidden="1">
      <c r="A7062" s="24"/>
      <c r="H7062" s="70"/>
      <c r="J7062" s="29"/>
    </row>
    <row r="7063" spans="1:10" hidden="1">
      <c r="A7063" s="24"/>
      <c r="H7063" s="70"/>
      <c r="J7063" s="29"/>
    </row>
    <row r="7064" spans="1:10" hidden="1">
      <c r="A7064" s="24"/>
      <c r="H7064" s="70"/>
      <c r="J7064" s="29"/>
    </row>
    <row r="7065" spans="1:10" hidden="1">
      <c r="A7065" s="24"/>
      <c r="H7065" s="70"/>
      <c r="J7065" s="29"/>
    </row>
    <row r="7066" spans="1:10" hidden="1">
      <c r="A7066" s="24"/>
      <c r="H7066" s="70"/>
      <c r="J7066" s="29"/>
    </row>
    <row r="7067" spans="1:10" hidden="1">
      <c r="A7067" s="24"/>
      <c r="H7067" s="70"/>
      <c r="J7067" s="29"/>
    </row>
    <row r="7068" spans="1:10" hidden="1">
      <c r="A7068" s="24"/>
      <c r="H7068" s="70"/>
      <c r="J7068" s="29"/>
    </row>
    <row r="7069" spans="1:10" hidden="1">
      <c r="A7069" s="24"/>
      <c r="H7069" s="70"/>
      <c r="J7069" s="29"/>
    </row>
    <row r="7070" spans="1:10" hidden="1">
      <c r="A7070" s="24"/>
      <c r="H7070" s="70"/>
      <c r="J7070" s="29"/>
    </row>
    <row r="7071" spans="1:10" hidden="1">
      <c r="A7071" s="24"/>
      <c r="H7071" s="70"/>
      <c r="J7071" s="29"/>
    </row>
    <row r="7072" spans="1:10" hidden="1">
      <c r="A7072" s="24"/>
      <c r="H7072" s="70"/>
      <c r="J7072" s="29"/>
    </row>
    <row r="7073" spans="1:10" hidden="1">
      <c r="A7073" s="24"/>
      <c r="H7073" s="70"/>
      <c r="J7073" s="29"/>
    </row>
    <row r="7074" spans="1:10" hidden="1">
      <c r="A7074" s="24"/>
      <c r="H7074" s="70"/>
      <c r="J7074" s="29"/>
    </row>
    <row r="7075" spans="1:10" hidden="1">
      <c r="A7075" s="24"/>
      <c r="H7075" s="70"/>
      <c r="J7075" s="29"/>
    </row>
    <row r="7076" spans="1:10" hidden="1">
      <c r="A7076" s="24"/>
      <c r="H7076" s="70"/>
      <c r="J7076" s="29"/>
    </row>
    <row r="7077" spans="1:10" hidden="1">
      <c r="A7077" s="24"/>
      <c r="H7077" s="70"/>
      <c r="J7077" s="29"/>
    </row>
    <row r="7078" spans="1:10" hidden="1">
      <c r="A7078" s="24"/>
      <c r="H7078" s="70"/>
      <c r="J7078" s="29"/>
    </row>
    <row r="7079" spans="1:10" hidden="1">
      <c r="A7079" s="24"/>
      <c r="H7079" s="70"/>
      <c r="J7079" s="29"/>
    </row>
    <row r="7080" spans="1:10" hidden="1">
      <c r="A7080" s="24"/>
      <c r="H7080" s="70"/>
      <c r="J7080" s="29"/>
    </row>
    <row r="7081" spans="1:10" hidden="1">
      <c r="A7081" s="24"/>
      <c r="H7081" s="70"/>
      <c r="J7081" s="29"/>
    </row>
    <row r="7082" spans="1:10" hidden="1">
      <c r="A7082" s="24"/>
      <c r="H7082" s="70"/>
      <c r="J7082" s="29"/>
    </row>
    <row r="7083" spans="1:10" hidden="1">
      <c r="A7083" s="24"/>
      <c r="H7083" s="70"/>
      <c r="J7083" s="29"/>
    </row>
    <row r="7084" spans="1:10" hidden="1">
      <c r="A7084" s="24"/>
      <c r="H7084" s="70"/>
      <c r="J7084" s="29"/>
    </row>
    <row r="7085" spans="1:10" hidden="1">
      <c r="A7085" s="24"/>
      <c r="H7085" s="70"/>
      <c r="J7085" s="29"/>
    </row>
    <row r="7086" spans="1:10" hidden="1">
      <c r="A7086" s="24"/>
      <c r="H7086" s="70"/>
      <c r="J7086" s="29"/>
    </row>
    <row r="7087" spans="1:10" hidden="1">
      <c r="A7087" s="24"/>
      <c r="H7087" s="70"/>
      <c r="J7087" s="29"/>
    </row>
    <row r="7088" spans="1:10" hidden="1">
      <c r="A7088" s="24"/>
      <c r="H7088" s="70"/>
      <c r="J7088" s="29"/>
    </row>
    <row r="7089" spans="1:10" hidden="1">
      <c r="A7089" s="24"/>
      <c r="H7089" s="70"/>
      <c r="J7089" s="29"/>
    </row>
    <row r="7090" spans="1:10" hidden="1">
      <c r="A7090" s="24"/>
      <c r="H7090" s="70"/>
      <c r="J7090" s="29"/>
    </row>
    <row r="7091" spans="1:10" hidden="1">
      <c r="A7091" s="24"/>
      <c r="H7091" s="70"/>
      <c r="J7091" s="29"/>
    </row>
    <row r="7092" spans="1:10" hidden="1">
      <c r="A7092" s="24"/>
      <c r="H7092" s="70"/>
      <c r="J7092" s="29"/>
    </row>
    <row r="7093" spans="1:10" hidden="1">
      <c r="A7093" s="24"/>
      <c r="H7093" s="70"/>
      <c r="J7093" s="29"/>
    </row>
    <row r="7094" spans="1:10" hidden="1">
      <c r="A7094" s="24"/>
      <c r="H7094" s="70"/>
      <c r="J7094" s="29"/>
    </row>
    <row r="7095" spans="1:10" hidden="1">
      <c r="A7095" s="24"/>
      <c r="H7095" s="70"/>
      <c r="J7095" s="29"/>
    </row>
    <row r="7096" spans="1:10" hidden="1">
      <c r="A7096" s="24"/>
      <c r="H7096" s="70"/>
      <c r="J7096" s="29"/>
    </row>
    <row r="7097" spans="1:10" hidden="1">
      <c r="A7097" s="24"/>
      <c r="H7097" s="70"/>
      <c r="J7097" s="29"/>
    </row>
    <row r="7098" spans="1:10" hidden="1">
      <c r="A7098" s="24"/>
      <c r="H7098" s="70"/>
      <c r="J7098" s="29"/>
    </row>
    <row r="7099" spans="1:10" hidden="1">
      <c r="A7099" s="24"/>
      <c r="H7099" s="70"/>
      <c r="J7099" s="29"/>
    </row>
    <row r="7100" spans="1:10" hidden="1">
      <c r="A7100" s="24"/>
      <c r="H7100" s="70"/>
      <c r="J7100" s="29"/>
    </row>
    <row r="7101" spans="1:10" hidden="1">
      <c r="A7101" s="24"/>
      <c r="H7101" s="70"/>
      <c r="J7101" s="29"/>
    </row>
    <row r="7102" spans="1:10" hidden="1">
      <c r="A7102" s="24"/>
      <c r="H7102" s="70"/>
      <c r="J7102" s="29"/>
    </row>
    <row r="7103" spans="1:10" hidden="1">
      <c r="A7103" s="24"/>
      <c r="H7103" s="70"/>
      <c r="J7103" s="29"/>
    </row>
    <row r="7104" spans="1:10" hidden="1">
      <c r="A7104" s="24"/>
      <c r="H7104" s="70"/>
      <c r="J7104" s="29"/>
    </row>
    <row r="7105" spans="1:10" hidden="1">
      <c r="A7105" s="24"/>
      <c r="H7105" s="70"/>
      <c r="J7105" s="29"/>
    </row>
    <row r="7106" spans="1:10" hidden="1">
      <c r="A7106" s="24"/>
      <c r="H7106" s="70"/>
      <c r="J7106" s="29"/>
    </row>
    <row r="7107" spans="1:10" hidden="1">
      <c r="A7107" s="24"/>
      <c r="H7107" s="70"/>
      <c r="J7107" s="29"/>
    </row>
    <row r="7108" spans="1:10" hidden="1">
      <c r="A7108" s="24"/>
      <c r="H7108" s="70"/>
      <c r="J7108" s="29"/>
    </row>
    <row r="7109" spans="1:10" hidden="1">
      <c r="A7109" s="24"/>
      <c r="H7109" s="70"/>
      <c r="J7109" s="29"/>
    </row>
    <row r="7110" spans="1:10" hidden="1">
      <c r="A7110" s="24"/>
      <c r="H7110" s="70"/>
      <c r="J7110" s="29"/>
    </row>
    <row r="7111" spans="1:10" hidden="1">
      <c r="A7111" s="24"/>
      <c r="H7111" s="70"/>
      <c r="J7111" s="29"/>
    </row>
    <row r="7112" spans="1:10" hidden="1">
      <c r="A7112" s="24"/>
      <c r="H7112" s="70"/>
      <c r="J7112" s="29"/>
    </row>
    <row r="7113" spans="1:10" hidden="1">
      <c r="A7113" s="24"/>
      <c r="H7113" s="70"/>
      <c r="J7113" s="29"/>
    </row>
    <row r="7114" spans="1:10" hidden="1">
      <c r="A7114" s="24"/>
      <c r="H7114" s="70"/>
      <c r="J7114" s="29"/>
    </row>
    <row r="7115" spans="1:10" hidden="1">
      <c r="A7115" s="24"/>
      <c r="H7115" s="70"/>
      <c r="J7115" s="29"/>
    </row>
    <row r="7116" spans="1:10" hidden="1">
      <c r="A7116" s="24"/>
      <c r="H7116" s="70"/>
      <c r="J7116" s="29"/>
    </row>
    <row r="7117" spans="1:10" hidden="1">
      <c r="A7117" s="24"/>
      <c r="H7117" s="70"/>
      <c r="J7117" s="29"/>
    </row>
    <row r="7118" spans="1:10" hidden="1">
      <c r="A7118" s="24"/>
      <c r="H7118" s="70"/>
      <c r="J7118" s="29"/>
    </row>
    <row r="7119" spans="1:10" hidden="1">
      <c r="A7119" s="24"/>
      <c r="H7119" s="70"/>
      <c r="J7119" s="29"/>
    </row>
    <row r="7120" spans="1:10" hidden="1">
      <c r="A7120" s="24"/>
      <c r="H7120" s="70"/>
      <c r="J7120" s="29"/>
    </row>
    <row r="7121" spans="1:10" hidden="1">
      <c r="A7121" s="24"/>
      <c r="H7121" s="70"/>
      <c r="J7121" s="29"/>
    </row>
    <row r="7122" spans="1:10" hidden="1">
      <c r="A7122" s="24"/>
      <c r="H7122" s="70"/>
      <c r="J7122" s="29"/>
    </row>
    <row r="7123" spans="1:10" hidden="1">
      <c r="A7123" s="24"/>
      <c r="H7123" s="70"/>
      <c r="J7123" s="29"/>
    </row>
    <row r="7124" spans="1:10" hidden="1">
      <c r="A7124" s="24"/>
      <c r="H7124" s="70"/>
      <c r="J7124" s="29"/>
    </row>
    <row r="7125" spans="1:10" hidden="1">
      <c r="A7125" s="24"/>
      <c r="H7125" s="70"/>
      <c r="J7125" s="29"/>
    </row>
    <row r="7126" spans="1:10" hidden="1">
      <c r="A7126" s="24"/>
      <c r="H7126" s="70"/>
      <c r="J7126" s="29"/>
    </row>
    <row r="7127" spans="1:10" hidden="1">
      <c r="A7127" s="24"/>
      <c r="H7127" s="70"/>
      <c r="J7127" s="29"/>
    </row>
    <row r="7128" spans="1:10" hidden="1">
      <c r="A7128" s="24"/>
      <c r="H7128" s="70"/>
      <c r="J7128" s="29"/>
    </row>
    <row r="7129" spans="1:10" hidden="1">
      <c r="A7129" s="24"/>
      <c r="H7129" s="70"/>
      <c r="J7129" s="29"/>
    </row>
    <row r="7130" spans="1:10" hidden="1">
      <c r="A7130" s="24"/>
      <c r="H7130" s="70"/>
      <c r="J7130" s="29"/>
    </row>
    <row r="7131" spans="1:10" hidden="1">
      <c r="A7131" s="24"/>
      <c r="H7131" s="70"/>
      <c r="J7131" s="29"/>
    </row>
    <row r="7132" spans="1:10" hidden="1">
      <c r="A7132" s="24"/>
      <c r="H7132" s="70"/>
      <c r="J7132" s="29"/>
    </row>
    <row r="7133" spans="1:10" hidden="1">
      <c r="A7133" s="24"/>
      <c r="H7133" s="70"/>
      <c r="J7133" s="29"/>
    </row>
    <row r="7134" spans="1:10" hidden="1">
      <c r="A7134" s="24"/>
      <c r="H7134" s="70"/>
      <c r="J7134" s="29"/>
    </row>
    <row r="7135" spans="1:10" hidden="1">
      <c r="A7135" s="24"/>
      <c r="H7135" s="70"/>
      <c r="J7135" s="29"/>
    </row>
    <row r="7136" spans="1:10" hidden="1">
      <c r="A7136" s="24"/>
      <c r="H7136" s="70"/>
      <c r="J7136" s="29"/>
    </row>
    <row r="7137" spans="1:10" hidden="1">
      <c r="A7137" s="24"/>
      <c r="H7137" s="70"/>
      <c r="J7137" s="29"/>
    </row>
    <row r="7138" spans="1:10" hidden="1">
      <c r="A7138" s="24"/>
      <c r="H7138" s="70"/>
      <c r="J7138" s="29"/>
    </row>
    <row r="7139" spans="1:10" hidden="1">
      <c r="A7139" s="24"/>
      <c r="H7139" s="70"/>
      <c r="J7139" s="29"/>
    </row>
    <row r="7140" spans="1:10" hidden="1">
      <c r="A7140" s="24"/>
      <c r="H7140" s="70"/>
      <c r="J7140" s="29"/>
    </row>
    <row r="7141" spans="1:10" hidden="1">
      <c r="A7141" s="24"/>
      <c r="H7141" s="70"/>
      <c r="J7141" s="29"/>
    </row>
    <row r="7142" spans="1:10" hidden="1">
      <c r="A7142" s="24"/>
      <c r="H7142" s="70"/>
      <c r="J7142" s="29"/>
    </row>
    <row r="7143" spans="1:10" hidden="1">
      <c r="A7143" s="24"/>
      <c r="H7143" s="70"/>
      <c r="J7143" s="29"/>
    </row>
    <row r="7144" spans="1:10" hidden="1">
      <c r="A7144" s="24"/>
      <c r="H7144" s="70"/>
      <c r="J7144" s="29"/>
    </row>
    <row r="7145" spans="1:10" hidden="1">
      <c r="A7145" s="24"/>
      <c r="H7145" s="70"/>
      <c r="J7145" s="29"/>
    </row>
    <row r="7146" spans="1:10" hidden="1">
      <c r="A7146" s="24"/>
      <c r="H7146" s="70"/>
      <c r="J7146" s="29"/>
    </row>
    <row r="7147" spans="1:10" hidden="1">
      <c r="A7147" s="24"/>
      <c r="H7147" s="70"/>
      <c r="J7147" s="29"/>
    </row>
    <row r="7148" spans="1:10" hidden="1">
      <c r="A7148" s="24"/>
      <c r="H7148" s="70"/>
      <c r="J7148" s="29"/>
    </row>
    <row r="7149" spans="1:10" hidden="1">
      <c r="A7149" s="24"/>
      <c r="H7149" s="70"/>
      <c r="J7149" s="29"/>
    </row>
    <row r="7150" spans="1:10" hidden="1">
      <c r="A7150" s="24"/>
      <c r="H7150" s="70"/>
      <c r="J7150" s="29"/>
    </row>
    <row r="7151" spans="1:10" hidden="1">
      <c r="A7151" s="24"/>
      <c r="H7151" s="70"/>
      <c r="J7151" s="29"/>
    </row>
    <row r="7152" spans="1:10" hidden="1">
      <c r="A7152" s="24"/>
      <c r="H7152" s="70"/>
      <c r="J7152" s="29"/>
    </row>
    <row r="7153" spans="1:10" hidden="1">
      <c r="A7153" s="24"/>
      <c r="H7153" s="70"/>
      <c r="J7153" s="29"/>
    </row>
    <row r="7154" spans="1:10" hidden="1">
      <c r="A7154" s="24"/>
      <c r="H7154" s="70"/>
      <c r="J7154" s="29"/>
    </row>
    <row r="7155" spans="1:10" hidden="1">
      <c r="A7155" s="24"/>
      <c r="H7155" s="70"/>
      <c r="J7155" s="29"/>
    </row>
    <row r="7156" spans="1:10" hidden="1">
      <c r="A7156" s="24"/>
      <c r="H7156" s="70"/>
      <c r="J7156" s="29"/>
    </row>
    <row r="7157" spans="1:10" hidden="1">
      <c r="A7157" s="24"/>
      <c r="H7157" s="70"/>
      <c r="J7157" s="29"/>
    </row>
    <row r="7158" spans="1:10" hidden="1">
      <c r="A7158" s="24"/>
      <c r="H7158" s="70"/>
      <c r="J7158" s="29"/>
    </row>
    <row r="7159" spans="1:10" hidden="1">
      <c r="A7159" s="24"/>
      <c r="H7159" s="70"/>
      <c r="J7159" s="29"/>
    </row>
    <row r="7160" spans="1:10" hidden="1">
      <c r="A7160" s="24"/>
      <c r="H7160" s="70"/>
      <c r="J7160" s="29"/>
    </row>
    <row r="7161" spans="1:10" hidden="1">
      <c r="A7161" s="24"/>
      <c r="H7161" s="70"/>
      <c r="J7161" s="29"/>
    </row>
    <row r="7162" spans="1:10" hidden="1">
      <c r="A7162" s="24"/>
      <c r="H7162" s="70"/>
      <c r="J7162" s="29"/>
    </row>
    <row r="7163" spans="1:10" hidden="1">
      <c r="A7163" s="24"/>
      <c r="H7163" s="70"/>
      <c r="J7163" s="29"/>
    </row>
    <row r="7164" spans="1:10" hidden="1">
      <c r="A7164" s="24"/>
      <c r="H7164" s="70"/>
      <c r="J7164" s="29"/>
    </row>
    <row r="7165" spans="1:10" hidden="1">
      <c r="A7165" s="24"/>
      <c r="H7165" s="70"/>
      <c r="J7165" s="29"/>
    </row>
    <row r="7166" spans="1:10" hidden="1">
      <c r="A7166" s="24"/>
      <c r="H7166" s="70"/>
      <c r="J7166" s="29"/>
    </row>
    <row r="7167" spans="1:10" hidden="1">
      <c r="A7167" s="24"/>
      <c r="H7167" s="70"/>
      <c r="J7167" s="29"/>
    </row>
    <row r="7168" spans="1:10" hidden="1">
      <c r="A7168" s="24"/>
      <c r="H7168" s="70"/>
      <c r="J7168" s="29"/>
    </row>
    <row r="7169" spans="1:10" hidden="1">
      <c r="A7169" s="24"/>
      <c r="H7169" s="70"/>
      <c r="J7169" s="29"/>
    </row>
    <row r="7170" spans="1:10" hidden="1">
      <c r="A7170" s="24"/>
      <c r="H7170" s="70"/>
      <c r="J7170" s="29"/>
    </row>
    <row r="7171" spans="1:10" hidden="1">
      <c r="A7171" s="24"/>
      <c r="H7171" s="70"/>
      <c r="J7171" s="29"/>
    </row>
    <row r="7172" spans="1:10" hidden="1">
      <c r="A7172" s="24"/>
      <c r="H7172" s="70"/>
      <c r="J7172" s="29"/>
    </row>
    <row r="7173" spans="1:10" hidden="1">
      <c r="A7173" s="24"/>
      <c r="H7173" s="70"/>
      <c r="J7173" s="29"/>
    </row>
    <row r="7174" spans="1:10" hidden="1">
      <c r="A7174" s="24"/>
      <c r="H7174" s="70"/>
      <c r="J7174" s="29"/>
    </row>
    <row r="7175" spans="1:10" hidden="1">
      <c r="A7175" s="24"/>
      <c r="H7175" s="70"/>
      <c r="J7175" s="29"/>
    </row>
    <row r="7176" spans="1:10" hidden="1">
      <c r="A7176" s="24"/>
      <c r="H7176" s="70"/>
      <c r="J7176" s="29"/>
    </row>
    <row r="7177" spans="1:10" hidden="1">
      <c r="A7177" s="24"/>
      <c r="H7177" s="70"/>
      <c r="J7177" s="29"/>
    </row>
    <row r="7178" spans="1:10" hidden="1">
      <c r="A7178" s="24"/>
      <c r="H7178" s="70"/>
      <c r="J7178" s="29"/>
    </row>
    <row r="7179" spans="1:10" hidden="1">
      <c r="A7179" s="24"/>
      <c r="H7179" s="70"/>
      <c r="J7179" s="29"/>
    </row>
    <row r="7180" spans="1:10" hidden="1">
      <c r="A7180" s="24"/>
      <c r="H7180" s="70"/>
      <c r="J7180" s="29"/>
    </row>
    <row r="7181" spans="1:10" hidden="1">
      <c r="A7181" s="24"/>
      <c r="H7181" s="70"/>
      <c r="J7181" s="29"/>
    </row>
    <row r="7182" spans="1:10" hidden="1">
      <c r="A7182" s="24"/>
      <c r="H7182" s="70"/>
      <c r="J7182" s="29"/>
    </row>
    <row r="7183" spans="1:10" hidden="1">
      <c r="A7183" s="24"/>
      <c r="H7183" s="70"/>
      <c r="J7183" s="29"/>
    </row>
    <row r="7184" spans="1:10" hidden="1">
      <c r="A7184" s="24"/>
      <c r="H7184" s="70"/>
      <c r="J7184" s="29"/>
    </row>
    <row r="7185" spans="1:10" hidden="1">
      <c r="A7185" s="24"/>
      <c r="H7185" s="70"/>
      <c r="J7185" s="29"/>
    </row>
    <row r="7186" spans="1:10" hidden="1">
      <c r="A7186" s="24"/>
      <c r="H7186" s="70"/>
      <c r="J7186" s="29"/>
    </row>
    <row r="7187" spans="1:10" hidden="1">
      <c r="A7187" s="24"/>
      <c r="H7187" s="70"/>
      <c r="J7187" s="29"/>
    </row>
    <row r="7188" spans="1:10" hidden="1">
      <c r="A7188" s="24"/>
      <c r="H7188" s="70"/>
      <c r="J7188" s="29"/>
    </row>
    <row r="7189" spans="1:10" hidden="1">
      <c r="A7189" s="24"/>
      <c r="H7189" s="70"/>
      <c r="J7189" s="29"/>
    </row>
    <row r="7190" spans="1:10" hidden="1">
      <c r="A7190" s="24"/>
      <c r="H7190" s="70"/>
      <c r="J7190" s="29"/>
    </row>
    <row r="7191" spans="1:10" hidden="1">
      <c r="A7191" s="24"/>
      <c r="H7191" s="70"/>
      <c r="J7191" s="29"/>
    </row>
    <row r="7192" spans="1:10" hidden="1">
      <c r="A7192" s="24"/>
      <c r="H7192" s="70"/>
      <c r="J7192" s="29"/>
    </row>
    <row r="7193" spans="1:10" hidden="1">
      <c r="A7193" s="24"/>
      <c r="H7193" s="70"/>
      <c r="J7193" s="29"/>
    </row>
    <row r="7194" spans="1:10" hidden="1">
      <c r="A7194" s="24"/>
      <c r="H7194" s="70"/>
      <c r="J7194" s="29"/>
    </row>
    <row r="7195" spans="1:10" hidden="1">
      <c r="A7195" s="24"/>
      <c r="H7195" s="70"/>
      <c r="J7195" s="29"/>
    </row>
    <row r="7196" spans="1:10" hidden="1">
      <c r="A7196" s="24"/>
      <c r="H7196" s="70"/>
      <c r="J7196" s="29"/>
    </row>
    <row r="7197" spans="1:10" hidden="1">
      <c r="A7197" s="24"/>
      <c r="H7197" s="70"/>
      <c r="J7197" s="29"/>
    </row>
    <row r="7198" spans="1:10" hidden="1">
      <c r="A7198" s="24"/>
      <c r="H7198" s="70"/>
      <c r="J7198" s="29"/>
    </row>
    <row r="7199" spans="1:10" hidden="1">
      <c r="A7199" s="24"/>
      <c r="H7199" s="70"/>
      <c r="J7199" s="29"/>
    </row>
    <row r="7200" spans="1:10" hidden="1">
      <c r="A7200" s="24"/>
      <c r="H7200" s="70"/>
      <c r="J7200" s="29"/>
    </row>
    <row r="7201" spans="1:10" hidden="1">
      <c r="A7201" s="24"/>
      <c r="H7201" s="70"/>
      <c r="J7201" s="29"/>
    </row>
    <row r="7202" spans="1:10" hidden="1">
      <c r="A7202" s="24"/>
      <c r="H7202" s="70"/>
      <c r="J7202" s="29"/>
    </row>
    <row r="7203" spans="1:10" hidden="1">
      <c r="A7203" s="24"/>
      <c r="H7203" s="70"/>
      <c r="J7203" s="29"/>
    </row>
    <row r="7204" spans="1:10" hidden="1">
      <c r="A7204" s="24"/>
      <c r="H7204" s="70"/>
      <c r="J7204" s="29"/>
    </row>
    <row r="7205" spans="1:10" hidden="1">
      <c r="A7205" s="24"/>
      <c r="H7205" s="70"/>
      <c r="J7205" s="29"/>
    </row>
    <row r="7206" spans="1:10" hidden="1">
      <c r="A7206" s="24"/>
      <c r="H7206" s="70"/>
      <c r="J7206" s="29"/>
    </row>
    <row r="7207" spans="1:10" hidden="1">
      <c r="A7207" s="24"/>
      <c r="H7207" s="70"/>
      <c r="J7207" s="29"/>
    </row>
    <row r="7208" spans="1:10" hidden="1">
      <c r="A7208" s="24"/>
      <c r="H7208" s="70"/>
      <c r="J7208" s="29"/>
    </row>
    <row r="7209" spans="1:10" hidden="1">
      <c r="A7209" s="24"/>
      <c r="H7209" s="70"/>
      <c r="J7209" s="29"/>
    </row>
    <row r="7210" spans="1:10" hidden="1">
      <c r="A7210" s="24"/>
      <c r="H7210" s="70"/>
      <c r="J7210" s="29"/>
    </row>
    <row r="7211" spans="1:10" hidden="1">
      <c r="A7211" s="24"/>
      <c r="H7211" s="70"/>
      <c r="J7211" s="29"/>
    </row>
    <row r="7212" spans="1:10" hidden="1">
      <c r="A7212" s="24"/>
      <c r="H7212" s="70"/>
      <c r="J7212" s="29"/>
    </row>
    <row r="7213" spans="1:10" hidden="1">
      <c r="A7213" s="24"/>
      <c r="H7213" s="70"/>
      <c r="J7213" s="29"/>
    </row>
    <row r="7214" spans="1:10" hidden="1">
      <c r="A7214" s="24"/>
      <c r="H7214" s="70"/>
      <c r="J7214" s="29"/>
    </row>
    <row r="7215" spans="1:10" hidden="1">
      <c r="A7215" s="24"/>
      <c r="H7215" s="70"/>
      <c r="J7215" s="29"/>
    </row>
    <row r="7216" spans="1:10" hidden="1">
      <c r="A7216" s="24"/>
      <c r="H7216" s="70"/>
      <c r="J7216" s="29"/>
    </row>
    <row r="7217" spans="1:10" hidden="1">
      <c r="A7217" s="24"/>
      <c r="H7217" s="70"/>
      <c r="J7217" s="29"/>
    </row>
    <row r="7218" spans="1:10" hidden="1">
      <c r="A7218" s="24"/>
      <c r="H7218" s="70"/>
      <c r="J7218" s="29"/>
    </row>
    <row r="7219" spans="1:10" hidden="1">
      <c r="A7219" s="24"/>
      <c r="H7219" s="70"/>
      <c r="J7219" s="29"/>
    </row>
    <row r="7220" spans="1:10" hidden="1">
      <c r="A7220" s="24"/>
      <c r="H7220" s="70"/>
      <c r="J7220" s="29"/>
    </row>
    <row r="7221" spans="1:10" hidden="1">
      <c r="A7221" s="24"/>
      <c r="H7221" s="70"/>
      <c r="J7221" s="29"/>
    </row>
    <row r="7222" spans="1:10" hidden="1">
      <c r="A7222" s="24"/>
      <c r="H7222" s="70"/>
      <c r="J7222" s="29"/>
    </row>
    <row r="7223" spans="1:10" hidden="1">
      <c r="A7223" s="24"/>
      <c r="H7223" s="70"/>
      <c r="J7223" s="29"/>
    </row>
    <row r="7224" spans="1:10" hidden="1">
      <c r="A7224" s="24"/>
      <c r="H7224" s="70"/>
      <c r="J7224" s="29"/>
    </row>
    <row r="7225" spans="1:10" hidden="1">
      <c r="A7225" s="24"/>
      <c r="H7225" s="70"/>
      <c r="J7225" s="29"/>
    </row>
    <row r="7226" spans="1:10" hidden="1">
      <c r="A7226" s="24"/>
      <c r="H7226" s="70"/>
      <c r="J7226" s="29"/>
    </row>
    <row r="7227" spans="1:10" hidden="1">
      <c r="A7227" s="24"/>
      <c r="H7227" s="70"/>
      <c r="J7227" s="29"/>
    </row>
    <row r="7228" spans="1:10" hidden="1">
      <c r="A7228" s="24"/>
      <c r="H7228" s="70"/>
      <c r="J7228" s="29"/>
    </row>
    <row r="7229" spans="1:10" hidden="1">
      <c r="A7229" s="24"/>
      <c r="H7229" s="70"/>
      <c r="J7229" s="29"/>
    </row>
    <row r="7230" spans="1:10" hidden="1">
      <c r="A7230" s="24"/>
      <c r="H7230" s="70"/>
      <c r="J7230" s="29"/>
    </row>
    <row r="7231" spans="1:10" hidden="1">
      <c r="A7231" s="24"/>
      <c r="H7231" s="70"/>
      <c r="J7231" s="29"/>
    </row>
    <row r="7232" spans="1:10" hidden="1">
      <c r="A7232" s="24"/>
      <c r="H7232" s="70"/>
      <c r="J7232" s="29"/>
    </row>
    <row r="7233" spans="1:10" hidden="1">
      <c r="A7233" s="24"/>
      <c r="H7233" s="70"/>
      <c r="J7233" s="29"/>
    </row>
    <row r="7234" spans="1:10" hidden="1">
      <c r="A7234" s="24"/>
      <c r="H7234" s="70"/>
      <c r="J7234" s="29"/>
    </row>
    <row r="7235" spans="1:10" hidden="1">
      <c r="A7235" s="24"/>
      <c r="H7235" s="70"/>
      <c r="J7235" s="29"/>
    </row>
    <row r="7236" spans="1:10" hidden="1">
      <c r="A7236" s="24"/>
      <c r="H7236" s="70"/>
      <c r="J7236" s="29"/>
    </row>
    <row r="7237" spans="1:10" hidden="1">
      <c r="A7237" s="24"/>
      <c r="H7237" s="70"/>
      <c r="J7237" s="29"/>
    </row>
    <row r="7238" spans="1:10" hidden="1">
      <c r="A7238" s="24"/>
      <c r="H7238" s="70"/>
      <c r="J7238" s="29"/>
    </row>
    <row r="7239" spans="1:10" hidden="1">
      <c r="A7239" s="24"/>
      <c r="H7239" s="70"/>
      <c r="J7239" s="29"/>
    </row>
    <row r="7240" spans="1:10" hidden="1">
      <c r="A7240" s="24"/>
      <c r="H7240" s="70"/>
      <c r="J7240" s="29"/>
    </row>
    <row r="7241" spans="1:10" hidden="1">
      <c r="A7241" s="24"/>
      <c r="H7241" s="70"/>
      <c r="J7241" s="29"/>
    </row>
    <row r="7242" spans="1:10" hidden="1">
      <c r="A7242" s="24"/>
      <c r="H7242" s="70"/>
      <c r="J7242" s="29"/>
    </row>
    <row r="7243" spans="1:10" hidden="1">
      <c r="A7243" s="24"/>
      <c r="H7243" s="70"/>
      <c r="J7243" s="29"/>
    </row>
    <row r="7244" spans="1:10" hidden="1">
      <c r="A7244" s="24"/>
      <c r="H7244" s="70"/>
      <c r="J7244" s="29"/>
    </row>
    <row r="7245" spans="1:10" hidden="1">
      <c r="A7245" s="24"/>
      <c r="H7245" s="70"/>
      <c r="J7245" s="29"/>
    </row>
    <row r="7246" spans="1:10" hidden="1">
      <c r="A7246" s="24"/>
      <c r="H7246" s="70"/>
      <c r="J7246" s="29"/>
    </row>
    <row r="7247" spans="1:10" hidden="1">
      <c r="A7247" s="24"/>
      <c r="H7247" s="70"/>
      <c r="J7247" s="29"/>
    </row>
    <row r="7248" spans="1:10" hidden="1">
      <c r="A7248" s="24"/>
      <c r="H7248" s="70"/>
      <c r="J7248" s="29"/>
    </row>
    <row r="7249" spans="1:10" hidden="1">
      <c r="A7249" s="24"/>
      <c r="H7249" s="70"/>
      <c r="J7249" s="29"/>
    </row>
    <row r="7250" spans="1:10" hidden="1">
      <c r="A7250" s="24"/>
      <c r="H7250" s="70"/>
      <c r="J7250" s="29"/>
    </row>
    <row r="7251" spans="1:10" hidden="1">
      <c r="A7251" s="24"/>
      <c r="H7251" s="70"/>
      <c r="J7251" s="29"/>
    </row>
    <row r="7252" spans="1:10" hidden="1">
      <c r="A7252" s="24"/>
      <c r="H7252" s="70"/>
      <c r="J7252" s="29"/>
    </row>
    <row r="7253" spans="1:10" hidden="1">
      <c r="A7253" s="24"/>
      <c r="H7253" s="70"/>
      <c r="J7253" s="29"/>
    </row>
    <row r="7254" spans="1:10" hidden="1">
      <c r="A7254" s="24"/>
      <c r="H7254" s="70"/>
      <c r="J7254" s="29"/>
    </row>
    <row r="7255" spans="1:10" hidden="1">
      <c r="A7255" s="24"/>
      <c r="H7255" s="70"/>
      <c r="J7255" s="29"/>
    </row>
    <row r="7256" spans="1:10" hidden="1">
      <c r="A7256" s="24"/>
      <c r="H7256" s="70"/>
      <c r="J7256" s="29"/>
    </row>
    <row r="7257" spans="1:10" hidden="1">
      <c r="A7257" s="24"/>
      <c r="H7257" s="70"/>
      <c r="J7257" s="29"/>
    </row>
    <row r="7258" spans="1:10" hidden="1">
      <c r="A7258" s="24"/>
      <c r="H7258" s="70"/>
      <c r="J7258" s="29"/>
    </row>
    <row r="7259" spans="1:10" hidden="1">
      <c r="A7259" s="24"/>
      <c r="H7259" s="70"/>
      <c r="J7259" s="29"/>
    </row>
    <row r="7260" spans="1:10" hidden="1">
      <c r="A7260" s="24"/>
      <c r="H7260" s="70"/>
      <c r="J7260" s="29"/>
    </row>
    <row r="7261" spans="1:10" hidden="1">
      <c r="A7261" s="24"/>
      <c r="H7261" s="70"/>
      <c r="J7261" s="29"/>
    </row>
    <row r="7262" spans="1:10" hidden="1">
      <c r="A7262" s="24"/>
      <c r="H7262" s="70"/>
      <c r="J7262" s="29"/>
    </row>
    <row r="7263" spans="1:10" hidden="1">
      <c r="A7263" s="24"/>
      <c r="H7263" s="70"/>
      <c r="J7263" s="29"/>
    </row>
    <row r="7264" spans="1:10" hidden="1">
      <c r="A7264" s="24"/>
      <c r="H7264" s="70"/>
      <c r="J7264" s="29"/>
    </row>
    <row r="7265" spans="1:10" hidden="1">
      <c r="A7265" s="24"/>
      <c r="H7265" s="70"/>
      <c r="J7265" s="29"/>
    </row>
    <row r="7266" spans="1:10" hidden="1">
      <c r="A7266" s="24"/>
      <c r="H7266" s="70"/>
      <c r="J7266" s="29"/>
    </row>
    <row r="7267" spans="1:10" hidden="1">
      <c r="A7267" s="24"/>
      <c r="H7267" s="70"/>
      <c r="J7267" s="29"/>
    </row>
    <row r="7268" spans="1:10" hidden="1">
      <c r="A7268" s="24"/>
      <c r="H7268" s="70"/>
      <c r="J7268" s="29"/>
    </row>
    <row r="7269" spans="1:10" hidden="1">
      <c r="A7269" s="24"/>
      <c r="H7269" s="70"/>
      <c r="J7269" s="29"/>
    </row>
    <row r="7270" spans="1:10" hidden="1">
      <c r="A7270" s="24"/>
      <c r="H7270" s="70"/>
      <c r="J7270" s="29"/>
    </row>
    <row r="7271" spans="1:10" hidden="1">
      <c r="A7271" s="24"/>
      <c r="H7271" s="70"/>
      <c r="J7271" s="29"/>
    </row>
    <row r="7272" spans="1:10" hidden="1">
      <c r="A7272" s="24"/>
      <c r="H7272" s="70"/>
      <c r="J7272" s="29"/>
    </row>
    <row r="7273" spans="1:10" hidden="1">
      <c r="A7273" s="24"/>
      <c r="H7273" s="70"/>
      <c r="J7273" s="29"/>
    </row>
    <row r="7274" spans="1:10" hidden="1">
      <c r="A7274" s="24"/>
      <c r="H7274" s="70"/>
      <c r="J7274" s="29"/>
    </row>
    <row r="7275" spans="1:10" hidden="1">
      <c r="A7275" s="24"/>
      <c r="H7275" s="70"/>
      <c r="J7275" s="29"/>
    </row>
    <row r="7276" spans="1:10" hidden="1">
      <c r="A7276" s="24"/>
      <c r="H7276" s="70"/>
      <c r="J7276" s="29"/>
    </row>
    <row r="7277" spans="1:10" hidden="1">
      <c r="A7277" s="24"/>
      <c r="H7277" s="70"/>
      <c r="J7277" s="29"/>
    </row>
    <row r="7278" spans="1:10" hidden="1">
      <c r="A7278" s="24"/>
      <c r="H7278" s="70"/>
      <c r="J7278" s="29"/>
    </row>
    <row r="7279" spans="1:10" hidden="1">
      <c r="A7279" s="24"/>
      <c r="H7279" s="70"/>
      <c r="J7279" s="29"/>
    </row>
    <row r="7280" spans="1:10" hidden="1">
      <c r="A7280" s="24"/>
      <c r="H7280" s="70"/>
      <c r="J7280" s="29"/>
    </row>
    <row r="7281" spans="1:10" hidden="1">
      <c r="A7281" s="24"/>
      <c r="H7281" s="70"/>
      <c r="J7281" s="29"/>
    </row>
    <row r="7282" spans="1:10" hidden="1">
      <c r="A7282" s="24"/>
      <c r="H7282" s="70"/>
      <c r="J7282" s="29"/>
    </row>
    <row r="7283" spans="1:10" hidden="1">
      <c r="A7283" s="24"/>
      <c r="H7283" s="70"/>
      <c r="J7283" s="29"/>
    </row>
    <row r="7284" spans="1:10" hidden="1">
      <c r="A7284" s="24"/>
      <c r="H7284" s="70"/>
      <c r="J7284" s="29"/>
    </row>
    <row r="7285" spans="1:10" hidden="1">
      <c r="A7285" s="24"/>
      <c r="H7285" s="70"/>
      <c r="J7285" s="29"/>
    </row>
    <row r="7286" spans="1:10" hidden="1">
      <c r="A7286" s="24"/>
      <c r="H7286" s="70"/>
      <c r="J7286" s="29"/>
    </row>
    <row r="7287" spans="1:10" hidden="1">
      <c r="A7287" s="24"/>
      <c r="H7287" s="70"/>
      <c r="J7287" s="29"/>
    </row>
    <row r="7288" spans="1:10" hidden="1">
      <c r="A7288" s="24"/>
      <c r="H7288" s="70"/>
      <c r="J7288" s="29"/>
    </row>
    <row r="7289" spans="1:10" hidden="1">
      <c r="A7289" s="24"/>
      <c r="H7289" s="70"/>
      <c r="J7289" s="29"/>
    </row>
    <row r="7290" spans="1:10" hidden="1">
      <c r="A7290" s="24"/>
      <c r="H7290" s="70"/>
      <c r="J7290" s="29"/>
    </row>
    <row r="7291" spans="1:10" hidden="1">
      <c r="A7291" s="24"/>
      <c r="H7291" s="70"/>
      <c r="J7291" s="29"/>
    </row>
    <row r="7292" spans="1:10" hidden="1">
      <c r="A7292" s="24"/>
      <c r="H7292" s="70"/>
      <c r="J7292" s="29"/>
    </row>
    <row r="7293" spans="1:10" hidden="1">
      <c r="A7293" s="24"/>
      <c r="H7293" s="70"/>
      <c r="J7293" s="29"/>
    </row>
    <row r="7294" spans="1:10" hidden="1">
      <c r="A7294" s="24"/>
      <c r="H7294" s="70"/>
      <c r="J7294" s="29"/>
    </row>
    <row r="7295" spans="1:10" hidden="1">
      <c r="A7295" s="24"/>
      <c r="H7295" s="70"/>
      <c r="J7295" s="29"/>
    </row>
    <row r="7296" spans="1:10" hidden="1">
      <c r="A7296" s="24"/>
      <c r="H7296" s="70"/>
      <c r="J7296" s="29"/>
    </row>
    <row r="7297" spans="1:10" hidden="1">
      <c r="A7297" s="24"/>
      <c r="H7297" s="70"/>
      <c r="J7297" s="29"/>
    </row>
    <row r="7298" spans="1:10" hidden="1">
      <c r="A7298" s="24"/>
      <c r="H7298" s="70"/>
      <c r="J7298" s="29"/>
    </row>
    <row r="7299" spans="1:10" hidden="1">
      <c r="A7299" s="24"/>
      <c r="H7299" s="70"/>
      <c r="J7299" s="29"/>
    </row>
    <row r="7300" spans="1:10" hidden="1">
      <c r="A7300" s="24"/>
      <c r="H7300" s="70"/>
      <c r="J7300" s="29"/>
    </row>
    <row r="7301" spans="1:10" hidden="1">
      <c r="A7301" s="24"/>
      <c r="H7301" s="70"/>
      <c r="J7301" s="29"/>
    </row>
    <row r="7302" spans="1:10" hidden="1">
      <c r="A7302" s="24"/>
      <c r="H7302" s="70"/>
      <c r="J7302" s="29"/>
    </row>
    <row r="7303" spans="1:10" hidden="1">
      <c r="A7303" s="24"/>
      <c r="H7303" s="70"/>
      <c r="J7303" s="29"/>
    </row>
    <row r="7304" spans="1:10" hidden="1">
      <c r="A7304" s="24"/>
      <c r="H7304" s="70"/>
      <c r="J7304" s="29"/>
    </row>
    <row r="7305" spans="1:10" hidden="1">
      <c r="A7305" s="24"/>
      <c r="H7305" s="70"/>
      <c r="J7305" s="29"/>
    </row>
    <row r="7306" spans="1:10" hidden="1">
      <c r="A7306" s="24"/>
      <c r="H7306" s="70"/>
      <c r="J7306" s="29"/>
    </row>
    <row r="7307" spans="1:10" hidden="1">
      <c r="A7307" s="24"/>
      <c r="H7307" s="70"/>
      <c r="J7307" s="29"/>
    </row>
    <row r="7308" spans="1:10" hidden="1">
      <c r="A7308" s="24"/>
      <c r="H7308" s="70"/>
      <c r="J7308" s="29"/>
    </row>
    <row r="7309" spans="1:10" hidden="1">
      <c r="A7309" s="24"/>
      <c r="H7309" s="70"/>
      <c r="J7309" s="29"/>
    </row>
    <row r="7310" spans="1:10" hidden="1">
      <c r="A7310" s="24"/>
      <c r="H7310" s="70"/>
      <c r="J7310" s="29"/>
    </row>
    <row r="7311" spans="1:10" hidden="1">
      <c r="A7311" s="24"/>
      <c r="H7311" s="70"/>
      <c r="J7311" s="29"/>
    </row>
    <row r="7312" spans="1:10" hidden="1">
      <c r="A7312" s="24"/>
      <c r="H7312" s="70"/>
      <c r="J7312" s="29"/>
    </row>
    <row r="7313" spans="1:10" hidden="1">
      <c r="A7313" s="24"/>
      <c r="H7313" s="70"/>
      <c r="J7313" s="29"/>
    </row>
    <row r="7314" spans="1:10" hidden="1">
      <c r="A7314" s="24"/>
      <c r="H7314" s="70"/>
      <c r="J7314" s="29"/>
    </row>
    <row r="7315" spans="1:10" hidden="1">
      <c r="A7315" s="24"/>
      <c r="H7315" s="70"/>
      <c r="J7315" s="29"/>
    </row>
    <row r="7316" spans="1:10" hidden="1">
      <c r="A7316" s="24"/>
      <c r="H7316" s="70"/>
      <c r="J7316" s="29"/>
    </row>
    <row r="7317" spans="1:10" hidden="1">
      <c r="A7317" s="24"/>
      <c r="H7317" s="70"/>
      <c r="J7317" s="29"/>
    </row>
    <row r="7318" spans="1:10" hidden="1">
      <c r="A7318" s="24"/>
      <c r="H7318" s="70"/>
      <c r="J7318" s="29"/>
    </row>
    <row r="7319" spans="1:10" hidden="1">
      <c r="A7319" s="24"/>
      <c r="H7319" s="70"/>
      <c r="J7319" s="29"/>
    </row>
    <row r="7320" spans="1:10" hidden="1">
      <c r="A7320" s="24"/>
      <c r="H7320" s="70"/>
      <c r="J7320" s="29"/>
    </row>
    <row r="7321" spans="1:10" hidden="1">
      <c r="A7321" s="24"/>
      <c r="H7321" s="70"/>
      <c r="J7321" s="29"/>
    </row>
    <row r="7322" spans="1:10" hidden="1">
      <c r="A7322" s="24"/>
      <c r="H7322" s="70"/>
      <c r="J7322" s="29"/>
    </row>
    <row r="7323" spans="1:10" hidden="1">
      <c r="A7323" s="24"/>
      <c r="H7323" s="70"/>
      <c r="J7323" s="29"/>
    </row>
    <row r="7324" spans="1:10" hidden="1">
      <c r="A7324" s="24"/>
      <c r="H7324" s="70"/>
      <c r="J7324" s="29"/>
    </row>
    <row r="7325" spans="1:10" hidden="1">
      <c r="A7325" s="24"/>
      <c r="H7325" s="70"/>
      <c r="J7325" s="29"/>
    </row>
    <row r="7326" spans="1:10" hidden="1">
      <c r="A7326" s="24"/>
      <c r="H7326" s="70"/>
      <c r="J7326" s="29"/>
    </row>
    <row r="7327" spans="1:10" hidden="1">
      <c r="A7327" s="24"/>
      <c r="H7327" s="70"/>
      <c r="J7327" s="29"/>
    </row>
    <row r="7328" spans="1:10" hidden="1">
      <c r="A7328" s="24"/>
      <c r="H7328" s="70"/>
      <c r="J7328" s="29"/>
    </row>
    <row r="7329" spans="1:10" hidden="1">
      <c r="A7329" s="24"/>
      <c r="H7329" s="70"/>
      <c r="J7329" s="29"/>
    </row>
    <row r="7330" spans="1:10" hidden="1">
      <c r="A7330" s="24"/>
      <c r="H7330" s="70"/>
      <c r="J7330" s="29"/>
    </row>
    <row r="7331" spans="1:10" hidden="1">
      <c r="A7331" s="24"/>
      <c r="H7331" s="70"/>
      <c r="J7331" s="29"/>
    </row>
    <row r="7332" spans="1:10" hidden="1">
      <c r="A7332" s="24"/>
      <c r="H7332" s="70"/>
      <c r="J7332" s="29"/>
    </row>
    <row r="7333" spans="1:10" hidden="1">
      <c r="A7333" s="24"/>
      <c r="H7333" s="70"/>
      <c r="J7333" s="29"/>
    </row>
    <row r="7334" spans="1:10" hidden="1">
      <c r="A7334" s="24"/>
      <c r="H7334" s="70"/>
      <c r="J7334" s="29"/>
    </row>
    <row r="7335" spans="1:10" hidden="1">
      <c r="A7335" s="24"/>
      <c r="H7335" s="70"/>
      <c r="J7335" s="29"/>
    </row>
    <row r="7336" spans="1:10" hidden="1">
      <c r="A7336" s="24"/>
      <c r="H7336" s="70"/>
      <c r="J7336" s="29"/>
    </row>
    <row r="7337" spans="1:10" hidden="1">
      <c r="A7337" s="24"/>
      <c r="H7337" s="70"/>
      <c r="J7337" s="29"/>
    </row>
    <row r="7338" spans="1:10" hidden="1">
      <c r="A7338" s="24"/>
      <c r="H7338" s="70"/>
      <c r="J7338" s="29"/>
    </row>
    <row r="7339" spans="1:10" hidden="1">
      <c r="A7339" s="24"/>
      <c r="H7339" s="70"/>
      <c r="J7339" s="29"/>
    </row>
    <row r="7340" spans="1:10" hidden="1">
      <c r="A7340" s="24"/>
      <c r="H7340" s="70"/>
      <c r="J7340" s="29"/>
    </row>
    <row r="7341" spans="1:10" hidden="1">
      <c r="A7341" s="24"/>
      <c r="H7341" s="70"/>
      <c r="J7341" s="29"/>
    </row>
    <row r="7342" spans="1:10" hidden="1">
      <c r="A7342" s="24"/>
      <c r="H7342" s="70"/>
      <c r="J7342" s="29"/>
    </row>
    <row r="7343" spans="1:10" hidden="1">
      <c r="A7343" s="24"/>
      <c r="H7343" s="70"/>
      <c r="J7343" s="29"/>
    </row>
    <row r="7344" spans="1:10" hidden="1">
      <c r="A7344" s="24"/>
      <c r="H7344" s="70"/>
      <c r="J7344" s="29"/>
    </row>
    <row r="7345" spans="1:10" hidden="1">
      <c r="A7345" s="24"/>
      <c r="H7345" s="70"/>
      <c r="J7345" s="29"/>
    </row>
    <row r="7346" spans="1:10" hidden="1">
      <c r="A7346" s="24"/>
      <c r="H7346" s="70"/>
      <c r="J7346" s="29"/>
    </row>
    <row r="7347" spans="1:10" hidden="1">
      <c r="A7347" s="24"/>
      <c r="H7347" s="70"/>
      <c r="J7347" s="29"/>
    </row>
    <row r="7348" spans="1:10" hidden="1">
      <c r="A7348" s="24"/>
      <c r="H7348" s="70"/>
      <c r="J7348" s="29"/>
    </row>
    <row r="7349" spans="1:10" hidden="1">
      <c r="A7349" s="24"/>
      <c r="H7349" s="70"/>
      <c r="J7349" s="29"/>
    </row>
    <row r="7350" spans="1:10" hidden="1">
      <c r="A7350" s="24"/>
      <c r="H7350" s="70"/>
      <c r="J7350" s="29"/>
    </row>
    <row r="7351" spans="1:10" hidden="1">
      <c r="A7351" s="24"/>
      <c r="H7351" s="70"/>
      <c r="J7351" s="29"/>
    </row>
    <row r="7352" spans="1:10" hidden="1">
      <c r="A7352" s="24"/>
      <c r="H7352" s="70"/>
      <c r="J7352" s="29"/>
    </row>
    <row r="7353" spans="1:10" hidden="1">
      <c r="A7353" s="24"/>
      <c r="H7353" s="70"/>
      <c r="J7353" s="29"/>
    </row>
    <row r="7354" spans="1:10" hidden="1">
      <c r="A7354" s="24"/>
      <c r="H7354" s="70"/>
      <c r="J7354" s="29"/>
    </row>
    <row r="7355" spans="1:10" hidden="1">
      <c r="A7355" s="24"/>
      <c r="H7355" s="70"/>
      <c r="J7355" s="29"/>
    </row>
    <row r="7356" spans="1:10" hidden="1">
      <c r="A7356" s="24"/>
      <c r="H7356" s="70"/>
      <c r="J7356" s="29"/>
    </row>
    <row r="7357" spans="1:10" hidden="1">
      <c r="A7357" s="24"/>
      <c r="H7357" s="70"/>
      <c r="J7357" s="29"/>
    </row>
    <row r="7358" spans="1:10" hidden="1">
      <c r="A7358" s="24"/>
      <c r="H7358" s="70"/>
      <c r="J7358" s="29"/>
    </row>
    <row r="7359" spans="1:10" hidden="1">
      <c r="A7359" s="24"/>
      <c r="H7359" s="70"/>
      <c r="J7359" s="29"/>
    </row>
    <row r="7360" spans="1:10" hidden="1">
      <c r="A7360" s="24"/>
      <c r="H7360" s="70"/>
      <c r="J7360" s="29"/>
    </row>
    <row r="7361" spans="1:10" hidden="1">
      <c r="A7361" s="24"/>
      <c r="H7361" s="70"/>
      <c r="J7361" s="29"/>
    </row>
    <row r="7362" spans="1:10" hidden="1">
      <c r="A7362" s="24"/>
      <c r="H7362" s="70"/>
      <c r="J7362" s="29"/>
    </row>
    <row r="7363" spans="1:10" hidden="1">
      <c r="A7363" s="24"/>
      <c r="H7363" s="70"/>
      <c r="J7363" s="29"/>
    </row>
    <row r="7364" spans="1:10" hidden="1">
      <c r="A7364" s="24"/>
      <c r="H7364" s="70"/>
      <c r="J7364" s="29"/>
    </row>
    <row r="7365" spans="1:10" hidden="1">
      <c r="A7365" s="24"/>
      <c r="H7365" s="70"/>
      <c r="J7365" s="29"/>
    </row>
    <row r="7366" spans="1:10" hidden="1">
      <c r="A7366" s="24"/>
      <c r="H7366" s="70"/>
      <c r="J7366" s="29"/>
    </row>
    <row r="7367" spans="1:10" hidden="1">
      <c r="A7367" s="24"/>
      <c r="H7367" s="70"/>
      <c r="J7367" s="29"/>
    </row>
    <row r="7368" spans="1:10" hidden="1">
      <c r="A7368" s="24"/>
      <c r="H7368" s="70"/>
      <c r="J7368" s="29"/>
    </row>
    <row r="7369" spans="1:10" hidden="1">
      <c r="A7369" s="24"/>
      <c r="H7369" s="70"/>
      <c r="J7369" s="29"/>
    </row>
    <row r="7370" spans="1:10" hidden="1">
      <c r="A7370" s="24"/>
      <c r="H7370" s="70"/>
      <c r="J7370" s="29"/>
    </row>
    <row r="7371" spans="1:10" hidden="1">
      <c r="A7371" s="24"/>
      <c r="H7371" s="70"/>
      <c r="J7371" s="29"/>
    </row>
    <row r="7372" spans="1:10" hidden="1">
      <c r="A7372" s="24"/>
      <c r="H7372" s="70"/>
      <c r="J7372" s="29"/>
    </row>
    <row r="7373" spans="1:10" hidden="1">
      <c r="A7373" s="24"/>
      <c r="H7373" s="70"/>
      <c r="J7373" s="29"/>
    </row>
    <row r="7374" spans="1:10" hidden="1">
      <c r="A7374" s="24"/>
      <c r="H7374" s="70"/>
      <c r="J7374" s="29"/>
    </row>
    <row r="7375" spans="1:10" hidden="1">
      <c r="A7375" s="24"/>
      <c r="H7375" s="70"/>
      <c r="J7375" s="29"/>
    </row>
    <row r="7376" spans="1:10" hidden="1">
      <c r="A7376" s="24"/>
      <c r="H7376" s="70"/>
      <c r="J7376" s="29"/>
    </row>
    <row r="7377" spans="1:10" hidden="1">
      <c r="A7377" s="24"/>
      <c r="H7377" s="70"/>
      <c r="J7377" s="29"/>
    </row>
    <row r="7378" spans="1:10" hidden="1">
      <c r="A7378" s="24"/>
      <c r="H7378" s="70"/>
      <c r="J7378" s="29"/>
    </row>
    <row r="7379" spans="1:10" hidden="1">
      <c r="A7379" s="24"/>
      <c r="H7379" s="70"/>
      <c r="J7379" s="29"/>
    </row>
    <row r="7380" spans="1:10" hidden="1">
      <c r="A7380" s="24"/>
      <c r="H7380" s="70"/>
      <c r="J7380" s="29"/>
    </row>
    <row r="7381" spans="1:10" hidden="1">
      <c r="A7381" s="24"/>
      <c r="H7381" s="70"/>
      <c r="J7381" s="29"/>
    </row>
    <row r="7382" spans="1:10" hidden="1">
      <c r="A7382" s="24"/>
      <c r="H7382" s="70"/>
      <c r="J7382" s="29"/>
    </row>
    <row r="7383" spans="1:10" hidden="1">
      <c r="A7383" s="24"/>
      <c r="H7383" s="70"/>
      <c r="J7383" s="29"/>
    </row>
    <row r="7384" spans="1:10" hidden="1">
      <c r="A7384" s="24"/>
      <c r="H7384" s="70"/>
      <c r="J7384" s="29"/>
    </row>
    <row r="7385" spans="1:10" hidden="1">
      <c r="A7385" s="24"/>
      <c r="H7385" s="70"/>
      <c r="J7385" s="29"/>
    </row>
    <row r="7386" spans="1:10" hidden="1">
      <c r="A7386" s="24"/>
      <c r="H7386" s="70"/>
      <c r="J7386" s="29"/>
    </row>
    <row r="7387" spans="1:10" hidden="1">
      <c r="A7387" s="24"/>
      <c r="H7387" s="70"/>
      <c r="J7387" s="29"/>
    </row>
    <row r="7388" spans="1:10" hidden="1">
      <c r="A7388" s="24"/>
      <c r="H7388" s="70"/>
      <c r="J7388" s="29"/>
    </row>
    <row r="7389" spans="1:10" hidden="1">
      <c r="A7389" s="24"/>
      <c r="H7389" s="70"/>
      <c r="J7389" s="29"/>
    </row>
    <row r="7390" spans="1:10" hidden="1">
      <c r="A7390" s="24"/>
      <c r="H7390" s="70"/>
      <c r="J7390" s="29"/>
    </row>
    <row r="7391" spans="1:10" hidden="1">
      <c r="A7391" s="24"/>
      <c r="H7391" s="70"/>
      <c r="J7391" s="29"/>
    </row>
    <row r="7392" spans="1:10" hidden="1">
      <c r="A7392" s="24"/>
      <c r="H7392" s="70"/>
      <c r="J7392" s="29"/>
    </row>
    <row r="7393" spans="1:10" hidden="1">
      <c r="A7393" s="24"/>
      <c r="H7393" s="70"/>
      <c r="J7393" s="29"/>
    </row>
    <row r="7394" spans="1:10" hidden="1">
      <c r="A7394" s="24"/>
      <c r="H7394" s="70"/>
      <c r="J7394" s="29"/>
    </row>
    <row r="7395" spans="1:10" hidden="1">
      <c r="A7395" s="24"/>
      <c r="H7395" s="70"/>
      <c r="J7395" s="29"/>
    </row>
    <row r="7396" spans="1:10" hidden="1">
      <c r="A7396" s="24"/>
      <c r="H7396" s="70"/>
      <c r="J7396" s="29"/>
    </row>
    <row r="7397" spans="1:10" hidden="1">
      <c r="A7397" s="24"/>
      <c r="H7397" s="70"/>
      <c r="J7397" s="29"/>
    </row>
    <row r="7398" spans="1:10" hidden="1">
      <c r="A7398" s="24"/>
      <c r="H7398" s="70"/>
      <c r="J7398" s="29"/>
    </row>
    <row r="7399" spans="1:10" hidden="1">
      <c r="A7399" s="24"/>
      <c r="H7399" s="70"/>
      <c r="J7399" s="29"/>
    </row>
    <row r="7400" spans="1:10" hidden="1">
      <c r="A7400" s="24"/>
      <c r="H7400" s="70"/>
      <c r="J7400" s="29"/>
    </row>
    <row r="7401" spans="1:10" hidden="1">
      <c r="A7401" s="24"/>
      <c r="H7401" s="70"/>
      <c r="J7401" s="29"/>
    </row>
    <row r="7402" spans="1:10" hidden="1">
      <c r="A7402" s="24"/>
      <c r="H7402" s="70"/>
      <c r="J7402" s="29"/>
    </row>
    <row r="7403" spans="1:10" hidden="1">
      <c r="A7403" s="24"/>
      <c r="H7403" s="70"/>
      <c r="J7403" s="29"/>
    </row>
    <row r="7404" spans="1:10" hidden="1">
      <c r="A7404" s="24"/>
      <c r="H7404" s="70"/>
      <c r="J7404" s="29"/>
    </row>
    <row r="7405" spans="1:10" hidden="1">
      <c r="A7405" s="24"/>
      <c r="H7405" s="70"/>
      <c r="J7405" s="29"/>
    </row>
    <row r="7406" spans="1:10" hidden="1">
      <c r="A7406" s="24"/>
      <c r="H7406" s="70"/>
      <c r="J7406" s="29"/>
    </row>
    <row r="7407" spans="1:10" hidden="1">
      <c r="A7407" s="24"/>
      <c r="H7407" s="70"/>
      <c r="J7407" s="29"/>
    </row>
    <row r="7408" spans="1:10" hidden="1">
      <c r="A7408" s="24"/>
      <c r="H7408" s="70"/>
      <c r="J7408" s="29"/>
    </row>
    <row r="7409" spans="1:10" hidden="1">
      <c r="A7409" s="24"/>
      <c r="H7409" s="70"/>
      <c r="J7409" s="29"/>
    </row>
    <row r="7410" spans="1:10" hidden="1">
      <c r="A7410" s="24"/>
      <c r="H7410" s="70"/>
      <c r="J7410" s="29"/>
    </row>
    <row r="7411" spans="1:10" hidden="1">
      <c r="A7411" s="24"/>
      <c r="H7411" s="70"/>
      <c r="J7411" s="29"/>
    </row>
    <row r="7412" spans="1:10" hidden="1">
      <c r="A7412" s="24"/>
      <c r="H7412" s="70"/>
      <c r="J7412" s="29"/>
    </row>
    <row r="7413" spans="1:10" hidden="1">
      <c r="A7413" s="24"/>
      <c r="H7413" s="70"/>
      <c r="J7413" s="29"/>
    </row>
    <row r="7414" spans="1:10" hidden="1">
      <c r="A7414" s="24"/>
      <c r="H7414" s="70"/>
      <c r="J7414" s="29"/>
    </row>
    <row r="7415" spans="1:10" hidden="1">
      <c r="A7415" s="24"/>
      <c r="H7415" s="70"/>
      <c r="J7415" s="29"/>
    </row>
    <row r="7416" spans="1:10" hidden="1">
      <c r="A7416" s="24"/>
      <c r="H7416" s="70"/>
      <c r="J7416" s="29"/>
    </row>
    <row r="7417" spans="1:10" hidden="1">
      <c r="A7417" s="24"/>
      <c r="H7417" s="70"/>
      <c r="J7417" s="29"/>
    </row>
    <row r="7418" spans="1:10" hidden="1">
      <c r="A7418" s="24"/>
      <c r="H7418" s="70"/>
      <c r="J7418" s="29"/>
    </row>
    <row r="7419" spans="1:10" hidden="1">
      <c r="A7419" s="24"/>
      <c r="H7419" s="70"/>
      <c r="J7419" s="29"/>
    </row>
    <row r="7420" spans="1:10" hidden="1">
      <c r="A7420" s="24"/>
      <c r="H7420" s="70"/>
      <c r="J7420" s="29"/>
    </row>
    <row r="7421" spans="1:10" hidden="1">
      <c r="A7421" s="24"/>
      <c r="H7421" s="70"/>
      <c r="J7421" s="29"/>
    </row>
    <row r="7422" spans="1:10" hidden="1">
      <c r="A7422" s="24"/>
      <c r="H7422" s="70"/>
      <c r="J7422" s="29"/>
    </row>
    <row r="7423" spans="1:10" hidden="1">
      <c r="A7423" s="24"/>
      <c r="H7423" s="70"/>
      <c r="J7423" s="29"/>
    </row>
    <row r="7424" spans="1:10" hidden="1">
      <c r="A7424" s="24"/>
      <c r="H7424" s="70"/>
      <c r="J7424" s="29"/>
    </row>
    <row r="7425" spans="1:10" hidden="1">
      <c r="A7425" s="24"/>
      <c r="H7425" s="70"/>
      <c r="J7425" s="29"/>
    </row>
    <row r="7426" spans="1:10" hidden="1">
      <c r="A7426" s="24"/>
      <c r="H7426" s="70"/>
      <c r="J7426" s="29"/>
    </row>
    <row r="7427" spans="1:10" hidden="1">
      <c r="A7427" s="24"/>
      <c r="H7427" s="70"/>
      <c r="J7427" s="29"/>
    </row>
    <row r="7428" spans="1:10" hidden="1">
      <c r="A7428" s="24"/>
      <c r="H7428" s="70"/>
      <c r="J7428" s="29"/>
    </row>
    <row r="7429" spans="1:10" hidden="1">
      <c r="A7429" s="24"/>
      <c r="H7429" s="70"/>
      <c r="J7429" s="29"/>
    </row>
    <row r="7430" spans="1:10" hidden="1">
      <c r="A7430" s="24"/>
      <c r="H7430" s="70"/>
      <c r="J7430" s="29"/>
    </row>
    <row r="7431" spans="1:10" hidden="1">
      <c r="A7431" s="24"/>
      <c r="H7431" s="70"/>
      <c r="J7431" s="29"/>
    </row>
    <row r="7432" spans="1:10" hidden="1">
      <c r="A7432" s="24"/>
      <c r="H7432" s="70"/>
      <c r="J7432" s="29"/>
    </row>
    <row r="7433" spans="1:10" hidden="1">
      <c r="A7433" s="24"/>
      <c r="H7433" s="70"/>
      <c r="J7433" s="29"/>
    </row>
    <row r="7434" spans="1:10" hidden="1">
      <c r="A7434" s="24"/>
      <c r="H7434" s="70"/>
      <c r="J7434" s="29"/>
    </row>
    <row r="7435" spans="1:10" hidden="1">
      <c r="A7435" s="24"/>
      <c r="H7435" s="70"/>
      <c r="J7435" s="29"/>
    </row>
    <row r="7436" spans="1:10" hidden="1">
      <c r="A7436" s="24"/>
      <c r="H7436" s="70"/>
      <c r="J7436" s="29"/>
    </row>
    <row r="7437" spans="1:10" hidden="1">
      <c r="A7437" s="24"/>
      <c r="H7437" s="70"/>
      <c r="J7437" s="29"/>
    </row>
    <row r="7438" spans="1:10" hidden="1">
      <c r="A7438" s="24"/>
      <c r="H7438" s="70"/>
      <c r="J7438" s="29"/>
    </row>
    <row r="7439" spans="1:10" hidden="1">
      <c r="A7439" s="24"/>
      <c r="H7439" s="70"/>
      <c r="J7439" s="29"/>
    </row>
    <row r="7440" spans="1:10" hidden="1">
      <c r="A7440" s="24"/>
      <c r="H7440" s="70"/>
      <c r="J7440" s="29"/>
    </row>
    <row r="7441" spans="1:10" hidden="1">
      <c r="A7441" s="24"/>
      <c r="H7441" s="70"/>
      <c r="J7441" s="29"/>
    </row>
    <row r="7442" spans="1:10" hidden="1">
      <c r="A7442" s="24"/>
      <c r="H7442" s="70"/>
      <c r="J7442" s="29"/>
    </row>
    <row r="7443" spans="1:10" hidden="1">
      <c r="A7443" s="24"/>
      <c r="H7443" s="70"/>
      <c r="J7443" s="29"/>
    </row>
    <row r="7444" spans="1:10" hidden="1">
      <c r="A7444" s="24"/>
      <c r="H7444" s="70"/>
      <c r="J7444" s="29"/>
    </row>
    <row r="7445" spans="1:10" hidden="1">
      <c r="A7445" s="24"/>
      <c r="H7445" s="70"/>
      <c r="J7445" s="29"/>
    </row>
    <row r="7446" spans="1:10" hidden="1">
      <c r="A7446" s="24"/>
      <c r="H7446" s="70"/>
      <c r="J7446" s="29"/>
    </row>
    <row r="7447" spans="1:10" hidden="1">
      <c r="A7447" s="24"/>
      <c r="H7447" s="70"/>
      <c r="J7447" s="29"/>
    </row>
    <row r="7448" spans="1:10" hidden="1">
      <c r="A7448" s="24"/>
      <c r="H7448" s="70"/>
      <c r="J7448" s="29"/>
    </row>
    <row r="7449" spans="1:10" hidden="1">
      <c r="A7449" s="24"/>
      <c r="H7449" s="70"/>
      <c r="J7449" s="29"/>
    </row>
    <row r="7450" spans="1:10" hidden="1">
      <c r="A7450" s="24"/>
      <c r="H7450" s="70"/>
      <c r="J7450" s="29"/>
    </row>
    <row r="7451" spans="1:10" hidden="1">
      <c r="A7451" s="24"/>
      <c r="H7451" s="70"/>
      <c r="J7451" s="29"/>
    </row>
    <row r="7452" spans="1:10" hidden="1">
      <c r="A7452" s="24"/>
      <c r="H7452" s="70"/>
      <c r="J7452" s="29"/>
    </row>
    <row r="7453" spans="1:10" hidden="1">
      <c r="A7453" s="24"/>
      <c r="H7453" s="70"/>
      <c r="J7453" s="29"/>
    </row>
    <row r="7454" spans="1:10" hidden="1">
      <c r="A7454" s="24"/>
      <c r="H7454" s="70"/>
      <c r="J7454" s="29"/>
    </row>
    <row r="7455" spans="1:10" hidden="1">
      <c r="A7455" s="24"/>
      <c r="H7455" s="70"/>
      <c r="J7455" s="29"/>
    </row>
    <row r="7456" spans="1:10" hidden="1">
      <c r="A7456" s="24"/>
      <c r="H7456" s="70"/>
      <c r="J7456" s="29"/>
    </row>
    <row r="7457" spans="1:10" hidden="1">
      <c r="A7457" s="24"/>
      <c r="H7457" s="70"/>
      <c r="J7457" s="29"/>
    </row>
    <row r="7458" spans="1:10" hidden="1">
      <c r="A7458" s="24"/>
      <c r="H7458" s="70"/>
      <c r="J7458" s="29"/>
    </row>
    <row r="7459" spans="1:10" hidden="1">
      <c r="A7459" s="24"/>
      <c r="H7459" s="70"/>
      <c r="J7459" s="29"/>
    </row>
    <row r="7460" spans="1:10" hidden="1">
      <c r="A7460" s="24"/>
      <c r="H7460" s="70"/>
      <c r="J7460" s="29"/>
    </row>
    <row r="7461" spans="1:10" hidden="1">
      <c r="A7461" s="24"/>
      <c r="H7461" s="70"/>
      <c r="J7461" s="29"/>
    </row>
    <row r="7462" spans="1:10" hidden="1">
      <c r="A7462" s="24"/>
      <c r="H7462" s="70"/>
      <c r="J7462" s="29"/>
    </row>
    <row r="7463" spans="1:10" hidden="1">
      <c r="A7463" s="24"/>
      <c r="H7463" s="70"/>
      <c r="J7463" s="29"/>
    </row>
    <row r="7464" spans="1:10" hidden="1">
      <c r="A7464" s="24"/>
      <c r="H7464" s="70"/>
      <c r="J7464" s="29"/>
    </row>
    <row r="7465" spans="1:10" hidden="1">
      <c r="A7465" s="24"/>
      <c r="H7465" s="70"/>
      <c r="J7465" s="29"/>
    </row>
    <row r="7466" spans="1:10" hidden="1">
      <c r="A7466" s="24"/>
      <c r="H7466" s="70"/>
      <c r="J7466" s="29"/>
    </row>
    <row r="7467" spans="1:10" hidden="1">
      <c r="A7467" s="24"/>
      <c r="H7467" s="70"/>
      <c r="J7467" s="29"/>
    </row>
    <row r="7468" spans="1:10" hidden="1">
      <c r="A7468" s="24"/>
      <c r="H7468" s="70"/>
      <c r="J7468" s="29"/>
    </row>
    <row r="7469" spans="1:10" hidden="1">
      <c r="A7469" s="24"/>
      <c r="H7469" s="70"/>
      <c r="J7469" s="29"/>
    </row>
    <row r="7470" spans="1:10" hidden="1">
      <c r="A7470" s="24"/>
      <c r="H7470" s="70"/>
      <c r="J7470" s="29"/>
    </row>
    <row r="7471" spans="1:10" hidden="1">
      <c r="A7471" s="24"/>
      <c r="H7471" s="70"/>
      <c r="J7471" s="29"/>
    </row>
    <row r="7472" spans="1:10" hidden="1">
      <c r="A7472" s="24"/>
      <c r="H7472" s="70"/>
      <c r="J7472" s="29"/>
    </row>
    <row r="7473" spans="1:10" hidden="1">
      <c r="A7473" s="24"/>
      <c r="H7473" s="70"/>
      <c r="J7473" s="29"/>
    </row>
    <row r="7474" spans="1:10" hidden="1">
      <c r="A7474" s="24"/>
      <c r="H7474" s="70"/>
      <c r="J7474" s="29"/>
    </row>
    <row r="7475" spans="1:10" hidden="1">
      <c r="A7475" s="24"/>
      <c r="H7475" s="70"/>
      <c r="J7475" s="29"/>
    </row>
    <row r="7476" spans="1:10" hidden="1">
      <c r="A7476" s="24"/>
      <c r="H7476" s="70"/>
      <c r="J7476" s="29"/>
    </row>
    <row r="7477" spans="1:10" hidden="1">
      <c r="A7477" s="24"/>
      <c r="H7477" s="70"/>
      <c r="J7477" s="29"/>
    </row>
    <row r="7478" spans="1:10" hidden="1">
      <c r="A7478" s="24"/>
      <c r="H7478" s="70"/>
      <c r="J7478" s="29"/>
    </row>
    <row r="7479" spans="1:10" hidden="1">
      <c r="A7479" s="24"/>
      <c r="H7479" s="70"/>
      <c r="J7479" s="29"/>
    </row>
    <row r="7480" spans="1:10" hidden="1">
      <c r="A7480" s="24"/>
      <c r="H7480" s="70"/>
      <c r="J7480" s="29"/>
    </row>
    <row r="7481" spans="1:10" hidden="1">
      <c r="A7481" s="24"/>
      <c r="H7481" s="70"/>
      <c r="J7481" s="29"/>
    </row>
    <row r="7482" spans="1:10" hidden="1">
      <c r="A7482" s="24"/>
      <c r="H7482" s="70"/>
      <c r="J7482" s="29"/>
    </row>
    <row r="7483" spans="1:10" hidden="1">
      <c r="A7483" s="24"/>
      <c r="H7483" s="70"/>
      <c r="J7483" s="29"/>
    </row>
    <row r="7484" spans="1:10" hidden="1">
      <c r="A7484" s="24"/>
      <c r="H7484" s="70"/>
      <c r="J7484" s="29"/>
    </row>
    <row r="7485" spans="1:10" hidden="1">
      <c r="A7485" s="24"/>
      <c r="H7485" s="70"/>
      <c r="J7485" s="29"/>
    </row>
    <row r="7486" spans="1:10" hidden="1">
      <c r="A7486" s="24"/>
      <c r="H7486" s="70"/>
      <c r="J7486" s="29"/>
    </row>
    <row r="7487" spans="1:10" hidden="1">
      <c r="A7487" s="24"/>
      <c r="H7487" s="70"/>
      <c r="J7487" s="29"/>
    </row>
    <row r="7488" spans="1:10" hidden="1">
      <c r="A7488" s="24"/>
      <c r="H7488" s="70"/>
      <c r="J7488" s="29"/>
    </row>
    <row r="7489" spans="1:10" hidden="1">
      <c r="A7489" s="24"/>
      <c r="H7489" s="70"/>
      <c r="J7489" s="29"/>
    </row>
    <row r="7490" spans="1:10" hidden="1">
      <c r="A7490" s="24"/>
      <c r="H7490" s="70"/>
      <c r="J7490" s="29"/>
    </row>
    <row r="7491" spans="1:10" hidden="1">
      <c r="A7491" s="24"/>
      <c r="H7491" s="70"/>
      <c r="J7491" s="29"/>
    </row>
    <row r="7492" spans="1:10" hidden="1">
      <c r="A7492" s="24"/>
      <c r="H7492" s="70"/>
      <c r="J7492" s="29"/>
    </row>
    <row r="7493" spans="1:10" hidden="1">
      <c r="A7493" s="24"/>
      <c r="H7493" s="70"/>
      <c r="J7493" s="29"/>
    </row>
    <row r="7494" spans="1:10" hidden="1">
      <c r="A7494" s="24"/>
      <c r="H7494" s="70"/>
      <c r="J7494" s="29"/>
    </row>
    <row r="7495" spans="1:10" hidden="1">
      <c r="A7495" s="24"/>
      <c r="H7495" s="70"/>
      <c r="J7495" s="29"/>
    </row>
    <row r="7496" spans="1:10" hidden="1">
      <c r="A7496" s="24"/>
      <c r="H7496" s="70"/>
      <c r="J7496" s="29"/>
    </row>
    <row r="7497" spans="1:10" hidden="1">
      <c r="A7497" s="24"/>
      <c r="H7497" s="70"/>
      <c r="J7497" s="29"/>
    </row>
    <row r="7498" spans="1:10" hidden="1">
      <c r="A7498" s="24"/>
      <c r="H7498" s="70"/>
      <c r="J7498" s="29"/>
    </row>
    <row r="7499" spans="1:10" hidden="1">
      <c r="A7499" s="24"/>
      <c r="H7499" s="70"/>
      <c r="J7499" s="29"/>
    </row>
    <row r="7500" spans="1:10" hidden="1">
      <c r="A7500" s="24"/>
      <c r="H7500" s="70"/>
      <c r="J7500" s="29"/>
    </row>
    <row r="7501" spans="1:10" hidden="1">
      <c r="A7501" s="24"/>
      <c r="H7501" s="70"/>
      <c r="J7501" s="29"/>
    </row>
    <row r="7502" spans="1:10" hidden="1">
      <c r="A7502" s="24"/>
      <c r="H7502" s="70"/>
      <c r="J7502" s="29"/>
    </row>
    <row r="7503" spans="1:10" hidden="1">
      <c r="A7503" s="24"/>
      <c r="H7503" s="70"/>
      <c r="J7503" s="29"/>
    </row>
    <row r="7504" spans="1:10" hidden="1">
      <c r="A7504" s="24"/>
      <c r="H7504" s="70"/>
      <c r="J7504" s="29"/>
    </row>
    <row r="7505" spans="1:10" hidden="1">
      <c r="A7505" s="24"/>
      <c r="H7505" s="70"/>
      <c r="J7505" s="29"/>
    </row>
    <row r="7506" spans="1:10" hidden="1">
      <c r="A7506" s="24"/>
      <c r="H7506" s="70"/>
      <c r="J7506" s="29"/>
    </row>
    <row r="7507" spans="1:10" hidden="1">
      <c r="A7507" s="24"/>
      <c r="H7507" s="70"/>
      <c r="J7507" s="29"/>
    </row>
    <row r="7508" spans="1:10" hidden="1">
      <c r="A7508" s="24"/>
      <c r="H7508" s="70"/>
      <c r="J7508" s="29"/>
    </row>
    <row r="7509" spans="1:10" hidden="1">
      <c r="A7509" s="24"/>
      <c r="H7509" s="70"/>
      <c r="J7509" s="29"/>
    </row>
    <row r="7510" spans="1:10" hidden="1">
      <c r="A7510" s="24"/>
      <c r="H7510" s="70"/>
      <c r="J7510" s="29"/>
    </row>
    <row r="7511" spans="1:10" hidden="1">
      <c r="A7511" s="24"/>
      <c r="H7511" s="70"/>
      <c r="J7511" s="29"/>
    </row>
    <row r="7512" spans="1:10" hidden="1">
      <c r="A7512" s="24"/>
      <c r="H7512" s="70"/>
      <c r="J7512" s="29"/>
    </row>
    <row r="7513" spans="1:10" hidden="1">
      <c r="A7513" s="24"/>
      <c r="H7513" s="70"/>
      <c r="J7513" s="29"/>
    </row>
    <row r="7514" spans="1:10" hidden="1">
      <c r="A7514" s="24"/>
      <c r="H7514" s="70"/>
      <c r="J7514" s="29"/>
    </row>
    <row r="7515" spans="1:10" hidden="1">
      <c r="A7515" s="24"/>
      <c r="H7515" s="70"/>
      <c r="J7515" s="29"/>
    </row>
    <row r="7516" spans="1:10" hidden="1">
      <c r="A7516" s="24"/>
      <c r="H7516" s="70"/>
      <c r="J7516" s="29"/>
    </row>
    <row r="7517" spans="1:10" hidden="1">
      <c r="A7517" s="24"/>
      <c r="H7517" s="70"/>
      <c r="J7517" s="29"/>
    </row>
    <row r="7518" spans="1:10" hidden="1">
      <c r="A7518" s="24"/>
      <c r="H7518" s="70"/>
      <c r="J7518" s="29"/>
    </row>
    <row r="7519" spans="1:10" hidden="1">
      <c r="A7519" s="24"/>
      <c r="H7519" s="70"/>
      <c r="J7519" s="29"/>
    </row>
    <row r="7520" spans="1:10" hidden="1">
      <c r="A7520" s="24"/>
      <c r="H7520" s="70"/>
      <c r="J7520" s="29"/>
    </row>
    <row r="7521" spans="1:10" hidden="1">
      <c r="A7521" s="24"/>
      <c r="H7521" s="70"/>
      <c r="J7521" s="29"/>
    </row>
    <row r="7522" spans="1:10" hidden="1">
      <c r="A7522" s="24"/>
      <c r="H7522" s="70"/>
      <c r="J7522" s="29"/>
    </row>
    <row r="7523" spans="1:10" hidden="1">
      <c r="A7523" s="24"/>
      <c r="H7523" s="70"/>
      <c r="J7523" s="29"/>
    </row>
    <row r="7524" spans="1:10" hidden="1">
      <c r="A7524" s="24"/>
      <c r="H7524" s="70"/>
      <c r="J7524" s="29"/>
    </row>
    <row r="7525" spans="1:10" hidden="1">
      <c r="A7525" s="24"/>
      <c r="H7525" s="70"/>
      <c r="J7525" s="29"/>
    </row>
    <row r="7526" spans="1:10" hidden="1">
      <c r="A7526" s="24"/>
      <c r="H7526" s="70"/>
      <c r="J7526" s="29"/>
    </row>
    <row r="7527" spans="1:10" hidden="1">
      <c r="A7527" s="24"/>
      <c r="H7527" s="70"/>
      <c r="J7527" s="29"/>
    </row>
    <row r="7528" spans="1:10" hidden="1">
      <c r="A7528" s="24"/>
      <c r="H7528" s="70"/>
      <c r="J7528" s="29"/>
    </row>
    <row r="7529" spans="1:10" hidden="1">
      <c r="A7529" s="24"/>
      <c r="H7529" s="70"/>
      <c r="J7529" s="29"/>
    </row>
    <row r="7530" spans="1:10" hidden="1">
      <c r="A7530" s="24"/>
      <c r="H7530" s="70"/>
      <c r="J7530" s="29"/>
    </row>
    <row r="7531" spans="1:10" hidden="1">
      <c r="A7531" s="24"/>
      <c r="H7531" s="70"/>
      <c r="J7531" s="29"/>
    </row>
    <row r="7532" spans="1:10" hidden="1">
      <c r="A7532" s="24"/>
      <c r="H7532" s="70"/>
      <c r="J7532" s="29"/>
    </row>
    <row r="7533" spans="1:10" hidden="1">
      <c r="A7533" s="24"/>
      <c r="H7533" s="70"/>
      <c r="J7533" s="29"/>
    </row>
    <row r="7534" spans="1:10" hidden="1">
      <c r="A7534" s="24"/>
      <c r="H7534" s="70"/>
      <c r="J7534" s="29"/>
    </row>
    <row r="7535" spans="1:10" hidden="1">
      <c r="A7535" s="24"/>
      <c r="H7535" s="70"/>
      <c r="J7535" s="29"/>
    </row>
    <row r="7536" spans="1:10" hidden="1">
      <c r="A7536" s="24"/>
      <c r="H7536" s="70"/>
      <c r="J7536" s="29"/>
    </row>
    <row r="7537" spans="1:10" hidden="1">
      <c r="A7537" s="24"/>
      <c r="H7537" s="70"/>
      <c r="J7537" s="29"/>
    </row>
    <row r="7538" spans="1:10" hidden="1">
      <c r="A7538" s="24"/>
      <c r="H7538" s="70"/>
      <c r="J7538" s="29"/>
    </row>
    <row r="7539" spans="1:10" hidden="1">
      <c r="A7539" s="24"/>
      <c r="H7539" s="70"/>
      <c r="J7539" s="29"/>
    </row>
    <row r="7540" spans="1:10" hidden="1">
      <c r="A7540" s="24"/>
      <c r="H7540" s="70"/>
      <c r="J7540" s="29"/>
    </row>
    <row r="7541" spans="1:10" hidden="1">
      <c r="A7541" s="24"/>
      <c r="H7541" s="70"/>
      <c r="J7541" s="29"/>
    </row>
    <row r="7542" spans="1:10" hidden="1">
      <c r="A7542" s="24"/>
      <c r="H7542" s="70"/>
      <c r="J7542" s="29"/>
    </row>
    <row r="7543" spans="1:10" hidden="1">
      <c r="A7543" s="24"/>
      <c r="H7543" s="70"/>
      <c r="J7543" s="29"/>
    </row>
    <row r="7544" spans="1:10" hidden="1">
      <c r="A7544" s="24"/>
      <c r="H7544" s="70"/>
      <c r="J7544" s="29"/>
    </row>
    <row r="7545" spans="1:10" hidden="1">
      <c r="A7545" s="24"/>
      <c r="H7545" s="70"/>
      <c r="J7545" s="29"/>
    </row>
    <row r="7546" spans="1:10" hidden="1">
      <c r="A7546" s="24"/>
      <c r="H7546" s="70"/>
      <c r="J7546" s="29"/>
    </row>
    <row r="7547" spans="1:10" hidden="1">
      <c r="A7547" s="24"/>
      <c r="H7547" s="70"/>
      <c r="J7547" s="29"/>
    </row>
    <row r="7548" spans="1:10" hidden="1">
      <c r="A7548" s="24"/>
      <c r="H7548" s="70"/>
      <c r="J7548" s="29"/>
    </row>
    <row r="7549" spans="1:10" hidden="1">
      <c r="A7549" s="24"/>
      <c r="H7549" s="70"/>
      <c r="J7549" s="29"/>
    </row>
    <row r="7550" spans="1:10" hidden="1">
      <c r="A7550" s="24"/>
      <c r="H7550" s="70"/>
      <c r="J7550" s="29"/>
    </row>
    <row r="7551" spans="1:10" hidden="1">
      <c r="A7551" s="24"/>
      <c r="H7551" s="70"/>
      <c r="J7551" s="29"/>
    </row>
    <row r="7552" spans="1:10" hidden="1">
      <c r="A7552" s="24"/>
      <c r="H7552" s="70"/>
      <c r="J7552" s="29"/>
    </row>
    <row r="7553" spans="1:10" hidden="1">
      <c r="A7553" s="24"/>
      <c r="H7553" s="70"/>
      <c r="J7553" s="29"/>
    </row>
    <row r="7554" spans="1:10" hidden="1">
      <c r="A7554" s="24"/>
      <c r="H7554" s="70"/>
      <c r="J7554" s="29"/>
    </row>
    <row r="7555" spans="1:10" hidden="1">
      <c r="A7555" s="24"/>
      <c r="H7555" s="70"/>
      <c r="J7555" s="29"/>
    </row>
    <row r="7556" spans="1:10" hidden="1">
      <c r="A7556" s="24"/>
      <c r="H7556" s="70"/>
      <c r="J7556" s="29"/>
    </row>
    <row r="7557" spans="1:10" hidden="1">
      <c r="A7557" s="24"/>
      <c r="H7557" s="70"/>
      <c r="J7557" s="29"/>
    </row>
    <row r="7558" spans="1:10" hidden="1">
      <c r="A7558" s="24"/>
      <c r="H7558" s="70"/>
      <c r="J7558" s="29"/>
    </row>
    <row r="7559" spans="1:10" hidden="1">
      <c r="A7559" s="24"/>
      <c r="H7559" s="70"/>
      <c r="J7559" s="29"/>
    </row>
    <row r="7560" spans="1:10" hidden="1">
      <c r="A7560" s="24"/>
      <c r="H7560" s="70"/>
      <c r="J7560" s="29"/>
    </row>
    <row r="7561" spans="1:10" hidden="1">
      <c r="A7561" s="24"/>
      <c r="H7561" s="70"/>
      <c r="J7561" s="29"/>
    </row>
    <row r="7562" spans="1:10" hidden="1">
      <c r="A7562" s="24"/>
      <c r="H7562" s="70"/>
      <c r="J7562" s="29"/>
    </row>
    <row r="7563" spans="1:10" hidden="1">
      <c r="A7563" s="24"/>
      <c r="H7563" s="70"/>
      <c r="J7563" s="29"/>
    </row>
    <row r="7564" spans="1:10" hidden="1">
      <c r="A7564" s="24"/>
      <c r="H7564" s="70"/>
      <c r="J7564" s="29"/>
    </row>
    <row r="7565" spans="1:10" hidden="1">
      <c r="A7565" s="24"/>
      <c r="H7565" s="70"/>
      <c r="J7565" s="29"/>
    </row>
    <row r="7566" spans="1:10" hidden="1">
      <c r="A7566" s="24"/>
      <c r="H7566" s="70"/>
      <c r="J7566" s="29"/>
    </row>
    <row r="7567" spans="1:10" hidden="1">
      <c r="A7567" s="24"/>
      <c r="H7567" s="70"/>
      <c r="J7567" s="29"/>
    </row>
    <row r="7568" spans="1:10" hidden="1">
      <c r="A7568" s="24"/>
      <c r="H7568" s="70"/>
      <c r="J7568" s="29"/>
    </row>
    <row r="7569" spans="1:10" hidden="1">
      <c r="A7569" s="24"/>
      <c r="H7569" s="70"/>
      <c r="J7569" s="29"/>
    </row>
    <row r="7570" spans="1:10" hidden="1">
      <c r="A7570" s="24"/>
      <c r="H7570" s="70"/>
      <c r="J7570" s="29"/>
    </row>
    <row r="7571" spans="1:10" hidden="1">
      <c r="A7571" s="24"/>
      <c r="H7571" s="70"/>
      <c r="J7571" s="29"/>
    </row>
    <row r="7572" spans="1:10" hidden="1">
      <c r="A7572" s="24"/>
      <c r="H7572" s="70"/>
      <c r="J7572" s="29"/>
    </row>
    <row r="7573" spans="1:10" hidden="1">
      <c r="A7573" s="24"/>
      <c r="H7573" s="70"/>
      <c r="J7573" s="29"/>
    </row>
    <row r="7574" spans="1:10" hidden="1">
      <c r="A7574" s="24"/>
      <c r="H7574" s="70"/>
      <c r="J7574" s="29"/>
    </row>
    <row r="7575" spans="1:10" hidden="1">
      <c r="A7575" s="24"/>
      <c r="H7575" s="70"/>
      <c r="J7575" s="29"/>
    </row>
    <row r="7576" spans="1:10" hidden="1">
      <c r="A7576" s="24"/>
      <c r="H7576" s="70"/>
      <c r="J7576" s="29"/>
    </row>
    <row r="7577" spans="1:10" hidden="1">
      <c r="A7577" s="24"/>
      <c r="H7577" s="70"/>
      <c r="J7577" s="29"/>
    </row>
    <row r="7578" spans="1:10" hidden="1">
      <c r="A7578" s="24"/>
      <c r="H7578" s="70"/>
      <c r="J7578" s="29"/>
    </row>
    <row r="7579" spans="1:10" hidden="1">
      <c r="A7579" s="24"/>
      <c r="H7579" s="70"/>
      <c r="J7579" s="29"/>
    </row>
    <row r="7580" spans="1:10" hidden="1">
      <c r="A7580" s="24"/>
      <c r="H7580" s="70"/>
      <c r="J7580" s="29"/>
    </row>
    <row r="7581" spans="1:10" hidden="1">
      <c r="A7581" s="24"/>
      <c r="H7581" s="70"/>
      <c r="J7581" s="29"/>
    </row>
    <row r="7582" spans="1:10" hidden="1">
      <c r="A7582" s="24"/>
      <c r="H7582" s="70"/>
      <c r="J7582" s="29"/>
    </row>
    <row r="7583" spans="1:10" hidden="1">
      <c r="A7583" s="24"/>
      <c r="H7583" s="70"/>
      <c r="J7583" s="29"/>
    </row>
    <row r="7584" spans="1:10" hidden="1">
      <c r="A7584" s="24"/>
      <c r="H7584" s="70"/>
      <c r="J7584" s="29"/>
    </row>
    <row r="7585" spans="1:10" hidden="1">
      <c r="A7585" s="24"/>
      <c r="H7585" s="70"/>
      <c r="J7585" s="29"/>
    </row>
    <row r="7586" spans="1:10" hidden="1">
      <c r="A7586" s="24"/>
      <c r="H7586" s="70"/>
      <c r="J7586" s="29"/>
    </row>
    <row r="7587" spans="1:10" hidden="1">
      <c r="A7587" s="24"/>
      <c r="H7587" s="70"/>
      <c r="J7587" s="29"/>
    </row>
    <row r="7588" spans="1:10" hidden="1">
      <c r="A7588" s="24"/>
      <c r="H7588" s="70"/>
      <c r="J7588" s="29"/>
    </row>
    <row r="7589" spans="1:10" hidden="1">
      <c r="A7589" s="24"/>
      <c r="H7589" s="70"/>
      <c r="J7589" s="29"/>
    </row>
    <row r="7590" spans="1:10" hidden="1">
      <c r="A7590" s="24"/>
      <c r="H7590" s="70"/>
      <c r="J7590" s="29"/>
    </row>
    <row r="7591" spans="1:10" hidden="1">
      <c r="A7591" s="24"/>
      <c r="H7591" s="70"/>
      <c r="J7591" s="29"/>
    </row>
    <row r="7592" spans="1:10" hidden="1">
      <c r="A7592" s="24"/>
      <c r="H7592" s="70"/>
      <c r="J7592" s="29"/>
    </row>
    <row r="7593" spans="1:10" hidden="1">
      <c r="A7593" s="24"/>
      <c r="H7593" s="70"/>
      <c r="J7593" s="29"/>
    </row>
    <row r="7594" spans="1:10" hidden="1">
      <c r="A7594" s="24"/>
      <c r="H7594" s="70"/>
      <c r="J7594" s="29"/>
    </row>
    <row r="7595" spans="1:10" hidden="1">
      <c r="A7595" s="24"/>
      <c r="H7595" s="70"/>
      <c r="J7595" s="29"/>
    </row>
    <row r="7596" spans="1:10" hidden="1">
      <c r="A7596" s="24"/>
      <c r="H7596" s="70"/>
      <c r="J7596" s="29"/>
    </row>
    <row r="7597" spans="1:10" hidden="1">
      <c r="A7597" s="24"/>
      <c r="H7597" s="70"/>
      <c r="J7597" s="29"/>
    </row>
    <row r="7598" spans="1:10" hidden="1">
      <c r="A7598" s="24"/>
      <c r="H7598" s="70"/>
      <c r="J7598" s="29"/>
    </row>
    <row r="7599" spans="1:10" hidden="1">
      <c r="A7599" s="24"/>
      <c r="H7599" s="70"/>
      <c r="J7599" s="29"/>
    </row>
    <row r="7600" spans="1:10" hidden="1">
      <c r="A7600" s="24"/>
      <c r="H7600" s="70"/>
      <c r="J7600" s="29"/>
    </row>
    <row r="7601" spans="1:10" hidden="1">
      <c r="A7601" s="24"/>
      <c r="H7601" s="70"/>
      <c r="J7601" s="29"/>
    </row>
    <row r="7602" spans="1:10" hidden="1">
      <c r="A7602" s="24"/>
      <c r="H7602" s="70"/>
      <c r="J7602" s="29"/>
    </row>
    <row r="7603" spans="1:10" hidden="1">
      <c r="A7603" s="24"/>
      <c r="H7603" s="70"/>
      <c r="J7603" s="29"/>
    </row>
    <row r="7604" spans="1:10" hidden="1">
      <c r="A7604" s="24"/>
      <c r="H7604" s="70"/>
      <c r="J7604" s="29"/>
    </row>
    <row r="7605" spans="1:10" hidden="1">
      <c r="A7605" s="24"/>
      <c r="H7605" s="70"/>
      <c r="J7605" s="29"/>
    </row>
    <row r="7606" spans="1:10" hidden="1">
      <c r="A7606" s="24"/>
      <c r="H7606" s="70"/>
      <c r="J7606" s="29"/>
    </row>
    <row r="7607" spans="1:10" hidden="1">
      <c r="A7607" s="24"/>
      <c r="H7607" s="70"/>
      <c r="J7607" s="29"/>
    </row>
    <row r="7608" spans="1:10" hidden="1">
      <c r="A7608" s="24"/>
      <c r="H7608" s="70"/>
      <c r="J7608" s="29"/>
    </row>
    <row r="7609" spans="1:10" hidden="1">
      <c r="A7609" s="24"/>
      <c r="H7609" s="70"/>
      <c r="J7609" s="29"/>
    </row>
    <row r="7610" spans="1:10" hidden="1">
      <c r="A7610" s="24"/>
      <c r="H7610" s="70"/>
      <c r="J7610" s="29"/>
    </row>
    <row r="7611" spans="1:10" hidden="1">
      <c r="A7611" s="24"/>
      <c r="H7611" s="70"/>
      <c r="J7611" s="29"/>
    </row>
    <row r="7612" spans="1:10" hidden="1">
      <c r="A7612" s="24"/>
      <c r="H7612" s="70"/>
      <c r="J7612" s="29"/>
    </row>
    <row r="7613" spans="1:10" hidden="1">
      <c r="A7613" s="24"/>
      <c r="H7613" s="70"/>
      <c r="J7613" s="29"/>
    </row>
    <row r="7614" spans="1:10" hidden="1">
      <c r="A7614" s="24"/>
      <c r="H7614" s="70"/>
      <c r="J7614" s="29"/>
    </row>
    <row r="7615" spans="1:10" hidden="1">
      <c r="A7615" s="24"/>
      <c r="H7615" s="70"/>
      <c r="J7615" s="29"/>
    </row>
    <row r="7616" spans="1:10" hidden="1">
      <c r="A7616" s="24"/>
      <c r="H7616" s="70"/>
      <c r="J7616" s="29"/>
    </row>
    <row r="7617" spans="1:10" hidden="1">
      <c r="A7617" s="24"/>
      <c r="H7617" s="70"/>
      <c r="J7617" s="29"/>
    </row>
    <row r="7618" spans="1:10" hidden="1">
      <c r="A7618" s="24"/>
      <c r="H7618" s="70"/>
      <c r="J7618" s="29"/>
    </row>
    <row r="7619" spans="1:10" hidden="1">
      <c r="A7619" s="24"/>
      <c r="H7619" s="70"/>
      <c r="J7619" s="29"/>
    </row>
    <row r="7620" spans="1:10" hidden="1">
      <c r="A7620" s="24"/>
      <c r="H7620" s="70"/>
      <c r="J7620" s="29"/>
    </row>
    <row r="7621" spans="1:10" hidden="1">
      <c r="A7621" s="24"/>
      <c r="H7621" s="70"/>
      <c r="J7621" s="29"/>
    </row>
    <row r="7622" spans="1:10" hidden="1">
      <c r="A7622" s="24"/>
      <c r="H7622" s="70"/>
      <c r="J7622" s="29"/>
    </row>
    <row r="7623" spans="1:10" hidden="1">
      <c r="A7623" s="24"/>
      <c r="H7623" s="70"/>
      <c r="J7623" s="29"/>
    </row>
    <row r="7624" spans="1:10" hidden="1">
      <c r="A7624" s="24"/>
      <c r="H7624" s="70"/>
      <c r="J7624" s="29"/>
    </row>
    <row r="7625" spans="1:10" hidden="1">
      <c r="A7625" s="24"/>
      <c r="H7625" s="70"/>
      <c r="J7625" s="29"/>
    </row>
    <row r="7626" spans="1:10" hidden="1">
      <c r="A7626" s="24"/>
      <c r="H7626" s="70"/>
      <c r="J7626" s="29"/>
    </row>
    <row r="7627" spans="1:10" hidden="1">
      <c r="A7627" s="24"/>
      <c r="H7627" s="70"/>
      <c r="J7627" s="29"/>
    </row>
    <row r="7628" spans="1:10" hidden="1">
      <c r="A7628" s="24"/>
      <c r="H7628" s="70"/>
      <c r="J7628" s="29"/>
    </row>
    <row r="7629" spans="1:10" hidden="1">
      <c r="A7629" s="24"/>
      <c r="H7629" s="70"/>
      <c r="J7629" s="29"/>
    </row>
    <row r="7630" spans="1:10" hidden="1">
      <c r="A7630" s="24"/>
      <c r="H7630" s="70"/>
      <c r="J7630" s="29"/>
    </row>
    <row r="7631" spans="1:10" hidden="1">
      <c r="A7631" s="24"/>
      <c r="H7631" s="70"/>
      <c r="J7631" s="29"/>
    </row>
    <row r="7632" spans="1:10" hidden="1">
      <c r="A7632" s="24"/>
      <c r="H7632" s="70"/>
      <c r="J7632" s="29"/>
    </row>
    <row r="7633" spans="1:10" hidden="1">
      <c r="A7633" s="24"/>
      <c r="H7633" s="70"/>
      <c r="J7633" s="29"/>
    </row>
    <row r="7634" spans="1:10" hidden="1">
      <c r="A7634" s="24"/>
      <c r="H7634" s="70"/>
      <c r="J7634" s="29"/>
    </row>
    <row r="7635" spans="1:10" hidden="1">
      <c r="A7635" s="24"/>
      <c r="H7635" s="70"/>
      <c r="J7635" s="29"/>
    </row>
    <row r="7636" spans="1:10" hidden="1">
      <c r="A7636" s="24"/>
      <c r="H7636" s="70"/>
      <c r="J7636" s="29"/>
    </row>
    <row r="7637" spans="1:10" hidden="1">
      <c r="A7637" s="24"/>
      <c r="H7637" s="70"/>
      <c r="J7637" s="29"/>
    </row>
    <row r="7638" spans="1:10" hidden="1">
      <c r="A7638" s="24"/>
      <c r="H7638" s="70"/>
      <c r="J7638" s="29"/>
    </row>
    <row r="7639" spans="1:10" hidden="1">
      <c r="A7639" s="24"/>
      <c r="H7639" s="70"/>
      <c r="J7639" s="29"/>
    </row>
    <row r="7640" spans="1:10" hidden="1">
      <c r="A7640" s="24"/>
      <c r="H7640" s="70"/>
      <c r="J7640" s="29"/>
    </row>
    <row r="7641" spans="1:10" hidden="1">
      <c r="A7641" s="24"/>
      <c r="H7641" s="70"/>
      <c r="J7641" s="29"/>
    </row>
    <row r="7642" spans="1:10" hidden="1">
      <c r="A7642" s="24"/>
      <c r="H7642" s="70"/>
      <c r="J7642" s="29"/>
    </row>
    <row r="7643" spans="1:10" hidden="1">
      <c r="A7643" s="24"/>
      <c r="H7643" s="70"/>
      <c r="J7643" s="29"/>
    </row>
    <row r="7644" spans="1:10" hidden="1">
      <c r="A7644" s="24"/>
      <c r="H7644" s="70"/>
      <c r="J7644" s="29"/>
    </row>
    <row r="7645" spans="1:10" hidden="1">
      <c r="A7645" s="24"/>
      <c r="H7645" s="70"/>
      <c r="J7645" s="29"/>
    </row>
    <row r="7646" spans="1:10" hidden="1">
      <c r="A7646" s="24"/>
      <c r="H7646" s="70"/>
      <c r="J7646" s="29"/>
    </row>
    <row r="7647" spans="1:10" hidden="1">
      <c r="A7647" s="24"/>
      <c r="H7647" s="70"/>
      <c r="J7647" s="29"/>
    </row>
    <row r="7648" spans="1:10" hidden="1">
      <c r="A7648" s="24"/>
      <c r="H7648" s="70"/>
      <c r="J7648" s="29"/>
    </row>
    <row r="7649" spans="1:10" hidden="1">
      <c r="A7649" s="24"/>
      <c r="H7649" s="70"/>
      <c r="J7649" s="29"/>
    </row>
    <row r="7650" spans="1:10" hidden="1">
      <c r="A7650" s="24"/>
      <c r="H7650" s="70"/>
      <c r="J7650" s="29"/>
    </row>
    <row r="7651" spans="1:10" hidden="1">
      <c r="A7651" s="24"/>
      <c r="H7651" s="70"/>
      <c r="J7651" s="29"/>
    </row>
    <row r="7652" spans="1:10" hidden="1">
      <c r="A7652" s="24"/>
      <c r="H7652" s="70"/>
      <c r="J7652" s="29"/>
    </row>
    <row r="7653" spans="1:10" hidden="1">
      <c r="A7653" s="24"/>
      <c r="H7653" s="70"/>
      <c r="J7653" s="29"/>
    </row>
    <row r="7654" spans="1:10" hidden="1">
      <c r="A7654" s="24"/>
      <c r="H7654" s="70"/>
      <c r="J7654" s="29"/>
    </row>
    <row r="7655" spans="1:10" hidden="1">
      <c r="A7655" s="24"/>
      <c r="H7655" s="70"/>
      <c r="J7655" s="29"/>
    </row>
    <row r="7656" spans="1:10" hidden="1">
      <c r="A7656" s="24"/>
      <c r="H7656" s="70"/>
      <c r="J7656" s="29"/>
    </row>
    <row r="7657" spans="1:10" hidden="1">
      <c r="A7657" s="24"/>
      <c r="H7657" s="70"/>
      <c r="J7657" s="29"/>
    </row>
    <row r="7658" spans="1:10" hidden="1">
      <c r="A7658" s="24"/>
      <c r="H7658" s="70"/>
      <c r="J7658" s="29"/>
    </row>
    <row r="7659" spans="1:10" hidden="1">
      <c r="A7659" s="24"/>
      <c r="H7659" s="70"/>
      <c r="J7659" s="29"/>
    </row>
    <row r="7660" spans="1:10" hidden="1">
      <c r="A7660" s="24"/>
      <c r="H7660" s="70"/>
      <c r="J7660" s="29"/>
    </row>
    <row r="7661" spans="1:10" hidden="1">
      <c r="A7661" s="24"/>
      <c r="H7661" s="70"/>
      <c r="J7661" s="29"/>
    </row>
    <row r="7662" spans="1:10" hidden="1">
      <c r="A7662" s="24"/>
      <c r="H7662" s="70"/>
      <c r="J7662" s="29"/>
    </row>
    <row r="7663" spans="1:10" hidden="1">
      <c r="A7663" s="24"/>
      <c r="H7663" s="70"/>
      <c r="J7663" s="29"/>
    </row>
    <row r="7664" spans="1:10" hidden="1">
      <c r="A7664" s="24"/>
      <c r="H7664" s="70"/>
      <c r="J7664" s="29"/>
    </row>
    <row r="7665" spans="1:10" hidden="1">
      <c r="A7665" s="24"/>
      <c r="H7665" s="70"/>
      <c r="J7665" s="29"/>
    </row>
    <row r="7666" spans="1:10" hidden="1">
      <c r="A7666" s="24"/>
      <c r="H7666" s="70"/>
      <c r="J7666" s="29"/>
    </row>
    <row r="7667" spans="1:10" hidden="1">
      <c r="A7667" s="24"/>
      <c r="H7667" s="70"/>
      <c r="J7667" s="29"/>
    </row>
    <row r="7668" spans="1:10" hidden="1">
      <c r="A7668" s="24"/>
      <c r="H7668" s="70"/>
      <c r="J7668" s="29"/>
    </row>
    <row r="7669" spans="1:10" hidden="1">
      <c r="A7669" s="24"/>
      <c r="H7669" s="70"/>
      <c r="J7669" s="29"/>
    </row>
    <row r="7670" spans="1:10" hidden="1">
      <c r="A7670" s="24"/>
      <c r="H7670" s="70"/>
      <c r="J7670" s="29"/>
    </row>
    <row r="7671" spans="1:10" hidden="1">
      <c r="A7671" s="24"/>
      <c r="H7671" s="70"/>
      <c r="J7671" s="29"/>
    </row>
    <row r="7672" spans="1:10" hidden="1">
      <c r="A7672" s="24"/>
      <c r="H7672" s="70"/>
      <c r="J7672" s="29"/>
    </row>
    <row r="7673" spans="1:10" hidden="1">
      <c r="A7673" s="24"/>
      <c r="H7673" s="70"/>
      <c r="J7673" s="29"/>
    </row>
    <row r="7674" spans="1:10" hidden="1">
      <c r="A7674" s="24"/>
      <c r="H7674" s="70"/>
      <c r="J7674" s="29"/>
    </row>
    <row r="7675" spans="1:10" hidden="1">
      <c r="A7675" s="24"/>
      <c r="H7675" s="70"/>
      <c r="J7675" s="29"/>
    </row>
    <row r="7676" spans="1:10" hidden="1">
      <c r="A7676" s="24"/>
      <c r="H7676" s="70"/>
      <c r="J7676" s="29"/>
    </row>
    <row r="7677" spans="1:10" hidden="1">
      <c r="A7677" s="24"/>
      <c r="H7677" s="70"/>
      <c r="J7677" s="29"/>
    </row>
    <row r="7678" spans="1:10" hidden="1">
      <c r="A7678" s="24"/>
      <c r="H7678" s="70"/>
      <c r="J7678" s="29"/>
    </row>
    <row r="7679" spans="1:10" hidden="1">
      <c r="A7679" s="24"/>
      <c r="H7679" s="70"/>
      <c r="J7679" s="29"/>
    </row>
    <row r="7680" spans="1:10" hidden="1">
      <c r="A7680" s="24"/>
      <c r="H7680" s="70"/>
      <c r="J7680" s="29"/>
    </row>
    <row r="7681" spans="1:10" hidden="1">
      <c r="A7681" s="24"/>
      <c r="H7681" s="70"/>
      <c r="J7681" s="29"/>
    </row>
    <row r="7682" spans="1:10" hidden="1">
      <c r="A7682" s="24"/>
      <c r="H7682" s="70"/>
      <c r="J7682" s="29"/>
    </row>
    <row r="7683" spans="1:10" hidden="1">
      <c r="A7683" s="24"/>
      <c r="H7683" s="70"/>
      <c r="J7683" s="29"/>
    </row>
    <row r="7684" spans="1:10" hidden="1">
      <c r="A7684" s="24"/>
      <c r="H7684" s="70"/>
      <c r="J7684" s="29"/>
    </row>
    <row r="7685" spans="1:10" hidden="1">
      <c r="A7685" s="24"/>
      <c r="H7685" s="70"/>
      <c r="J7685" s="29"/>
    </row>
    <row r="7686" spans="1:10" hidden="1">
      <c r="A7686" s="24"/>
      <c r="H7686" s="70"/>
      <c r="J7686" s="29"/>
    </row>
    <row r="7687" spans="1:10" hidden="1">
      <c r="A7687" s="24"/>
      <c r="H7687" s="70"/>
      <c r="J7687" s="29"/>
    </row>
    <row r="7688" spans="1:10" hidden="1">
      <c r="A7688" s="24"/>
      <c r="H7688" s="70"/>
      <c r="J7688" s="29"/>
    </row>
    <row r="7689" spans="1:10" hidden="1">
      <c r="A7689" s="24"/>
      <c r="H7689" s="70"/>
      <c r="J7689" s="29"/>
    </row>
    <row r="7690" spans="1:10" hidden="1">
      <c r="A7690" s="24"/>
      <c r="H7690" s="70"/>
      <c r="J7690" s="29"/>
    </row>
    <row r="7691" spans="1:10" hidden="1">
      <c r="A7691" s="24"/>
      <c r="H7691" s="70"/>
      <c r="J7691" s="29"/>
    </row>
    <row r="7692" spans="1:10" hidden="1">
      <c r="A7692" s="24"/>
      <c r="H7692" s="70"/>
      <c r="J7692" s="29"/>
    </row>
    <row r="7693" spans="1:10" hidden="1">
      <c r="A7693" s="24"/>
      <c r="H7693" s="70"/>
      <c r="J7693" s="29"/>
    </row>
    <row r="7694" spans="1:10" hidden="1">
      <c r="A7694" s="24"/>
      <c r="H7694" s="70"/>
      <c r="J7694" s="29"/>
    </row>
    <row r="7695" spans="1:10" hidden="1">
      <c r="A7695" s="24"/>
      <c r="H7695" s="70"/>
      <c r="J7695" s="29"/>
    </row>
    <row r="7696" spans="1:10" hidden="1">
      <c r="A7696" s="24"/>
      <c r="H7696" s="70"/>
      <c r="J7696" s="29"/>
    </row>
    <row r="7697" spans="1:10" hidden="1">
      <c r="A7697" s="24"/>
      <c r="H7697" s="70"/>
      <c r="J7697" s="29"/>
    </row>
    <row r="7698" spans="1:10" hidden="1">
      <c r="A7698" s="24"/>
      <c r="H7698" s="70"/>
      <c r="J7698" s="29"/>
    </row>
    <row r="7699" spans="1:10" hidden="1">
      <c r="A7699" s="24"/>
      <c r="H7699" s="70"/>
      <c r="J7699" s="29"/>
    </row>
    <row r="7700" spans="1:10" hidden="1">
      <c r="A7700" s="24"/>
      <c r="H7700" s="70"/>
      <c r="J7700" s="29"/>
    </row>
    <row r="7701" spans="1:10" hidden="1">
      <c r="A7701" s="24"/>
      <c r="H7701" s="70"/>
      <c r="J7701" s="29"/>
    </row>
    <row r="7702" spans="1:10" hidden="1">
      <c r="A7702" s="24"/>
      <c r="H7702" s="70"/>
      <c r="J7702" s="29"/>
    </row>
    <row r="7703" spans="1:10" hidden="1">
      <c r="A7703" s="24"/>
      <c r="H7703" s="70"/>
      <c r="J7703" s="29"/>
    </row>
    <row r="7704" spans="1:10" hidden="1">
      <c r="A7704" s="24"/>
      <c r="H7704" s="70"/>
      <c r="J7704" s="29"/>
    </row>
    <row r="7705" spans="1:10" hidden="1">
      <c r="A7705" s="24"/>
      <c r="H7705" s="70"/>
      <c r="J7705" s="29"/>
    </row>
    <row r="7706" spans="1:10" hidden="1">
      <c r="A7706" s="24"/>
      <c r="H7706" s="70"/>
      <c r="J7706" s="29"/>
    </row>
    <row r="7707" spans="1:10" hidden="1">
      <c r="A7707" s="24"/>
      <c r="H7707" s="70"/>
      <c r="J7707" s="29"/>
    </row>
    <row r="7708" spans="1:10" hidden="1">
      <c r="A7708" s="24"/>
      <c r="H7708" s="70"/>
      <c r="J7708" s="29"/>
    </row>
    <row r="7709" spans="1:10" hidden="1">
      <c r="A7709" s="24"/>
      <c r="H7709" s="70"/>
      <c r="J7709" s="29"/>
    </row>
    <row r="7710" spans="1:10" hidden="1">
      <c r="A7710" s="24"/>
      <c r="H7710" s="70"/>
      <c r="J7710" s="29"/>
    </row>
    <row r="7711" spans="1:10" hidden="1">
      <c r="A7711" s="24"/>
      <c r="H7711" s="70"/>
      <c r="J7711" s="29"/>
    </row>
    <row r="7712" spans="1:10" hidden="1">
      <c r="A7712" s="24"/>
      <c r="H7712" s="70"/>
      <c r="J7712" s="29"/>
    </row>
    <row r="7713" spans="1:10" hidden="1">
      <c r="A7713" s="24"/>
      <c r="H7713" s="70"/>
      <c r="J7713" s="29"/>
    </row>
    <row r="7714" spans="1:10" hidden="1">
      <c r="A7714" s="24"/>
      <c r="H7714" s="70"/>
      <c r="J7714" s="29"/>
    </row>
    <row r="7715" spans="1:10" hidden="1">
      <c r="A7715" s="24"/>
      <c r="H7715" s="70"/>
      <c r="J7715" s="29"/>
    </row>
    <row r="7716" spans="1:10" hidden="1">
      <c r="A7716" s="24"/>
      <c r="H7716" s="70"/>
      <c r="J7716" s="29"/>
    </row>
    <row r="7717" spans="1:10" hidden="1">
      <c r="A7717" s="24"/>
      <c r="H7717" s="70"/>
      <c r="J7717" s="29"/>
    </row>
    <row r="7718" spans="1:10" hidden="1">
      <c r="A7718" s="24"/>
      <c r="H7718" s="70"/>
      <c r="J7718" s="29"/>
    </row>
    <row r="7719" spans="1:10" hidden="1">
      <c r="A7719" s="24"/>
      <c r="H7719" s="70"/>
      <c r="J7719" s="29"/>
    </row>
    <row r="7720" spans="1:10" hidden="1">
      <c r="A7720" s="24"/>
      <c r="H7720" s="70"/>
      <c r="J7720" s="29"/>
    </row>
    <row r="7721" spans="1:10" hidden="1">
      <c r="A7721" s="24"/>
      <c r="H7721" s="70"/>
      <c r="J7721" s="29"/>
    </row>
    <row r="7722" spans="1:10" hidden="1">
      <c r="A7722" s="24"/>
      <c r="H7722" s="70"/>
      <c r="J7722" s="29"/>
    </row>
    <row r="7723" spans="1:10" hidden="1">
      <c r="A7723" s="24"/>
      <c r="H7723" s="70"/>
      <c r="J7723" s="29"/>
    </row>
    <row r="7724" spans="1:10" hidden="1">
      <c r="A7724" s="24"/>
      <c r="H7724" s="70"/>
      <c r="J7724" s="29"/>
    </row>
    <row r="7725" spans="1:10" hidden="1">
      <c r="A7725" s="24"/>
      <c r="H7725" s="70"/>
      <c r="J7725" s="29"/>
    </row>
    <row r="7726" spans="1:10" hidden="1">
      <c r="A7726" s="24"/>
      <c r="H7726" s="70"/>
      <c r="J7726" s="29"/>
    </row>
    <row r="7727" spans="1:10" hidden="1">
      <c r="A7727" s="24"/>
      <c r="H7727" s="70"/>
      <c r="J7727" s="29"/>
    </row>
    <row r="7728" spans="1:10" hidden="1">
      <c r="A7728" s="24"/>
      <c r="H7728" s="70"/>
      <c r="J7728" s="29"/>
    </row>
    <row r="7729" spans="1:10" hidden="1">
      <c r="A7729" s="24"/>
      <c r="H7729" s="70"/>
      <c r="J7729" s="29"/>
    </row>
    <row r="7730" spans="1:10" hidden="1">
      <c r="A7730" s="24"/>
      <c r="H7730" s="70"/>
      <c r="J7730" s="29"/>
    </row>
    <row r="7731" spans="1:10" hidden="1">
      <c r="A7731" s="24"/>
      <c r="H7731" s="70"/>
      <c r="J7731" s="29"/>
    </row>
    <row r="7732" spans="1:10" hidden="1">
      <c r="A7732" s="24"/>
      <c r="H7732" s="70"/>
      <c r="J7732" s="29"/>
    </row>
    <row r="7733" spans="1:10" hidden="1">
      <c r="A7733" s="24"/>
      <c r="H7733" s="70"/>
      <c r="J7733" s="29"/>
    </row>
    <row r="7734" spans="1:10" hidden="1">
      <c r="A7734" s="24"/>
      <c r="H7734" s="70"/>
      <c r="J7734" s="29"/>
    </row>
    <row r="7735" spans="1:10" hidden="1">
      <c r="A7735" s="24"/>
      <c r="H7735" s="70"/>
      <c r="J7735" s="29"/>
    </row>
    <row r="7736" spans="1:10" hidden="1">
      <c r="A7736" s="24"/>
      <c r="H7736" s="70"/>
      <c r="J7736" s="29"/>
    </row>
    <row r="7737" spans="1:10" hidden="1">
      <c r="A7737" s="24"/>
      <c r="H7737" s="70"/>
      <c r="J7737" s="29"/>
    </row>
    <row r="7738" spans="1:10" hidden="1">
      <c r="A7738" s="24"/>
      <c r="H7738" s="70"/>
      <c r="J7738" s="29"/>
    </row>
    <row r="7739" spans="1:10" hidden="1">
      <c r="A7739" s="24"/>
      <c r="H7739" s="70"/>
      <c r="J7739" s="29"/>
    </row>
    <row r="7740" spans="1:10" hidden="1">
      <c r="A7740" s="24"/>
      <c r="H7740" s="70"/>
      <c r="J7740" s="29"/>
    </row>
    <row r="7741" spans="1:10" hidden="1">
      <c r="A7741" s="24"/>
      <c r="H7741" s="70"/>
      <c r="J7741" s="29"/>
    </row>
    <row r="7742" spans="1:10" hidden="1">
      <c r="A7742" s="24"/>
      <c r="H7742" s="70"/>
      <c r="J7742" s="29"/>
    </row>
    <row r="7743" spans="1:10" hidden="1">
      <c r="A7743" s="24"/>
      <c r="H7743" s="70"/>
      <c r="J7743" s="29"/>
    </row>
    <row r="7744" spans="1:10" hidden="1">
      <c r="A7744" s="24"/>
      <c r="H7744" s="70"/>
      <c r="J7744" s="29"/>
    </row>
    <row r="7745" spans="1:10" hidden="1">
      <c r="A7745" s="24"/>
      <c r="H7745" s="70"/>
      <c r="J7745" s="29"/>
    </row>
    <row r="7746" spans="1:10" hidden="1">
      <c r="A7746" s="24"/>
      <c r="H7746" s="70"/>
      <c r="J7746" s="29"/>
    </row>
    <row r="7747" spans="1:10" hidden="1">
      <c r="A7747" s="24"/>
      <c r="H7747" s="70"/>
      <c r="J7747" s="29"/>
    </row>
    <row r="7748" spans="1:10" hidden="1">
      <c r="A7748" s="24"/>
      <c r="H7748" s="70"/>
      <c r="J7748" s="29"/>
    </row>
    <row r="7749" spans="1:10" hidden="1">
      <c r="A7749" s="24"/>
      <c r="H7749" s="70"/>
      <c r="J7749" s="29"/>
    </row>
    <row r="7750" spans="1:10" hidden="1">
      <c r="A7750" s="24"/>
      <c r="H7750" s="70"/>
      <c r="J7750" s="29"/>
    </row>
    <row r="7751" spans="1:10" hidden="1">
      <c r="A7751" s="24"/>
      <c r="H7751" s="70"/>
      <c r="J7751" s="29"/>
    </row>
    <row r="7752" spans="1:10" hidden="1">
      <c r="A7752" s="24"/>
      <c r="H7752" s="70"/>
      <c r="J7752" s="29"/>
    </row>
    <row r="7753" spans="1:10" hidden="1">
      <c r="A7753" s="24"/>
      <c r="H7753" s="70"/>
      <c r="J7753" s="29"/>
    </row>
    <row r="7754" spans="1:10" hidden="1">
      <c r="A7754" s="24"/>
      <c r="H7754" s="70"/>
      <c r="J7754" s="29"/>
    </row>
    <row r="7755" spans="1:10" hidden="1">
      <c r="A7755" s="24"/>
      <c r="H7755" s="70"/>
      <c r="J7755" s="29"/>
    </row>
    <row r="7756" spans="1:10" hidden="1">
      <c r="A7756" s="24"/>
      <c r="H7756" s="70"/>
      <c r="J7756" s="29"/>
    </row>
    <row r="7757" spans="1:10" hidden="1">
      <c r="A7757" s="24"/>
      <c r="H7757" s="70"/>
      <c r="J7757" s="29"/>
    </row>
    <row r="7758" spans="1:10" hidden="1">
      <c r="A7758" s="24"/>
      <c r="H7758" s="70"/>
      <c r="J7758" s="29"/>
    </row>
    <row r="7759" spans="1:10" hidden="1">
      <c r="A7759" s="24"/>
      <c r="H7759" s="70"/>
      <c r="J7759" s="29"/>
    </row>
    <row r="7760" spans="1:10" hidden="1">
      <c r="A7760" s="24"/>
      <c r="H7760" s="70"/>
      <c r="J7760" s="29"/>
    </row>
    <row r="7761" spans="1:10" hidden="1">
      <c r="A7761" s="24"/>
      <c r="H7761" s="70"/>
      <c r="J7761" s="29"/>
    </row>
    <row r="7762" spans="1:10" hidden="1">
      <c r="A7762" s="24"/>
      <c r="H7762" s="70"/>
      <c r="J7762" s="29"/>
    </row>
    <row r="7763" spans="1:10" hidden="1">
      <c r="A7763" s="24"/>
      <c r="H7763" s="70"/>
      <c r="J7763" s="29"/>
    </row>
    <row r="7764" spans="1:10" hidden="1">
      <c r="A7764" s="24"/>
      <c r="H7764" s="70"/>
      <c r="J7764" s="29"/>
    </row>
    <row r="7765" spans="1:10" hidden="1">
      <c r="A7765" s="24"/>
      <c r="H7765" s="70"/>
      <c r="J7765" s="29"/>
    </row>
    <row r="7766" spans="1:10" hidden="1">
      <c r="A7766" s="24"/>
      <c r="H7766" s="70"/>
      <c r="J7766" s="29"/>
    </row>
    <row r="7767" spans="1:10" hidden="1">
      <c r="A7767" s="24"/>
      <c r="H7767" s="70"/>
      <c r="J7767" s="29"/>
    </row>
    <row r="7768" spans="1:10" hidden="1">
      <c r="A7768" s="24"/>
      <c r="H7768" s="70"/>
      <c r="J7768" s="29"/>
    </row>
    <row r="7769" spans="1:10" hidden="1">
      <c r="A7769" s="24"/>
      <c r="H7769" s="70"/>
      <c r="J7769" s="29"/>
    </row>
    <row r="7770" spans="1:10" hidden="1">
      <c r="A7770" s="24"/>
      <c r="H7770" s="70"/>
      <c r="J7770" s="29"/>
    </row>
    <row r="7771" spans="1:10" hidden="1">
      <c r="A7771" s="24"/>
      <c r="H7771" s="70"/>
      <c r="J7771" s="29"/>
    </row>
    <row r="7772" spans="1:10" hidden="1">
      <c r="A7772" s="24"/>
      <c r="H7772" s="70"/>
      <c r="J7772" s="29"/>
    </row>
    <row r="7773" spans="1:10" hidden="1">
      <c r="A7773" s="24"/>
      <c r="H7773" s="70"/>
      <c r="J7773" s="29"/>
    </row>
    <row r="7774" spans="1:10" hidden="1">
      <c r="A7774" s="24"/>
      <c r="H7774" s="70"/>
      <c r="J7774" s="29"/>
    </row>
    <row r="7775" spans="1:10" hidden="1">
      <c r="A7775" s="24"/>
      <c r="H7775" s="70"/>
      <c r="J7775" s="29"/>
    </row>
    <row r="7776" spans="1:10" hidden="1">
      <c r="A7776" s="24"/>
      <c r="H7776" s="70"/>
      <c r="J7776" s="29"/>
    </row>
    <row r="7777" spans="1:10" hidden="1">
      <c r="A7777" s="24"/>
      <c r="H7777" s="70"/>
      <c r="J7777" s="29"/>
    </row>
    <row r="7778" spans="1:10" hidden="1">
      <c r="A7778" s="24"/>
      <c r="H7778" s="70"/>
      <c r="J7778" s="29"/>
    </row>
    <row r="7779" spans="1:10" hidden="1">
      <c r="A7779" s="24"/>
      <c r="H7779" s="70"/>
      <c r="J7779" s="29"/>
    </row>
    <row r="7780" spans="1:10" hidden="1">
      <c r="A7780" s="24"/>
      <c r="H7780" s="70"/>
      <c r="J7780" s="29"/>
    </row>
    <row r="7781" spans="1:10" hidden="1">
      <c r="A7781" s="24"/>
      <c r="H7781" s="70"/>
      <c r="J7781" s="29"/>
    </row>
    <row r="7782" spans="1:10" hidden="1">
      <c r="A7782" s="24"/>
      <c r="H7782" s="70"/>
      <c r="J7782" s="29"/>
    </row>
    <row r="7783" spans="1:10" hidden="1">
      <c r="A7783" s="24"/>
      <c r="H7783" s="70"/>
      <c r="J7783" s="29"/>
    </row>
    <row r="7784" spans="1:10" hidden="1">
      <c r="A7784" s="24"/>
      <c r="H7784" s="70"/>
      <c r="J7784" s="29"/>
    </row>
    <row r="7785" spans="1:10" hidden="1">
      <c r="A7785" s="24"/>
      <c r="H7785" s="70"/>
      <c r="J7785" s="29"/>
    </row>
    <row r="7786" spans="1:10" hidden="1">
      <c r="A7786" s="24"/>
      <c r="H7786" s="70"/>
      <c r="J7786" s="29"/>
    </row>
    <row r="7787" spans="1:10" hidden="1">
      <c r="A7787" s="24"/>
      <c r="H7787" s="70"/>
      <c r="J7787" s="29"/>
    </row>
    <row r="7788" spans="1:10" hidden="1">
      <c r="A7788" s="24"/>
      <c r="H7788" s="70"/>
      <c r="J7788" s="29"/>
    </row>
    <row r="7789" spans="1:10" hidden="1">
      <c r="A7789" s="24"/>
      <c r="H7789" s="70"/>
      <c r="J7789" s="29"/>
    </row>
    <row r="7790" spans="1:10" hidden="1">
      <c r="A7790" s="24"/>
      <c r="H7790" s="70"/>
      <c r="J7790" s="29"/>
    </row>
    <row r="7791" spans="1:10" hidden="1">
      <c r="A7791" s="24"/>
      <c r="H7791" s="70"/>
      <c r="J7791" s="29"/>
    </row>
    <row r="7792" spans="1:10" hidden="1">
      <c r="A7792" s="24"/>
      <c r="H7792" s="70"/>
      <c r="J7792" s="29"/>
    </row>
    <row r="7793" spans="1:10" hidden="1">
      <c r="A7793" s="24"/>
      <c r="H7793" s="70"/>
      <c r="J7793" s="29"/>
    </row>
    <row r="7794" spans="1:10" hidden="1">
      <c r="A7794" s="24"/>
      <c r="H7794" s="70"/>
      <c r="J7794" s="29"/>
    </row>
    <row r="7795" spans="1:10" hidden="1">
      <c r="A7795" s="24"/>
      <c r="H7795" s="70"/>
      <c r="J7795" s="29"/>
    </row>
    <row r="7796" spans="1:10" hidden="1">
      <c r="A7796" s="24"/>
      <c r="H7796" s="70"/>
      <c r="J7796" s="29"/>
    </row>
    <row r="7797" spans="1:10" hidden="1">
      <c r="A7797" s="24"/>
      <c r="H7797" s="70"/>
      <c r="J7797" s="29"/>
    </row>
    <row r="7798" spans="1:10" hidden="1">
      <c r="A7798" s="24"/>
      <c r="H7798" s="70"/>
      <c r="J7798" s="29"/>
    </row>
    <row r="7799" spans="1:10" hidden="1">
      <c r="A7799" s="24"/>
      <c r="H7799" s="70"/>
      <c r="J7799" s="29"/>
    </row>
    <row r="7800" spans="1:10" hidden="1">
      <c r="A7800" s="24"/>
      <c r="H7800" s="70"/>
      <c r="J7800" s="29"/>
    </row>
    <row r="7801" spans="1:10" hidden="1">
      <c r="A7801" s="24"/>
      <c r="H7801" s="70"/>
      <c r="J7801" s="29"/>
    </row>
    <row r="7802" spans="1:10" hidden="1">
      <c r="A7802" s="24"/>
      <c r="H7802" s="70"/>
      <c r="J7802" s="29"/>
    </row>
    <row r="7803" spans="1:10" hidden="1">
      <c r="A7803" s="24"/>
      <c r="H7803" s="70"/>
      <c r="J7803" s="29"/>
    </row>
    <row r="7804" spans="1:10" hidden="1">
      <c r="A7804" s="24"/>
      <c r="H7804" s="70"/>
      <c r="J7804" s="29"/>
    </row>
    <row r="7805" spans="1:10" hidden="1">
      <c r="A7805" s="24"/>
      <c r="H7805" s="70"/>
      <c r="J7805" s="29"/>
    </row>
    <row r="7806" spans="1:10" hidden="1">
      <c r="A7806" s="24"/>
      <c r="H7806" s="70"/>
      <c r="J7806" s="29"/>
    </row>
    <row r="7807" spans="1:10" hidden="1">
      <c r="A7807" s="24"/>
      <c r="H7807" s="70"/>
      <c r="J7807" s="29"/>
    </row>
    <row r="7808" spans="1:10" hidden="1">
      <c r="A7808" s="24"/>
      <c r="H7808" s="70"/>
      <c r="J7808" s="29"/>
    </row>
    <row r="7809" spans="1:10" hidden="1">
      <c r="A7809" s="24"/>
      <c r="H7809" s="70"/>
      <c r="J7809" s="29"/>
    </row>
    <row r="7810" spans="1:10" hidden="1">
      <c r="A7810" s="24"/>
      <c r="H7810" s="70"/>
      <c r="J7810" s="29"/>
    </row>
    <row r="7811" spans="1:10" hidden="1">
      <c r="A7811" s="24"/>
      <c r="H7811" s="70"/>
      <c r="J7811" s="29"/>
    </row>
    <row r="7812" spans="1:10" hidden="1">
      <c r="A7812" s="24"/>
      <c r="H7812" s="70"/>
      <c r="J7812" s="29"/>
    </row>
    <row r="7813" spans="1:10" hidden="1">
      <c r="A7813" s="24"/>
      <c r="H7813" s="70"/>
      <c r="J7813" s="29"/>
    </row>
    <row r="7814" spans="1:10" hidden="1">
      <c r="A7814" s="24"/>
      <c r="H7814" s="70"/>
      <c r="J7814" s="29"/>
    </row>
    <row r="7815" spans="1:10" hidden="1">
      <c r="A7815" s="24"/>
      <c r="H7815" s="70"/>
      <c r="J7815" s="29"/>
    </row>
    <row r="7816" spans="1:10" hidden="1">
      <c r="A7816" s="24"/>
      <c r="H7816" s="70"/>
      <c r="J7816" s="29"/>
    </row>
    <row r="7817" spans="1:10" hidden="1">
      <c r="A7817" s="24"/>
      <c r="H7817" s="70"/>
      <c r="J7817" s="29"/>
    </row>
    <row r="7818" spans="1:10" hidden="1">
      <c r="A7818" s="24"/>
      <c r="H7818" s="70"/>
      <c r="J7818" s="29"/>
    </row>
    <row r="7819" spans="1:10" hidden="1">
      <c r="A7819" s="24"/>
      <c r="H7819" s="70"/>
      <c r="J7819" s="29"/>
    </row>
    <row r="7820" spans="1:10" hidden="1">
      <c r="A7820" s="24"/>
      <c r="H7820" s="70"/>
      <c r="J7820" s="29"/>
    </row>
    <row r="7821" spans="1:10" hidden="1">
      <c r="A7821" s="24"/>
      <c r="H7821" s="70"/>
      <c r="J7821" s="29"/>
    </row>
    <row r="7822" spans="1:10" hidden="1">
      <c r="A7822" s="24"/>
      <c r="H7822" s="70"/>
      <c r="J7822" s="29"/>
    </row>
    <row r="7823" spans="1:10" hidden="1">
      <c r="A7823" s="24"/>
      <c r="H7823" s="70"/>
      <c r="J7823" s="29"/>
    </row>
    <row r="7824" spans="1:10" hidden="1">
      <c r="A7824" s="24"/>
      <c r="H7824" s="70"/>
      <c r="J7824" s="29"/>
    </row>
    <row r="7825" spans="1:10" hidden="1">
      <c r="A7825" s="24"/>
      <c r="H7825" s="70"/>
      <c r="J7825" s="29"/>
    </row>
    <row r="7826" spans="1:10" hidden="1">
      <c r="A7826" s="24"/>
      <c r="H7826" s="70"/>
      <c r="J7826" s="29"/>
    </row>
    <row r="7827" spans="1:10" hidden="1">
      <c r="A7827" s="24"/>
      <c r="H7827" s="70"/>
      <c r="J7827" s="29"/>
    </row>
    <row r="7828" spans="1:10" hidden="1">
      <c r="A7828" s="24"/>
      <c r="H7828" s="70"/>
      <c r="J7828" s="29"/>
    </row>
    <row r="7829" spans="1:10" hidden="1">
      <c r="A7829" s="24"/>
      <c r="H7829" s="70"/>
      <c r="J7829" s="29"/>
    </row>
    <row r="7830" spans="1:10" hidden="1">
      <c r="A7830" s="24"/>
      <c r="H7830" s="70"/>
      <c r="J7830" s="29"/>
    </row>
    <row r="7831" spans="1:10" hidden="1">
      <c r="A7831" s="24"/>
      <c r="H7831" s="70"/>
      <c r="J7831" s="29"/>
    </row>
    <row r="7832" spans="1:10" hidden="1">
      <c r="A7832" s="24"/>
      <c r="H7832" s="70"/>
      <c r="J7832" s="29"/>
    </row>
    <row r="7833" spans="1:10" hidden="1">
      <c r="A7833" s="24"/>
      <c r="H7833" s="70"/>
      <c r="J7833" s="29"/>
    </row>
    <row r="7834" spans="1:10" hidden="1">
      <c r="A7834" s="24"/>
      <c r="H7834" s="70"/>
      <c r="J7834" s="29"/>
    </row>
    <row r="7835" spans="1:10" hidden="1">
      <c r="A7835" s="24"/>
      <c r="H7835" s="70"/>
      <c r="J7835" s="29"/>
    </row>
    <row r="7836" spans="1:10" hidden="1">
      <c r="A7836" s="24"/>
      <c r="H7836" s="70"/>
      <c r="J7836" s="29"/>
    </row>
    <row r="7837" spans="1:10" hidden="1">
      <c r="A7837" s="24"/>
      <c r="H7837" s="70"/>
      <c r="J7837" s="29"/>
    </row>
    <row r="7838" spans="1:10" hidden="1">
      <c r="A7838" s="24"/>
      <c r="H7838" s="70"/>
      <c r="J7838" s="29"/>
    </row>
    <row r="7839" spans="1:10" hidden="1">
      <c r="A7839" s="24"/>
      <c r="H7839" s="70"/>
      <c r="J7839" s="29"/>
    </row>
    <row r="7840" spans="1:10" hidden="1">
      <c r="A7840" s="24"/>
      <c r="H7840" s="70"/>
      <c r="J7840" s="29"/>
    </row>
    <row r="7841" spans="1:10" hidden="1">
      <c r="A7841" s="24"/>
      <c r="H7841" s="70"/>
      <c r="J7841" s="29"/>
    </row>
    <row r="7842" spans="1:10" hidden="1">
      <c r="A7842" s="24"/>
      <c r="H7842" s="70"/>
      <c r="J7842" s="29"/>
    </row>
    <row r="7843" spans="1:10" hidden="1">
      <c r="A7843" s="24"/>
      <c r="H7843" s="70"/>
      <c r="J7843" s="29"/>
    </row>
    <row r="7844" spans="1:10" hidden="1">
      <c r="A7844" s="24"/>
      <c r="H7844" s="70"/>
      <c r="J7844" s="29"/>
    </row>
    <row r="7845" spans="1:10" hidden="1">
      <c r="A7845" s="24"/>
      <c r="H7845" s="70"/>
      <c r="J7845" s="29"/>
    </row>
    <row r="7846" spans="1:10" hidden="1">
      <c r="A7846" s="24"/>
      <c r="H7846" s="70"/>
      <c r="J7846" s="29"/>
    </row>
    <row r="7847" spans="1:10" hidden="1">
      <c r="A7847" s="24"/>
      <c r="H7847" s="70"/>
      <c r="J7847" s="29"/>
    </row>
    <row r="7848" spans="1:10" hidden="1">
      <c r="A7848" s="24"/>
      <c r="H7848" s="70"/>
      <c r="J7848" s="29"/>
    </row>
    <row r="7849" spans="1:10" hidden="1">
      <c r="A7849" s="24"/>
      <c r="H7849" s="70"/>
      <c r="J7849" s="29"/>
    </row>
    <row r="7850" spans="1:10" hidden="1">
      <c r="A7850" s="24"/>
      <c r="H7850" s="70"/>
      <c r="J7850" s="29"/>
    </row>
    <row r="7851" spans="1:10" hidden="1">
      <c r="A7851" s="24"/>
      <c r="H7851" s="70"/>
      <c r="J7851" s="29"/>
    </row>
    <row r="7852" spans="1:10" hidden="1">
      <c r="A7852" s="24"/>
      <c r="H7852" s="70"/>
      <c r="J7852" s="29"/>
    </row>
    <row r="7853" spans="1:10" hidden="1">
      <c r="A7853" s="24"/>
      <c r="H7853" s="70"/>
      <c r="J7853" s="29"/>
    </row>
    <row r="7854" spans="1:10" hidden="1">
      <c r="A7854" s="24"/>
      <c r="H7854" s="70"/>
      <c r="J7854" s="29"/>
    </row>
    <row r="7855" spans="1:10" hidden="1">
      <c r="A7855" s="24"/>
      <c r="H7855" s="70"/>
      <c r="J7855" s="29"/>
    </row>
    <row r="7856" spans="1:10" hidden="1">
      <c r="A7856" s="24"/>
      <c r="H7856" s="70"/>
      <c r="J7856" s="29"/>
    </row>
    <row r="7857" spans="1:10" hidden="1">
      <c r="A7857" s="24"/>
      <c r="H7857" s="70"/>
      <c r="J7857" s="29"/>
    </row>
    <row r="7858" spans="1:10" hidden="1">
      <c r="A7858" s="24"/>
      <c r="H7858" s="70"/>
      <c r="J7858" s="29"/>
    </row>
    <row r="7859" spans="1:10" hidden="1">
      <c r="A7859" s="24"/>
      <c r="H7859" s="70"/>
      <c r="J7859" s="29"/>
    </row>
    <row r="7860" spans="1:10" hidden="1">
      <c r="A7860" s="24"/>
      <c r="H7860" s="70"/>
      <c r="J7860" s="29"/>
    </row>
    <row r="7861" spans="1:10" hidden="1">
      <c r="A7861" s="24"/>
      <c r="H7861" s="70"/>
      <c r="J7861" s="29"/>
    </row>
    <row r="7862" spans="1:10" hidden="1">
      <c r="A7862" s="24"/>
      <c r="H7862" s="70"/>
      <c r="J7862" s="29"/>
    </row>
    <row r="7863" spans="1:10" hidden="1">
      <c r="A7863" s="24"/>
      <c r="H7863" s="70"/>
      <c r="J7863" s="29"/>
    </row>
    <row r="7864" spans="1:10" hidden="1">
      <c r="A7864" s="24"/>
      <c r="H7864" s="70"/>
      <c r="J7864" s="29"/>
    </row>
    <row r="7865" spans="1:10" hidden="1">
      <c r="A7865" s="24"/>
      <c r="H7865" s="70"/>
      <c r="J7865" s="29"/>
    </row>
    <row r="7866" spans="1:10" hidden="1">
      <c r="A7866" s="24"/>
      <c r="H7866" s="70"/>
      <c r="J7866" s="29"/>
    </row>
    <row r="7867" spans="1:10" hidden="1">
      <c r="A7867" s="24"/>
      <c r="H7867" s="70"/>
      <c r="J7867" s="29"/>
    </row>
    <row r="7868" spans="1:10" hidden="1">
      <c r="A7868" s="24"/>
      <c r="H7868" s="70"/>
      <c r="J7868" s="29"/>
    </row>
    <row r="7869" spans="1:10" hidden="1">
      <c r="A7869" s="24"/>
      <c r="H7869" s="70"/>
      <c r="J7869" s="29"/>
    </row>
    <row r="7870" spans="1:10" hidden="1">
      <c r="A7870" s="24"/>
      <c r="H7870" s="70"/>
      <c r="J7870" s="29"/>
    </row>
    <row r="7871" spans="1:10" hidden="1">
      <c r="A7871" s="24"/>
      <c r="H7871" s="70"/>
      <c r="J7871" s="29"/>
    </row>
    <row r="7872" spans="1:10" hidden="1">
      <c r="A7872" s="24"/>
      <c r="H7872" s="70"/>
      <c r="J7872" s="29"/>
    </row>
    <row r="7873" spans="1:10" hidden="1">
      <c r="A7873" s="24"/>
      <c r="H7873" s="70"/>
      <c r="J7873" s="29"/>
    </row>
    <row r="7874" spans="1:10" hidden="1">
      <c r="A7874" s="24"/>
      <c r="H7874" s="70"/>
      <c r="J7874" s="29"/>
    </row>
    <row r="7875" spans="1:10" hidden="1">
      <c r="A7875" s="24"/>
      <c r="H7875" s="70"/>
      <c r="J7875" s="29"/>
    </row>
    <row r="7876" spans="1:10" hidden="1">
      <c r="A7876" s="24"/>
      <c r="H7876" s="70"/>
      <c r="J7876" s="29"/>
    </row>
    <row r="7877" spans="1:10" hidden="1">
      <c r="A7877" s="24"/>
      <c r="H7877" s="70"/>
      <c r="J7877" s="29"/>
    </row>
    <row r="7878" spans="1:10" hidden="1">
      <c r="A7878" s="24"/>
      <c r="H7878" s="70"/>
      <c r="J7878" s="29"/>
    </row>
    <row r="7879" spans="1:10" hidden="1">
      <c r="A7879" s="24"/>
      <c r="H7879" s="70"/>
      <c r="J7879" s="29"/>
    </row>
    <row r="7880" spans="1:10" hidden="1">
      <c r="A7880" s="24"/>
      <c r="H7880" s="70"/>
      <c r="J7880" s="29"/>
    </row>
    <row r="7881" spans="1:10" hidden="1">
      <c r="A7881" s="24"/>
      <c r="H7881" s="70"/>
      <c r="J7881" s="29"/>
    </row>
    <row r="7882" spans="1:10" hidden="1">
      <c r="A7882" s="24"/>
      <c r="H7882" s="70"/>
      <c r="J7882" s="29"/>
    </row>
    <row r="7883" spans="1:10" hidden="1">
      <c r="A7883" s="24"/>
      <c r="H7883" s="70"/>
      <c r="J7883" s="29"/>
    </row>
    <row r="7884" spans="1:10" hidden="1">
      <c r="A7884" s="24"/>
      <c r="H7884" s="70"/>
      <c r="J7884" s="29"/>
    </row>
    <row r="7885" spans="1:10" hidden="1">
      <c r="A7885" s="24"/>
      <c r="H7885" s="70"/>
      <c r="J7885" s="29"/>
    </row>
    <row r="7886" spans="1:10" hidden="1">
      <c r="A7886" s="24"/>
      <c r="H7886" s="70"/>
      <c r="J7886" s="29"/>
    </row>
    <row r="7887" spans="1:10" hidden="1">
      <c r="A7887" s="24"/>
      <c r="H7887" s="70"/>
      <c r="J7887" s="29"/>
    </row>
    <row r="7888" spans="1:10" hidden="1">
      <c r="A7888" s="24"/>
      <c r="H7888" s="70"/>
      <c r="J7888" s="29"/>
    </row>
    <row r="7889" spans="1:10" hidden="1">
      <c r="A7889" s="24"/>
      <c r="H7889" s="70"/>
      <c r="J7889" s="29"/>
    </row>
    <row r="7890" spans="1:10" hidden="1">
      <c r="A7890" s="24"/>
      <c r="H7890" s="70"/>
      <c r="J7890" s="29"/>
    </row>
    <row r="7891" spans="1:10" hidden="1">
      <c r="A7891" s="24"/>
      <c r="H7891" s="70"/>
      <c r="J7891" s="29"/>
    </row>
    <row r="7892" spans="1:10" hidden="1">
      <c r="A7892" s="24"/>
      <c r="H7892" s="70"/>
      <c r="J7892" s="29"/>
    </row>
    <row r="7893" spans="1:10" hidden="1">
      <c r="A7893" s="24"/>
      <c r="H7893" s="70"/>
      <c r="J7893" s="29"/>
    </row>
    <row r="7894" spans="1:10" hidden="1">
      <c r="A7894" s="24"/>
      <c r="H7894" s="70"/>
      <c r="J7894" s="29"/>
    </row>
    <row r="7895" spans="1:10" hidden="1">
      <c r="A7895" s="24"/>
      <c r="H7895" s="70"/>
      <c r="J7895" s="29"/>
    </row>
    <row r="7896" spans="1:10" hidden="1">
      <c r="A7896" s="24"/>
      <c r="H7896" s="70"/>
      <c r="J7896" s="29"/>
    </row>
    <row r="7897" spans="1:10" hidden="1">
      <c r="A7897" s="24"/>
      <c r="H7897" s="70"/>
      <c r="J7897" s="29"/>
    </row>
    <row r="7898" spans="1:10" hidden="1">
      <c r="A7898" s="24"/>
      <c r="H7898" s="70"/>
      <c r="J7898" s="29"/>
    </row>
    <row r="7899" spans="1:10" hidden="1">
      <c r="A7899" s="24"/>
      <c r="H7899" s="70"/>
      <c r="J7899" s="29"/>
    </row>
    <row r="7900" spans="1:10" hidden="1">
      <c r="A7900" s="24"/>
      <c r="H7900" s="70"/>
      <c r="J7900" s="29"/>
    </row>
    <row r="7901" spans="1:10" hidden="1">
      <c r="A7901" s="24"/>
      <c r="H7901" s="70"/>
      <c r="J7901" s="29"/>
    </row>
    <row r="7902" spans="1:10" hidden="1">
      <c r="A7902" s="24"/>
      <c r="H7902" s="70"/>
      <c r="J7902" s="29"/>
    </row>
    <row r="7903" spans="1:10" hidden="1">
      <c r="A7903" s="24"/>
      <c r="H7903" s="70"/>
      <c r="J7903" s="29"/>
    </row>
    <row r="7904" spans="1:10" hidden="1">
      <c r="A7904" s="24"/>
      <c r="H7904" s="70"/>
      <c r="J7904" s="29"/>
    </row>
    <row r="7905" spans="1:10" hidden="1">
      <c r="A7905" s="24"/>
      <c r="H7905" s="70"/>
      <c r="J7905" s="29"/>
    </row>
    <row r="7906" spans="1:10" hidden="1">
      <c r="A7906" s="24"/>
      <c r="H7906" s="70"/>
      <c r="J7906" s="29"/>
    </row>
    <row r="7907" spans="1:10" hidden="1">
      <c r="A7907" s="24"/>
      <c r="H7907" s="70"/>
      <c r="J7907" s="29"/>
    </row>
    <row r="7908" spans="1:10" hidden="1">
      <c r="A7908" s="24"/>
      <c r="H7908" s="70"/>
      <c r="J7908" s="29"/>
    </row>
    <row r="7909" spans="1:10" hidden="1">
      <c r="A7909" s="24"/>
      <c r="H7909" s="70"/>
      <c r="J7909" s="29"/>
    </row>
    <row r="7910" spans="1:10" hidden="1">
      <c r="A7910" s="24"/>
      <c r="H7910" s="70"/>
      <c r="J7910" s="29"/>
    </row>
    <row r="7911" spans="1:10" hidden="1">
      <c r="A7911" s="24"/>
      <c r="H7911" s="70"/>
      <c r="J7911" s="29"/>
    </row>
    <row r="7912" spans="1:10" hidden="1">
      <c r="A7912" s="24"/>
      <c r="H7912" s="70"/>
      <c r="J7912" s="29"/>
    </row>
    <row r="7913" spans="1:10" hidden="1">
      <c r="A7913" s="24"/>
      <c r="H7913" s="70"/>
      <c r="J7913" s="29"/>
    </row>
    <row r="7914" spans="1:10" hidden="1">
      <c r="A7914" s="24"/>
      <c r="H7914" s="70"/>
      <c r="J7914" s="29"/>
    </row>
    <row r="7915" spans="1:10" hidden="1">
      <c r="A7915" s="24"/>
      <c r="H7915" s="70"/>
      <c r="J7915" s="29"/>
    </row>
    <row r="7916" spans="1:10" hidden="1">
      <c r="A7916" s="24"/>
      <c r="H7916" s="70"/>
      <c r="J7916" s="29"/>
    </row>
    <row r="7917" spans="1:10" hidden="1">
      <c r="A7917" s="24"/>
      <c r="H7917" s="70"/>
      <c r="J7917" s="29"/>
    </row>
    <row r="7918" spans="1:10" hidden="1">
      <c r="A7918" s="24"/>
      <c r="H7918" s="70"/>
      <c r="J7918" s="29"/>
    </row>
    <row r="7919" spans="1:10" hidden="1">
      <c r="A7919" s="24"/>
      <c r="H7919" s="70"/>
      <c r="J7919" s="29"/>
    </row>
    <row r="7920" spans="1:10" hidden="1">
      <c r="A7920" s="24"/>
      <c r="H7920" s="70"/>
      <c r="J7920" s="29"/>
    </row>
    <row r="7921" spans="1:10" hidden="1">
      <c r="A7921" s="24"/>
      <c r="H7921" s="70"/>
      <c r="J7921" s="29"/>
    </row>
    <row r="7922" spans="1:10" hidden="1">
      <c r="A7922" s="24"/>
      <c r="H7922" s="70"/>
      <c r="J7922" s="29"/>
    </row>
    <row r="7923" spans="1:10" hidden="1">
      <c r="A7923" s="24"/>
      <c r="H7923" s="70"/>
      <c r="J7923" s="29"/>
    </row>
    <row r="7924" spans="1:10" hidden="1">
      <c r="A7924" s="24"/>
      <c r="H7924" s="70"/>
      <c r="J7924" s="29"/>
    </row>
    <row r="7925" spans="1:10" hidden="1">
      <c r="A7925" s="24"/>
      <c r="H7925" s="70"/>
      <c r="J7925" s="29"/>
    </row>
    <row r="7926" spans="1:10" hidden="1">
      <c r="A7926" s="24"/>
      <c r="H7926" s="70"/>
      <c r="J7926" s="29"/>
    </row>
    <row r="7927" spans="1:10" hidden="1">
      <c r="A7927" s="24"/>
      <c r="H7927" s="70"/>
      <c r="J7927" s="29"/>
    </row>
    <row r="7928" spans="1:10" hidden="1">
      <c r="A7928" s="24"/>
      <c r="H7928" s="70"/>
      <c r="J7928" s="29"/>
    </row>
    <row r="7929" spans="1:10" hidden="1">
      <c r="A7929" s="24"/>
      <c r="H7929" s="70"/>
      <c r="J7929" s="29"/>
    </row>
    <row r="7930" spans="1:10" hidden="1">
      <c r="A7930" s="24"/>
      <c r="H7930" s="70"/>
      <c r="J7930" s="29"/>
    </row>
    <row r="7931" spans="1:10" hidden="1">
      <c r="A7931" s="24"/>
      <c r="H7931" s="70"/>
      <c r="J7931" s="29"/>
    </row>
    <row r="7932" spans="1:10" hidden="1">
      <c r="A7932" s="24"/>
      <c r="H7932" s="70"/>
      <c r="J7932" s="29"/>
    </row>
    <row r="7933" spans="1:10" hidden="1">
      <c r="A7933" s="24"/>
      <c r="H7933" s="70"/>
      <c r="J7933" s="29"/>
    </row>
    <row r="7934" spans="1:10" hidden="1">
      <c r="A7934" s="24"/>
      <c r="H7934" s="70"/>
      <c r="J7934" s="29"/>
    </row>
    <row r="7935" spans="1:10" hidden="1">
      <c r="A7935" s="24"/>
      <c r="H7935" s="70"/>
      <c r="J7935" s="29"/>
    </row>
    <row r="7936" spans="1:10" hidden="1">
      <c r="A7936" s="24"/>
      <c r="H7936" s="70"/>
      <c r="J7936" s="29"/>
    </row>
    <row r="7937" spans="1:10" hidden="1">
      <c r="A7937" s="24"/>
      <c r="H7937" s="70"/>
      <c r="J7937" s="29"/>
    </row>
    <row r="7938" spans="1:10" hidden="1">
      <c r="A7938" s="24"/>
      <c r="H7938" s="70"/>
      <c r="J7938" s="29"/>
    </row>
    <row r="7939" spans="1:10" hidden="1">
      <c r="A7939" s="24"/>
      <c r="H7939" s="70"/>
      <c r="J7939" s="29"/>
    </row>
    <row r="7940" spans="1:10" hidden="1">
      <c r="A7940" s="24"/>
      <c r="H7940" s="70"/>
      <c r="J7940" s="29"/>
    </row>
    <row r="7941" spans="1:10" hidden="1">
      <c r="A7941" s="24"/>
      <c r="H7941" s="70"/>
      <c r="J7941" s="29"/>
    </row>
    <row r="7942" spans="1:10" hidden="1">
      <c r="A7942" s="24"/>
      <c r="H7942" s="70"/>
      <c r="J7942" s="29"/>
    </row>
    <row r="7943" spans="1:10" hidden="1">
      <c r="A7943" s="24"/>
      <c r="H7943" s="70"/>
      <c r="J7943" s="29"/>
    </row>
    <row r="7944" spans="1:10" hidden="1">
      <c r="A7944" s="24"/>
      <c r="H7944" s="70"/>
      <c r="J7944" s="29"/>
    </row>
    <row r="7945" spans="1:10" hidden="1">
      <c r="A7945" s="24"/>
      <c r="H7945" s="70"/>
      <c r="J7945" s="29"/>
    </row>
    <row r="7946" spans="1:10" hidden="1">
      <c r="A7946" s="24"/>
      <c r="H7946" s="70"/>
      <c r="J7946" s="29"/>
    </row>
    <row r="7947" spans="1:10" hidden="1">
      <c r="A7947" s="24"/>
      <c r="H7947" s="70"/>
      <c r="J7947" s="29"/>
    </row>
    <row r="7948" spans="1:10" hidden="1">
      <c r="A7948" s="24"/>
      <c r="H7948" s="70"/>
      <c r="J7948" s="29"/>
    </row>
    <row r="7949" spans="1:10" hidden="1">
      <c r="A7949" s="24"/>
      <c r="H7949" s="70"/>
      <c r="J7949" s="29"/>
    </row>
    <row r="7950" spans="1:10" hidden="1">
      <c r="A7950" s="24"/>
      <c r="H7950" s="70"/>
      <c r="J7950" s="29"/>
    </row>
    <row r="7951" spans="1:10" hidden="1">
      <c r="A7951" s="24"/>
      <c r="H7951" s="70"/>
      <c r="J7951" s="29"/>
    </row>
    <row r="7952" spans="1:10" hidden="1">
      <c r="A7952" s="24"/>
      <c r="H7952" s="70"/>
      <c r="J7952" s="29"/>
    </row>
    <row r="7953" spans="1:10" hidden="1">
      <c r="A7953" s="24"/>
      <c r="H7953" s="70"/>
      <c r="J7953" s="29"/>
    </row>
    <row r="7954" spans="1:10" hidden="1">
      <c r="A7954" s="24"/>
      <c r="H7954" s="70"/>
      <c r="J7954" s="29"/>
    </row>
    <row r="7955" spans="1:10" hidden="1">
      <c r="A7955" s="24"/>
      <c r="H7955" s="70"/>
      <c r="J7955" s="29"/>
    </row>
    <row r="7956" spans="1:10" hidden="1">
      <c r="A7956" s="24"/>
      <c r="H7956" s="70"/>
      <c r="J7956" s="29"/>
    </row>
    <row r="7957" spans="1:10" hidden="1">
      <c r="A7957" s="24"/>
      <c r="H7957" s="70"/>
      <c r="J7957" s="29"/>
    </row>
    <row r="7958" spans="1:10" hidden="1">
      <c r="A7958" s="24"/>
      <c r="H7958" s="70"/>
      <c r="J7958" s="29"/>
    </row>
    <row r="7959" spans="1:10" hidden="1">
      <c r="A7959" s="24"/>
      <c r="H7959" s="70"/>
      <c r="J7959" s="29"/>
    </row>
    <row r="7960" spans="1:10" hidden="1">
      <c r="A7960" s="24"/>
      <c r="H7960" s="70"/>
      <c r="J7960" s="29"/>
    </row>
    <row r="7961" spans="1:10" hidden="1">
      <c r="A7961" s="24"/>
      <c r="H7961" s="70"/>
      <c r="J7961" s="29"/>
    </row>
    <row r="7962" spans="1:10" hidden="1">
      <c r="A7962" s="24"/>
      <c r="H7962" s="70"/>
      <c r="J7962" s="29"/>
    </row>
    <row r="7963" spans="1:10" hidden="1">
      <c r="A7963" s="24"/>
      <c r="H7963" s="70"/>
      <c r="J7963" s="29"/>
    </row>
    <row r="7964" spans="1:10" hidden="1">
      <c r="A7964" s="24"/>
      <c r="H7964" s="70"/>
      <c r="J7964" s="29"/>
    </row>
    <row r="7965" spans="1:10" hidden="1">
      <c r="A7965" s="24"/>
      <c r="H7965" s="70"/>
      <c r="J7965" s="29"/>
    </row>
    <row r="7966" spans="1:10" hidden="1">
      <c r="A7966" s="24"/>
      <c r="H7966" s="70"/>
      <c r="J7966" s="29"/>
    </row>
    <row r="7967" spans="1:10" hidden="1">
      <c r="A7967" s="24"/>
      <c r="H7967" s="70"/>
      <c r="J7967" s="29"/>
    </row>
    <row r="7968" spans="1:10" hidden="1">
      <c r="A7968" s="24"/>
      <c r="H7968" s="70"/>
      <c r="J7968" s="29"/>
    </row>
    <row r="7969" spans="1:10" hidden="1">
      <c r="A7969" s="24"/>
      <c r="H7969" s="70"/>
      <c r="J7969" s="29"/>
    </row>
    <row r="7970" spans="1:10" hidden="1">
      <c r="A7970" s="24"/>
      <c r="H7970" s="70"/>
      <c r="J7970" s="29"/>
    </row>
    <row r="7971" spans="1:10" hidden="1">
      <c r="A7971" s="24"/>
      <c r="H7971" s="70"/>
      <c r="J7971" s="29"/>
    </row>
    <row r="7972" spans="1:10" hidden="1">
      <c r="A7972" s="24"/>
      <c r="H7972" s="70"/>
      <c r="J7972" s="29"/>
    </row>
    <row r="7973" spans="1:10" hidden="1">
      <c r="A7973" s="24"/>
      <c r="H7973" s="70"/>
      <c r="J7973" s="29"/>
    </row>
    <row r="7974" spans="1:10" hidden="1">
      <c r="A7974" s="24"/>
      <c r="H7974" s="70"/>
      <c r="J7974" s="29"/>
    </row>
    <row r="7975" spans="1:10" hidden="1">
      <c r="A7975" s="24"/>
      <c r="H7975" s="70"/>
      <c r="J7975" s="29"/>
    </row>
    <row r="7976" spans="1:10" hidden="1">
      <c r="A7976" s="24"/>
      <c r="H7976" s="70"/>
      <c r="J7976" s="29"/>
    </row>
    <row r="7977" spans="1:10" hidden="1">
      <c r="A7977" s="24"/>
      <c r="H7977" s="70"/>
      <c r="J7977" s="29"/>
    </row>
    <row r="7978" spans="1:10" hidden="1">
      <c r="A7978" s="24"/>
      <c r="H7978" s="70"/>
      <c r="J7978" s="29"/>
    </row>
    <row r="7979" spans="1:10" hidden="1">
      <c r="A7979" s="24"/>
      <c r="H7979" s="70"/>
      <c r="J7979" s="29"/>
    </row>
    <row r="7980" spans="1:10" hidden="1">
      <c r="A7980" s="24"/>
      <c r="H7980" s="70"/>
      <c r="J7980" s="29"/>
    </row>
    <row r="7981" spans="1:10" hidden="1">
      <c r="A7981" s="24"/>
      <c r="H7981" s="70"/>
      <c r="J7981" s="29"/>
    </row>
    <row r="7982" spans="1:10" hidden="1">
      <c r="A7982" s="24"/>
      <c r="H7982" s="70"/>
      <c r="J7982" s="29"/>
    </row>
    <row r="7983" spans="1:10" hidden="1">
      <c r="A7983" s="24"/>
      <c r="H7983" s="70"/>
      <c r="J7983" s="29"/>
    </row>
    <row r="7984" spans="1:10" hidden="1">
      <c r="A7984" s="24"/>
      <c r="H7984" s="70"/>
      <c r="J7984" s="29"/>
    </row>
    <row r="7985" spans="1:10" hidden="1">
      <c r="A7985" s="24"/>
      <c r="H7985" s="70"/>
      <c r="J7985" s="29"/>
    </row>
    <row r="7986" spans="1:10" hidden="1">
      <c r="A7986" s="24"/>
      <c r="H7986" s="70"/>
      <c r="J7986" s="29"/>
    </row>
    <row r="7987" spans="1:10" hidden="1">
      <c r="A7987" s="24"/>
      <c r="H7987" s="70"/>
      <c r="J7987" s="29"/>
    </row>
    <row r="7988" spans="1:10" hidden="1">
      <c r="A7988" s="24"/>
      <c r="H7988" s="70"/>
      <c r="J7988" s="29"/>
    </row>
    <row r="7989" spans="1:10" hidden="1">
      <c r="A7989" s="24"/>
      <c r="H7989" s="70"/>
      <c r="J7989" s="29"/>
    </row>
    <row r="7990" spans="1:10" hidden="1">
      <c r="A7990" s="24"/>
      <c r="H7990" s="70"/>
      <c r="J7990" s="29"/>
    </row>
    <row r="7991" spans="1:10" hidden="1">
      <c r="A7991" s="24"/>
      <c r="H7991" s="70"/>
      <c r="J7991" s="29"/>
    </row>
    <row r="7992" spans="1:10" hidden="1">
      <c r="A7992" s="24"/>
      <c r="H7992" s="70"/>
      <c r="J7992" s="29"/>
    </row>
    <row r="7993" spans="1:10" hidden="1">
      <c r="A7993" s="24"/>
      <c r="H7993" s="70"/>
      <c r="J7993" s="29"/>
    </row>
    <row r="7994" spans="1:10" hidden="1">
      <c r="A7994" s="24"/>
      <c r="H7994" s="70"/>
      <c r="J7994" s="29"/>
    </row>
    <row r="7995" spans="1:10" hidden="1">
      <c r="A7995" s="24"/>
      <c r="H7995" s="70"/>
      <c r="J7995" s="29"/>
    </row>
    <row r="7996" spans="1:10" hidden="1">
      <c r="A7996" s="24"/>
      <c r="H7996" s="70"/>
      <c r="J7996" s="29"/>
    </row>
    <row r="7997" spans="1:10" hidden="1">
      <c r="A7997" s="24"/>
      <c r="H7997" s="70"/>
      <c r="J7997" s="29"/>
    </row>
    <row r="7998" spans="1:10" hidden="1">
      <c r="A7998" s="24"/>
      <c r="H7998" s="70"/>
      <c r="J7998" s="29"/>
    </row>
    <row r="7999" spans="1:10" hidden="1">
      <c r="A7999" s="24"/>
      <c r="H7999" s="70"/>
      <c r="J7999" s="29"/>
    </row>
    <row r="8000" spans="1:10" hidden="1">
      <c r="A8000" s="24"/>
      <c r="H8000" s="70"/>
      <c r="J8000" s="29"/>
    </row>
    <row r="8001" spans="1:10" hidden="1">
      <c r="A8001" s="24"/>
      <c r="H8001" s="70"/>
      <c r="J8001" s="29"/>
    </row>
    <row r="8002" spans="1:10" hidden="1">
      <c r="A8002" s="24"/>
      <c r="H8002" s="70"/>
      <c r="J8002" s="29"/>
    </row>
    <row r="8003" spans="1:10" hidden="1">
      <c r="A8003" s="24"/>
      <c r="H8003" s="70"/>
      <c r="J8003" s="29"/>
    </row>
    <row r="8004" spans="1:10" hidden="1">
      <c r="A8004" s="24"/>
      <c r="H8004" s="70"/>
      <c r="J8004" s="29"/>
    </row>
    <row r="8005" spans="1:10" hidden="1">
      <c r="A8005" s="24"/>
      <c r="H8005" s="70"/>
      <c r="J8005" s="29"/>
    </row>
    <row r="8006" spans="1:10" hidden="1">
      <c r="A8006" s="24"/>
      <c r="H8006" s="70"/>
      <c r="J8006" s="29"/>
    </row>
    <row r="8007" spans="1:10" hidden="1">
      <c r="A8007" s="24"/>
      <c r="H8007" s="70"/>
      <c r="J8007" s="29"/>
    </row>
    <row r="8008" spans="1:10" hidden="1">
      <c r="A8008" s="24"/>
      <c r="H8008" s="70"/>
      <c r="J8008" s="29"/>
    </row>
    <row r="8009" spans="1:10" hidden="1">
      <c r="A8009" s="24"/>
      <c r="H8009" s="70"/>
      <c r="J8009" s="29"/>
    </row>
    <row r="8010" spans="1:10" hidden="1">
      <c r="A8010" s="24"/>
      <c r="H8010" s="70"/>
      <c r="J8010" s="29"/>
    </row>
    <row r="8011" spans="1:10" hidden="1">
      <c r="A8011" s="24"/>
      <c r="H8011" s="70"/>
      <c r="J8011" s="29"/>
    </row>
    <row r="8012" spans="1:10" hidden="1">
      <c r="A8012" s="24"/>
      <c r="H8012" s="70"/>
      <c r="J8012" s="29"/>
    </row>
    <row r="8013" spans="1:10" hidden="1">
      <c r="A8013" s="24"/>
      <c r="H8013" s="70"/>
      <c r="J8013" s="29"/>
    </row>
    <row r="8014" spans="1:10" hidden="1">
      <c r="A8014" s="24"/>
      <c r="H8014" s="70"/>
      <c r="J8014" s="29"/>
    </row>
    <row r="8015" spans="1:10" hidden="1">
      <c r="A8015" s="24"/>
      <c r="H8015" s="70"/>
      <c r="J8015" s="29"/>
    </row>
    <row r="8016" spans="1:10" hidden="1">
      <c r="A8016" s="24"/>
      <c r="H8016" s="70"/>
      <c r="J8016" s="29"/>
    </row>
    <row r="8017" spans="1:10" hidden="1">
      <c r="A8017" s="24"/>
      <c r="H8017" s="70"/>
      <c r="J8017" s="29"/>
    </row>
    <row r="8018" spans="1:10" hidden="1">
      <c r="A8018" s="24"/>
      <c r="H8018" s="70"/>
      <c r="J8018" s="29"/>
    </row>
    <row r="8019" spans="1:10" hidden="1">
      <c r="A8019" s="24"/>
      <c r="H8019" s="70"/>
      <c r="J8019" s="29"/>
    </row>
    <row r="8020" spans="1:10" hidden="1">
      <c r="A8020" s="24"/>
      <c r="H8020" s="70"/>
      <c r="J8020" s="29"/>
    </row>
    <row r="8021" spans="1:10" hidden="1">
      <c r="A8021" s="24"/>
      <c r="H8021" s="70"/>
      <c r="J8021" s="29"/>
    </row>
    <row r="8022" spans="1:10" hidden="1">
      <c r="A8022" s="24"/>
      <c r="H8022" s="70"/>
      <c r="J8022" s="29"/>
    </row>
    <row r="8023" spans="1:10" hidden="1">
      <c r="A8023" s="24"/>
      <c r="H8023" s="70"/>
      <c r="J8023" s="29"/>
    </row>
    <row r="8024" spans="1:10" hidden="1">
      <c r="A8024" s="24"/>
      <c r="H8024" s="70"/>
      <c r="J8024" s="29"/>
    </row>
    <row r="8025" spans="1:10" hidden="1">
      <c r="A8025" s="24"/>
      <c r="H8025" s="70"/>
      <c r="J8025" s="29"/>
    </row>
    <row r="8026" spans="1:10" hidden="1">
      <c r="A8026" s="24"/>
      <c r="H8026" s="70"/>
      <c r="J8026" s="29"/>
    </row>
    <row r="8027" spans="1:10" hidden="1">
      <c r="A8027" s="24"/>
      <c r="H8027" s="70"/>
      <c r="J8027" s="29"/>
    </row>
    <row r="8028" spans="1:10" hidden="1">
      <c r="A8028" s="24"/>
      <c r="H8028" s="70"/>
      <c r="J8028" s="29"/>
    </row>
    <row r="8029" spans="1:10" hidden="1">
      <c r="A8029" s="24"/>
      <c r="H8029" s="70"/>
      <c r="J8029" s="29"/>
    </row>
    <row r="8030" spans="1:10" hidden="1">
      <c r="A8030" s="24"/>
      <c r="H8030" s="70"/>
      <c r="J8030" s="29"/>
    </row>
    <row r="8031" spans="1:10" hidden="1">
      <c r="A8031" s="24"/>
      <c r="H8031" s="70"/>
      <c r="J8031" s="29"/>
    </row>
    <row r="8032" spans="1:10" hidden="1">
      <c r="A8032" s="24"/>
      <c r="H8032" s="70"/>
      <c r="J8032" s="29"/>
    </row>
    <row r="8033" spans="1:10" hidden="1">
      <c r="A8033" s="24"/>
      <c r="H8033" s="70"/>
      <c r="J8033" s="29"/>
    </row>
    <row r="8034" spans="1:10" hidden="1">
      <c r="A8034" s="24"/>
      <c r="H8034" s="70"/>
      <c r="J8034" s="29"/>
    </row>
    <row r="8035" spans="1:10" hidden="1">
      <c r="A8035" s="24"/>
      <c r="H8035" s="70"/>
      <c r="J8035" s="29"/>
    </row>
    <row r="8036" spans="1:10" hidden="1">
      <c r="A8036" s="24"/>
      <c r="H8036" s="70"/>
      <c r="J8036" s="29"/>
    </row>
    <row r="8037" spans="1:10" hidden="1">
      <c r="A8037" s="24"/>
      <c r="H8037" s="70"/>
      <c r="J8037" s="29"/>
    </row>
    <row r="8038" spans="1:10" hidden="1">
      <c r="A8038" s="24"/>
      <c r="H8038" s="70"/>
      <c r="J8038" s="29"/>
    </row>
    <row r="8039" spans="1:10" hidden="1">
      <c r="A8039" s="24"/>
      <c r="H8039" s="70"/>
      <c r="J8039" s="29"/>
    </row>
    <row r="8040" spans="1:10" hidden="1">
      <c r="A8040" s="24"/>
      <c r="H8040" s="70"/>
      <c r="J8040" s="29"/>
    </row>
    <row r="8041" spans="1:10" hidden="1">
      <c r="A8041" s="24"/>
      <c r="H8041" s="70"/>
      <c r="J8041" s="29"/>
    </row>
    <row r="8042" spans="1:10" hidden="1">
      <c r="A8042" s="24"/>
      <c r="H8042" s="70"/>
      <c r="J8042" s="29"/>
    </row>
    <row r="8043" spans="1:10" hidden="1">
      <c r="A8043" s="24"/>
      <c r="H8043" s="70"/>
      <c r="J8043" s="29"/>
    </row>
    <row r="8044" spans="1:10" hidden="1">
      <c r="A8044" s="24"/>
      <c r="H8044" s="70"/>
      <c r="J8044" s="29"/>
    </row>
    <row r="8045" spans="1:10" hidden="1">
      <c r="A8045" s="24"/>
      <c r="H8045" s="70"/>
      <c r="J8045" s="29"/>
    </row>
    <row r="8046" spans="1:10" hidden="1">
      <c r="A8046" s="24"/>
      <c r="H8046" s="70"/>
      <c r="J8046" s="29"/>
    </row>
    <row r="8047" spans="1:10" hidden="1">
      <c r="A8047" s="24"/>
      <c r="H8047" s="70"/>
      <c r="J8047" s="29"/>
    </row>
    <row r="8048" spans="1:10" hidden="1">
      <c r="A8048" s="24"/>
      <c r="H8048" s="70"/>
      <c r="J8048" s="29"/>
    </row>
    <row r="8049" spans="1:10" hidden="1">
      <c r="A8049" s="24"/>
      <c r="H8049" s="70"/>
      <c r="J8049" s="29"/>
    </row>
    <row r="8050" spans="1:10" hidden="1">
      <c r="A8050" s="24"/>
      <c r="H8050" s="70"/>
      <c r="J8050" s="29"/>
    </row>
    <row r="8051" spans="1:10" hidden="1">
      <c r="A8051" s="24"/>
      <c r="H8051" s="70"/>
      <c r="J8051" s="29"/>
    </row>
    <row r="8052" spans="1:10" hidden="1">
      <c r="A8052" s="24"/>
      <c r="H8052" s="70"/>
      <c r="J8052" s="29"/>
    </row>
    <row r="8053" spans="1:10" hidden="1">
      <c r="A8053" s="24"/>
      <c r="H8053" s="70"/>
      <c r="J8053" s="29"/>
    </row>
    <row r="8054" spans="1:10" hidden="1">
      <c r="A8054" s="24"/>
      <c r="H8054" s="70"/>
      <c r="J8054" s="29"/>
    </row>
    <row r="8055" spans="1:10" hidden="1">
      <c r="A8055" s="24"/>
      <c r="H8055" s="70"/>
      <c r="J8055" s="29"/>
    </row>
    <row r="8056" spans="1:10" hidden="1">
      <c r="A8056" s="24"/>
      <c r="H8056" s="70"/>
      <c r="J8056" s="29"/>
    </row>
    <row r="8057" spans="1:10" hidden="1">
      <c r="A8057" s="24"/>
      <c r="H8057" s="70"/>
      <c r="J8057" s="29"/>
    </row>
    <row r="8058" spans="1:10" hidden="1">
      <c r="A8058" s="24"/>
      <c r="H8058" s="70"/>
      <c r="J8058" s="29"/>
    </row>
    <row r="8059" spans="1:10" hidden="1">
      <c r="A8059" s="24"/>
      <c r="H8059" s="70"/>
      <c r="J8059" s="29"/>
    </row>
    <row r="8060" spans="1:10" hidden="1">
      <c r="A8060" s="24"/>
      <c r="H8060" s="70"/>
      <c r="J8060" s="29"/>
    </row>
    <row r="8061" spans="1:10" hidden="1">
      <c r="A8061" s="24"/>
      <c r="H8061" s="70"/>
      <c r="J8061" s="29"/>
    </row>
    <row r="8062" spans="1:10" hidden="1">
      <c r="A8062" s="24"/>
      <c r="H8062" s="70"/>
      <c r="J8062" s="29"/>
    </row>
    <row r="8063" spans="1:10" hidden="1">
      <c r="A8063" s="24"/>
      <c r="H8063" s="70"/>
      <c r="J8063" s="29"/>
    </row>
    <row r="8064" spans="1:10" hidden="1">
      <c r="A8064" s="24"/>
      <c r="H8064" s="70"/>
      <c r="J8064" s="29"/>
    </row>
    <row r="8065" spans="1:10" hidden="1">
      <c r="A8065" s="24"/>
      <c r="H8065" s="70"/>
      <c r="J8065" s="29"/>
    </row>
    <row r="8066" spans="1:10" hidden="1">
      <c r="A8066" s="24"/>
      <c r="H8066" s="70"/>
      <c r="J8066" s="29"/>
    </row>
    <row r="8067" spans="1:10" hidden="1">
      <c r="A8067" s="24"/>
      <c r="H8067" s="70"/>
      <c r="J8067" s="29"/>
    </row>
    <row r="8068" spans="1:10" hidden="1">
      <c r="A8068" s="24"/>
      <c r="H8068" s="70"/>
      <c r="J8068" s="29"/>
    </row>
    <row r="8069" spans="1:10" hidden="1">
      <c r="A8069" s="24"/>
      <c r="H8069" s="70"/>
      <c r="J8069" s="29"/>
    </row>
    <row r="8070" spans="1:10" hidden="1">
      <c r="A8070" s="24"/>
      <c r="H8070" s="70"/>
      <c r="J8070" s="29"/>
    </row>
    <row r="8071" spans="1:10" hidden="1">
      <c r="A8071" s="24"/>
      <c r="H8071" s="70"/>
      <c r="J8071" s="29"/>
    </row>
    <row r="8072" spans="1:10" hidden="1">
      <c r="A8072" s="24"/>
      <c r="H8072" s="70"/>
      <c r="J8072" s="29"/>
    </row>
    <row r="8073" spans="1:10" hidden="1">
      <c r="A8073" s="24"/>
      <c r="H8073" s="70"/>
      <c r="J8073" s="29"/>
    </row>
    <row r="8074" spans="1:10" hidden="1">
      <c r="A8074" s="24"/>
      <c r="H8074" s="70"/>
      <c r="J8074" s="29"/>
    </row>
    <row r="8075" spans="1:10" hidden="1">
      <c r="A8075" s="24"/>
      <c r="H8075" s="70"/>
      <c r="J8075" s="29"/>
    </row>
    <row r="8076" spans="1:10" hidden="1">
      <c r="A8076" s="24"/>
      <c r="H8076" s="70"/>
      <c r="J8076" s="29"/>
    </row>
    <row r="8077" spans="1:10" hidden="1">
      <c r="A8077" s="24"/>
      <c r="H8077" s="70"/>
      <c r="J8077" s="29"/>
    </row>
    <row r="8078" spans="1:10" hidden="1">
      <c r="A8078" s="24"/>
      <c r="H8078" s="70"/>
      <c r="J8078" s="29"/>
    </row>
    <row r="8079" spans="1:10" hidden="1">
      <c r="A8079" s="24"/>
      <c r="H8079" s="70"/>
      <c r="J8079" s="29"/>
    </row>
    <row r="8080" spans="1:10" hidden="1">
      <c r="A8080" s="24"/>
      <c r="H8080" s="70"/>
      <c r="J8080" s="29"/>
    </row>
    <row r="8081" spans="1:10" hidden="1">
      <c r="A8081" s="24"/>
      <c r="H8081" s="70"/>
      <c r="J8081" s="29"/>
    </row>
    <row r="8082" spans="1:10" hidden="1">
      <c r="A8082" s="24"/>
      <c r="H8082" s="70"/>
      <c r="J8082" s="29"/>
    </row>
    <row r="8083" spans="1:10" hidden="1">
      <c r="A8083" s="24"/>
      <c r="H8083" s="70"/>
      <c r="J8083" s="29"/>
    </row>
    <row r="8084" spans="1:10" hidden="1">
      <c r="A8084" s="24"/>
      <c r="H8084" s="70"/>
      <c r="J8084" s="29"/>
    </row>
    <row r="8085" spans="1:10" hidden="1">
      <c r="A8085" s="24"/>
      <c r="H8085" s="70"/>
      <c r="J8085" s="29"/>
    </row>
    <row r="8086" spans="1:10" hidden="1">
      <c r="A8086" s="24"/>
      <c r="H8086" s="70"/>
      <c r="J8086" s="29"/>
    </row>
    <row r="8087" spans="1:10" hidden="1">
      <c r="A8087" s="24"/>
      <c r="H8087" s="70"/>
      <c r="J8087" s="29"/>
    </row>
    <row r="8088" spans="1:10" hidden="1">
      <c r="A8088" s="24"/>
      <c r="H8088" s="70"/>
      <c r="J8088" s="29"/>
    </row>
    <row r="8089" spans="1:10" hidden="1">
      <c r="A8089" s="24"/>
      <c r="H8089" s="70"/>
      <c r="J8089" s="29"/>
    </row>
    <row r="8090" spans="1:10" hidden="1">
      <c r="A8090" s="24"/>
      <c r="H8090" s="70"/>
      <c r="J8090" s="29"/>
    </row>
    <row r="8091" spans="1:10" hidden="1">
      <c r="A8091" s="24"/>
      <c r="H8091" s="70"/>
      <c r="J8091" s="29"/>
    </row>
    <row r="8092" spans="1:10" hidden="1">
      <c r="A8092" s="24"/>
      <c r="H8092" s="70"/>
      <c r="J8092" s="29"/>
    </row>
    <row r="8093" spans="1:10" hidden="1">
      <c r="A8093" s="24"/>
      <c r="H8093" s="70"/>
      <c r="J8093" s="29"/>
    </row>
    <row r="8094" spans="1:10" hidden="1">
      <c r="A8094" s="24"/>
      <c r="H8094" s="70"/>
      <c r="J8094" s="29"/>
    </row>
    <row r="8095" spans="1:10" hidden="1">
      <c r="A8095" s="24"/>
      <c r="H8095" s="70"/>
      <c r="J8095" s="29"/>
    </row>
    <row r="8096" spans="1:10" hidden="1">
      <c r="A8096" s="24"/>
      <c r="H8096" s="70"/>
      <c r="J8096" s="29"/>
    </row>
    <row r="8097" spans="1:10" hidden="1">
      <c r="A8097" s="24"/>
      <c r="H8097" s="70"/>
      <c r="J8097" s="29"/>
    </row>
    <row r="8098" spans="1:10" hidden="1">
      <c r="A8098" s="24"/>
      <c r="H8098" s="70"/>
      <c r="J8098" s="29"/>
    </row>
    <row r="8099" spans="1:10" hidden="1">
      <c r="A8099" s="24"/>
      <c r="H8099" s="70"/>
      <c r="J8099" s="29"/>
    </row>
    <row r="8100" spans="1:10" hidden="1">
      <c r="A8100" s="24"/>
      <c r="H8100" s="70"/>
      <c r="J8100" s="29"/>
    </row>
    <row r="8101" spans="1:10" hidden="1">
      <c r="A8101" s="24"/>
      <c r="H8101" s="70"/>
      <c r="J8101" s="29"/>
    </row>
    <row r="8102" spans="1:10" hidden="1">
      <c r="A8102" s="24"/>
      <c r="H8102" s="70"/>
      <c r="J8102" s="29"/>
    </row>
    <row r="8103" spans="1:10" hidden="1">
      <c r="A8103" s="24"/>
      <c r="H8103" s="70"/>
      <c r="J8103" s="29"/>
    </row>
    <row r="8104" spans="1:10" hidden="1">
      <c r="A8104" s="24"/>
      <c r="H8104" s="70"/>
      <c r="J8104" s="29"/>
    </row>
    <row r="8105" spans="1:10" hidden="1">
      <c r="A8105" s="24"/>
      <c r="H8105" s="70"/>
      <c r="J8105" s="29"/>
    </row>
    <row r="8106" spans="1:10" hidden="1">
      <c r="A8106" s="24"/>
      <c r="H8106" s="70"/>
      <c r="J8106" s="29"/>
    </row>
    <row r="8107" spans="1:10" hidden="1">
      <c r="A8107" s="24"/>
      <c r="H8107" s="70"/>
      <c r="J8107" s="29"/>
    </row>
    <row r="8108" spans="1:10" hidden="1">
      <c r="A8108" s="24"/>
      <c r="H8108" s="70"/>
      <c r="J8108" s="29"/>
    </row>
    <row r="8109" spans="1:10" hidden="1">
      <c r="A8109" s="24"/>
      <c r="H8109" s="70"/>
      <c r="J8109" s="29"/>
    </row>
    <row r="8110" spans="1:10" hidden="1">
      <c r="A8110" s="24"/>
      <c r="H8110" s="70"/>
      <c r="J8110" s="29"/>
    </row>
    <row r="8111" spans="1:10" hidden="1">
      <c r="A8111" s="24"/>
      <c r="H8111" s="70"/>
      <c r="J8111" s="29"/>
    </row>
    <row r="8112" spans="1:10" hidden="1">
      <c r="A8112" s="24"/>
      <c r="H8112" s="70"/>
      <c r="J8112" s="29"/>
    </row>
    <row r="8113" spans="1:10" hidden="1">
      <c r="A8113" s="24"/>
      <c r="H8113" s="70"/>
      <c r="J8113" s="29"/>
    </row>
    <row r="8114" spans="1:10" hidden="1">
      <c r="A8114" s="24"/>
      <c r="H8114" s="70"/>
      <c r="J8114" s="29"/>
    </row>
    <row r="8115" spans="1:10" hidden="1">
      <c r="A8115" s="24"/>
      <c r="H8115" s="70"/>
      <c r="J8115" s="29"/>
    </row>
    <row r="8116" spans="1:10" hidden="1">
      <c r="A8116" s="24"/>
      <c r="H8116" s="70"/>
      <c r="J8116" s="29"/>
    </row>
    <row r="8117" spans="1:10" hidden="1">
      <c r="A8117" s="24"/>
      <c r="H8117" s="70"/>
      <c r="J8117" s="29"/>
    </row>
    <row r="8118" spans="1:10" hidden="1">
      <c r="A8118" s="24"/>
      <c r="H8118" s="70"/>
      <c r="J8118" s="29"/>
    </row>
    <row r="8119" spans="1:10" hidden="1">
      <c r="A8119" s="24"/>
      <c r="H8119" s="70"/>
      <c r="J8119" s="29"/>
    </row>
    <row r="8120" spans="1:10" hidden="1">
      <c r="A8120" s="24"/>
      <c r="H8120" s="70"/>
      <c r="J8120" s="29"/>
    </row>
    <row r="8121" spans="1:10" hidden="1">
      <c r="A8121" s="24"/>
      <c r="H8121" s="70"/>
      <c r="J8121" s="29"/>
    </row>
    <row r="8122" spans="1:10" hidden="1">
      <c r="A8122" s="24"/>
      <c r="H8122" s="70"/>
      <c r="J8122" s="29"/>
    </row>
    <row r="8123" spans="1:10" hidden="1">
      <c r="A8123" s="24"/>
      <c r="H8123" s="70"/>
      <c r="J8123" s="29"/>
    </row>
    <row r="8124" spans="1:10" hidden="1">
      <c r="A8124" s="24"/>
      <c r="H8124" s="70"/>
      <c r="J8124" s="29"/>
    </row>
    <row r="8125" spans="1:10" hidden="1">
      <c r="A8125" s="24"/>
      <c r="H8125" s="70"/>
      <c r="J8125" s="29"/>
    </row>
    <row r="8126" spans="1:10" hidden="1">
      <c r="A8126" s="24"/>
      <c r="H8126" s="70"/>
      <c r="J8126" s="29"/>
    </row>
    <row r="8127" spans="1:10" hidden="1">
      <c r="A8127" s="24"/>
      <c r="H8127" s="70"/>
      <c r="J8127" s="29"/>
    </row>
    <row r="8128" spans="1:10" hidden="1">
      <c r="A8128" s="24"/>
      <c r="H8128" s="70"/>
      <c r="J8128" s="29"/>
    </row>
    <row r="8129" spans="1:10" hidden="1">
      <c r="A8129" s="24"/>
      <c r="H8129" s="70"/>
      <c r="J8129" s="29"/>
    </row>
    <row r="8130" spans="1:10" hidden="1">
      <c r="A8130" s="24"/>
      <c r="H8130" s="70"/>
      <c r="J8130" s="29"/>
    </row>
    <row r="8131" spans="1:10" hidden="1">
      <c r="A8131" s="24"/>
      <c r="H8131" s="70"/>
      <c r="J8131" s="29"/>
    </row>
    <row r="8132" spans="1:10" hidden="1">
      <c r="A8132" s="24"/>
      <c r="H8132" s="70"/>
      <c r="J8132" s="29"/>
    </row>
    <row r="8133" spans="1:10" hidden="1">
      <c r="A8133" s="24"/>
      <c r="H8133" s="70"/>
      <c r="J8133" s="29"/>
    </row>
    <row r="8134" spans="1:10" hidden="1">
      <c r="A8134" s="24"/>
      <c r="H8134" s="70"/>
      <c r="J8134" s="29"/>
    </row>
    <row r="8135" spans="1:10" hidden="1">
      <c r="A8135" s="24"/>
      <c r="H8135" s="70"/>
      <c r="J8135" s="29"/>
    </row>
    <row r="8136" spans="1:10" hidden="1">
      <c r="A8136" s="24"/>
      <c r="H8136" s="70"/>
      <c r="J8136" s="29"/>
    </row>
    <row r="8137" spans="1:10" hidden="1">
      <c r="A8137" s="24"/>
      <c r="H8137" s="70"/>
      <c r="J8137" s="29"/>
    </row>
    <row r="8138" spans="1:10" hidden="1">
      <c r="A8138" s="24"/>
      <c r="H8138" s="70"/>
      <c r="J8138" s="29"/>
    </row>
    <row r="8139" spans="1:10" hidden="1">
      <c r="A8139" s="24"/>
      <c r="H8139" s="70"/>
      <c r="J8139" s="29"/>
    </row>
    <row r="8140" spans="1:10" hidden="1">
      <c r="A8140" s="24"/>
      <c r="H8140" s="70"/>
      <c r="J8140" s="29"/>
    </row>
    <row r="8141" spans="1:10" hidden="1">
      <c r="A8141" s="24"/>
      <c r="H8141" s="70"/>
      <c r="J8141" s="29"/>
    </row>
    <row r="8142" spans="1:10" hidden="1">
      <c r="A8142" s="24"/>
      <c r="H8142" s="70"/>
      <c r="J8142" s="29"/>
    </row>
    <row r="8143" spans="1:10" hidden="1">
      <c r="A8143" s="24"/>
      <c r="H8143" s="70"/>
      <c r="J8143" s="29"/>
    </row>
    <row r="8144" spans="1:10" hidden="1">
      <c r="A8144" s="24"/>
      <c r="H8144" s="70"/>
      <c r="J8144" s="29"/>
    </row>
    <row r="8145" spans="1:10" hidden="1">
      <c r="A8145" s="24"/>
      <c r="H8145" s="70"/>
      <c r="J8145" s="29"/>
    </row>
    <row r="8146" spans="1:10" hidden="1">
      <c r="A8146" s="24"/>
      <c r="H8146" s="70"/>
      <c r="J8146" s="29"/>
    </row>
    <row r="8147" spans="1:10" hidden="1">
      <c r="A8147" s="24"/>
      <c r="H8147" s="70"/>
      <c r="J8147" s="29"/>
    </row>
    <row r="8148" spans="1:10" hidden="1">
      <c r="A8148" s="24"/>
      <c r="H8148" s="70"/>
      <c r="J8148" s="29"/>
    </row>
    <row r="8149" spans="1:10" hidden="1">
      <c r="A8149" s="24"/>
      <c r="H8149" s="70"/>
      <c r="J8149" s="29"/>
    </row>
    <row r="8150" spans="1:10" hidden="1">
      <c r="A8150" s="24"/>
      <c r="H8150" s="70"/>
      <c r="J8150" s="29"/>
    </row>
    <row r="8151" spans="1:10" hidden="1">
      <c r="A8151" s="24"/>
      <c r="H8151" s="70"/>
      <c r="J8151" s="29"/>
    </row>
    <row r="8152" spans="1:10" hidden="1">
      <c r="A8152" s="24"/>
      <c r="H8152" s="70"/>
      <c r="J8152" s="29"/>
    </row>
    <row r="8153" spans="1:10" hidden="1">
      <c r="A8153" s="24"/>
      <c r="H8153" s="70"/>
      <c r="J8153" s="29"/>
    </row>
    <row r="8154" spans="1:10" hidden="1">
      <c r="A8154" s="24"/>
      <c r="H8154" s="70"/>
      <c r="J8154" s="29"/>
    </row>
    <row r="8155" spans="1:10" hidden="1">
      <c r="A8155" s="24"/>
      <c r="H8155" s="70"/>
      <c r="J8155" s="29"/>
    </row>
    <row r="8156" spans="1:10" hidden="1">
      <c r="A8156" s="24"/>
      <c r="H8156" s="70"/>
      <c r="J8156" s="29"/>
    </row>
    <row r="8157" spans="1:10" hidden="1">
      <c r="A8157" s="24"/>
      <c r="H8157" s="70"/>
      <c r="J8157" s="29"/>
    </row>
    <row r="8158" spans="1:10" hidden="1">
      <c r="A8158" s="24"/>
      <c r="H8158" s="70"/>
      <c r="J8158" s="29"/>
    </row>
    <row r="8159" spans="1:10" hidden="1">
      <c r="A8159" s="24"/>
      <c r="H8159" s="70"/>
      <c r="J8159" s="29"/>
    </row>
    <row r="8160" spans="1:10" hidden="1">
      <c r="A8160" s="24"/>
      <c r="H8160" s="70"/>
      <c r="J8160" s="29"/>
    </row>
    <row r="8161" spans="1:10" hidden="1">
      <c r="A8161" s="24"/>
      <c r="H8161" s="70"/>
      <c r="J8161" s="29"/>
    </row>
    <row r="8162" spans="1:10" hidden="1">
      <c r="A8162" s="24"/>
      <c r="H8162" s="70"/>
      <c r="J8162" s="29"/>
    </row>
    <row r="8163" spans="1:10" hidden="1">
      <c r="A8163" s="24"/>
      <c r="H8163" s="70"/>
      <c r="J8163" s="29"/>
    </row>
    <row r="8164" spans="1:10" hidden="1">
      <c r="A8164" s="24"/>
      <c r="H8164" s="70"/>
      <c r="J8164" s="29"/>
    </row>
    <row r="8165" spans="1:10" hidden="1">
      <c r="A8165" s="24"/>
      <c r="H8165" s="70"/>
      <c r="J8165" s="29"/>
    </row>
    <row r="8166" spans="1:10" hidden="1">
      <c r="A8166" s="24"/>
      <c r="H8166" s="70"/>
      <c r="J8166" s="29"/>
    </row>
    <row r="8167" spans="1:10" hidden="1">
      <c r="A8167" s="24"/>
      <c r="H8167" s="70"/>
      <c r="J8167" s="29"/>
    </row>
    <row r="8168" spans="1:10" hidden="1">
      <c r="A8168" s="24"/>
      <c r="H8168" s="70"/>
      <c r="J8168" s="29"/>
    </row>
    <row r="8169" spans="1:10" hidden="1">
      <c r="A8169" s="24"/>
      <c r="H8169" s="70"/>
      <c r="J8169" s="29"/>
    </row>
    <row r="8170" spans="1:10" hidden="1">
      <c r="A8170" s="24"/>
      <c r="H8170" s="70"/>
      <c r="J8170" s="29"/>
    </row>
    <row r="8171" spans="1:10" hidden="1">
      <c r="A8171" s="24"/>
      <c r="H8171" s="70"/>
      <c r="J8171" s="29"/>
    </row>
    <row r="8172" spans="1:10" hidden="1">
      <c r="A8172" s="24"/>
      <c r="H8172" s="70"/>
      <c r="J8172" s="29"/>
    </row>
    <row r="8173" spans="1:10" hidden="1">
      <c r="A8173" s="24"/>
      <c r="H8173" s="70"/>
      <c r="J8173" s="29"/>
    </row>
    <row r="8174" spans="1:10" hidden="1">
      <c r="A8174" s="24"/>
      <c r="H8174" s="70"/>
      <c r="J8174" s="29"/>
    </row>
    <row r="8175" spans="1:10" hidden="1">
      <c r="A8175" s="24"/>
      <c r="H8175" s="70"/>
      <c r="J8175" s="29"/>
    </row>
    <row r="8176" spans="1:10" hidden="1">
      <c r="A8176" s="24"/>
      <c r="H8176" s="70"/>
      <c r="J8176" s="29"/>
    </row>
    <row r="8177" spans="1:10" hidden="1">
      <c r="A8177" s="24"/>
      <c r="H8177" s="70"/>
      <c r="J8177" s="29"/>
    </row>
    <row r="8178" spans="1:10" hidden="1">
      <c r="A8178" s="24"/>
      <c r="H8178" s="70"/>
      <c r="J8178" s="29"/>
    </row>
    <row r="8179" spans="1:10" hidden="1">
      <c r="A8179" s="24"/>
      <c r="H8179" s="70"/>
      <c r="J8179" s="29"/>
    </row>
    <row r="8180" spans="1:10" hidden="1">
      <c r="A8180" s="24"/>
      <c r="H8180" s="70"/>
      <c r="J8180" s="29"/>
    </row>
    <row r="8181" spans="1:10" hidden="1">
      <c r="A8181" s="24"/>
      <c r="H8181" s="70"/>
      <c r="J8181" s="29"/>
    </row>
    <row r="8182" spans="1:10" hidden="1">
      <c r="A8182" s="24"/>
      <c r="H8182" s="70"/>
      <c r="J8182" s="29"/>
    </row>
    <row r="8183" spans="1:10" hidden="1">
      <c r="A8183" s="24"/>
      <c r="H8183" s="70"/>
      <c r="J8183" s="29"/>
    </row>
    <row r="8184" spans="1:10" hidden="1">
      <c r="A8184" s="24"/>
      <c r="H8184" s="70"/>
      <c r="J8184" s="29"/>
    </row>
    <row r="8185" spans="1:10" hidden="1">
      <c r="A8185" s="24"/>
      <c r="H8185" s="70"/>
      <c r="J8185" s="29"/>
    </row>
    <row r="8186" spans="1:10" hidden="1">
      <c r="A8186" s="24"/>
      <c r="H8186" s="70"/>
      <c r="J8186" s="29"/>
    </row>
    <row r="8187" spans="1:10" hidden="1">
      <c r="A8187" s="24"/>
      <c r="H8187" s="70"/>
      <c r="J8187" s="29"/>
    </row>
    <row r="8188" spans="1:10" hidden="1">
      <c r="A8188" s="24"/>
      <c r="H8188" s="70"/>
      <c r="J8188" s="29"/>
    </row>
    <row r="8189" spans="1:10" hidden="1">
      <c r="A8189" s="24"/>
      <c r="H8189" s="70"/>
      <c r="J8189" s="29"/>
    </row>
    <row r="8190" spans="1:10" hidden="1">
      <c r="A8190" s="24"/>
      <c r="H8190" s="70"/>
      <c r="J8190" s="29"/>
    </row>
    <row r="8191" spans="1:10" hidden="1">
      <c r="A8191" s="24"/>
      <c r="H8191" s="70"/>
      <c r="J8191" s="29"/>
    </row>
    <row r="8192" spans="1:10" hidden="1">
      <c r="A8192" s="24"/>
      <c r="H8192" s="70"/>
      <c r="J8192" s="29"/>
    </row>
    <row r="8193" spans="1:10" hidden="1">
      <c r="A8193" s="24"/>
      <c r="H8193" s="70"/>
      <c r="J8193" s="29"/>
    </row>
    <row r="8194" spans="1:10" hidden="1">
      <c r="A8194" s="24"/>
      <c r="H8194" s="70"/>
      <c r="J8194" s="29"/>
    </row>
    <row r="8195" spans="1:10" hidden="1">
      <c r="A8195" s="24"/>
      <c r="H8195" s="70"/>
      <c r="J8195" s="29"/>
    </row>
    <row r="8196" spans="1:10" hidden="1">
      <c r="A8196" s="24"/>
      <c r="H8196" s="70"/>
      <c r="J8196" s="29"/>
    </row>
    <row r="8197" spans="1:10" hidden="1">
      <c r="A8197" s="24"/>
      <c r="H8197" s="70"/>
      <c r="J8197" s="29"/>
    </row>
    <row r="8198" spans="1:10" hidden="1">
      <c r="A8198" s="24"/>
      <c r="H8198" s="70"/>
      <c r="J8198" s="29"/>
    </row>
    <row r="8199" spans="1:10" hidden="1">
      <c r="A8199" s="24"/>
      <c r="H8199" s="70"/>
      <c r="J8199" s="29"/>
    </row>
    <row r="8200" spans="1:10" hidden="1">
      <c r="A8200" s="24"/>
      <c r="H8200" s="70"/>
      <c r="J8200" s="29"/>
    </row>
    <row r="8201" spans="1:10" hidden="1">
      <c r="A8201" s="24"/>
      <c r="H8201" s="70"/>
      <c r="J8201" s="29"/>
    </row>
    <row r="8202" spans="1:10" hidden="1">
      <c r="A8202" s="24"/>
      <c r="H8202" s="70"/>
      <c r="J8202" s="29"/>
    </row>
    <row r="8203" spans="1:10" hidden="1">
      <c r="A8203" s="24"/>
      <c r="H8203" s="70"/>
      <c r="J8203" s="29"/>
    </row>
    <row r="8204" spans="1:10" hidden="1">
      <c r="A8204" s="24"/>
      <c r="H8204" s="70"/>
      <c r="J8204" s="29"/>
    </row>
    <row r="8205" spans="1:10" hidden="1">
      <c r="A8205" s="24"/>
      <c r="H8205" s="70"/>
      <c r="J8205" s="29"/>
    </row>
    <row r="8206" spans="1:10" hidden="1">
      <c r="A8206" s="24"/>
      <c r="H8206" s="70"/>
      <c r="J8206" s="29"/>
    </row>
    <row r="8207" spans="1:10" hidden="1">
      <c r="A8207" s="24"/>
      <c r="H8207" s="70"/>
      <c r="J8207" s="29"/>
    </row>
    <row r="8208" spans="1:10" hidden="1">
      <c r="A8208" s="24"/>
      <c r="H8208" s="70"/>
      <c r="J8208" s="29"/>
    </row>
    <row r="8209" spans="1:10" hidden="1">
      <c r="A8209" s="24"/>
      <c r="H8209" s="70"/>
      <c r="J8209" s="29"/>
    </row>
    <row r="8210" spans="1:10" hidden="1">
      <c r="A8210" s="24"/>
      <c r="H8210" s="70"/>
      <c r="J8210" s="29"/>
    </row>
    <row r="8211" spans="1:10" hidden="1">
      <c r="A8211" s="24"/>
      <c r="H8211" s="70"/>
      <c r="J8211" s="29"/>
    </row>
    <row r="8212" spans="1:10" hidden="1">
      <c r="A8212" s="24"/>
      <c r="H8212" s="70"/>
      <c r="J8212" s="29"/>
    </row>
    <row r="8213" spans="1:10" hidden="1">
      <c r="A8213" s="24"/>
      <c r="H8213" s="70"/>
      <c r="J8213" s="29"/>
    </row>
    <row r="8214" spans="1:10" hidden="1">
      <c r="A8214" s="24"/>
      <c r="H8214" s="70"/>
      <c r="J8214" s="29"/>
    </row>
    <row r="8215" spans="1:10" hidden="1">
      <c r="A8215" s="24"/>
      <c r="H8215" s="70"/>
      <c r="J8215" s="29"/>
    </row>
    <row r="8216" spans="1:10" hidden="1">
      <c r="A8216" s="24"/>
      <c r="H8216" s="70"/>
      <c r="J8216" s="29"/>
    </row>
    <row r="8217" spans="1:10" hidden="1">
      <c r="A8217" s="24"/>
      <c r="H8217" s="70"/>
      <c r="J8217" s="29"/>
    </row>
    <row r="8218" spans="1:10" hidden="1">
      <c r="A8218" s="24"/>
      <c r="H8218" s="70"/>
      <c r="J8218" s="29"/>
    </row>
    <row r="8219" spans="1:10" hidden="1">
      <c r="A8219" s="24"/>
      <c r="H8219" s="70"/>
      <c r="J8219" s="29"/>
    </row>
    <row r="8220" spans="1:10" hidden="1">
      <c r="A8220" s="24"/>
      <c r="H8220" s="70"/>
      <c r="J8220" s="29"/>
    </row>
    <row r="8221" spans="1:10" hidden="1">
      <c r="A8221" s="24"/>
      <c r="H8221" s="70"/>
      <c r="J8221" s="29"/>
    </row>
    <row r="8222" spans="1:10" hidden="1">
      <c r="A8222" s="24"/>
      <c r="H8222" s="70"/>
      <c r="J8222" s="29"/>
    </row>
    <row r="8223" spans="1:10" hidden="1">
      <c r="A8223" s="24"/>
      <c r="H8223" s="70"/>
      <c r="J8223" s="29"/>
    </row>
    <row r="8224" spans="1:10" hidden="1">
      <c r="A8224" s="24"/>
      <c r="H8224" s="70"/>
      <c r="J8224" s="29"/>
    </row>
    <row r="8225" spans="1:10" hidden="1">
      <c r="A8225" s="24"/>
      <c r="H8225" s="70"/>
      <c r="J8225" s="29"/>
    </row>
    <row r="8226" spans="1:10" hidden="1">
      <c r="A8226" s="24"/>
      <c r="H8226" s="70"/>
      <c r="J8226" s="29"/>
    </row>
    <row r="8227" spans="1:10" hidden="1">
      <c r="A8227" s="24"/>
      <c r="H8227" s="70"/>
      <c r="J8227" s="29"/>
    </row>
    <row r="8228" spans="1:10" hidden="1">
      <c r="A8228" s="24"/>
      <c r="H8228" s="70"/>
      <c r="J8228" s="29"/>
    </row>
    <row r="8229" spans="1:10" hidden="1">
      <c r="A8229" s="24"/>
      <c r="H8229" s="70"/>
      <c r="J8229" s="29"/>
    </row>
    <row r="8230" spans="1:10" hidden="1">
      <c r="A8230" s="24"/>
      <c r="H8230" s="70"/>
      <c r="J8230" s="29"/>
    </row>
    <row r="8231" spans="1:10" hidden="1">
      <c r="A8231" s="24"/>
      <c r="H8231" s="70"/>
      <c r="J8231" s="29"/>
    </row>
    <row r="8232" spans="1:10" hidden="1">
      <c r="A8232" s="24"/>
      <c r="H8232" s="70"/>
      <c r="J8232" s="29"/>
    </row>
    <row r="8233" spans="1:10" hidden="1">
      <c r="A8233" s="24"/>
      <c r="H8233" s="70"/>
      <c r="J8233" s="29"/>
    </row>
    <row r="8234" spans="1:10" hidden="1">
      <c r="A8234" s="24"/>
      <c r="H8234" s="70"/>
      <c r="J8234" s="29"/>
    </row>
    <row r="8235" spans="1:10" hidden="1">
      <c r="A8235" s="24"/>
      <c r="H8235" s="70"/>
      <c r="J8235" s="29"/>
    </row>
    <row r="8236" spans="1:10" hidden="1">
      <c r="A8236" s="24"/>
      <c r="H8236" s="70"/>
      <c r="J8236" s="29"/>
    </row>
    <row r="8237" spans="1:10" hidden="1">
      <c r="A8237" s="24"/>
      <c r="H8237" s="70"/>
      <c r="J8237" s="29"/>
    </row>
    <row r="8238" spans="1:10" hidden="1">
      <c r="A8238" s="24"/>
      <c r="H8238" s="70"/>
      <c r="J8238" s="29"/>
    </row>
    <row r="8239" spans="1:10" hidden="1">
      <c r="A8239" s="24"/>
      <c r="H8239" s="70"/>
      <c r="J8239" s="29"/>
    </row>
    <row r="8240" spans="1:10" hidden="1">
      <c r="A8240" s="24"/>
      <c r="H8240" s="70"/>
      <c r="J8240" s="29"/>
    </row>
    <row r="8241" spans="1:10" hidden="1">
      <c r="A8241" s="24"/>
      <c r="H8241" s="70"/>
      <c r="J8241" s="29"/>
    </row>
    <row r="8242" spans="1:10" hidden="1">
      <c r="A8242" s="24"/>
      <c r="H8242" s="70"/>
      <c r="J8242" s="29"/>
    </row>
    <row r="8243" spans="1:10" hidden="1">
      <c r="A8243" s="24"/>
      <c r="H8243" s="70"/>
      <c r="J8243" s="29"/>
    </row>
    <row r="8244" spans="1:10" hidden="1">
      <c r="A8244" s="24"/>
      <c r="H8244" s="70"/>
      <c r="J8244" s="29"/>
    </row>
    <row r="8245" spans="1:10" hidden="1">
      <c r="A8245" s="24"/>
      <c r="H8245" s="70"/>
      <c r="J8245" s="29"/>
    </row>
    <row r="8246" spans="1:10" hidden="1">
      <c r="A8246" s="24"/>
      <c r="H8246" s="70"/>
      <c r="J8246" s="29"/>
    </row>
    <row r="8247" spans="1:10" hidden="1">
      <c r="A8247" s="24"/>
      <c r="H8247" s="70"/>
      <c r="J8247" s="29"/>
    </row>
    <row r="8248" spans="1:10" hidden="1">
      <c r="A8248" s="24"/>
      <c r="H8248" s="70"/>
      <c r="J8248" s="29"/>
    </row>
    <row r="8249" spans="1:10" hidden="1">
      <c r="A8249" s="24"/>
      <c r="H8249" s="70"/>
      <c r="J8249" s="29"/>
    </row>
    <row r="8250" spans="1:10" hidden="1">
      <c r="A8250" s="24"/>
      <c r="H8250" s="70"/>
      <c r="J8250" s="29"/>
    </row>
    <row r="8251" spans="1:10" hidden="1">
      <c r="A8251" s="24"/>
      <c r="H8251" s="70"/>
      <c r="J8251" s="29"/>
    </row>
    <row r="8252" spans="1:10" hidden="1">
      <c r="A8252" s="24"/>
      <c r="H8252" s="70"/>
      <c r="J8252" s="29"/>
    </row>
    <row r="8253" spans="1:10" hidden="1">
      <c r="A8253" s="24"/>
      <c r="H8253" s="70"/>
      <c r="J8253" s="29"/>
    </row>
    <row r="8254" spans="1:10" hidden="1">
      <c r="A8254" s="24"/>
      <c r="H8254" s="70"/>
      <c r="J8254" s="29"/>
    </row>
    <row r="8255" spans="1:10" hidden="1">
      <c r="A8255" s="24"/>
      <c r="H8255" s="70"/>
      <c r="J8255" s="29"/>
    </row>
    <row r="8256" spans="1:10" hidden="1">
      <c r="A8256" s="24"/>
      <c r="H8256" s="70"/>
      <c r="J8256" s="29"/>
    </row>
    <row r="8257" spans="1:10" hidden="1">
      <c r="A8257" s="24"/>
      <c r="H8257" s="70"/>
      <c r="J8257" s="29"/>
    </row>
    <row r="8258" spans="1:10" hidden="1">
      <c r="A8258" s="24"/>
      <c r="H8258" s="70"/>
      <c r="J8258" s="29"/>
    </row>
    <row r="8259" spans="1:10" hidden="1">
      <c r="A8259" s="24"/>
      <c r="H8259" s="70"/>
      <c r="J8259" s="29"/>
    </row>
    <row r="8260" spans="1:10" hidden="1">
      <c r="A8260" s="24"/>
      <c r="H8260" s="70"/>
      <c r="J8260" s="29"/>
    </row>
    <row r="8261" spans="1:10" hidden="1">
      <c r="A8261" s="24"/>
      <c r="H8261" s="70"/>
      <c r="J8261" s="29"/>
    </row>
    <row r="8262" spans="1:10" hidden="1">
      <c r="A8262" s="24"/>
      <c r="H8262" s="70"/>
      <c r="J8262" s="29"/>
    </row>
    <row r="8263" spans="1:10" hidden="1">
      <c r="A8263" s="24"/>
      <c r="H8263" s="70"/>
      <c r="J8263" s="29"/>
    </row>
    <row r="8264" spans="1:10" hidden="1">
      <c r="A8264" s="24"/>
      <c r="H8264" s="70"/>
      <c r="J8264" s="29"/>
    </row>
    <row r="8265" spans="1:10" hidden="1">
      <c r="A8265" s="24"/>
      <c r="H8265" s="70"/>
      <c r="J8265" s="29"/>
    </row>
    <row r="8266" spans="1:10" hidden="1">
      <c r="A8266" s="24"/>
      <c r="H8266" s="70"/>
      <c r="J8266" s="29"/>
    </row>
    <row r="8267" spans="1:10" hidden="1">
      <c r="A8267" s="24"/>
      <c r="H8267" s="70"/>
      <c r="J8267" s="29"/>
    </row>
    <row r="8268" spans="1:10" hidden="1">
      <c r="A8268" s="24"/>
      <c r="H8268" s="70"/>
      <c r="J8268" s="29"/>
    </row>
    <row r="8269" spans="1:10" hidden="1">
      <c r="A8269" s="24"/>
      <c r="H8269" s="70"/>
      <c r="J8269" s="29"/>
    </row>
    <row r="8270" spans="1:10" hidden="1">
      <c r="A8270" s="24"/>
      <c r="H8270" s="70"/>
      <c r="J8270" s="29"/>
    </row>
    <row r="8271" spans="1:10" hidden="1">
      <c r="A8271" s="24"/>
      <c r="H8271" s="70"/>
      <c r="J8271" s="29"/>
    </row>
    <row r="8272" spans="1:10" hidden="1">
      <c r="A8272" s="24"/>
      <c r="H8272" s="70"/>
      <c r="J8272" s="29"/>
    </row>
    <row r="8273" spans="1:10" hidden="1">
      <c r="A8273" s="24"/>
      <c r="H8273" s="70"/>
      <c r="J8273" s="29"/>
    </row>
    <row r="8274" spans="1:10" hidden="1">
      <c r="A8274" s="24"/>
      <c r="H8274" s="70"/>
      <c r="J8274" s="29"/>
    </row>
    <row r="8275" spans="1:10" hidden="1">
      <c r="A8275" s="24"/>
      <c r="H8275" s="70"/>
      <c r="J8275" s="29"/>
    </row>
    <row r="8276" spans="1:10" hidden="1">
      <c r="A8276" s="24"/>
      <c r="H8276" s="70"/>
      <c r="J8276" s="29"/>
    </row>
    <row r="8277" spans="1:10" hidden="1">
      <c r="A8277" s="24"/>
      <c r="H8277" s="70"/>
      <c r="J8277" s="29"/>
    </row>
    <row r="8278" spans="1:10" hidden="1">
      <c r="A8278" s="24"/>
      <c r="H8278" s="70"/>
      <c r="J8278" s="29"/>
    </row>
    <row r="8279" spans="1:10" hidden="1">
      <c r="A8279" s="24"/>
      <c r="H8279" s="70"/>
      <c r="J8279" s="29"/>
    </row>
    <row r="8280" spans="1:10" hidden="1">
      <c r="A8280" s="24"/>
      <c r="H8280" s="70"/>
      <c r="J8280" s="29"/>
    </row>
    <row r="8281" spans="1:10" hidden="1">
      <c r="A8281" s="24"/>
      <c r="H8281" s="70"/>
      <c r="J8281" s="29"/>
    </row>
    <row r="8282" spans="1:10" hidden="1">
      <c r="A8282" s="24"/>
      <c r="H8282" s="70"/>
      <c r="J8282" s="29"/>
    </row>
    <row r="8283" spans="1:10" hidden="1">
      <c r="A8283" s="24"/>
      <c r="H8283" s="70"/>
      <c r="J8283" s="29"/>
    </row>
    <row r="8284" spans="1:10" hidden="1">
      <c r="A8284" s="24"/>
      <c r="H8284" s="70"/>
      <c r="J8284" s="29"/>
    </row>
    <row r="8285" spans="1:10" hidden="1">
      <c r="A8285" s="24"/>
      <c r="H8285" s="70"/>
      <c r="J8285" s="29"/>
    </row>
    <row r="8286" spans="1:10" hidden="1">
      <c r="A8286" s="24"/>
      <c r="H8286" s="70"/>
      <c r="J8286" s="29"/>
    </row>
    <row r="8287" spans="1:10" hidden="1">
      <c r="A8287" s="24"/>
      <c r="H8287" s="70"/>
      <c r="J8287" s="29"/>
    </row>
    <row r="8288" spans="1:10" hidden="1">
      <c r="A8288" s="24"/>
      <c r="H8288" s="70"/>
      <c r="J8288" s="29"/>
    </row>
    <row r="8289" spans="1:10" hidden="1">
      <c r="A8289" s="24"/>
      <c r="H8289" s="70"/>
      <c r="J8289" s="29"/>
    </row>
    <row r="8290" spans="1:10" hidden="1">
      <c r="A8290" s="24"/>
      <c r="H8290" s="70"/>
      <c r="J8290" s="29"/>
    </row>
    <row r="8291" spans="1:10" hidden="1">
      <c r="A8291" s="24"/>
      <c r="H8291" s="70"/>
      <c r="J8291" s="29"/>
    </row>
    <row r="8292" spans="1:10" hidden="1">
      <c r="A8292" s="24"/>
      <c r="H8292" s="70"/>
      <c r="J8292" s="29"/>
    </row>
    <row r="8293" spans="1:10" hidden="1">
      <c r="A8293" s="24"/>
      <c r="H8293" s="70"/>
      <c r="J8293" s="29"/>
    </row>
    <row r="8294" spans="1:10" hidden="1">
      <c r="A8294" s="24"/>
      <c r="H8294" s="70"/>
      <c r="J8294" s="29"/>
    </row>
    <row r="8295" spans="1:10" hidden="1">
      <c r="A8295" s="24"/>
      <c r="H8295" s="70"/>
      <c r="J8295" s="29"/>
    </row>
    <row r="8296" spans="1:10" hidden="1">
      <c r="A8296" s="24"/>
      <c r="H8296" s="70"/>
      <c r="J8296" s="29"/>
    </row>
    <row r="8297" spans="1:10" hidden="1">
      <c r="A8297" s="24"/>
      <c r="H8297" s="70"/>
      <c r="J8297" s="29"/>
    </row>
    <row r="8298" spans="1:10" hidden="1">
      <c r="A8298" s="24"/>
      <c r="H8298" s="70"/>
      <c r="J8298" s="29"/>
    </row>
    <row r="8299" spans="1:10" hidden="1">
      <c r="A8299" s="24"/>
      <c r="H8299" s="70"/>
      <c r="J8299" s="29"/>
    </row>
    <row r="8300" spans="1:10" hidden="1">
      <c r="A8300" s="24"/>
      <c r="H8300" s="70"/>
      <c r="J8300" s="29"/>
    </row>
    <row r="8301" spans="1:10" hidden="1">
      <c r="A8301" s="24"/>
      <c r="H8301" s="70"/>
      <c r="J8301" s="29"/>
    </row>
    <row r="8302" spans="1:10" hidden="1">
      <c r="A8302" s="24"/>
      <c r="H8302" s="70"/>
      <c r="J8302" s="29"/>
    </row>
    <row r="8303" spans="1:10" hidden="1">
      <c r="A8303" s="24"/>
      <c r="H8303" s="70"/>
      <c r="J8303" s="29"/>
    </row>
    <row r="8304" spans="1:10" hidden="1">
      <c r="A8304" s="24"/>
      <c r="H8304" s="70"/>
      <c r="J8304" s="29"/>
    </row>
    <row r="8305" spans="1:10" hidden="1">
      <c r="A8305" s="24"/>
      <c r="H8305" s="70"/>
      <c r="J8305" s="29"/>
    </row>
    <row r="8306" spans="1:10" hidden="1">
      <c r="A8306" s="24"/>
      <c r="H8306" s="70"/>
      <c r="J8306" s="29"/>
    </row>
    <row r="8307" spans="1:10" hidden="1">
      <c r="A8307" s="24"/>
      <c r="H8307" s="70"/>
      <c r="J8307" s="29"/>
    </row>
    <row r="8308" spans="1:10" hidden="1">
      <c r="A8308" s="24"/>
      <c r="H8308" s="70"/>
      <c r="J8308" s="29"/>
    </row>
    <row r="8309" spans="1:10" hidden="1">
      <c r="A8309" s="24"/>
      <c r="H8309" s="70"/>
      <c r="J8309" s="29"/>
    </row>
    <row r="8310" spans="1:10" hidden="1">
      <c r="A8310" s="24"/>
      <c r="H8310" s="70"/>
      <c r="J8310" s="29"/>
    </row>
    <row r="8311" spans="1:10" hidden="1">
      <c r="A8311" s="24"/>
      <c r="H8311" s="70"/>
      <c r="J8311" s="29"/>
    </row>
    <row r="8312" spans="1:10" hidden="1">
      <c r="A8312" s="24"/>
      <c r="H8312" s="70"/>
      <c r="J8312" s="29"/>
    </row>
    <row r="8313" spans="1:10" hidden="1">
      <c r="A8313" s="24"/>
      <c r="H8313" s="70"/>
      <c r="J8313" s="29"/>
    </row>
    <row r="8314" spans="1:10" hidden="1">
      <c r="A8314" s="24"/>
      <c r="H8314" s="70"/>
      <c r="J8314" s="29"/>
    </row>
    <row r="8315" spans="1:10" hidden="1">
      <c r="A8315" s="24"/>
      <c r="H8315" s="70"/>
      <c r="J8315" s="29"/>
    </row>
    <row r="8316" spans="1:10" hidden="1">
      <c r="A8316" s="24"/>
      <c r="H8316" s="70"/>
      <c r="J8316" s="29"/>
    </row>
    <row r="8317" spans="1:10" hidden="1">
      <c r="A8317" s="24"/>
      <c r="H8317" s="70"/>
      <c r="J8317" s="29"/>
    </row>
    <row r="8318" spans="1:10" hidden="1">
      <c r="A8318" s="24"/>
      <c r="H8318" s="70"/>
      <c r="J8318" s="29"/>
    </row>
    <row r="8319" spans="1:10" hidden="1">
      <c r="A8319" s="24"/>
      <c r="H8319" s="70"/>
      <c r="J8319" s="29"/>
    </row>
    <row r="8320" spans="1:10" hidden="1">
      <c r="A8320" s="24"/>
      <c r="H8320" s="70"/>
      <c r="J8320" s="29"/>
    </row>
    <row r="8321" spans="1:10" hidden="1">
      <c r="A8321" s="24"/>
      <c r="H8321" s="70"/>
      <c r="J8321" s="29"/>
    </row>
    <row r="8322" spans="1:10" hidden="1">
      <c r="A8322" s="24"/>
      <c r="H8322" s="70"/>
      <c r="J8322" s="29"/>
    </row>
    <row r="8323" spans="1:10" hidden="1">
      <c r="A8323" s="24"/>
      <c r="H8323" s="70"/>
      <c r="J8323" s="29"/>
    </row>
    <row r="8324" spans="1:10" hidden="1">
      <c r="A8324" s="24"/>
      <c r="H8324" s="70"/>
      <c r="J8324" s="29"/>
    </row>
    <row r="8325" spans="1:10" hidden="1">
      <c r="A8325" s="24"/>
      <c r="H8325" s="70"/>
      <c r="J8325" s="29"/>
    </row>
    <row r="8326" spans="1:10" hidden="1">
      <c r="A8326" s="24"/>
      <c r="H8326" s="70"/>
      <c r="J8326" s="29"/>
    </row>
    <row r="8327" spans="1:10" hidden="1">
      <c r="A8327" s="24"/>
      <c r="H8327" s="70"/>
      <c r="J8327" s="29"/>
    </row>
    <row r="8328" spans="1:10" hidden="1">
      <c r="A8328" s="24"/>
      <c r="H8328" s="70"/>
      <c r="J8328" s="29"/>
    </row>
    <row r="8329" spans="1:10" hidden="1">
      <c r="A8329" s="24"/>
      <c r="H8329" s="70"/>
      <c r="J8329" s="29"/>
    </row>
    <row r="8330" spans="1:10" hidden="1">
      <c r="A8330" s="24"/>
      <c r="H8330" s="70"/>
      <c r="J8330" s="29"/>
    </row>
    <row r="8331" spans="1:10" hidden="1">
      <c r="A8331" s="24"/>
      <c r="H8331" s="70"/>
      <c r="J8331" s="29"/>
    </row>
    <row r="8332" spans="1:10" hidden="1">
      <c r="A8332" s="24"/>
      <c r="H8332" s="70"/>
      <c r="J8332" s="29"/>
    </row>
    <row r="8333" spans="1:10" hidden="1">
      <c r="A8333" s="24"/>
      <c r="H8333" s="70"/>
      <c r="J8333" s="29"/>
    </row>
    <row r="8334" spans="1:10" hidden="1">
      <c r="A8334" s="24"/>
      <c r="H8334" s="70"/>
      <c r="J8334" s="29"/>
    </row>
    <row r="8335" spans="1:10" hidden="1">
      <c r="A8335" s="24"/>
      <c r="H8335" s="70"/>
      <c r="J8335" s="29"/>
    </row>
    <row r="8336" spans="1:10" hidden="1">
      <c r="A8336" s="24"/>
      <c r="H8336" s="70"/>
      <c r="J8336" s="29"/>
    </row>
    <row r="8337" spans="1:10" hidden="1">
      <c r="A8337" s="24"/>
      <c r="H8337" s="70"/>
      <c r="J8337" s="29"/>
    </row>
    <row r="8338" spans="1:10" hidden="1">
      <c r="A8338" s="24"/>
      <c r="H8338" s="70"/>
      <c r="J8338" s="29"/>
    </row>
    <row r="8339" spans="1:10" hidden="1">
      <c r="A8339" s="24"/>
      <c r="H8339" s="70"/>
      <c r="J8339" s="29"/>
    </row>
    <row r="8340" spans="1:10" hidden="1">
      <c r="A8340" s="24"/>
      <c r="H8340" s="70"/>
      <c r="J8340" s="29"/>
    </row>
    <row r="8341" spans="1:10" hidden="1">
      <c r="A8341" s="24"/>
      <c r="H8341" s="70"/>
      <c r="J8341" s="29"/>
    </row>
    <row r="8342" spans="1:10" hidden="1">
      <c r="A8342" s="24"/>
      <c r="H8342" s="70"/>
      <c r="J8342" s="29"/>
    </row>
    <row r="8343" spans="1:10" hidden="1">
      <c r="A8343" s="24"/>
      <c r="H8343" s="70"/>
      <c r="J8343" s="29"/>
    </row>
    <row r="8344" spans="1:10" hidden="1">
      <c r="A8344" s="24"/>
      <c r="H8344" s="70"/>
      <c r="J8344" s="29"/>
    </row>
    <row r="8345" spans="1:10" hidden="1">
      <c r="A8345" s="24"/>
      <c r="H8345" s="70"/>
      <c r="J8345" s="29"/>
    </row>
    <row r="8346" spans="1:10" hidden="1">
      <c r="A8346" s="24"/>
      <c r="H8346" s="70"/>
      <c r="J8346" s="29"/>
    </row>
    <row r="8347" spans="1:10" hidden="1">
      <c r="A8347" s="24"/>
      <c r="H8347" s="70"/>
      <c r="J8347" s="29"/>
    </row>
    <row r="8348" spans="1:10" hidden="1">
      <c r="A8348" s="24"/>
      <c r="H8348" s="70"/>
      <c r="J8348" s="29"/>
    </row>
    <row r="8349" spans="1:10" hidden="1">
      <c r="A8349" s="24"/>
      <c r="H8349" s="70"/>
      <c r="J8349" s="29"/>
    </row>
    <row r="8350" spans="1:10" hidden="1">
      <c r="A8350" s="24"/>
      <c r="H8350" s="70"/>
      <c r="J8350" s="29"/>
    </row>
    <row r="8351" spans="1:10" hidden="1">
      <c r="A8351" s="24"/>
      <c r="H8351" s="70"/>
      <c r="J8351" s="29"/>
    </row>
    <row r="8352" spans="1:10" hidden="1">
      <c r="A8352" s="24"/>
      <c r="H8352" s="70"/>
      <c r="J8352" s="29"/>
    </row>
    <row r="8353" spans="1:10" hidden="1">
      <c r="A8353" s="24"/>
      <c r="H8353" s="70"/>
      <c r="J8353" s="29"/>
    </row>
    <row r="8354" spans="1:10" hidden="1">
      <c r="A8354" s="24"/>
      <c r="H8354" s="70"/>
      <c r="J8354" s="29"/>
    </row>
    <row r="8355" spans="1:10" hidden="1">
      <c r="A8355" s="24"/>
      <c r="H8355" s="70"/>
      <c r="J8355" s="29"/>
    </row>
    <row r="8356" spans="1:10" hidden="1">
      <c r="A8356" s="24"/>
      <c r="H8356" s="70"/>
      <c r="J8356" s="29"/>
    </row>
    <row r="8357" spans="1:10" hidden="1">
      <c r="A8357" s="24"/>
      <c r="H8357" s="70"/>
      <c r="J8357" s="29"/>
    </row>
    <row r="8358" spans="1:10" hidden="1">
      <c r="A8358" s="24"/>
      <c r="H8358" s="70"/>
      <c r="J8358" s="29"/>
    </row>
    <row r="8359" spans="1:10" hidden="1">
      <c r="A8359" s="24"/>
      <c r="H8359" s="70"/>
      <c r="J8359" s="29"/>
    </row>
    <row r="8360" spans="1:10" hidden="1">
      <c r="A8360" s="24"/>
      <c r="H8360" s="70"/>
      <c r="J8360" s="29"/>
    </row>
    <row r="8361" spans="1:10" hidden="1">
      <c r="A8361" s="24"/>
      <c r="H8361" s="70"/>
      <c r="J8361" s="29"/>
    </row>
    <row r="8362" spans="1:10" hidden="1">
      <c r="A8362" s="24"/>
      <c r="H8362" s="70"/>
      <c r="J8362" s="29"/>
    </row>
    <row r="8363" spans="1:10" hidden="1">
      <c r="A8363" s="24"/>
      <c r="H8363" s="70"/>
      <c r="J8363" s="29"/>
    </row>
    <row r="8364" spans="1:10" hidden="1">
      <c r="A8364" s="24"/>
      <c r="H8364" s="70"/>
      <c r="J8364" s="29"/>
    </row>
    <row r="8365" spans="1:10" hidden="1">
      <c r="A8365" s="24"/>
      <c r="H8365" s="70"/>
      <c r="J8365" s="29"/>
    </row>
    <row r="8366" spans="1:10" hidden="1">
      <c r="A8366" s="24"/>
      <c r="H8366" s="70"/>
      <c r="J8366" s="29"/>
    </row>
    <row r="8367" spans="1:10" hidden="1">
      <c r="A8367" s="24"/>
      <c r="H8367" s="70"/>
      <c r="J8367" s="29"/>
    </row>
    <row r="8368" spans="1:10" hidden="1">
      <c r="A8368" s="24"/>
      <c r="H8368" s="70"/>
      <c r="J8368" s="29"/>
    </row>
    <row r="8369" spans="1:10" hidden="1">
      <c r="A8369" s="24"/>
      <c r="H8369" s="70"/>
      <c r="J8369" s="29"/>
    </row>
    <row r="8370" spans="1:10" hidden="1">
      <c r="A8370" s="24"/>
      <c r="H8370" s="70"/>
      <c r="J8370" s="29"/>
    </row>
    <row r="8371" spans="1:10" hidden="1">
      <c r="A8371" s="24"/>
      <c r="H8371" s="70"/>
      <c r="J8371" s="29"/>
    </row>
    <row r="8372" spans="1:10" hidden="1">
      <c r="A8372" s="24"/>
      <c r="H8372" s="70"/>
      <c r="J8372" s="29"/>
    </row>
    <row r="8373" spans="1:10" hidden="1">
      <c r="A8373" s="24"/>
      <c r="H8373" s="70"/>
      <c r="J8373" s="29"/>
    </row>
    <row r="8374" spans="1:10" hidden="1">
      <c r="A8374" s="24"/>
      <c r="H8374" s="70"/>
      <c r="J8374" s="29"/>
    </row>
    <row r="8375" spans="1:10" hidden="1">
      <c r="A8375" s="24"/>
      <c r="H8375" s="70"/>
      <c r="J8375" s="29"/>
    </row>
    <row r="8376" spans="1:10" hidden="1">
      <c r="A8376" s="24"/>
      <c r="H8376" s="70"/>
      <c r="J8376" s="29"/>
    </row>
    <row r="8377" spans="1:10" hidden="1">
      <c r="A8377" s="24"/>
      <c r="H8377" s="70"/>
      <c r="J8377" s="29"/>
    </row>
    <row r="8378" spans="1:10" hidden="1">
      <c r="A8378" s="24"/>
      <c r="H8378" s="70"/>
      <c r="J8378" s="29"/>
    </row>
    <row r="8379" spans="1:10" hidden="1">
      <c r="A8379" s="24"/>
      <c r="H8379" s="70"/>
      <c r="J8379" s="29"/>
    </row>
    <row r="8380" spans="1:10" hidden="1">
      <c r="A8380" s="24"/>
      <c r="H8380" s="70"/>
      <c r="J8380" s="29"/>
    </row>
    <row r="8381" spans="1:10" hidden="1">
      <c r="A8381" s="24"/>
      <c r="H8381" s="70"/>
      <c r="J8381" s="29"/>
    </row>
    <row r="8382" spans="1:10" hidden="1">
      <c r="A8382" s="24"/>
      <c r="H8382" s="70"/>
      <c r="J8382" s="29"/>
    </row>
    <row r="8383" spans="1:10" hidden="1">
      <c r="A8383" s="24"/>
      <c r="H8383" s="70"/>
      <c r="J8383" s="29"/>
    </row>
    <row r="8384" spans="1:10" hidden="1">
      <c r="A8384" s="24"/>
      <c r="H8384" s="70"/>
      <c r="J8384" s="29"/>
    </row>
    <row r="8385" spans="1:10" hidden="1">
      <c r="A8385" s="24"/>
      <c r="H8385" s="70"/>
      <c r="J8385" s="29"/>
    </row>
    <row r="8386" spans="1:10" hidden="1">
      <c r="A8386" s="24"/>
      <c r="H8386" s="70"/>
      <c r="J8386" s="29"/>
    </row>
    <row r="8387" spans="1:10" hidden="1">
      <c r="A8387" s="24"/>
      <c r="H8387" s="70"/>
      <c r="J8387" s="29"/>
    </row>
    <row r="8388" spans="1:10" hidden="1">
      <c r="A8388" s="24"/>
      <c r="H8388" s="70"/>
      <c r="J8388" s="29"/>
    </row>
    <row r="8389" spans="1:10" hidden="1">
      <c r="A8389" s="24"/>
      <c r="H8389" s="70"/>
      <c r="J8389" s="29"/>
    </row>
    <row r="8390" spans="1:10" hidden="1">
      <c r="A8390" s="24"/>
      <c r="H8390" s="70"/>
      <c r="J8390" s="29"/>
    </row>
    <row r="8391" spans="1:10" hidden="1">
      <c r="A8391" s="24"/>
      <c r="H8391" s="70"/>
      <c r="J8391" s="29"/>
    </row>
    <row r="8392" spans="1:10" hidden="1">
      <c r="A8392" s="24"/>
      <c r="H8392" s="70"/>
      <c r="J8392" s="29"/>
    </row>
    <row r="8393" spans="1:10" hidden="1">
      <c r="A8393" s="24"/>
      <c r="H8393" s="70"/>
      <c r="J8393" s="29"/>
    </row>
    <row r="8394" spans="1:10" hidden="1">
      <c r="A8394" s="24"/>
      <c r="H8394" s="70"/>
      <c r="J8394" s="29"/>
    </row>
    <row r="8395" spans="1:10" hidden="1">
      <c r="A8395" s="24"/>
      <c r="H8395" s="70"/>
      <c r="J8395" s="29"/>
    </row>
    <row r="8396" spans="1:10" hidden="1">
      <c r="A8396" s="24"/>
      <c r="H8396" s="70"/>
      <c r="J8396" s="29"/>
    </row>
    <row r="8397" spans="1:10" hidden="1">
      <c r="A8397" s="24"/>
      <c r="H8397" s="70"/>
      <c r="J8397" s="29"/>
    </row>
    <row r="8398" spans="1:10" hidden="1">
      <c r="A8398" s="24"/>
      <c r="H8398" s="70"/>
      <c r="J8398" s="29"/>
    </row>
    <row r="8399" spans="1:10" hidden="1">
      <c r="A8399" s="24"/>
      <c r="H8399" s="70"/>
      <c r="J8399" s="29"/>
    </row>
    <row r="8400" spans="1:10" hidden="1">
      <c r="A8400" s="24"/>
      <c r="H8400" s="70"/>
      <c r="J8400" s="29"/>
    </row>
    <row r="8401" spans="1:10" hidden="1">
      <c r="A8401" s="24"/>
      <c r="H8401" s="70"/>
      <c r="J8401" s="29"/>
    </row>
    <row r="8402" spans="1:10" hidden="1">
      <c r="A8402" s="24"/>
      <c r="H8402" s="70"/>
      <c r="J8402" s="29"/>
    </row>
    <row r="8403" spans="1:10" hidden="1">
      <c r="A8403" s="24"/>
      <c r="H8403" s="70"/>
      <c r="J8403" s="29"/>
    </row>
    <row r="8404" spans="1:10" hidden="1">
      <c r="A8404" s="24"/>
      <c r="H8404" s="70"/>
      <c r="J8404" s="29"/>
    </row>
    <row r="8405" spans="1:10" hidden="1">
      <c r="A8405" s="24"/>
      <c r="H8405" s="70"/>
      <c r="J8405" s="29"/>
    </row>
    <row r="8406" spans="1:10" hidden="1">
      <c r="A8406" s="24"/>
      <c r="H8406" s="70"/>
      <c r="J8406" s="29"/>
    </row>
    <row r="8407" spans="1:10" hidden="1">
      <c r="A8407" s="24"/>
      <c r="H8407" s="70"/>
      <c r="J8407" s="29"/>
    </row>
    <row r="8408" spans="1:10" hidden="1">
      <c r="A8408" s="24"/>
      <c r="H8408" s="70"/>
      <c r="J8408" s="29"/>
    </row>
    <row r="8409" spans="1:10" hidden="1">
      <c r="A8409" s="24"/>
      <c r="H8409" s="70"/>
      <c r="J8409" s="29"/>
    </row>
    <row r="8410" spans="1:10" hidden="1">
      <c r="A8410" s="24"/>
      <c r="H8410" s="70"/>
      <c r="J8410" s="29"/>
    </row>
    <row r="8411" spans="1:10" hidden="1">
      <c r="A8411" s="24"/>
      <c r="H8411" s="70"/>
      <c r="J8411" s="29"/>
    </row>
    <row r="8412" spans="1:10" hidden="1">
      <c r="A8412" s="24"/>
      <c r="H8412" s="70"/>
      <c r="J8412" s="29"/>
    </row>
    <row r="8413" spans="1:10" hidden="1">
      <c r="A8413" s="24"/>
      <c r="H8413" s="70"/>
      <c r="J8413" s="29"/>
    </row>
    <row r="8414" spans="1:10" hidden="1">
      <c r="A8414" s="24"/>
      <c r="H8414" s="70"/>
      <c r="J8414" s="29"/>
    </row>
    <row r="8415" spans="1:10" hidden="1">
      <c r="A8415" s="24"/>
      <c r="H8415" s="70"/>
      <c r="J8415" s="29"/>
    </row>
    <row r="8416" spans="1:10" hidden="1">
      <c r="A8416" s="24"/>
      <c r="H8416" s="70"/>
      <c r="J8416" s="29"/>
    </row>
    <row r="8417" spans="1:10" hidden="1">
      <c r="A8417" s="24"/>
      <c r="H8417" s="70"/>
      <c r="J8417" s="29"/>
    </row>
    <row r="8418" spans="1:10" hidden="1">
      <c r="A8418" s="24"/>
      <c r="H8418" s="70"/>
      <c r="J8418" s="29"/>
    </row>
    <row r="8419" spans="1:10" hidden="1">
      <c r="A8419" s="24"/>
      <c r="H8419" s="70"/>
      <c r="J8419" s="29"/>
    </row>
    <row r="8420" spans="1:10" hidden="1">
      <c r="A8420" s="24"/>
      <c r="H8420" s="70"/>
      <c r="J8420" s="29"/>
    </row>
    <row r="8421" spans="1:10" hidden="1">
      <c r="A8421" s="24"/>
      <c r="H8421" s="70"/>
      <c r="J8421" s="29"/>
    </row>
    <row r="8422" spans="1:10" hidden="1">
      <c r="A8422" s="24"/>
      <c r="H8422" s="70"/>
      <c r="J8422" s="29"/>
    </row>
    <row r="8423" spans="1:10" hidden="1">
      <c r="A8423" s="24"/>
      <c r="H8423" s="70"/>
      <c r="J8423" s="29"/>
    </row>
    <row r="8424" spans="1:10" hidden="1">
      <c r="A8424" s="24"/>
      <c r="H8424" s="70"/>
      <c r="J8424" s="29"/>
    </row>
    <row r="8425" spans="1:10" hidden="1">
      <c r="A8425" s="24"/>
      <c r="H8425" s="70"/>
      <c r="J8425" s="29"/>
    </row>
    <row r="8426" spans="1:10" hidden="1">
      <c r="A8426" s="24"/>
      <c r="H8426" s="70"/>
      <c r="J8426" s="29"/>
    </row>
    <row r="8427" spans="1:10" hidden="1">
      <c r="A8427" s="24"/>
      <c r="H8427" s="70"/>
      <c r="J8427" s="29"/>
    </row>
    <row r="8428" spans="1:10" hidden="1">
      <c r="A8428" s="24"/>
      <c r="H8428" s="70"/>
      <c r="J8428" s="29"/>
    </row>
    <row r="8429" spans="1:10" hidden="1">
      <c r="A8429" s="24"/>
      <c r="H8429" s="70"/>
      <c r="J8429" s="29"/>
    </row>
    <row r="8430" spans="1:10" hidden="1">
      <c r="A8430" s="24"/>
      <c r="H8430" s="70"/>
      <c r="J8430" s="29"/>
    </row>
    <row r="8431" spans="1:10" hidden="1">
      <c r="A8431" s="24"/>
      <c r="H8431" s="70"/>
      <c r="J8431" s="29"/>
    </row>
    <row r="8432" spans="1:10" hidden="1">
      <c r="A8432" s="24"/>
      <c r="H8432" s="70"/>
      <c r="J8432" s="29"/>
    </row>
    <row r="8433" spans="1:10" hidden="1">
      <c r="A8433" s="24"/>
      <c r="H8433" s="70"/>
      <c r="J8433" s="29"/>
    </row>
    <row r="8434" spans="1:10" hidden="1">
      <c r="A8434" s="24"/>
      <c r="H8434" s="70"/>
      <c r="J8434" s="29"/>
    </row>
    <row r="8435" spans="1:10" hidden="1">
      <c r="A8435" s="24"/>
      <c r="H8435" s="70"/>
      <c r="J8435" s="29"/>
    </row>
    <row r="8436" spans="1:10" hidden="1">
      <c r="A8436" s="24"/>
      <c r="H8436" s="70"/>
      <c r="J8436" s="29"/>
    </row>
    <row r="8437" spans="1:10" hidden="1">
      <c r="A8437" s="24"/>
      <c r="H8437" s="70"/>
      <c r="J8437" s="29"/>
    </row>
    <row r="8438" spans="1:10" hidden="1">
      <c r="A8438" s="24"/>
      <c r="H8438" s="70"/>
      <c r="J8438" s="29"/>
    </row>
    <row r="8439" spans="1:10" hidden="1">
      <c r="A8439" s="24"/>
      <c r="H8439" s="70"/>
      <c r="J8439" s="29"/>
    </row>
    <row r="8440" spans="1:10" hidden="1">
      <c r="A8440" s="24"/>
      <c r="H8440" s="70"/>
      <c r="J8440" s="29"/>
    </row>
    <row r="8441" spans="1:10" hidden="1">
      <c r="A8441" s="24"/>
      <c r="H8441" s="70"/>
      <c r="J8441" s="29"/>
    </row>
    <row r="8442" spans="1:10" hidden="1">
      <c r="A8442" s="24"/>
      <c r="H8442" s="70"/>
      <c r="J8442" s="29"/>
    </row>
    <row r="8443" spans="1:10" hidden="1">
      <c r="A8443" s="24"/>
      <c r="H8443" s="70"/>
      <c r="J8443" s="29"/>
    </row>
    <row r="8444" spans="1:10" hidden="1">
      <c r="A8444" s="24"/>
      <c r="H8444" s="70"/>
      <c r="J8444" s="29"/>
    </row>
    <row r="8445" spans="1:10" hidden="1">
      <c r="A8445" s="24"/>
      <c r="H8445" s="70"/>
      <c r="J8445" s="29"/>
    </row>
    <row r="8446" spans="1:10" hidden="1">
      <c r="A8446" s="24"/>
      <c r="H8446" s="70"/>
      <c r="J8446" s="29"/>
    </row>
    <row r="8447" spans="1:10" hidden="1">
      <c r="A8447" s="24"/>
      <c r="H8447" s="70"/>
      <c r="J8447" s="29"/>
    </row>
    <row r="8448" spans="1:10" hidden="1">
      <c r="A8448" s="24"/>
      <c r="H8448" s="70"/>
      <c r="J8448" s="29"/>
    </row>
    <row r="8449" spans="1:10" hidden="1">
      <c r="A8449" s="24"/>
      <c r="H8449" s="70"/>
      <c r="J8449" s="29"/>
    </row>
    <row r="8450" spans="1:10" hidden="1">
      <c r="A8450" s="24"/>
      <c r="H8450" s="70"/>
      <c r="J8450" s="29"/>
    </row>
    <row r="8451" spans="1:10" hidden="1">
      <c r="A8451" s="24"/>
      <c r="H8451" s="70"/>
      <c r="J8451" s="29"/>
    </row>
    <row r="8452" spans="1:10" hidden="1">
      <c r="A8452" s="24"/>
      <c r="H8452" s="70"/>
      <c r="J8452" s="29"/>
    </row>
    <row r="8453" spans="1:10" hidden="1">
      <c r="A8453" s="24"/>
      <c r="H8453" s="70"/>
      <c r="J8453" s="29"/>
    </row>
    <row r="8454" spans="1:10" hidden="1">
      <c r="A8454" s="24"/>
      <c r="H8454" s="70"/>
      <c r="J8454" s="29"/>
    </row>
    <row r="8455" spans="1:10" hidden="1">
      <c r="A8455" s="24"/>
      <c r="H8455" s="70"/>
      <c r="J8455" s="29"/>
    </row>
    <row r="8456" spans="1:10" hidden="1">
      <c r="A8456" s="24"/>
      <c r="H8456" s="70"/>
      <c r="J8456" s="29"/>
    </row>
    <row r="8457" spans="1:10" hidden="1">
      <c r="A8457" s="24"/>
      <c r="H8457" s="70"/>
      <c r="J8457" s="29"/>
    </row>
    <row r="8458" spans="1:10" hidden="1">
      <c r="A8458" s="24"/>
      <c r="H8458" s="70"/>
      <c r="J8458" s="29"/>
    </row>
    <row r="8459" spans="1:10" hidden="1">
      <c r="A8459" s="24"/>
      <c r="H8459" s="70"/>
      <c r="J8459" s="29"/>
    </row>
    <row r="8460" spans="1:10" hidden="1">
      <c r="A8460" s="24"/>
      <c r="H8460" s="70"/>
      <c r="J8460" s="29"/>
    </row>
    <row r="8461" spans="1:10" hidden="1">
      <c r="A8461" s="24"/>
      <c r="H8461" s="70"/>
      <c r="J8461" s="29"/>
    </row>
    <row r="8462" spans="1:10" hidden="1">
      <c r="A8462" s="24"/>
      <c r="H8462" s="70"/>
      <c r="J8462" s="29"/>
    </row>
    <row r="8463" spans="1:10" hidden="1">
      <c r="A8463" s="24"/>
      <c r="H8463" s="70"/>
      <c r="J8463" s="29"/>
    </row>
    <row r="8464" spans="1:10" hidden="1">
      <c r="A8464" s="24"/>
      <c r="H8464" s="70"/>
      <c r="J8464" s="29"/>
    </row>
    <row r="8465" spans="1:10" hidden="1">
      <c r="A8465" s="24"/>
      <c r="H8465" s="70"/>
      <c r="J8465" s="29"/>
    </row>
    <row r="8466" spans="1:10" hidden="1">
      <c r="A8466" s="24"/>
      <c r="H8466" s="70"/>
      <c r="J8466" s="29"/>
    </row>
    <row r="8467" spans="1:10" hidden="1">
      <c r="A8467" s="24"/>
      <c r="H8467" s="70"/>
      <c r="J8467" s="29"/>
    </row>
    <row r="8468" spans="1:10" hidden="1">
      <c r="A8468" s="24"/>
      <c r="H8468" s="70"/>
      <c r="J8468" s="29"/>
    </row>
    <row r="8469" spans="1:10" hidden="1">
      <c r="A8469" s="24"/>
      <c r="H8469" s="70"/>
      <c r="J8469" s="29"/>
    </row>
    <row r="8470" spans="1:10" hidden="1">
      <c r="A8470" s="24"/>
      <c r="H8470" s="70"/>
      <c r="J8470" s="29"/>
    </row>
    <row r="8471" spans="1:10" hidden="1">
      <c r="A8471" s="24"/>
      <c r="H8471" s="70"/>
      <c r="J8471" s="29"/>
    </row>
    <row r="8472" spans="1:10" hidden="1">
      <c r="A8472" s="24"/>
      <c r="H8472" s="70"/>
      <c r="J8472" s="29"/>
    </row>
    <row r="8473" spans="1:10" hidden="1">
      <c r="A8473" s="24"/>
      <c r="H8473" s="70"/>
      <c r="J8473" s="29"/>
    </row>
    <row r="8474" spans="1:10" hidden="1">
      <c r="A8474" s="24"/>
      <c r="H8474" s="70"/>
      <c r="J8474" s="29"/>
    </row>
    <row r="8475" spans="1:10" hidden="1">
      <c r="A8475" s="24"/>
      <c r="H8475" s="70"/>
      <c r="J8475" s="29"/>
    </row>
    <row r="8476" spans="1:10" hidden="1">
      <c r="A8476" s="24"/>
      <c r="H8476" s="70"/>
      <c r="J8476" s="29"/>
    </row>
    <row r="8477" spans="1:10" hidden="1">
      <c r="A8477" s="24"/>
      <c r="H8477" s="70"/>
      <c r="J8477" s="29"/>
    </row>
    <row r="8478" spans="1:10" hidden="1">
      <c r="A8478" s="24"/>
      <c r="H8478" s="70"/>
      <c r="J8478" s="29"/>
    </row>
    <row r="8479" spans="1:10" hidden="1">
      <c r="A8479" s="24"/>
      <c r="H8479" s="70"/>
      <c r="J8479" s="29"/>
    </row>
    <row r="8480" spans="1:10" hidden="1">
      <c r="A8480" s="24"/>
      <c r="H8480" s="70"/>
      <c r="J8480" s="29"/>
    </row>
    <row r="8481" spans="1:10" hidden="1">
      <c r="A8481" s="24"/>
      <c r="H8481" s="70"/>
      <c r="J8481" s="29"/>
    </row>
    <row r="8482" spans="1:10" hidden="1">
      <c r="A8482" s="24"/>
      <c r="H8482" s="70"/>
      <c r="J8482" s="29"/>
    </row>
    <row r="8483" spans="1:10" hidden="1">
      <c r="A8483" s="24"/>
      <c r="H8483" s="70"/>
      <c r="J8483" s="29"/>
    </row>
    <row r="8484" spans="1:10" hidden="1">
      <c r="A8484" s="24"/>
      <c r="H8484" s="70"/>
      <c r="J8484" s="29"/>
    </row>
    <row r="8485" spans="1:10" hidden="1">
      <c r="A8485" s="24"/>
      <c r="H8485" s="70"/>
      <c r="J8485" s="29"/>
    </row>
    <row r="8486" spans="1:10" hidden="1">
      <c r="A8486" s="24"/>
      <c r="H8486" s="70"/>
      <c r="J8486" s="29"/>
    </row>
    <row r="8487" spans="1:10" hidden="1">
      <c r="A8487" s="24"/>
      <c r="H8487" s="70"/>
      <c r="J8487" s="29"/>
    </row>
    <row r="8488" spans="1:10" hidden="1">
      <c r="A8488" s="24"/>
      <c r="H8488" s="70"/>
      <c r="J8488" s="29"/>
    </row>
    <row r="8489" spans="1:10" hidden="1">
      <c r="A8489" s="24"/>
      <c r="H8489" s="70"/>
      <c r="J8489" s="29"/>
    </row>
    <row r="8490" spans="1:10" hidden="1">
      <c r="A8490" s="24"/>
      <c r="H8490" s="70"/>
      <c r="J8490" s="29"/>
    </row>
    <row r="8491" spans="1:10" hidden="1">
      <c r="A8491" s="24"/>
      <c r="H8491" s="70"/>
      <c r="J8491" s="29"/>
    </row>
    <row r="8492" spans="1:10" hidden="1">
      <c r="A8492" s="24"/>
      <c r="H8492" s="70"/>
      <c r="J8492" s="29"/>
    </row>
    <row r="8493" spans="1:10" hidden="1">
      <c r="A8493" s="24"/>
      <c r="H8493" s="70"/>
      <c r="J8493" s="29"/>
    </row>
    <row r="8494" spans="1:10" hidden="1">
      <c r="A8494" s="24"/>
      <c r="H8494" s="70"/>
      <c r="J8494" s="29"/>
    </row>
    <row r="8495" spans="1:10" hidden="1">
      <c r="A8495" s="24"/>
      <c r="H8495" s="70"/>
      <c r="J8495" s="29"/>
    </row>
    <row r="8496" spans="1:10" hidden="1">
      <c r="A8496" s="24"/>
      <c r="H8496" s="70"/>
      <c r="J8496" s="29"/>
    </row>
    <row r="8497" spans="1:10" hidden="1">
      <c r="A8497" s="24"/>
      <c r="H8497" s="70"/>
      <c r="J8497" s="29"/>
    </row>
    <row r="8498" spans="1:10" hidden="1">
      <c r="A8498" s="24"/>
      <c r="H8498" s="70"/>
      <c r="J8498" s="29"/>
    </row>
    <row r="8499" spans="1:10" hidden="1">
      <c r="A8499" s="24"/>
      <c r="H8499" s="70"/>
      <c r="J8499" s="29"/>
    </row>
    <row r="8500" spans="1:10" hidden="1">
      <c r="A8500" s="24"/>
      <c r="H8500" s="70"/>
      <c r="J8500" s="29"/>
    </row>
    <row r="8501" spans="1:10" hidden="1">
      <c r="A8501" s="24"/>
      <c r="H8501" s="70"/>
      <c r="J8501" s="29"/>
    </row>
    <row r="8502" spans="1:10" hidden="1">
      <c r="A8502" s="24"/>
      <c r="H8502" s="70"/>
      <c r="J8502" s="29"/>
    </row>
    <row r="8503" spans="1:10" hidden="1">
      <c r="A8503" s="24"/>
      <c r="H8503" s="70"/>
      <c r="J8503" s="29"/>
    </row>
    <row r="8504" spans="1:10" hidden="1">
      <c r="A8504" s="24"/>
      <c r="H8504" s="70"/>
      <c r="J8504" s="29"/>
    </row>
    <row r="8505" spans="1:10" hidden="1">
      <c r="A8505" s="24"/>
      <c r="H8505" s="70"/>
      <c r="J8505" s="29"/>
    </row>
    <row r="8506" spans="1:10" hidden="1">
      <c r="A8506" s="24"/>
      <c r="H8506" s="70"/>
      <c r="J8506" s="29"/>
    </row>
    <row r="8507" spans="1:10" hidden="1">
      <c r="A8507" s="24"/>
      <c r="H8507" s="70"/>
      <c r="J8507" s="29"/>
    </row>
    <row r="8508" spans="1:10" hidden="1">
      <c r="A8508" s="24"/>
      <c r="H8508" s="70"/>
      <c r="J8508" s="29"/>
    </row>
    <row r="8509" spans="1:10" hidden="1">
      <c r="A8509" s="24"/>
      <c r="H8509" s="70"/>
      <c r="J8509" s="29"/>
    </row>
    <row r="8510" spans="1:10" hidden="1">
      <c r="A8510" s="24"/>
      <c r="H8510" s="70"/>
      <c r="J8510" s="29"/>
    </row>
    <row r="8511" spans="1:10" hidden="1">
      <c r="A8511" s="24"/>
      <c r="H8511" s="70"/>
      <c r="J8511" s="29"/>
    </row>
    <row r="8512" spans="1:10" hidden="1">
      <c r="A8512" s="24"/>
      <c r="H8512" s="70"/>
      <c r="J8512" s="29"/>
    </row>
    <row r="8513" spans="1:10" hidden="1">
      <c r="A8513" s="24"/>
      <c r="H8513" s="70"/>
      <c r="J8513" s="29"/>
    </row>
    <row r="8514" spans="1:10" hidden="1">
      <c r="A8514" s="24"/>
      <c r="H8514" s="70"/>
      <c r="J8514" s="29"/>
    </row>
    <row r="8515" spans="1:10" hidden="1">
      <c r="A8515" s="24"/>
      <c r="H8515" s="70"/>
      <c r="J8515" s="29"/>
    </row>
    <row r="8516" spans="1:10" hidden="1">
      <c r="A8516" s="24"/>
      <c r="H8516" s="70"/>
      <c r="J8516" s="29"/>
    </row>
    <row r="8517" spans="1:10" hidden="1">
      <c r="A8517" s="24"/>
      <c r="H8517" s="70"/>
      <c r="J8517" s="29"/>
    </row>
    <row r="8518" spans="1:10" hidden="1">
      <c r="A8518" s="24"/>
      <c r="H8518" s="70"/>
      <c r="J8518" s="29"/>
    </row>
    <row r="8519" spans="1:10" hidden="1">
      <c r="A8519" s="24"/>
      <c r="H8519" s="70"/>
      <c r="J8519" s="29"/>
    </row>
    <row r="8520" spans="1:10" hidden="1">
      <c r="A8520" s="24"/>
      <c r="H8520" s="70"/>
      <c r="J8520" s="29"/>
    </row>
    <row r="8521" spans="1:10" hidden="1">
      <c r="A8521" s="24"/>
      <c r="H8521" s="70"/>
      <c r="J8521" s="29"/>
    </row>
    <row r="8522" spans="1:10" hidden="1">
      <c r="A8522" s="24"/>
      <c r="H8522" s="70"/>
      <c r="J8522" s="29"/>
    </row>
    <row r="8523" spans="1:10" hidden="1">
      <c r="A8523" s="24"/>
      <c r="H8523" s="70"/>
      <c r="J8523" s="29"/>
    </row>
    <row r="8524" spans="1:10" hidden="1">
      <c r="A8524" s="24"/>
      <c r="H8524" s="70"/>
      <c r="J8524" s="29"/>
    </row>
    <row r="8525" spans="1:10" hidden="1">
      <c r="A8525" s="24"/>
      <c r="H8525" s="70"/>
      <c r="J8525" s="29"/>
    </row>
    <row r="8526" spans="1:10" hidden="1">
      <c r="A8526" s="24"/>
      <c r="H8526" s="70"/>
      <c r="J8526" s="29"/>
    </row>
    <row r="8527" spans="1:10" hidden="1">
      <c r="A8527" s="24"/>
      <c r="H8527" s="70"/>
      <c r="J8527" s="29"/>
    </row>
    <row r="8528" spans="1:10" hidden="1">
      <c r="A8528" s="24"/>
      <c r="H8528" s="70"/>
      <c r="J8528" s="29"/>
    </row>
    <row r="8529" spans="1:10" hidden="1">
      <c r="A8529" s="24"/>
      <c r="H8529" s="70"/>
      <c r="J8529" s="29"/>
    </row>
    <row r="8530" spans="1:10" hidden="1">
      <c r="A8530" s="24"/>
      <c r="H8530" s="70"/>
      <c r="J8530" s="29"/>
    </row>
    <row r="8531" spans="1:10" hidden="1">
      <c r="A8531" s="24"/>
      <c r="H8531" s="70"/>
      <c r="J8531" s="29"/>
    </row>
    <row r="8532" spans="1:10" hidden="1">
      <c r="A8532" s="24"/>
      <c r="H8532" s="70"/>
      <c r="J8532" s="29"/>
    </row>
    <row r="8533" spans="1:10" hidden="1">
      <c r="A8533" s="24"/>
      <c r="H8533" s="70"/>
      <c r="J8533" s="29"/>
    </row>
    <row r="8534" spans="1:10" hidden="1">
      <c r="A8534" s="24"/>
      <c r="H8534" s="70"/>
      <c r="J8534" s="29"/>
    </row>
    <row r="8535" spans="1:10" hidden="1">
      <c r="A8535" s="24"/>
      <c r="H8535" s="70"/>
      <c r="J8535" s="29"/>
    </row>
    <row r="8536" spans="1:10" hidden="1">
      <c r="A8536" s="24"/>
      <c r="H8536" s="70"/>
      <c r="J8536" s="29"/>
    </row>
    <row r="8537" spans="1:10" hidden="1">
      <c r="A8537" s="24"/>
      <c r="H8537" s="70"/>
      <c r="J8537" s="29"/>
    </row>
    <row r="8538" spans="1:10" hidden="1">
      <c r="A8538" s="24"/>
      <c r="H8538" s="70"/>
      <c r="J8538" s="29"/>
    </row>
    <row r="8539" spans="1:10" hidden="1">
      <c r="A8539" s="24"/>
      <c r="H8539" s="70"/>
      <c r="J8539" s="29"/>
    </row>
    <row r="8540" spans="1:10" hidden="1">
      <c r="A8540" s="24"/>
      <c r="H8540" s="70"/>
      <c r="J8540" s="29"/>
    </row>
    <row r="8541" spans="1:10" hidden="1">
      <c r="A8541" s="24"/>
      <c r="H8541" s="70"/>
      <c r="J8541" s="29"/>
    </row>
    <row r="8542" spans="1:10" hidden="1">
      <c r="A8542" s="24"/>
      <c r="H8542" s="70"/>
      <c r="J8542" s="29"/>
    </row>
    <row r="8543" spans="1:10" hidden="1">
      <c r="A8543" s="24"/>
      <c r="H8543" s="70"/>
      <c r="J8543" s="29"/>
    </row>
    <row r="8544" spans="1:10" hidden="1">
      <c r="A8544" s="24"/>
      <c r="H8544" s="70"/>
      <c r="J8544" s="29"/>
    </row>
    <row r="8545" spans="1:10" hidden="1">
      <c r="A8545" s="24"/>
      <c r="H8545" s="70"/>
      <c r="J8545" s="29"/>
    </row>
    <row r="8546" spans="1:10" hidden="1">
      <c r="A8546" s="24"/>
      <c r="H8546" s="70"/>
      <c r="J8546" s="29"/>
    </row>
    <row r="8547" spans="1:10" hidden="1">
      <c r="A8547" s="24"/>
      <c r="H8547" s="70"/>
      <c r="J8547" s="29"/>
    </row>
    <row r="8548" spans="1:10" hidden="1">
      <c r="A8548" s="24"/>
      <c r="H8548" s="70"/>
      <c r="J8548" s="29"/>
    </row>
    <row r="8549" spans="1:10" hidden="1">
      <c r="A8549" s="24"/>
      <c r="H8549" s="70"/>
      <c r="J8549" s="29"/>
    </row>
    <row r="8550" spans="1:10" hidden="1">
      <c r="A8550" s="24"/>
      <c r="H8550" s="70"/>
      <c r="J8550" s="29"/>
    </row>
    <row r="8551" spans="1:10" hidden="1">
      <c r="A8551" s="24"/>
      <c r="H8551" s="70"/>
      <c r="J8551" s="29"/>
    </row>
    <row r="8552" spans="1:10" hidden="1">
      <c r="A8552" s="24"/>
      <c r="H8552" s="70"/>
      <c r="J8552" s="29"/>
    </row>
    <row r="8553" spans="1:10" hidden="1">
      <c r="A8553" s="24"/>
      <c r="H8553" s="70"/>
      <c r="J8553" s="29"/>
    </row>
    <row r="8554" spans="1:10" hidden="1">
      <c r="A8554" s="24"/>
      <c r="H8554" s="70"/>
      <c r="J8554" s="29"/>
    </row>
    <row r="8555" spans="1:10" hidden="1">
      <c r="A8555" s="24"/>
      <c r="H8555" s="70"/>
      <c r="J8555" s="29"/>
    </row>
    <row r="8556" spans="1:10" hidden="1">
      <c r="A8556" s="24"/>
      <c r="H8556" s="70"/>
      <c r="J8556" s="29"/>
    </row>
    <row r="8557" spans="1:10" hidden="1">
      <c r="A8557" s="24"/>
      <c r="H8557" s="70"/>
      <c r="J8557" s="29"/>
    </row>
    <row r="8558" spans="1:10" hidden="1">
      <c r="A8558" s="24"/>
      <c r="H8558" s="70"/>
      <c r="J8558" s="29"/>
    </row>
    <row r="8559" spans="1:10" hidden="1">
      <c r="A8559" s="24"/>
      <c r="H8559" s="70"/>
      <c r="J8559" s="29"/>
    </row>
    <row r="8560" spans="1:10" hidden="1">
      <c r="A8560" s="24"/>
      <c r="H8560" s="70"/>
      <c r="J8560" s="29"/>
    </row>
    <row r="8561" spans="1:10" hidden="1">
      <c r="A8561" s="24"/>
      <c r="H8561" s="70"/>
      <c r="J8561" s="29"/>
    </row>
    <row r="8562" spans="1:10" hidden="1">
      <c r="A8562" s="24"/>
      <c r="H8562" s="70"/>
      <c r="J8562" s="29"/>
    </row>
    <row r="8563" spans="1:10" hidden="1">
      <c r="A8563" s="24"/>
      <c r="H8563" s="70"/>
      <c r="J8563" s="29"/>
    </row>
    <row r="8564" spans="1:10" hidden="1">
      <c r="A8564" s="24"/>
      <c r="H8564" s="70"/>
      <c r="J8564" s="29"/>
    </row>
    <row r="8565" spans="1:10" hidden="1">
      <c r="A8565" s="24"/>
      <c r="H8565" s="70"/>
      <c r="J8565" s="29"/>
    </row>
    <row r="8566" spans="1:10" hidden="1">
      <c r="A8566" s="24"/>
      <c r="H8566" s="70"/>
      <c r="J8566" s="29"/>
    </row>
    <row r="8567" spans="1:10" hidden="1">
      <c r="A8567" s="24"/>
      <c r="H8567" s="70"/>
      <c r="J8567" s="29"/>
    </row>
    <row r="8568" spans="1:10" hidden="1">
      <c r="A8568" s="24"/>
      <c r="H8568" s="70"/>
      <c r="J8568" s="29"/>
    </row>
    <row r="8569" spans="1:10" hidden="1">
      <c r="A8569" s="24"/>
      <c r="H8569" s="70"/>
      <c r="J8569" s="29"/>
    </row>
    <row r="8570" spans="1:10" hidden="1">
      <c r="A8570" s="24"/>
      <c r="H8570" s="70"/>
      <c r="J8570" s="29"/>
    </row>
    <row r="8571" spans="1:10" hidden="1">
      <c r="A8571" s="24"/>
      <c r="H8571" s="70"/>
      <c r="J8571" s="29"/>
    </row>
    <row r="8572" spans="1:10" hidden="1">
      <c r="A8572" s="24"/>
      <c r="H8572" s="70"/>
      <c r="J8572" s="29"/>
    </row>
    <row r="8573" spans="1:10" hidden="1">
      <c r="A8573" s="24"/>
      <c r="H8573" s="70"/>
      <c r="J8573" s="29"/>
    </row>
    <row r="8574" spans="1:10" hidden="1">
      <c r="A8574" s="24"/>
      <c r="H8574" s="70"/>
      <c r="J8574" s="29"/>
    </row>
    <row r="8575" spans="1:10" hidden="1">
      <c r="A8575" s="24"/>
      <c r="H8575" s="70"/>
      <c r="J8575" s="29"/>
    </row>
    <row r="8576" spans="1:10" hidden="1">
      <c r="A8576" s="24"/>
      <c r="H8576" s="70"/>
      <c r="J8576" s="29"/>
    </row>
    <row r="8577" spans="1:10" hidden="1">
      <c r="A8577" s="24"/>
      <c r="H8577" s="70"/>
      <c r="J8577" s="29"/>
    </row>
    <row r="8578" spans="1:10" hidden="1">
      <c r="A8578" s="24"/>
      <c r="H8578" s="70"/>
      <c r="J8578" s="29"/>
    </row>
    <row r="8579" spans="1:10" hidden="1">
      <c r="A8579" s="24"/>
      <c r="H8579" s="70"/>
      <c r="J8579" s="29"/>
    </row>
    <row r="8580" spans="1:10" hidden="1">
      <c r="A8580" s="24"/>
      <c r="H8580" s="70"/>
      <c r="J8580" s="29"/>
    </row>
    <row r="8581" spans="1:10" hidden="1">
      <c r="A8581" s="24"/>
      <c r="H8581" s="70"/>
      <c r="J8581" s="29"/>
    </row>
    <row r="8582" spans="1:10" hidden="1">
      <c r="A8582" s="24"/>
      <c r="H8582" s="70"/>
      <c r="J8582" s="29"/>
    </row>
    <row r="8583" spans="1:10" hidden="1">
      <c r="A8583" s="24"/>
      <c r="H8583" s="70"/>
      <c r="J8583" s="29"/>
    </row>
    <row r="8584" spans="1:10" hidden="1">
      <c r="A8584" s="24"/>
      <c r="H8584" s="70"/>
      <c r="J8584" s="29"/>
    </row>
    <row r="8585" spans="1:10" hidden="1">
      <c r="A8585" s="24"/>
      <c r="H8585" s="70"/>
      <c r="J8585" s="29"/>
    </row>
    <row r="8586" spans="1:10" hidden="1">
      <c r="A8586" s="24"/>
      <c r="H8586" s="70"/>
      <c r="J8586" s="29"/>
    </row>
    <row r="8587" spans="1:10" hidden="1">
      <c r="A8587" s="24"/>
      <c r="H8587" s="70"/>
      <c r="J8587" s="29"/>
    </row>
    <row r="8588" spans="1:10" hidden="1">
      <c r="A8588" s="24"/>
      <c r="H8588" s="70"/>
      <c r="J8588" s="29"/>
    </row>
    <row r="8589" spans="1:10" hidden="1">
      <c r="A8589" s="24"/>
      <c r="H8589" s="70"/>
      <c r="J8589" s="29"/>
    </row>
    <row r="8590" spans="1:10" hidden="1">
      <c r="A8590" s="24"/>
      <c r="H8590" s="70"/>
      <c r="J8590" s="29"/>
    </row>
    <row r="8591" spans="1:10" hidden="1">
      <c r="A8591" s="24"/>
      <c r="H8591" s="70"/>
      <c r="J8591" s="29"/>
    </row>
    <row r="8592" spans="1:10" hidden="1">
      <c r="A8592" s="24"/>
      <c r="H8592" s="70"/>
      <c r="J8592" s="29"/>
    </row>
    <row r="8593" spans="1:10" hidden="1">
      <c r="A8593" s="24"/>
      <c r="H8593" s="70"/>
      <c r="J8593" s="29"/>
    </row>
    <row r="8594" spans="1:10" hidden="1">
      <c r="A8594" s="24"/>
      <c r="H8594" s="70"/>
      <c r="J8594" s="29"/>
    </row>
    <row r="8595" spans="1:10" hidden="1">
      <c r="A8595" s="24"/>
      <c r="H8595" s="70"/>
      <c r="J8595" s="29"/>
    </row>
    <row r="8596" spans="1:10" hidden="1">
      <c r="A8596" s="24"/>
      <c r="H8596" s="70"/>
      <c r="J8596" s="29"/>
    </row>
    <row r="8597" spans="1:10" hidden="1">
      <c r="A8597" s="24"/>
      <c r="H8597" s="70"/>
      <c r="J8597" s="29"/>
    </row>
    <row r="8598" spans="1:10" hidden="1">
      <c r="A8598" s="24"/>
      <c r="H8598" s="70"/>
      <c r="J8598" s="29"/>
    </row>
    <row r="8599" spans="1:10" hidden="1">
      <c r="A8599" s="24"/>
      <c r="H8599" s="70"/>
      <c r="J8599" s="29"/>
    </row>
    <row r="8600" spans="1:10" hidden="1">
      <c r="A8600" s="24"/>
      <c r="H8600" s="70"/>
      <c r="J8600" s="29"/>
    </row>
    <row r="8601" spans="1:10" hidden="1">
      <c r="A8601" s="24"/>
      <c r="H8601" s="70"/>
      <c r="J8601" s="29"/>
    </row>
    <row r="8602" spans="1:10" hidden="1">
      <c r="A8602" s="24"/>
      <c r="H8602" s="70"/>
      <c r="J8602" s="29"/>
    </row>
    <row r="8603" spans="1:10" hidden="1">
      <c r="A8603" s="24"/>
      <c r="H8603" s="70"/>
      <c r="J8603" s="29"/>
    </row>
    <row r="8604" spans="1:10" hidden="1">
      <c r="A8604" s="24"/>
      <c r="H8604" s="70"/>
      <c r="J8604" s="29"/>
    </row>
    <row r="8605" spans="1:10" hidden="1">
      <c r="A8605" s="24"/>
      <c r="H8605" s="70"/>
      <c r="J8605" s="29"/>
    </row>
    <row r="8606" spans="1:10" hidden="1">
      <c r="A8606" s="24"/>
      <c r="H8606" s="70"/>
      <c r="J8606" s="29"/>
    </row>
    <row r="8607" spans="1:10" hidden="1">
      <c r="A8607" s="24"/>
      <c r="H8607" s="70"/>
      <c r="J8607" s="29"/>
    </row>
    <row r="8608" spans="1:10" hidden="1">
      <c r="A8608" s="24"/>
      <c r="H8608" s="70"/>
      <c r="J8608" s="29"/>
    </row>
    <row r="8609" spans="1:10" hidden="1">
      <c r="A8609" s="24"/>
      <c r="H8609" s="70"/>
      <c r="J8609" s="29"/>
    </row>
    <row r="8610" spans="1:10" hidden="1">
      <c r="A8610" s="24"/>
      <c r="H8610" s="70"/>
      <c r="J8610" s="29"/>
    </row>
    <row r="8611" spans="1:10" hidden="1">
      <c r="A8611" s="24"/>
      <c r="H8611" s="70"/>
      <c r="J8611" s="29"/>
    </row>
    <row r="8612" spans="1:10" hidden="1">
      <c r="A8612" s="24"/>
      <c r="H8612" s="70"/>
      <c r="J8612" s="29"/>
    </row>
    <row r="8613" spans="1:10" hidden="1">
      <c r="A8613" s="24"/>
      <c r="H8613" s="70"/>
      <c r="J8613" s="29"/>
    </row>
    <row r="8614" spans="1:10" hidden="1">
      <c r="A8614" s="24"/>
      <c r="H8614" s="70"/>
      <c r="J8614" s="29"/>
    </row>
    <row r="8615" spans="1:10" hidden="1">
      <c r="A8615" s="24"/>
      <c r="H8615" s="70"/>
      <c r="J8615" s="29"/>
    </row>
    <row r="8616" spans="1:10" hidden="1">
      <c r="A8616" s="24"/>
      <c r="H8616" s="70"/>
      <c r="J8616" s="29"/>
    </row>
    <row r="8617" spans="1:10" hidden="1">
      <c r="A8617" s="24"/>
      <c r="H8617" s="70"/>
      <c r="J8617" s="29"/>
    </row>
    <row r="8618" spans="1:10" hidden="1">
      <c r="A8618" s="24"/>
      <c r="H8618" s="70"/>
      <c r="J8618" s="29"/>
    </row>
    <row r="8619" spans="1:10" hidden="1">
      <c r="A8619" s="24"/>
      <c r="H8619" s="70"/>
      <c r="J8619" s="29"/>
    </row>
    <row r="8620" spans="1:10" hidden="1">
      <c r="A8620" s="24"/>
      <c r="H8620" s="70"/>
      <c r="J8620" s="29"/>
    </row>
    <row r="8621" spans="1:10" hidden="1">
      <c r="A8621" s="24"/>
      <c r="H8621" s="70"/>
      <c r="J8621" s="29"/>
    </row>
    <row r="8622" spans="1:10" hidden="1">
      <c r="A8622" s="24"/>
      <c r="H8622" s="70"/>
      <c r="J8622" s="29"/>
    </row>
    <row r="8623" spans="1:10" hidden="1">
      <c r="A8623" s="24"/>
      <c r="H8623" s="70"/>
      <c r="J8623" s="29"/>
    </row>
    <row r="8624" spans="1:10" hidden="1">
      <c r="A8624" s="24"/>
      <c r="H8624" s="70"/>
      <c r="J8624" s="29"/>
    </row>
    <row r="8625" spans="1:10" hidden="1">
      <c r="A8625" s="24"/>
      <c r="H8625" s="70"/>
      <c r="J8625" s="29"/>
    </row>
    <row r="8626" spans="1:10" hidden="1">
      <c r="A8626" s="24"/>
      <c r="H8626" s="70"/>
      <c r="J8626" s="29"/>
    </row>
    <row r="8627" spans="1:10" hidden="1">
      <c r="A8627" s="24"/>
      <c r="H8627" s="70"/>
      <c r="J8627" s="29"/>
    </row>
    <row r="8628" spans="1:10" hidden="1">
      <c r="A8628" s="24"/>
      <c r="H8628" s="70"/>
      <c r="J8628" s="29"/>
    </row>
    <row r="8629" spans="1:10" hidden="1">
      <c r="A8629" s="24"/>
      <c r="H8629" s="70"/>
      <c r="J8629" s="29"/>
    </row>
    <row r="8630" spans="1:10" hidden="1">
      <c r="A8630" s="24"/>
      <c r="H8630" s="70"/>
      <c r="J8630" s="29"/>
    </row>
    <row r="8631" spans="1:10" hidden="1">
      <c r="A8631" s="24"/>
      <c r="H8631" s="70"/>
      <c r="J8631" s="29"/>
    </row>
    <row r="8632" spans="1:10" hidden="1">
      <c r="A8632" s="24"/>
      <c r="H8632" s="70"/>
      <c r="J8632" s="29"/>
    </row>
    <row r="8633" spans="1:10" hidden="1">
      <c r="A8633" s="24"/>
      <c r="H8633" s="70"/>
      <c r="J8633" s="29"/>
    </row>
    <row r="8634" spans="1:10" hidden="1">
      <c r="A8634" s="24"/>
      <c r="H8634" s="70"/>
      <c r="J8634" s="29"/>
    </row>
    <row r="8635" spans="1:10" hidden="1">
      <c r="A8635" s="24"/>
      <c r="H8635" s="70"/>
      <c r="J8635" s="29"/>
    </row>
    <row r="8636" spans="1:10" hidden="1">
      <c r="A8636" s="24"/>
      <c r="H8636" s="70"/>
      <c r="J8636" s="29"/>
    </row>
    <row r="8637" spans="1:10" hidden="1">
      <c r="A8637" s="24"/>
      <c r="H8637" s="70"/>
      <c r="J8637" s="29"/>
    </row>
    <row r="8638" spans="1:10" hidden="1">
      <c r="A8638" s="24"/>
      <c r="H8638" s="70"/>
      <c r="J8638" s="29"/>
    </row>
    <row r="8639" spans="1:10" hidden="1">
      <c r="A8639" s="24"/>
      <c r="H8639" s="70"/>
      <c r="J8639" s="29"/>
    </row>
    <row r="8640" spans="1:10" hidden="1">
      <c r="A8640" s="24"/>
      <c r="H8640" s="70"/>
      <c r="J8640" s="29"/>
    </row>
    <row r="8641" spans="1:10" hidden="1">
      <c r="A8641" s="24"/>
      <c r="H8641" s="70"/>
      <c r="J8641" s="29"/>
    </row>
    <row r="8642" spans="1:10" hidden="1">
      <c r="A8642" s="24"/>
      <c r="H8642" s="70"/>
      <c r="J8642" s="29"/>
    </row>
    <row r="8643" spans="1:10" hidden="1">
      <c r="A8643" s="24"/>
      <c r="H8643" s="70"/>
      <c r="J8643" s="29"/>
    </row>
    <row r="8644" spans="1:10" hidden="1">
      <c r="A8644" s="24"/>
      <c r="H8644" s="70"/>
      <c r="J8644" s="29"/>
    </row>
    <row r="8645" spans="1:10" hidden="1">
      <c r="A8645" s="24"/>
      <c r="H8645" s="70"/>
      <c r="J8645" s="29"/>
    </row>
    <row r="8646" spans="1:10" hidden="1">
      <c r="A8646" s="24"/>
      <c r="H8646" s="70"/>
      <c r="J8646" s="29"/>
    </row>
    <row r="8647" spans="1:10" hidden="1">
      <c r="A8647" s="24"/>
      <c r="H8647" s="70"/>
      <c r="J8647" s="29"/>
    </row>
    <row r="8648" spans="1:10" hidden="1">
      <c r="A8648" s="24"/>
      <c r="H8648" s="70"/>
      <c r="J8648" s="29"/>
    </row>
    <row r="8649" spans="1:10" hidden="1">
      <c r="A8649" s="24"/>
      <c r="H8649" s="70"/>
      <c r="J8649" s="29"/>
    </row>
    <row r="8650" spans="1:10" hidden="1">
      <c r="A8650" s="24"/>
      <c r="H8650" s="70"/>
      <c r="J8650" s="29"/>
    </row>
    <row r="8651" spans="1:10" hidden="1">
      <c r="A8651" s="24"/>
      <c r="H8651" s="70"/>
      <c r="J8651" s="29"/>
    </row>
    <row r="8652" spans="1:10" hidden="1">
      <c r="A8652" s="24"/>
      <c r="H8652" s="70"/>
      <c r="J8652" s="29"/>
    </row>
    <row r="8653" spans="1:10" hidden="1">
      <c r="A8653" s="24"/>
      <c r="H8653" s="70"/>
      <c r="J8653" s="29"/>
    </row>
    <row r="8654" spans="1:10" hidden="1">
      <c r="A8654" s="24"/>
      <c r="H8654" s="70"/>
      <c r="J8654" s="29"/>
    </row>
    <row r="8655" spans="1:10" hidden="1">
      <c r="A8655" s="24"/>
      <c r="H8655" s="70"/>
      <c r="J8655" s="29"/>
    </row>
    <row r="8656" spans="1:10" hidden="1">
      <c r="A8656" s="24"/>
      <c r="H8656" s="70"/>
      <c r="J8656" s="29"/>
    </row>
    <row r="8657" spans="1:10" hidden="1">
      <c r="A8657" s="24"/>
      <c r="H8657" s="70"/>
      <c r="J8657" s="29"/>
    </row>
    <row r="8658" spans="1:10" hidden="1">
      <c r="A8658" s="24"/>
      <c r="H8658" s="70"/>
      <c r="J8658" s="29"/>
    </row>
    <row r="8659" spans="1:10" hidden="1">
      <c r="A8659" s="24"/>
      <c r="H8659" s="70"/>
      <c r="J8659" s="29"/>
    </row>
    <row r="8660" spans="1:10" hidden="1">
      <c r="A8660" s="24"/>
      <c r="H8660" s="70"/>
      <c r="J8660" s="29"/>
    </row>
    <row r="8661" spans="1:10" hidden="1">
      <c r="A8661" s="24"/>
      <c r="H8661" s="70"/>
      <c r="J8661" s="29"/>
    </row>
    <row r="8662" spans="1:10" hidden="1">
      <c r="A8662" s="24"/>
      <c r="H8662" s="70"/>
      <c r="J8662" s="29"/>
    </row>
    <row r="8663" spans="1:10" hidden="1">
      <c r="A8663" s="24"/>
      <c r="H8663" s="70"/>
      <c r="J8663" s="29"/>
    </row>
    <row r="8664" spans="1:10" hidden="1">
      <c r="A8664" s="24"/>
      <c r="H8664" s="70"/>
      <c r="J8664" s="29"/>
    </row>
    <row r="8665" spans="1:10" hidden="1">
      <c r="A8665" s="24"/>
      <c r="H8665" s="70"/>
      <c r="J8665" s="29"/>
    </row>
    <row r="8666" spans="1:10" hidden="1">
      <c r="A8666" s="24"/>
      <c r="H8666" s="70"/>
      <c r="J8666" s="29"/>
    </row>
    <row r="8667" spans="1:10" hidden="1">
      <c r="A8667" s="24"/>
      <c r="H8667" s="70"/>
      <c r="J8667" s="29"/>
    </row>
    <row r="8668" spans="1:10" hidden="1">
      <c r="A8668" s="24"/>
      <c r="H8668" s="70"/>
      <c r="J8668" s="29"/>
    </row>
    <row r="8669" spans="1:10" hidden="1">
      <c r="A8669" s="24"/>
      <c r="H8669" s="70"/>
      <c r="J8669" s="29"/>
    </row>
    <row r="8670" spans="1:10" hidden="1">
      <c r="A8670" s="24"/>
      <c r="H8670" s="70"/>
      <c r="J8670" s="29"/>
    </row>
    <row r="8671" spans="1:10" hidden="1">
      <c r="A8671" s="24"/>
      <c r="H8671" s="70"/>
      <c r="J8671" s="29"/>
    </row>
    <row r="8672" spans="1:10" hidden="1">
      <c r="A8672" s="24"/>
      <c r="H8672" s="70"/>
      <c r="J8672" s="29"/>
    </row>
    <row r="8673" spans="1:10" hidden="1">
      <c r="A8673" s="24"/>
      <c r="H8673" s="70"/>
      <c r="J8673" s="29"/>
    </row>
    <row r="8674" spans="1:10" hidden="1">
      <c r="A8674" s="24"/>
      <c r="H8674" s="70"/>
      <c r="J8674" s="29"/>
    </row>
    <row r="8675" spans="1:10" hidden="1">
      <c r="A8675" s="24"/>
      <c r="H8675" s="70"/>
      <c r="J8675" s="29"/>
    </row>
    <row r="8676" spans="1:10" hidden="1">
      <c r="A8676" s="24"/>
      <c r="H8676" s="70"/>
      <c r="J8676" s="29"/>
    </row>
    <row r="8677" spans="1:10" hidden="1">
      <c r="A8677" s="24"/>
      <c r="H8677" s="70"/>
      <c r="J8677" s="29"/>
    </row>
    <row r="8678" spans="1:10" hidden="1">
      <c r="A8678" s="24"/>
      <c r="H8678" s="70"/>
      <c r="J8678" s="29"/>
    </row>
    <row r="8679" spans="1:10" hidden="1">
      <c r="A8679" s="24"/>
      <c r="H8679" s="70"/>
      <c r="J8679" s="29"/>
    </row>
    <row r="8680" spans="1:10" hidden="1">
      <c r="A8680" s="24"/>
      <c r="H8680" s="70"/>
      <c r="J8680" s="29"/>
    </row>
    <row r="8681" spans="1:10" hidden="1">
      <c r="A8681" s="24"/>
      <c r="H8681" s="70"/>
      <c r="J8681" s="29"/>
    </row>
    <row r="8682" spans="1:10" hidden="1">
      <c r="A8682" s="24"/>
      <c r="H8682" s="70"/>
      <c r="J8682" s="29"/>
    </row>
    <row r="8683" spans="1:10" hidden="1">
      <c r="A8683" s="24"/>
      <c r="H8683" s="70"/>
      <c r="J8683" s="29"/>
    </row>
    <row r="8684" spans="1:10" hidden="1">
      <c r="A8684" s="24"/>
      <c r="H8684" s="70"/>
      <c r="J8684" s="29"/>
    </row>
    <row r="8685" spans="1:10" hidden="1">
      <c r="A8685" s="24"/>
      <c r="H8685" s="70"/>
      <c r="J8685" s="29"/>
    </row>
    <row r="8686" spans="1:10" hidden="1">
      <c r="A8686" s="24"/>
      <c r="H8686" s="70"/>
      <c r="J8686" s="29"/>
    </row>
    <row r="8687" spans="1:10" hidden="1">
      <c r="A8687" s="24"/>
      <c r="H8687" s="70"/>
      <c r="J8687" s="29"/>
    </row>
    <row r="8688" spans="1:10" hidden="1">
      <c r="A8688" s="24"/>
      <c r="H8688" s="70"/>
      <c r="J8688" s="29"/>
    </row>
    <row r="8689" spans="1:10" hidden="1">
      <c r="A8689" s="24"/>
      <c r="H8689" s="70"/>
      <c r="J8689" s="29"/>
    </row>
    <row r="8690" spans="1:10" hidden="1">
      <c r="A8690" s="24"/>
      <c r="H8690" s="70"/>
      <c r="J8690" s="29"/>
    </row>
    <row r="8691" spans="1:10" hidden="1">
      <c r="A8691" s="24"/>
      <c r="H8691" s="70"/>
      <c r="J8691" s="29"/>
    </row>
    <row r="8692" spans="1:10" hidden="1">
      <c r="A8692" s="24"/>
      <c r="H8692" s="70"/>
      <c r="J8692" s="29"/>
    </row>
    <row r="8693" spans="1:10" hidden="1">
      <c r="A8693" s="24"/>
      <c r="H8693" s="70"/>
      <c r="J8693" s="29"/>
    </row>
    <row r="8694" spans="1:10" hidden="1">
      <c r="A8694" s="24"/>
      <c r="H8694" s="70"/>
      <c r="J8694" s="29"/>
    </row>
    <row r="8695" spans="1:10" hidden="1">
      <c r="A8695" s="24"/>
      <c r="H8695" s="70"/>
      <c r="J8695" s="29"/>
    </row>
    <row r="8696" spans="1:10" hidden="1">
      <c r="A8696" s="24"/>
      <c r="H8696" s="70"/>
      <c r="J8696" s="29"/>
    </row>
    <row r="8697" spans="1:10" hidden="1">
      <c r="A8697" s="24"/>
      <c r="H8697" s="70"/>
      <c r="J8697" s="29"/>
    </row>
    <row r="8698" spans="1:10" hidden="1">
      <c r="A8698" s="24"/>
      <c r="H8698" s="70"/>
      <c r="J8698" s="29"/>
    </row>
    <row r="8699" spans="1:10" hidden="1">
      <c r="A8699" s="24"/>
      <c r="H8699" s="70"/>
      <c r="J8699" s="29"/>
    </row>
    <row r="8700" spans="1:10" hidden="1">
      <c r="A8700" s="24"/>
      <c r="H8700" s="70"/>
      <c r="J8700" s="29"/>
    </row>
    <row r="8701" spans="1:10" hidden="1">
      <c r="A8701" s="24"/>
      <c r="H8701" s="70"/>
      <c r="J8701" s="29"/>
    </row>
    <row r="8702" spans="1:10" hidden="1">
      <c r="A8702" s="24"/>
      <c r="H8702" s="70"/>
      <c r="J8702" s="29"/>
    </row>
    <row r="8703" spans="1:10" hidden="1">
      <c r="A8703" s="24"/>
      <c r="H8703" s="70"/>
      <c r="J8703" s="29"/>
    </row>
    <row r="8704" spans="1:10" hidden="1">
      <c r="A8704" s="24"/>
      <c r="H8704" s="70"/>
      <c r="J8704" s="29"/>
    </row>
    <row r="8705" spans="1:10" hidden="1">
      <c r="A8705" s="24"/>
      <c r="H8705" s="70"/>
      <c r="J8705" s="29"/>
    </row>
    <row r="8706" spans="1:10" hidden="1">
      <c r="A8706" s="24"/>
      <c r="H8706" s="70"/>
      <c r="J8706" s="29"/>
    </row>
    <row r="8707" spans="1:10" hidden="1">
      <c r="A8707" s="24"/>
      <c r="H8707" s="70"/>
      <c r="J8707" s="29"/>
    </row>
    <row r="8708" spans="1:10" hidden="1">
      <c r="A8708" s="24"/>
      <c r="H8708" s="70"/>
      <c r="J8708" s="29"/>
    </row>
    <row r="8709" spans="1:10" hidden="1">
      <c r="A8709" s="24"/>
      <c r="H8709" s="70"/>
      <c r="J8709" s="29"/>
    </row>
    <row r="8710" spans="1:10" hidden="1">
      <c r="A8710" s="24"/>
      <c r="H8710" s="70"/>
      <c r="J8710" s="29"/>
    </row>
    <row r="8711" spans="1:10" hidden="1">
      <c r="A8711" s="24"/>
      <c r="H8711" s="70"/>
      <c r="J8711" s="29"/>
    </row>
    <row r="8712" spans="1:10" hidden="1">
      <c r="A8712" s="24"/>
      <c r="H8712" s="70"/>
      <c r="J8712" s="29"/>
    </row>
    <row r="8713" spans="1:10" hidden="1">
      <c r="A8713" s="24"/>
      <c r="H8713" s="70"/>
      <c r="J8713" s="29"/>
    </row>
    <row r="8714" spans="1:10" hidden="1">
      <c r="A8714" s="24"/>
      <c r="H8714" s="70"/>
      <c r="J8714" s="29"/>
    </row>
    <row r="8715" spans="1:10" hidden="1">
      <c r="A8715" s="24"/>
      <c r="H8715" s="70"/>
      <c r="J8715" s="29"/>
    </row>
    <row r="8716" spans="1:10" hidden="1">
      <c r="A8716" s="24"/>
      <c r="H8716" s="70"/>
      <c r="J8716" s="29"/>
    </row>
    <row r="8717" spans="1:10" hidden="1">
      <c r="A8717" s="24"/>
      <c r="H8717" s="70"/>
      <c r="J8717" s="29"/>
    </row>
    <row r="8718" spans="1:10" hidden="1">
      <c r="A8718" s="24"/>
      <c r="H8718" s="70"/>
      <c r="J8718" s="29"/>
    </row>
    <row r="8719" spans="1:10" hidden="1">
      <c r="A8719" s="24"/>
      <c r="H8719" s="70"/>
      <c r="J8719" s="29"/>
    </row>
    <row r="8720" spans="1:10" hidden="1">
      <c r="A8720" s="24"/>
      <c r="H8720" s="70"/>
      <c r="J8720" s="29"/>
    </row>
    <row r="8721" spans="1:10" hidden="1">
      <c r="A8721" s="24"/>
      <c r="H8721" s="70"/>
      <c r="J8721" s="29"/>
    </row>
    <row r="8722" spans="1:10" hidden="1">
      <c r="A8722" s="24"/>
      <c r="H8722" s="70"/>
      <c r="J8722" s="29"/>
    </row>
    <row r="8723" spans="1:10" hidden="1">
      <c r="A8723" s="24"/>
      <c r="H8723" s="70"/>
      <c r="J8723" s="29"/>
    </row>
    <row r="8724" spans="1:10" hidden="1">
      <c r="A8724" s="24"/>
      <c r="H8724" s="70"/>
      <c r="J8724" s="29"/>
    </row>
    <row r="8725" spans="1:10" hidden="1">
      <c r="A8725" s="24"/>
      <c r="H8725" s="70"/>
      <c r="J8725" s="29"/>
    </row>
    <row r="8726" spans="1:10" hidden="1">
      <c r="A8726" s="24"/>
      <c r="H8726" s="70"/>
      <c r="J8726" s="29"/>
    </row>
    <row r="8727" spans="1:10" hidden="1">
      <c r="A8727" s="24"/>
      <c r="H8727" s="70"/>
      <c r="J8727" s="29"/>
    </row>
    <row r="8728" spans="1:10" hidden="1">
      <c r="A8728" s="24"/>
      <c r="H8728" s="70"/>
      <c r="J8728" s="29"/>
    </row>
    <row r="8729" spans="1:10" hidden="1">
      <c r="A8729" s="24"/>
      <c r="H8729" s="70"/>
      <c r="J8729" s="29"/>
    </row>
    <row r="8730" spans="1:10" hidden="1">
      <c r="A8730" s="24"/>
      <c r="H8730" s="70"/>
      <c r="J8730" s="29"/>
    </row>
    <row r="8731" spans="1:10" hidden="1">
      <c r="A8731" s="24"/>
      <c r="H8731" s="70"/>
      <c r="J8731" s="29"/>
    </row>
    <row r="8732" spans="1:10" hidden="1">
      <c r="A8732" s="24"/>
      <c r="H8732" s="70"/>
      <c r="J8732" s="29"/>
    </row>
    <row r="8733" spans="1:10" hidden="1">
      <c r="A8733" s="24"/>
      <c r="H8733" s="70"/>
      <c r="J8733" s="29"/>
    </row>
    <row r="8734" spans="1:10" hidden="1">
      <c r="A8734" s="24"/>
      <c r="H8734" s="70"/>
      <c r="J8734" s="29"/>
    </row>
    <row r="8735" spans="1:10" hidden="1">
      <c r="A8735" s="24"/>
      <c r="H8735" s="70"/>
      <c r="J8735" s="29"/>
    </row>
    <row r="8736" spans="1:10" hidden="1">
      <c r="A8736" s="24"/>
      <c r="H8736" s="70"/>
      <c r="J8736" s="29"/>
    </row>
    <row r="8737" spans="1:10" hidden="1">
      <c r="A8737" s="24"/>
      <c r="H8737" s="70"/>
      <c r="J8737" s="29"/>
    </row>
    <row r="8738" spans="1:10" hidden="1">
      <c r="A8738" s="24"/>
      <c r="H8738" s="70"/>
      <c r="J8738" s="29"/>
    </row>
    <row r="8739" spans="1:10" hidden="1">
      <c r="A8739" s="24"/>
      <c r="H8739" s="70"/>
      <c r="J8739" s="29"/>
    </row>
    <row r="8740" spans="1:10" hidden="1">
      <c r="A8740" s="24"/>
      <c r="H8740" s="70"/>
      <c r="J8740" s="29"/>
    </row>
    <row r="8741" spans="1:10" hidden="1">
      <c r="A8741" s="24"/>
      <c r="H8741" s="70"/>
      <c r="J8741" s="29"/>
    </row>
    <row r="8742" spans="1:10" hidden="1">
      <c r="A8742" s="24"/>
      <c r="H8742" s="70"/>
      <c r="J8742" s="29"/>
    </row>
    <row r="8743" spans="1:10" hidden="1">
      <c r="A8743" s="24"/>
      <c r="H8743" s="70"/>
      <c r="J8743" s="29"/>
    </row>
    <row r="8744" spans="1:10" hidden="1">
      <c r="A8744" s="24"/>
      <c r="H8744" s="70"/>
      <c r="J8744" s="29"/>
    </row>
    <row r="8745" spans="1:10" hidden="1">
      <c r="A8745" s="24"/>
      <c r="H8745" s="70"/>
      <c r="J8745" s="29"/>
    </row>
    <row r="8746" spans="1:10" hidden="1">
      <c r="A8746" s="24"/>
      <c r="H8746" s="70"/>
      <c r="J8746" s="29"/>
    </row>
    <row r="8747" spans="1:10" hidden="1">
      <c r="A8747" s="24"/>
      <c r="H8747" s="70"/>
      <c r="J8747" s="29"/>
    </row>
    <row r="8748" spans="1:10" hidden="1">
      <c r="A8748" s="24"/>
      <c r="H8748" s="70"/>
      <c r="J8748" s="29"/>
    </row>
    <row r="8749" spans="1:10" hidden="1">
      <c r="A8749" s="24"/>
      <c r="H8749" s="70"/>
      <c r="J8749" s="29"/>
    </row>
    <row r="8750" spans="1:10" hidden="1">
      <c r="A8750" s="24"/>
      <c r="H8750" s="70"/>
      <c r="J8750" s="29"/>
    </row>
    <row r="8751" spans="1:10" hidden="1">
      <c r="A8751" s="24"/>
      <c r="H8751" s="70"/>
      <c r="J8751" s="29"/>
    </row>
    <row r="8752" spans="1:10" hidden="1">
      <c r="A8752" s="24"/>
      <c r="H8752" s="70"/>
      <c r="J8752" s="29"/>
    </row>
    <row r="8753" spans="1:10" hidden="1">
      <c r="A8753" s="24"/>
      <c r="H8753" s="70"/>
      <c r="J8753" s="29"/>
    </row>
    <row r="8754" spans="1:10" hidden="1">
      <c r="A8754" s="24"/>
      <c r="H8754" s="70"/>
      <c r="J8754" s="29"/>
    </row>
    <row r="8755" spans="1:10" hidden="1">
      <c r="A8755" s="24"/>
      <c r="H8755" s="70"/>
      <c r="J8755" s="29"/>
    </row>
    <row r="8756" spans="1:10" hidden="1">
      <c r="A8756" s="24"/>
      <c r="H8756" s="70"/>
      <c r="J8756" s="29"/>
    </row>
    <row r="8757" spans="1:10" hidden="1">
      <c r="A8757" s="24"/>
      <c r="H8757" s="70"/>
      <c r="J8757" s="29"/>
    </row>
    <row r="8758" spans="1:10" hidden="1">
      <c r="A8758" s="24"/>
      <c r="H8758" s="70"/>
      <c r="J8758" s="29"/>
    </row>
    <row r="8759" spans="1:10" hidden="1">
      <c r="A8759" s="24"/>
      <c r="H8759" s="70"/>
      <c r="J8759" s="29"/>
    </row>
    <row r="8760" spans="1:10" hidden="1">
      <c r="A8760" s="24"/>
      <c r="H8760" s="70"/>
      <c r="J8760" s="29"/>
    </row>
    <row r="8761" spans="1:10" hidden="1">
      <c r="A8761" s="24"/>
      <c r="H8761" s="70"/>
      <c r="J8761" s="29"/>
    </row>
    <row r="8762" spans="1:10" hidden="1">
      <c r="A8762" s="24"/>
      <c r="H8762" s="70"/>
      <c r="J8762" s="29"/>
    </row>
    <row r="8763" spans="1:10" hidden="1">
      <c r="A8763" s="24"/>
      <c r="H8763" s="70"/>
      <c r="J8763" s="29"/>
    </row>
    <row r="8764" spans="1:10" hidden="1">
      <c r="A8764" s="24"/>
      <c r="H8764" s="70"/>
      <c r="J8764" s="29"/>
    </row>
    <row r="8765" spans="1:10" hidden="1">
      <c r="A8765" s="24"/>
      <c r="H8765" s="70"/>
      <c r="J8765" s="29"/>
    </row>
    <row r="8766" spans="1:10" hidden="1">
      <c r="A8766" s="24"/>
      <c r="H8766" s="70"/>
      <c r="J8766" s="29"/>
    </row>
    <row r="8767" spans="1:10" hidden="1">
      <c r="A8767" s="24"/>
      <c r="H8767" s="70"/>
      <c r="J8767" s="29"/>
    </row>
    <row r="8768" spans="1:10" hidden="1">
      <c r="A8768" s="24"/>
      <c r="H8768" s="70"/>
      <c r="J8768" s="29"/>
    </row>
    <row r="8769" spans="1:10" hidden="1">
      <c r="A8769" s="24"/>
      <c r="H8769" s="70"/>
      <c r="J8769" s="29"/>
    </row>
    <row r="8770" spans="1:10" hidden="1">
      <c r="A8770" s="24"/>
      <c r="H8770" s="70"/>
      <c r="J8770" s="29"/>
    </row>
    <row r="8771" spans="1:10" hidden="1">
      <c r="A8771" s="24"/>
      <c r="H8771" s="70"/>
      <c r="J8771" s="29"/>
    </row>
    <row r="8772" spans="1:10" hidden="1">
      <c r="A8772" s="24"/>
      <c r="H8772" s="70"/>
      <c r="J8772" s="29"/>
    </row>
    <row r="8773" spans="1:10" hidden="1">
      <c r="A8773" s="24"/>
      <c r="H8773" s="70"/>
      <c r="J8773" s="29"/>
    </row>
    <row r="8774" spans="1:10" hidden="1">
      <c r="A8774" s="24"/>
      <c r="H8774" s="70"/>
      <c r="J8774" s="29"/>
    </row>
    <row r="8775" spans="1:10" hidden="1">
      <c r="A8775" s="24"/>
      <c r="H8775" s="70"/>
      <c r="J8775" s="29"/>
    </row>
    <row r="8776" spans="1:10" hidden="1">
      <c r="A8776" s="24"/>
      <c r="H8776" s="70"/>
      <c r="J8776" s="29"/>
    </row>
    <row r="8777" spans="1:10" hidden="1">
      <c r="A8777" s="24"/>
      <c r="H8777" s="70"/>
      <c r="J8777" s="29"/>
    </row>
    <row r="8778" spans="1:10" hidden="1">
      <c r="A8778" s="24"/>
      <c r="H8778" s="70"/>
      <c r="J8778" s="29"/>
    </row>
    <row r="8779" spans="1:10" hidden="1">
      <c r="A8779" s="24"/>
      <c r="H8779" s="70"/>
      <c r="J8779" s="29"/>
    </row>
    <row r="8780" spans="1:10" hidden="1">
      <c r="A8780" s="24"/>
      <c r="H8780" s="70"/>
      <c r="J8780" s="29"/>
    </row>
    <row r="8781" spans="1:10" hidden="1">
      <c r="A8781" s="24"/>
      <c r="H8781" s="70"/>
      <c r="J8781" s="29"/>
    </row>
    <row r="8782" spans="1:10" hidden="1">
      <c r="A8782" s="24"/>
      <c r="H8782" s="70"/>
      <c r="J8782" s="29"/>
    </row>
    <row r="8783" spans="1:10" hidden="1">
      <c r="A8783" s="24"/>
      <c r="H8783" s="70"/>
      <c r="J8783" s="29"/>
    </row>
    <row r="8784" spans="1:10" hidden="1">
      <c r="A8784" s="24"/>
      <c r="H8784" s="70"/>
      <c r="J8784" s="29"/>
    </row>
    <row r="8785" spans="1:10" hidden="1">
      <c r="A8785" s="24"/>
      <c r="H8785" s="70"/>
      <c r="J8785" s="29"/>
    </row>
    <row r="8786" spans="1:10" hidden="1">
      <c r="A8786" s="24"/>
      <c r="H8786" s="70"/>
      <c r="J8786" s="29"/>
    </row>
    <row r="8787" spans="1:10" hidden="1">
      <c r="A8787" s="24"/>
      <c r="H8787" s="70"/>
      <c r="J8787" s="29"/>
    </row>
    <row r="8788" spans="1:10" hidden="1">
      <c r="A8788" s="24"/>
      <c r="H8788" s="70"/>
      <c r="J8788" s="29"/>
    </row>
    <row r="8789" spans="1:10" hidden="1">
      <c r="A8789" s="24"/>
      <c r="H8789" s="70"/>
      <c r="J8789" s="29"/>
    </row>
    <row r="8790" spans="1:10" hidden="1">
      <c r="A8790" s="24"/>
      <c r="H8790" s="70"/>
      <c r="J8790" s="29"/>
    </row>
    <row r="8791" spans="1:10" hidden="1">
      <c r="A8791" s="24"/>
      <c r="H8791" s="70"/>
      <c r="J8791" s="29"/>
    </row>
    <row r="8792" spans="1:10" hidden="1">
      <c r="A8792" s="24"/>
      <c r="H8792" s="70"/>
      <c r="J8792" s="29"/>
    </row>
    <row r="8793" spans="1:10" hidden="1">
      <c r="A8793" s="24"/>
      <c r="H8793" s="70"/>
      <c r="J8793" s="29"/>
    </row>
    <row r="8794" spans="1:10" hidden="1">
      <c r="A8794" s="24"/>
      <c r="H8794" s="70"/>
      <c r="J8794" s="29"/>
    </row>
    <row r="8795" spans="1:10" hidden="1">
      <c r="A8795" s="24"/>
      <c r="H8795" s="70"/>
      <c r="J8795" s="29"/>
    </row>
    <row r="8796" spans="1:10" hidden="1">
      <c r="A8796" s="24"/>
      <c r="H8796" s="70"/>
      <c r="J8796" s="29"/>
    </row>
    <row r="8797" spans="1:10" hidden="1">
      <c r="A8797" s="24"/>
      <c r="H8797" s="70"/>
      <c r="J8797" s="29"/>
    </row>
    <row r="8798" spans="1:10" hidden="1">
      <c r="A8798" s="24"/>
      <c r="H8798" s="70"/>
      <c r="J8798" s="29"/>
    </row>
    <row r="8799" spans="1:10" hidden="1">
      <c r="A8799" s="24"/>
      <c r="H8799" s="70"/>
      <c r="J8799" s="29"/>
    </row>
    <row r="8800" spans="1:10" hidden="1">
      <c r="A8800" s="24"/>
      <c r="H8800" s="70"/>
      <c r="J8800" s="29"/>
    </row>
    <row r="8801" spans="1:10" hidden="1">
      <c r="A8801" s="24"/>
      <c r="H8801" s="70"/>
      <c r="J8801" s="29"/>
    </row>
    <row r="8802" spans="1:10" hidden="1">
      <c r="A8802" s="24"/>
      <c r="H8802" s="70"/>
      <c r="J8802" s="29"/>
    </row>
    <row r="8803" spans="1:10" hidden="1">
      <c r="A8803" s="24"/>
      <c r="H8803" s="70"/>
      <c r="J8803" s="29"/>
    </row>
    <row r="8804" spans="1:10" hidden="1">
      <c r="A8804" s="24"/>
      <c r="H8804" s="70"/>
      <c r="J8804" s="29"/>
    </row>
    <row r="8805" spans="1:10" hidden="1">
      <c r="A8805" s="24"/>
      <c r="H8805" s="70"/>
      <c r="J8805" s="29"/>
    </row>
    <row r="8806" spans="1:10" hidden="1">
      <c r="A8806" s="24"/>
      <c r="H8806" s="70"/>
      <c r="J8806" s="29"/>
    </row>
    <row r="8807" spans="1:10" hidden="1">
      <c r="A8807" s="24"/>
      <c r="H8807" s="70"/>
      <c r="J8807" s="29"/>
    </row>
    <row r="8808" spans="1:10" hidden="1">
      <c r="A8808" s="24"/>
      <c r="H8808" s="70"/>
      <c r="J8808" s="29"/>
    </row>
    <row r="8809" spans="1:10" hidden="1">
      <c r="A8809" s="24"/>
      <c r="H8809" s="70"/>
      <c r="J8809" s="29"/>
    </row>
    <row r="8810" spans="1:10" hidden="1">
      <c r="A8810" s="24"/>
      <c r="H8810" s="70"/>
      <c r="J8810" s="29"/>
    </row>
    <row r="8811" spans="1:10" hidden="1">
      <c r="A8811" s="24"/>
      <c r="H8811" s="70"/>
      <c r="J8811" s="29"/>
    </row>
    <row r="8812" spans="1:10" hidden="1">
      <c r="A8812" s="24"/>
      <c r="H8812" s="70"/>
      <c r="J8812" s="29"/>
    </row>
    <row r="8813" spans="1:10" hidden="1">
      <c r="A8813" s="24"/>
      <c r="H8813" s="70"/>
      <c r="J8813" s="29"/>
    </row>
    <row r="8814" spans="1:10" hidden="1">
      <c r="A8814" s="24"/>
      <c r="H8814" s="70"/>
      <c r="J8814" s="29"/>
    </row>
    <row r="8815" spans="1:10" hidden="1">
      <c r="A8815" s="24"/>
      <c r="H8815" s="70"/>
      <c r="J8815" s="29"/>
    </row>
    <row r="8816" spans="1:10" hidden="1">
      <c r="A8816" s="24"/>
      <c r="H8816" s="70"/>
      <c r="J8816" s="29"/>
    </row>
    <row r="8817" spans="1:10" hidden="1">
      <c r="A8817" s="24"/>
      <c r="H8817" s="70"/>
      <c r="J8817" s="29"/>
    </row>
    <row r="8818" spans="1:10" hidden="1">
      <c r="A8818" s="24"/>
      <c r="H8818" s="70"/>
      <c r="J8818" s="29"/>
    </row>
    <row r="8819" spans="1:10" hidden="1">
      <c r="A8819" s="24"/>
      <c r="H8819" s="70"/>
      <c r="J8819" s="29"/>
    </row>
    <row r="8820" spans="1:10" hidden="1">
      <c r="A8820" s="24"/>
      <c r="H8820" s="70"/>
      <c r="J8820" s="29"/>
    </row>
    <row r="8821" spans="1:10" hidden="1">
      <c r="A8821" s="24"/>
      <c r="H8821" s="70"/>
      <c r="J8821" s="29"/>
    </row>
    <row r="8822" spans="1:10" hidden="1">
      <c r="A8822" s="24"/>
      <c r="H8822" s="70"/>
      <c r="J8822" s="29"/>
    </row>
    <row r="8823" spans="1:10" hidden="1">
      <c r="A8823" s="24"/>
      <c r="H8823" s="70"/>
      <c r="J8823" s="29"/>
    </row>
    <row r="8824" spans="1:10" hidden="1">
      <c r="A8824" s="24"/>
      <c r="H8824" s="70"/>
      <c r="J8824" s="29"/>
    </row>
    <row r="8825" spans="1:10" hidden="1">
      <c r="A8825" s="24"/>
      <c r="H8825" s="70"/>
      <c r="J8825" s="29"/>
    </row>
    <row r="8826" spans="1:10" hidden="1">
      <c r="A8826" s="24"/>
      <c r="H8826" s="70"/>
      <c r="J8826" s="29"/>
    </row>
    <row r="8827" spans="1:10" hidden="1">
      <c r="A8827" s="24"/>
      <c r="H8827" s="70"/>
      <c r="J8827" s="29"/>
    </row>
    <row r="8828" spans="1:10" hidden="1">
      <c r="A8828" s="24"/>
      <c r="H8828" s="70"/>
      <c r="J8828" s="29"/>
    </row>
    <row r="8829" spans="1:10" hidden="1">
      <c r="A8829" s="24"/>
      <c r="H8829" s="70"/>
      <c r="J8829" s="29"/>
    </row>
    <row r="8830" spans="1:10" hidden="1">
      <c r="A8830" s="24"/>
      <c r="H8830" s="70"/>
      <c r="J8830" s="29"/>
    </row>
    <row r="8831" spans="1:10" hidden="1">
      <c r="A8831" s="24"/>
      <c r="H8831" s="70"/>
      <c r="J8831" s="29"/>
    </row>
    <row r="8832" spans="1:10" hidden="1">
      <c r="A8832" s="24"/>
      <c r="H8832" s="70"/>
      <c r="J8832" s="29"/>
    </row>
    <row r="8833" spans="1:10" hidden="1">
      <c r="A8833" s="24"/>
      <c r="H8833" s="70"/>
      <c r="J8833" s="29"/>
    </row>
    <row r="8834" spans="1:10" hidden="1">
      <c r="A8834" s="24"/>
      <c r="H8834" s="70"/>
      <c r="J8834" s="29"/>
    </row>
    <row r="8835" spans="1:10" hidden="1">
      <c r="A8835" s="24"/>
      <c r="H8835" s="70"/>
      <c r="J8835" s="29"/>
    </row>
    <row r="8836" spans="1:10" hidden="1">
      <c r="A8836" s="24"/>
      <c r="H8836" s="70"/>
      <c r="J8836" s="29"/>
    </row>
    <row r="8837" spans="1:10" hidden="1">
      <c r="A8837" s="24"/>
      <c r="H8837" s="70"/>
      <c r="J8837" s="29"/>
    </row>
    <row r="8838" spans="1:10" hidden="1">
      <c r="A8838" s="24"/>
      <c r="H8838" s="70"/>
      <c r="J8838" s="29"/>
    </row>
    <row r="8839" spans="1:10" hidden="1">
      <c r="A8839" s="24"/>
      <c r="H8839" s="70"/>
      <c r="J8839" s="29"/>
    </row>
    <row r="8840" spans="1:10" hidden="1">
      <c r="A8840" s="24"/>
      <c r="H8840" s="70"/>
      <c r="J8840" s="29"/>
    </row>
    <row r="8841" spans="1:10" hidden="1">
      <c r="A8841" s="24"/>
      <c r="H8841" s="70"/>
      <c r="J8841" s="29"/>
    </row>
    <row r="8842" spans="1:10" hidden="1">
      <c r="A8842" s="24"/>
      <c r="H8842" s="70"/>
      <c r="J8842" s="29"/>
    </row>
    <row r="8843" spans="1:10" hidden="1">
      <c r="A8843" s="24"/>
      <c r="H8843" s="70"/>
      <c r="J8843" s="29"/>
    </row>
    <row r="8844" spans="1:10" hidden="1">
      <c r="A8844" s="24"/>
      <c r="H8844" s="70"/>
      <c r="J8844" s="29"/>
    </row>
    <row r="8845" spans="1:10" hidden="1">
      <c r="A8845" s="24"/>
      <c r="H8845" s="70"/>
      <c r="J8845" s="29"/>
    </row>
    <row r="8846" spans="1:10" hidden="1">
      <c r="A8846" s="24"/>
      <c r="H8846" s="70"/>
      <c r="J8846" s="29"/>
    </row>
    <row r="8847" spans="1:10" hidden="1">
      <c r="A8847" s="24"/>
      <c r="H8847" s="70"/>
      <c r="J8847" s="29"/>
    </row>
    <row r="8848" spans="1:10" hidden="1">
      <c r="A8848" s="24"/>
      <c r="H8848" s="70"/>
      <c r="J8848" s="29"/>
    </row>
    <row r="8849" spans="1:10" hidden="1">
      <c r="A8849" s="24"/>
      <c r="H8849" s="70"/>
      <c r="J8849" s="29"/>
    </row>
    <row r="8850" spans="1:10" hidden="1">
      <c r="A8850" s="24"/>
      <c r="H8850" s="70"/>
      <c r="J8850" s="29"/>
    </row>
    <row r="8851" spans="1:10" hidden="1">
      <c r="A8851" s="24"/>
      <c r="H8851" s="70"/>
      <c r="J8851" s="29"/>
    </row>
    <row r="8852" spans="1:10" hidden="1">
      <c r="A8852" s="24"/>
      <c r="H8852" s="70"/>
      <c r="J8852" s="29"/>
    </row>
    <row r="8853" spans="1:10" hidden="1">
      <c r="A8853" s="24"/>
      <c r="H8853" s="70"/>
      <c r="J8853" s="29"/>
    </row>
    <row r="8854" spans="1:10" hidden="1">
      <c r="A8854" s="24"/>
      <c r="H8854" s="70"/>
      <c r="J8854" s="29"/>
    </row>
    <row r="8855" spans="1:10" hidden="1">
      <c r="A8855" s="24"/>
      <c r="H8855" s="70"/>
      <c r="J8855" s="29"/>
    </row>
    <row r="8856" spans="1:10" hidden="1">
      <c r="A8856" s="24"/>
      <c r="H8856" s="70"/>
      <c r="J8856" s="29"/>
    </row>
    <row r="8857" spans="1:10" hidden="1">
      <c r="A8857" s="24"/>
      <c r="H8857" s="70"/>
      <c r="J8857" s="29"/>
    </row>
    <row r="8858" spans="1:10" hidden="1">
      <c r="A8858" s="24"/>
      <c r="H8858" s="70"/>
      <c r="J8858" s="29"/>
    </row>
    <row r="8859" spans="1:10" hidden="1">
      <c r="A8859" s="24"/>
      <c r="H8859" s="70"/>
      <c r="J8859" s="29"/>
    </row>
    <row r="8860" spans="1:10" hidden="1">
      <c r="A8860" s="24"/>
      <c r="H8860" s="70"/>
      <c r="J8860" s="29"/>
    </row>
    <row r="8861" spans="1:10" hidden="1">
      <c r="A8861" s="24"/>
      <c r="H8861" s="70"/>
      <c r="J8861" s="29"/>
    </row>
    <row r="8862" spans="1:10" hidden="1">
      <c r="A8862" s="24"/>
      <c r="H8862" s="70"/>
      <c r="J8862" s="29"/>
    </row>
    <row r="8863" spans="1:10" hidden="1">
      <c r="A8863" s="24"/>
      <c r="H8863" s="70"/>
      <c r="J8863" s="29"/>
    </row>
    <row r="8864" spans="1:10" hidden="1">
      <c r="A8864" s="24"/>
      <c r="H8864" s="70"/>
      <c r="J8864" s="29"/>
    </row>
    <row r="8865" spans="1:10" hidden="1">
      <c r="A8865" s="24"/>
      <c r="H8865" s="70"/>
      <c r="J8865" s="29"/>
    </row>
    <row r="8866" spans="1:10" hidden="1">
      <c r="A8866" s="24"/>
      <c r="H8866" s="70"/>
      <c r="J8866" s="29"/>
    </row>
    <row r="8867" spans="1:10" hidden="1">
      <c r="A8867" s="24"/>
      <c r="H8867" s="70"/>
      <c r="J8867" s="29"/>
    </row>
    <row r="8868" spans="1:10" hidden="1">
      <c r="A8868" s="24"/>
      <c r="H8868" s="70"/>
      <c r="J8868" s="29"/>
    </row>
    <row r="8869" spans="1:10" hidden="1">
      <c r="A8869" s="24"/>
      <c r="H8869" s="70"/>
      <c r="J8869" s="29"/>
    </row>
    <row r="8870" spans="1:10" hidden="1">
      <c r="A8870" s="24"/>
      <c r="H8870" s="70"/>
      <c r="J8870" s="29"/>
    </row>
    <row r="8871" spans="1:10" hidden="1">
      <c r="A8871" s="24"/>
      <c r="H8871" s="70"/>
      <c r="J8871" s="29"/>
    </row>
    <row r="8872" spans="1:10" hidden="1">
      <c r="A8872" s="24"/>
      <c r="H8872" s="70"/>
      <c r="J8872" s="29"/>
    </row>
    <row r="8873" spans="1:10" hidden="1">
      <c r="A8873" s="24"/>
      <c r="H8873" s="70"/>
      <c r="J8873" s="29"/>
    </row>
    <row r="8874" spans="1:10" hidden="1">
      <c r="A8874" s="24"/>
      <c r="H8874" s="70"/>
      <c r="J8874" s="29"/>
    </row>
    <row r="8875" spans="1:10" hidden="1">
      <c r="A8875" s="24"/>
      <c r="H8875" s="70"/>
      <c r="J8875" s="29"/>
    </row>
    <row r="8876" spans="1:10" hidden="1">
      <c r="A8876" s="24"/>
      <c r="H8876" s="70"/>
      <c r="J8876" s="29"/>
    </row>
    <row r="8877" spans="1:10" hidden="1">
      <c r="A8877" s="24"/>
      <c r="H8877" s="70"/>
      <c r="J8877" s="29"/>
    </row>
    <row r="8878" spans="1:10" hidden="1">
      <c r="A8878" s="24"/>
      <c r="H8878" s="70"/>
      <c r="J8878" s="29"/>
    </row>
    <row r="8879" spans="1:10" hidden="1">
      <c r="A8879" s="24"/>
      <c r="H8879" s="70"/>
      <c r="J8879" s="29"/>
    </row>
    <row r="8880" spans="1:10" hidden="1">
      <c r="A8880" s="24"/>
      <c r="H8880" s="70"/>
      <c r="J8880" s="29"/>
    </row>
    <row r="8881" spans="1:10" hidden="1">
      <c r="A8881" s="24"/>
      <c r="H8881" s="70"/>
      <c r="J8881" s="29"/>
    </row>
    <row r="8882" spans="1:10" hidden="1">
      <c r="A8882" s="24"/>
      <c r="H8882" s="70"/>
      <c r="J8882" s="29"/>
    </row>
    <row r="8883" spans="1:10" hidden="1">
      <c r="A8883" s="24"/>
      <c r="H8883" s="70"/>
      <c r="J8883" s="29"/>
    </row>
    <row r="8884" spans="1:10" hidden="1">
      <c r="A8884" s="24"/>
      <c r="H8884" s="70"/>
      <c r="J8884" s="29"/>
    </row>
    <row r="8885" spans="1:10" hidden="1">
      <c r="A8885" s="24"/>
      <c r="H8885" s="70"/>
      <c r="J8885" s="29"/>
    </row>
    <row r="8886" spans="1:10" hidden="1">
      <c r="A8886" s="24"/>
      <c r="H8886" s="70"/>
      <c r="J8886" s="29"/>
    </row>
    <row r="8887" spans="1:10" hidden="1">
      <c r="A8887" s="24"/>
      <c r="H8887" s="70"/>
      <c r="J8887" s="29"/>
    </row>
    <row r="8888" spans="1:10" hidden="1">
      <c r="A8888" s="24"/>
      <c r="H8888" s="70"/>
      <c r="J8888" s="29"/>
    </row>
    <row r="8889" spans="1:10" hidden="1">
      <c r="A8889" s="24"/>
      <c r="H8889" s="70"/>
      <c r="J8889" s="29"/>
    </row>
    <row r="8890" spans="1:10" hidden="1">
      <c r="A8890" s="24"/>
      <c r="H8890" s="70"/>
      <c r="J8890" s="29"/>
    </row>
    <row r="8891" spans="1:10" hidden="1">
      <c r="A8891" s="24"/>
      <c r="H8891" s="70"/>
      <c r="J8891" s="29"/>
    </row>
    <row r="8892" spans="1:10" hidden="1">
      <c r="A8892" s="24"/>
      <c r="H8892" s="70"/>
      <c r="J8892" s="29"/>
    </row>
    <row r="8893" spans="1:10" hidden="1">
      <c r="A8893" s="24"/>
      <c r="H8893" s="70"/>
      <c r="J8893" s="29"/>
    </row>
    <row r="8894" spans="1:10" hidden="1">
      <c r="A8894" s="24"/>
      <c r="H8894" s="70"/>
      <c r="J8894" s="29"/>
    </row>
    <row r="8895" spans="1:10" hidden="1">
      <c r="A8895" s="24"/>
      <c r="H8895" s="70"/>
      <c r="J8895" s="29"/>
    </row>
    <row r="8896" spans="1:10" hidden="1">
      <c r="A8896" s="24"/>
      <c r="H8896" s="70"/>
      <c r="J8896" s="29"/>
    </row>
    <row r="8897" spans="1:10" hidden="1">
      <c r="A8897" s="24"/>
      <c r="H8897" s="70"/>
      <c r="J8897" s="29"/>
    </row>
    <row r="8898" spans="1:10" hidden="1">
      <c r="A8898" s="24"/>
      <c r="H8898" s="70"/>
      <c r="J8898" s="29"/>
    </row>
    <row r="8899" spans="1:10" hidden="1">
      <c r="A8899" s="24"/>
      <c r="H8899" s="70"/>
      <c r="J8899" s="29"/>
    </row>
    <row r="8900" spans="1:10" hidden="1">
      <c r="A8900" s="24"/>
      <c r="H8900" s="70"/>
      <c r="J8900" s="29"/>
    </row>
    <row r="8901" spans="1:10" hidden="1">
      <c r="A8901" s="24"/>
      <c r="H8901" s="70"/>
      <c r="J8901" s="29"/>
    </row>
    <row r="8902" spans="1:10" hidden="1">
      <c r="A8902" s="24"/>
      <c r="H8902" s="70"/>
      <c r="J8902" s="29"/>
    </row>
    <row r="8903" spans="1:10" hidden="1">
      <c r="A8903" s="24"/>
      <c r="H8903" s="70"/>
      <c r="J8903" s="29"/>
    </row>
    <row r="8904" spans="1:10" hidden="1">
      <c r="A8904" s="24"/>
      <c r="H8904" s="70"/>
      <c r="J8904" s="29"/>
    </row>
    <row r="8905" spans="1:10" hidden="1">
      <c r="A8905" s="24"/>
      <c r="H8905" s="70"/>
      <c r="J8905" s="29"/>
    </row>
    <row r="8906" spans="1:10" hidden="1">
      <c r="A8906" s="24"/>
      <c r="H8906" s="70"/>
      <c r="J8906" s="29"/>
    </row>
    <row r="8907" spans="1:10" hidden="1">
      <c r="A8907" s="24"/>
      <c r="H8907" s="70"/>
      <c r="J8907" s="29"/>
    </row>
    <row r="8908" spans="1:10" hidden="1">
      <c r="A8908" s="24"/>
      <c r="H8908" s="70"/>
      <c r="J8908" s="29"/>
    </row>
    <row r="8909" spans="1:10" hidden="1">
      <c r="A8909" s="24"/>
      <c r="H8909" s="70"/>
      <c r="J8909" s="29"/>
    </row>
    <row r="8910" spans="1:10" hidden="1">
      <c r="A8910" s="24"/>
      <c r="H8910" s="70"/>
      <c r="J8910" s="29"/>
    </row>
    <row r="8911" spans="1:10" hidden="1">
      <c r="A8911" s="24"/>
      <c r="H8911" s="70"/>
      <c r="J8911" s="29"/>
    </row>
    <row r="8912" spans="1:10" hidden="1">
      <c r="A8912" s="24"/>
      <c r="H8912" s="70"/>
      <c r="J8912" s="29"/>
    </row>
    <row r="8913" spans="1:10" hidden="1">
      <c r="A8913" s="24"/>
      <c r="H8913" s="70"/>
      <c r="J8913" s="29"/>
    </row>
    <row r="8914" spans="1:10" hidden="1">
      <c r="A8914" s="24"/>
      <c r="H8914" s="70"/>
      <c r="J8914" s="29"/>
    </row>
    <row r="8915" spans="1:10" hidden="1">
      <c r="A8915" s="24"/>
      <c r="H8915" s="70"/>
      <c r="J8915" s="29"/>
    </row>
    <row r="8916" spans="1:10" hidden="1">
      <c r="A8916" s="24"/>
      <c r="H8916" s="70"/>
      <c r="J8916" s="29"/>
    </row>
    <row r="8917" spans="1:10" hidden="1">
      <c r="A8917" s="24"/>
      <c r="H8917" s="70"/>
      <c r="J8917" s="29"/>
    </row>
    <row r="8918" spans="1:10" hidden="1">
      <c r="A8918" s="24"/>
      <c r="H8918" s="70"/>
      <c r="J8918" s="29"/>
    </row>
    <row r="8919" spans="1:10" hidden="1">
      <c r="A8919" s="24"/>
      <c r="H8919" s="70"/>
      <c r="J8919" s="29"/>
    </row>
    <row r="8920" spans="1:10" hidden="1">
      <c r="A8920" s="24"/>
      <c r="H8920" s="70"/>
      <c r="J8920" s="29"/>
    </row>
    <row r="8921" spans="1:10" hidden="1">
      <c r="A8921" s="24"/>
      <c r="H8921" s="70"/>
      <c r="J8921" s="29"/>
    </row>
    <row r="8922" spans="1:10" hidden="1">
      <c r="A8922" s="24"/>
      <c r="H8922" s="70"/>
      <c r="J8922" s="29"/>
    </row>
    <row r="8923" spans="1:10" hidden="1">
      <c r="A8923" s="24"/>
      <c r="H8923" s="70"/>
      <c r="J8923" s="29"/>
    </row>
    <row r="8924" spans="1:10" hidden="1">
      <c r="A8924" s="24"/>
      <c r="H8924" s="70"/>
      <c r="J8924" s="29"/>
    </row>
    <row r="8925" spans="1:10" hidden="1">
      <c r="A8925" s="24"/>
      <c r="H8925" s="70"/>
      <c r="J8925" s="29"/>
    </row>
    <row r="8926" spans="1:10" hidden="1">
      <c r="A8926" s="24"/>
      <c r="H8926" s="70"/>
      <c r="J8926" s="29"/>
    </row>
    <row r="8927" spans="1:10" hidden="1">
      <c r="A8927" s="24"/>
      <c r="H8927" s="70"/>
      <c r="J8927" s="29"/>
    </row>
    <row r="8928" spans="1:10" hidden="1">
      <c r="A8928" s="24"/>
      <c r="H8928" s="70"/>
      <c r="J8928" s="29"/>
    </row>
    <row r="8929" spans="1:10" hidden="1">
      <c r="A8929" s="24"/>
      <c r="H8929" s="70"/>
      <c r="J8929" s="29"/>
    </row>
    <row r="8930" spans="1:10" hidden="1">
      <c r="A8930" s="24"/>
      <c r="H8930" s="70"/>
      <c r="J8930" s="29"/>
    </row>
    <row r="8931" spans="1:10" hidden="1">
      <c r="A8931" s="24"/>
      <c r="H8931" s="70"/>
      <c r="J8931" s="29"/>
    </row>
    <row r="8932" spans="1:10" hidden="1">
      <c r="A8932" s="24"/>
      <c r="H8932" s="70"/>
      <c r="J8932" s="29"/>
    </row>
    <row r="8933" spans="1:10" hidden="1">
      <c r="A8933" s="24"/>
      <c r="H8933" s="70"/>
      <c r="J8933" s="29"/>
    </row>
    <row r="8934" spans="1:10" hidden="1">
      <c r="A8934" s="24"/>
      <c r="H8934" s="70"/>
      <c r="J8934" s="29"/>
    </row>
    <row r="8935" spans="1:10" hidden="1">
      <c r="A8935" s="24"/>
      <c r="H8935" s="70"/>
      <c r="J8935" s="29"/>
    </row>
    <row r="8936" spans="1:10" hidden="1">
      <c r="A8936" s="24"/>
      <c r="H8936" s="70"/>
      <c r="J8936" s="29"/>
    </row>
    <row r="8937" spans="1:10" hidden="1">
      <c r="A8937" s="24"/>
      <c r="H8937" s="70"/>
      <c r="J8937" s="29"/>
    </row>
    <row r="8938" spans="1:10" hidden="1">
      <c r="A8938" s="24"/>
      <c r="H8938" s="70"/>
      <c r="J8938" s="29"/>
    </row>
    <row r="8939" spans="1:10" hidden="1">
      <c r="A8939" s="24"/>
      <c r="H8939" s="70"/>
      <c r="J8939" s="29"/>
    </row>
    <row r="8940" spans="1:10" hidden="1">
      <c r="A8940" s="24"/>
      <c r="H8940" s="70"/>
      <c r="J8940" s="29"/>
    </row>
    <row r="8941" spans="1:10" hidden="1">
      <c r="A8941" s="24"/>
      <c r="H8941" s="70"/>
      <c r="J8941" s="29"/>
    </row>
    <row r="8942" spans="1:10" hidden="1">
      <c r="A8942" s="24"/>
      <c r="H8942" s="70"/>
      <c r="J8942" s="29"/>
    </row>
    <row r="8943" spans="1:10" hidden="1">
      <c r="A8943" s="24"/>
      <c r="H8943" s="70"/>
      <c r="J8943" s="29"/>
    </row>
    <row r="8944" spans="1:10" hidden="1">
      <c r="A8944" s="24"/>
      <c r="H8944" s="70"/>
      <c r="J8944" s="29"/>
    </row>
    <row r="8945" spans="1:10" hidden="1">
      <c r="A8945" s="24"/>
      <c r="H8945" s="70"/>
      <c r="J8945" s="29"/>
    </row>
    <row r="8946" spans="1:10" hidden="1">
      <c r="A8946" s="24"/>
      <c r="H8946" s="70"/>
      <c r="J8946" s="29"/>
    </row>
    <row r="8947" spans="1:10" hidden="1">
      <c r="A8947" s="24"/>
      <c r="H8947" s="70"/>
      <c r="J8947" s="29"/>
    </row>
    <row r="8948" spans="1:10" hidden="1">
      <c r="A8948" s="24"/>
      <c r="H8948" s="70"/>
      <c r="J8948" s="29"/>
    </row>
    <row r="8949" spans="1:10" hidden="1">
      <c r="A8949" s="24"/>
      <c r="H8949" s="70"/>
      <c r="J8949" s="29"/>
    </row>
    <row r="8950" spans="1:10" hidden="1">
      <c r="A8950" s="24"/>
      <c r="H8950" s="70"/>
      <c r="J8950" s="29"/>
    </row>
    <row r="8951" spans="1:10" hidden="1">
      <c r="A8951" s="24"/>
      <c r="H8951" s="70"/>
      <c r="J8951" s="29"/>
    </row>
    <row r="8952" spans="1:10" hidden="1">
      <c r="A8952" s="24"/>
      <c r="H8952" s="70"/>
      <c r="J8952" s="29"/>
    </row>
    <row r="8953" spans="1:10" hidden="1">
      <c r="A8953" s="24"/>
      <c r="H8953" s="70"/>
      <c r="J8953" s="29"/>
    </row>
    <row r="8954" spans="1:10" hidden="1">
      <c r="A8954" s="24"/>
      <c r="H8954" s="70"/>
      <c r="J8954" s="29"/>
    </row>
    <row r="8955" spans="1:10" hidden="1">
      <c r="A8955" s="24"/>
      <c r="H8955" s="70"/>
      <c r="J8955" s="29"/>
    </row>
    <row r="8956" spans="1:10" hidden="1">
      <c r="A8956" s="24"/>
      <c r="H8956" s="70"/>
      <c r="J8956" s="29"/>
    </row>
    <row r="8957" spans="1:10" hidden="1">
      <c r="A8957" s="24"/>
      <c r="H8957" s="70"/>
      <c r="J8957" s="29"/>
    </row>
    <row r="8958" spans="1:10" hidden="1">
      <c r="A8958" s="24"/>
      <c r="H8958" s="70"/>
      <c r="J8958" s="29"/>
    </row>
    <row r="8959" spans="1:10" hidden="1">
      <c r="A8959" s="24"/>
      <c r="H8959" s="70"/>
      <c r="J8959" s="29"/>
    </row>
    <row r="8960" spans="1:10" hidden="1">
      <c r="A8960" s="24"/>
      <c r="H8960" s="70"/>
      <c r="J8960" s="29"/>
    </row>
    <row r="8961" spans="1:10" hidden="1">
      <c r="A8961" s="24"/>
      <c r="H8961" s="70"/>
      <c r="J8961" s="29"/>
    </row>
    <row r="8962" spans="1:10" hidden="1">
      <c r="A8962" s="24"/>
      <c r="H8962" s="70"/>
      <c r="J8962" s="29"/>
    </row>
    <row r="8963" spans="1:10" hidden="1">
      <c r="A8963" s="24"/>
      <c r="H8963" s="70"/>
      <c r="J8963" s="29"/>
    </row>
    <row r="8964" spans="1:10" hidden="1">
      <c r="A8964" s="24"/>
      <c r="H8964" s="70"/>
      <c r="J8964" s="29"/>
    </row>
    <row r="8965" spans="1:10" hidden="1">
      <c r="A8965" s="24"/>
      <c r="H8965" s="70"/>
      <c r="J8965" s="29"/>
    </row>
    <row r="8966" spans="1:10" hidden="1">
      <c r="A8966" s="24"/>
      <c r="H8966" s="70"/>
      <c r="J8966" s="29"/>
    </row>
    <row r="8967" spans="1:10" hidden="1">
      <c r="A8967" s="24"/>
      <c r="H8967" s="70"/>
      <c r="J8967" s="29"/>
    </row>
    <row r="8968" spans="1:10" hidden="1">
      <c r="A8968" s="24"/>
      <c r="H8968" s="70"/>
      <c r="J8968" s="29"/>
    </row>
    <row r="8969" spans="1:10" hidden="1">
      <c r="A8969" s="24"/>
      <c r="H8969" s="70"/>
      <c r="J8969" s="29"/>
    </row>
    <row r="8970" spans="1:10" hidden="1">
      <c r="A8970" s="24"/>
      <c r="H8970" s="70"/>
      <c r="J8970" s="29"/>
    </row>
    <row r="8971" spans="1:10" hidden="1">
      <c r="A8971" s="24"/>
      <c r="H8971" s="70"/>
      <c r="J8971" s="29"/>
    </row>
    <row r="8972" spans="1:10" hidden="1">
      <c r="A8972" s="24"/>
      <c r="H8972" s="70"/>
      <c r="J8972" s="29"/>
    </row>
    <row r="8973" spans="1:10" hidden="1">
      <c r="A8973" s="24"/>
      <c r="H8973" s="70"/>
      <c r="J8973" s="29"/>
    </row>
    <row r="8974" spans="1:10" hidden="1">
      <c r="A8974" s="24"/>
      <c r="H8974" s="70"/>
      <c r="J8974" s="29"/>
    </row>
    <row r="8975" spans="1:10" hidden="1">
      <c r="A8975" s="24"/>
      <c r="H8975" s="70"/>
      <c r="J8975" s="29"/>
    </row>
    <row r="8976" spans="1:10" hidden="1">
      <c r="A8976" s="24"/>
      <c r="H8976" s="70"/>
      <c r="J8976" s="29"/>
    </row>
    <row r="8977" spans="1:10" hidden="1">
      <c r="A8977" s="24"/>
      <c r="H8977" s="70"/>
      <c r="J8977" s="29"/>
    </row>
    <row r="8978" spans="1:10" hidden="1">
      <c r="A8978" s="24"/>
      <c r="H8978" s="70"/>
      <c r="J8978" s="29"/>
    </row>
    <row r="8979" spans="1:10" hidden="1">
      <c r="A8979" s="24"/>
      <c r="H8979" s="70"/>
      <c r="J8979" s="29"/>
    </row>
    <row r="8980" spans="1:10" hidden="1">
      <c r="A8980" s="24"/>
      <c r="H8980" s="70"/>
      <c r="J8980" s="29"/>
    </row>
    <row r="8981" spans="1:10" hidden="1">
      <c r="A8981" s="24"/>
      <c r="H8981" s="70"/>
      <c r="J8981" s="29"/>
    </row>
    <row r="8982" spans="1:10" hidden="1">
      <c r="A8982" s="24"/>
      <c r="H8982" s="70"/>
      <c r="J8982" s="29"/>
    </row>
    <row r="8983" spans="1:10" hidden="1">
      <c r="A8983" s="24"/>
      <c r="H8983" s="70"/>
      <c r="J8983" s="29"/>
    </row>
    <row r="8984" spans="1:10" hidden="1">
      <c r="A8984" s="24"/>
      <c r="H8984" s="70"/>
      <c r="J8984" s="29"/>
    </row>
    <row r="8985" spans="1:10" hidden="1">
      <c r="A8985" s="24"/>
      <c r="H8985" s="70"/>
      <c r="J8985" s="29"/>
    </row>
    <row r="8986" spans="1:10" hidden="1">
      <c r="A8986" s="24"/>
      <c r="H8986" s="70"/>
      <c r="J8986" s="29"/>
    </row>
    <row r="8987" spans="1:10" hidden="1">
      <c r="A8987" s="24"/>
      <c r="H8987" s="70"/>
      <c r="J8987" s="29"/>
    </row>
    <row r="8988" spans="1:10" hidden="1">
      <c r="A8988" s="24"/>
      <c r="H8988" s="70"/>
      <c r="J8988" s="29"/>
    </row>
    <row r="8989" spans="1:10" hidden="1">
      <c r="A8989" s="24"/>
      <c r="H8989" s="70"/>
      <c r="J8989" s="29"/>
    </row>
    <row r="8990" spans="1:10" hidden="1">
      <c r="A8990" s="24"/>
      <c r="H8990" s="70"/>
      <c r="J8990" s="29"/>
    </row>
    <row r="8991" spans="1:10" hidden="1">
      <c r="A8991" s="24"/>
      <c r="H8991" s="70"/>
      <c r="J8991" s="29"/>
    </row>
    <row r="8992" spans="1:10" hidden="1">
      <c r="A8992" s="24"/>
      <c r="H8992" s="70"/>
      <c r="J8992" s="29"/>
    </row>
    <row r="8993" spans="1:10" hidden="1">
      <c r="A8993" s="24"/>
      <c r="H8993" s="70"/>
      <c r="J8993" s="29"/>
    </row>
    <row r="8994" spans="1:10" hidden="1">
      <c r="A8994" s="24"/>
      <c r="H8994" s="70"/>
      <c r="J8994" s="29"/>
    </row>
    <row r="8995" spans="1:10" hidden="1">
      <c r="A8995" s="24"/>
      <c r="H8995" s="70"/>
      <c r="J8995" s="29"/>
    </row>
    <row r="8996" spans="1:10" hidden="1">
      <c r="A8996" s="24"/>
      <c r="H8996" s="70"/>
      <c r="J8996" s="29"/>
    </row>
    <row r="8997" spans="1:10" hidden="1">
      <c r="A8997" s="24"/>
      <c r="H8997" s="70"/>
      <c r="J8997" s="29"/>
    </row>
    <row r="8998" spans="1:10" hidden="1">
      <c r="A8998" s="24"/>
      <c r="H8998" s="70"/>
      <c r="J8998" s="29"/>
    </row>
    <row r="8999" spans="1:10" hidden="1">
      <c r="A8999" s="24"/>
      <c r="H8999" s="70"/>
      <c r="J8999" s="29"/>
    </row>
    <row r="9000" spans="1:10" hidden="1">
      <c r="A9000" s="24"/>
      <c r="H9000" s="70"/>
      <c r="J9000" s="29"/>
    </row>
    <row r="9001" spans="1:10" hidden="1">
      <c r="A9001" s="24"/>
      <c r="H9001" s="70"/>
      <c r="J9001" s="29"/>
    </row>
    <row r="9002" spans="1:10" hidden="1">
      <c r="A9002" s="24"/>
      <c r="H9002" s="70"/>
      <c r="J9002" s="29"/>
    </row>
    <row r="9003" spans="1:10" hidden="1">
      <c r="A9003" s="24"/>
      <c r="H9003" s="70"/>
      <c r="J9003" s="29"/>
    </row>
    <row r="9004" spans="1:10" hidden="1">
      <c r="A9004" s="24"/>
      <c r="H9004" s="70"/>
      <c r="J9004" s="29"/>
    </row>
    <row r="9005" spans="1:10" hidden="1">
      <c r="A9005" s="24"/>
      <c r="H9005" s="70"/>
      <c r="J9005" s="29"/>
    </row>
    <row r="9006" spans="1:10" hidden="1">
      <c r="A9006" s="24"/>
      <c r="H9006" s="70"/>
      <c r="J9006" s="29"/>
    </row>
    <row r="9007" spans="1:10" hidden="1">
      <c r="A9007" s="24"/>
      <c r="H9007" s="70"/>
      <c r="J9007" s="29"/>
    </row>
    <row r="9008" spans="1:10" hidden="1">
      <c r="A9008" s="24"/>
      <c r="H9008" s="70"/>
      <c r="J9008" s="29"/>
    </row>
    <row r="9009" spans="1:10" hidden="1">
      <c r="A9009" s="24"/>
      <c r="H9009" s="70"/>
      <c r="J9009" s="29"/>
    </row>
    <row r="9010" spans="1:10" hidden="1">
      <c r="A9010" s="24"/>
      <c r="H9010" s="70"/>
      <c r="J9010" s="29"/>
    </row>
    <row r="9011" spans="1:10" hidden="1">
      <c r="A9011" s="24"/>
      <c r="H9011" s="70"/>
      <c r="J9011" s="29"/>
    </row>
    <row r="9012" spans="1:10" hidden="1">
      <c r="A9012" s="24"/>
      <c r="H9012" s="70"/>
      <c r="J9012" s="29"/>
    </row>
    <row r="9013" spans="1:10" hidden="1">
      <c r="A9013" s="24"/>
      <c r="H9013" s="70"/>
      <c r="J9013" s="29"/>
    </row>
    <row r="9014" spans="1:10" hidden="1">
      <c r="A9014" s="24"/>
      <c r="H9014" s="70"/>
      <c r="J9014" s="29"/>
    </row>
    <row r="9015" spans="1:10" hidden="1">
      <c r="A9015" s="24"/>
      <c r="H9015" s="70"/>
      <c r="J9015" s="29"/>
    </row>
    <row r="9016" spans="1:10" hidden="1">
      <c r="A9016" s="24"/>
      <c r="H9016" s="70"/>
      <c r="J9016" s="29"/>
    </row>
    <row r="9017" spans="1:10" hidden="1">
      <c r="A9017" s="24"/>
      <c r="H9017" s="70"/>
      <c r="J9017" s="29"/>
    </row>
    <row r="9018" spans="1:10" hidden="1">
      <c r="A9018" s="24"/>
      <c r="H9018" s="70"/>
      <c r="J9018" s="29"/>
    </row>
    <row r="9019" spans="1:10" hidden="1">
      <c r="A9019" s="24"/>
      <c r="H9019" s="70"/>
      <c r="J9019" s="29"/>
    </row>
    <row r="9020" spans="1:10" hidden="1">
      <c r="A9020" s="24"/>
      <c r="H9020" s="70"/>
      <c r="J9020" s="29"/>
    </row>
    <row r="9021" spans="1:10" hidden="1">
      <c r="A9021" s="24"/>
      <c r="H9021" s="70"/>
      <c r="J9021" s="29"/>
    </row>
    <row r="9022" spans="1:10" hidden="1">
      <c r="A9022" s="24"/>
      <c r="H9022" s="70"/>
      <c r="J9022" s="29"/>
    </row>
    <row r="9023" spans="1:10" hidden="1">
      <c r="A9023" s="24"/>
      <c r="H9023" s="70"/>
      <c r="J9023" s="29"/>
    </row>
    <row r="9024" spans="1:10" hidden="1">
      <c r="A9024" s="24"/>
      <c r="H9024" s="70"/>
      <c r="J9024" s="29"/>
    </row>
    <row r="9025" spans="1:10" hidden="1">
      <c r="A9025" s="24"/>
      <c r="H9025" s="70"/>
      <c r="J9025" s="29"/>
    </row>
    <row r="9026" spans="1:10" hidden="1">
      <c r="A9026" s="24"/>
      <c r="H9026" s="70"/>
      <c r="J9026" s="29"/>
    </row>
    <row r="9027" spans="1:10" hidden="1">
      <c r="A9027" s="24"/>
      <c r="H9027" s="70"/>
      <c r="J9027" s="29"/>
    </row>
    <row r="9028" spans="1:10" hidden="1">
      <c r="A9028" s="24"/>
      <c r="H9028" s="70"/>
      <c r="J9028" s="29"/>
    </row>
    <row r="9029" spans="1:10" hidden="1">
      <c r="A9029" s="24"/>
      <c r="H9029" s="70"/>
      <c r="J9029" s="29"/>
    </row>
    <row r="9030" spans="1:10" hidden="1">
      <c r="A9030" s="24"/>
      <c r="H9030" s="70"/>
      <c r="J9030" s="29"/>
    </row>
    <row r="9031" spans="1:10" hidden="1">
      <c r="A9031" s="24"/>
      <c r="H9031" s="70"/>
      <c r="J9031" s="29"/>
    </row>
    <row r="9032" spans="1:10" hidden="1">
      <c r="A9032" s="24"/>
      <c r="H9032" s="70"/>
      <c r="J9032" s="29"/>
    </row>
    <row r="9033" spans="1:10" hidden="1">
      <c r="A9033" s="24"/>
      <c r="H9033" s="70"/>
      <c r="J9033" s="29"/>
    </row>
    <row r="9034" spans="1:10" hidden="1">
      <c r="A9034" s="24"/>
      <c r="H9034" s="70"/>
      <c r="J9034" s="29"/>
    </row>
    <row r="9035" spans="1:10" hidden="1">
      <c r="A9035" s="24"/>
      <c r="H9035" s="70"/>
      <c r="J9035" s="29"/>
    </row>
    <row r="9036" spans="1:10" hidden="1">
      <c r="A9036" s="24"/>
      <c r="H9036" s="70"/>
      <c r="J9036" s="29"/>
    </row>
    <row r="9037" spans="1:10" hidden="1">
      <c r="A9037" s="24"/>
      <c r="H9037" s="70"/>
      <c r="J9037" s="29"/>
    </row>
    <row r="9038" spans="1:10" hidden="1">
      <c r="A9038" s="24"/>
      <c r="H9038" s="70"/>
      <c r="J9038" s="29"/>
    </row>
    <row r="9039" spans="1:10" hidden="1">
      <c r="A9039" s="24"/>
      <c r="H9039" s="70"/>
      <c r="J9039" s="29"/>
    </row>
    <row r="9040" spans="1:10" hidden="1">
      <c r="A9040" s="24"/>
      <c r="H9040" s="70"/>
      <c r="J9040" s="29"/>
    </row>
    <row r="9041" spans="1:10" hidden="1">
      <c r="A9041" s="24"/>
      <c r="H9041" s="70"/>
      <c r="J9041" s="29"/>
    </row>
    <row r="9042" spans="1:10" hidden="1">
      <c r="A9042" s="24"/>
      <c r="H9042" s="70"/>
      <c r="J9042" s="29"/>
    </row>
    <row r="9043" spans="1:10" hidden="1">
      <c r="A9043" s="24"/>
      <c r="H9043" s="70"/>
      <c r="J9043" s="29"/>
    </row>
    <row r="9044" spans="1:10" hidden="1">
      <c r="A9044" s="24"/>
      <c r="H9044" s="70"/>
      <c r="J9044" s="29"/>
    </row>
    <row r="9045" spans="1:10" hidden="1">
      <c r="A9045" s="24"/>
      <c r="H9045" s="70"/>
      <c r="J9045" s="29"/>
    </row>
    <row r="9046" spans="1:10" hidden="1">
      <c r="A9046" s="24"/>
      <c r="H9046" s="70"/>
      <c r="J9046" s="29"/>
    </row>
    <row r="9047" spans="1:10" hidden="1">
      <c r="A9047" s="24"/>
      <c r="H9047" s="70"/>
      <c r="J9047" s="29"/>
    </row>
    <row r="9048" spans="1:10" hidden="1">
      <c r="A9048" s="24"/>
      <c r="H9048" s="70"/>
      <c r="J9048" s="29"/>
    </row>
    <row r="9049" spans="1:10" hidden="1">
      <c r="A9049" s="24"/>
      <c r="H9049" s="70"/>
      <c r="J9049" s="29"/>
    </row>
    <row r="9050" spans="1:10" hidden="1">
      <c r="A9050" s="24"/>
      <c r="H9050" s="70"/>
      <c r="J9050" s="29"/>
    </row>
    <row r="9051" spans="1:10" hidden="1">
      <c r="A9051" s="24"/>
      <c r="H9051" s="70"/>
      <c r="J9051" s="29"/>
    </row>
    <row r="9052" spans="1:10" hidden="1">
      <c r="A9052" s="24"/>
      <c r="H9052" s="70"/>
      <c r="J9052" s="29"/>
    </row>
    <row r="9053" spans="1:10" hidden="1">
      <c r="A9053" s="24"/>
      <c r="H9053" s="70"/>
      <c r="J9053" s="29"/>
    </row>
    <row r="9054" spans="1:10" hidden="1">
      <c r="A9054" s="24"/>
      <c r="H9054" s="70"/>
      <c r="J9054" s="29"/>
    </row>
    <row r="9055" spans="1:10" hidden="1">
      <c r="A9055" s="24"/>
      <c r="H9055" s="70"/>
      <c r="J9055" s="29"/>
    </row>
    <row r="9056" spans="1:10" hidden="1">
      <c r="A9056" s="24"/>
      <c r="H9056" s="70"/>
      <c r="J9056" s="29"/>
    </row>
    <row r="9057" spans="1:10" hidden="1">
      <c r="A9057" s="24"/>
      <c r="H9057" s="70"/>
      <c r="J9057" s="29"/>
    </row>
    <row r="9058" spans="1:10" hidden="1">
      <c r="A9058" s="24"/>
      <c r="H9058" s="70"/>
      <c r="J9058" s="29"/>
    </row>
    <row r="9059" spans="1:10" hidden="1">
      <c r="A9059" s="24"/>
      <c r="H9059" s="70"/>
      <c r="J9059" s="29"/>
    </row>
    <row r="9060" spans="1:10" hidden="1">
      <c r="A9060" s="24"/>
      <c r="H9060" s="70"/>
      <c r="J9060" s="29"/>
    </row>
    <row r="9061" spans="1:10" hidden="1">
      <c r="A9061" s="24"/>
      <c r="H9061" s="70"/>
      <c r="J9061" s="29"/>
    </row>
    <row r="9062" spans="1:10" hidden="1">
      <c r="A9062" s="24"/>
      <c r="H9062" s="70"/>
      <c r="J9062" s="29"/>
    </row>
    <row r="9063" spans="1:10" hidden="1">
      <c r="A9063" s="24"/>
      <c r="H9063" s="70"/>
      <c r="J9063" s="29"/>
    </row>
    <row r="9064" spans="1:10" hidden="1">
      <c r="A9064" s="24"/>
      <c r="H9064" s="70"/>
      <c r="J9064" s="29"/>
    </row>
    <row r="9065" spans="1:10" hidden="1">
      <c r="A9065" s="24"/>
      <c r="H9065" s="70"/>
      <c r="J9065" s="29"/>
    </row>
    <row r="9066" spans="1:10" hidden="1">
      <c r="A9066" s="24"/>
      <c r="H9066" s="70"/>
      <c r="J9066" s="29"/>
    </row>
    <row r="9067" spans="1:10" hidden="1">
      <c r="A9067" s="24"/>
      <c r="H9067" s="70"/>
      <c r="J9067" s="29"/>
    </row>
    <row r="9068" spans="1:10" hidden="1">
      <c r="A9068" s="24"/>
      <c r="H9068" s="70"/>
      <c r="J9068" s="29"/>
    </row>
    <row r="9069" spans="1:10" hidden="1">
      <c r="A9069" s="24"/>
      <c r="H9069" s="70"/>
      <c r="J9069" s="29"/>
    </row>
    <row r="9070" spans="1:10" hidden="1">
      <c r="A9070" s="24"/>
      <c r="H9070" s="70"/>
      <c r="J9070" s="29"/>
    </row>
    <row r="9071" spans="1:10" hidden="1">
      <c r="A9071" s="24"/>
      <c r="H9071" s="70"/>
      <c r="J9071" s="29"/>
    </row>
    <row r="9072" spans="1:10" hidden="1">
      <c r="A9072" s="24"/>
      <c r="H9072" s="70"/>
      <c r="J9072" s="29"/>
    </row>
    <row r="9073" spans="1:10" hidden="1">
      <c r="A9073" s="24"/>
      <c r="H9073" s="70"/>
      <c r="J9073" s="29"/>
    </row>
    <row r="9074" spans="1:10" hidden="1">
      <c r="A9074" s="24"/>
      <c r="H9074" s="70"/>
      <c r="J9074" s="29"/>
    </row>
    <row r="9075" spans="1:10" hidden="1">
      <c r="A9075" s="24"/>
      <c r="H9075" s="70"/>
      <c r="J9075" s="29"/>
    </row>
    <row r="9076" spans="1:10" hidden="1">
      <c r="A9076" s="24"/>
      <c r="H9076" s="70"/>
      <c r="J9076" s="29"/>
    </row>
    <row r="9077" spans="1:10" hidden="1">
      <c r="A9077" s="24"/>
      <c r="H9077" s="70"/>
      <c r="J9077" s="29"/>
    </row>
    <row r="9078" spans="1:10" hidden="1">
      <c r="A9078" s="24"/>
      <c r="H9078" s="70"/>
      <c r="J9078" s="29"/>
    </row>
    <row r="9079" spans="1:10" hidden="1">
      <c r="A9079" s="24"/>
      <c r="H9079" s="70"/>
      <c r="J9079" s="29"/>
    </row>
    <row r="9080" spans="1:10" hidden="1">
      <c r="A9080" s="24"/>
      <c r="H9080" s="70"/>
      <c r="J9080" s="29"/>
    </row>
    <row r="9081" spans="1:10" hidden="1">
      <c r="A9081" s="24"/>
      <c r="H9081" s="70"/>
      <c r="J9081" s="29"/>
    </row>
    <row r="9082" spans="1:10" hidden="1">
      <c r="A9082" s="24"/>
      <c r="H9082" s="70"/>
      <c r="J9082" s="29"/>
    </row>
    <row r="9083" spans="1:10" hidden="1">
      <c r="A9083" s="24"/>
      <c r="H9083" s="70"/>
      <c r="J9083" s="29"/>
    </row>
    <row r="9084" spans="1:10" hidden="1">
      <c r="A9084" s="24"/>
      <c r="H9084" s="70"/>
      <c r="J9084" s="29"/>
    </row>
    <row r="9085" spans="1:10" hidden="1">
      <c r="A9085" s="24"/>
      <c r="H9085" s="70"/>
      <c r="J9085" s="29"/>
    </row>
    <row r="9086" spans="1:10" hidden="1">
      <c r="A9086" s="24"/>
      <c r="H9086" s="70"/>
      <c r="J9086" s="29"/>
    </row>
    <row r="9087" spans="1:10" hidden="1">
      <c r="A9087" s="24"/>
      <c r="H9087" s="70"/>
      <c r="J9087" s="29"/>
    </row>
    <row r="9088" spans="1:10" hidden="1">
      <c r="A9088" s="24"/>
      <c r="H9088" s="70"/>
      <c r="J9088" s="29"/>
    </row>
    <row r="9089" spans="1:10" hidden="1">
      <c r="A9089" s="24"/>
      <c r="H9089" s="70"/>
      <c r="J9089" s="29"/>
    </row>
    <row r="9090" spans="1:10" hidden="1">
      <c r="A9090" s="24"/>
      <c r="H9090" s="70"/>
      <c r="J9090" s="29"/>
    </row>
    <row r="9091" spans="1:10" hidden="1">
      <c r="A9091" s="24"/>
      <c r="H9091" s="70"/>
      <c r="J9091" s="29"/>
    </row>
    <row r="9092" spans="1:10" hidden="1">
      <c r="A9092" s="24"/>
      <c r="H9092" s="70"/>
      <c r="J9092" s="29"/>
    </row>
    <row r="9093" spans="1:10" hidden="1">
      <c r="A9093" s="24"/>
      <c r="H9093" s="70"/>
      <c r="J9093" s="29"/>
    </row>
    <row r="9094" spans="1:10" hidden="1">
      <c r="A9094" s="24"/>
      <c r="H9094" s="70"/>
      <c r="J9094" s="29"/>
    </row>
    <row r="9095" spans="1:10" hidden="1">
      <c r="A9095" s="24"/>
      <c r="H9095" s="70"/>
      <c r="J9095" s="29"/>
    </row>
    <row r="9096" spans="1:10" hidden="1">
      <c r="A9096" s="24"/>
      <c r="H9096" s="70"/>
      <c r="J9096" s="29"/>
    </row>
    <row r="9097" spans="1:10" hidden="1">
      <c r="A9097" s="24"/>
      <c r="H9097" s="70"/>
      <c r="J9097" s="29"/>
    </row>
    <row r="9098" spans="1:10" hidden="1">
      <c r="A9098" s="24"/>
      <c r="H9098" s="70"/>
      <c r="J9098" s="29"/>
    </row>
    <row r="9099" spans="1:10" hidden="1">
      <c r="A9099" s="24"/>
      <c r="H9099" s="70"/>
      <c r="J9099" s="29"/>
    </row>
    <row r="9100" spans="1:10" hidden="1">
      <c r="A9100" s="24"/>
      <c r="H9100" s="70"/>
      <c r="J9100" s="29"/>
    </row>
    <row r="9101" spans="1:10" hidden="1">
      <c r="A9101" s="24"/>
      <c r="H9101" s="70"/>
      <c r="J9101" s="29"/>
    </row>
    <row r="9102" spans="1:10" hidden="1">
      <c r="A9102" s="24"/>
      <c r="H9102" s="70"/>
      <c r="J9102" s="29"/>
    </row>
    <row r="9103" spans="1:10" hidden="1">
      <c r="A9103" s="24"/>
      <c r="H9103" s="70"/>
      <c r="J9103" s="29"/>
    </row>
    <row r="9104" spans="1:10" hidden="1">
      <c r="A9104" s="24"/>
      <c r="H9104" s="70"/>
      <c r="J9104" s="29"/>
    </row>
    <row r="9105" spans="1:10" hidden="1">
      <c r="A9105" s="24"/>
      <c r="H9105" s="70"/>
      <c r="J9105" s="29"/>
    </row>
    <row r="9106" spans="1:10" hidden="1">
      <c r="A9106" s="24"/>
      <c r="H9106" s="70"/>
      <c r="J9106" s="29"/>
    </row>
    <row r="9107" spans="1:10" hidden="1">
      <c r="A9107" s="24"/>
      <c r="H9107" s="70"/>
      <c r="J9107" s="29"/>
    </row>
    <row r="9108" spans="1:10" hidden="1">
      <c r="A9108" s="24"/>
      <c r="H9108" s="70"/>
      <c r="J9108" s="29"/>
    </row>
    <row r="9109" spans="1:10" hidden="1">
      <c r="A9109" s="24"/>
      <c r="H9109" s="70"/>
      <c r="J9109" s="29"/>
    </row>
    <row r="9110" spans="1:10" hidden="1">
      <c r="A9110" s="24"/>
      <c r="H9110" s="70"/>
      <c r="J9110" s="29"/>
    </row>
    <row r="9111" spans="1:10" hidden="1">
      <c r="A9111" s="24"/>
      <c r="H9111" s="70"/>
      <c r="J9111" s="29"/>
    </row>
    <row r="9112" spans="1:10" hidden="1">
      <c r="A9112" s="24"/>
      <c r="H9112" s="70"/>
      <c r="J9112" s="29"/>
    </row>
    <row r="9113" spans="1:10" hidden="1">
      <c r="A9113" s="24"/>
      <c r="H9113" s="70"/>
      <c r="J9113" s="29"/>
    </row>
    <row r="9114" spans="1:10" hidden="1">
      <c r="A9114" s="24"/>
      <c r="H9114" s="70"/>
      <c r="J9114" s="29"/>
    </row>
    <row r="9115" spans="1:10" hidden="1">
      <c r="A9115" s="24"/>
      <c r="H9115" s="70"/>
      <c r="J9115" s="29"/>
    </row>
    <row r="9116" spans="1:10" hidden="1">
      <c r="A9116" s="24"/>
      <c r="H9116" s="70"/>
      <c r="J9116" s="29"/>
    </row>
    <row r="9117" spans="1:10" hidden="1">
      <c r="A9117" s="24"/>
      <c r="H9117" s="70"/>
      <c r="J9117" s="29"/>
    </row>
    <row r="9118" spans="1:10" hidden="1">
      <c r="A9118" s="24"/>
      <c r="H9118" s="70"/>
      <c r="J9118" s="29"/>
    </row>
    <row r="9119" spans="1:10" hidden="1">
      <c r="A9119" s="24"/>
      <c r="H9119" s="70"/>
      <c r="J9119" s="29"/>
    </row>
    <row r="9120" spans="1:10" hidden="1">
      <c r="A9120" s="24"/>
      <c r="H9120" s="70"/>
      <c r="J9120" s="29"/>
    </row>
    <row r="9121" spans="1:10" hidden="1">
      <c r="A9121" s="24"/>
      <c r="H9121" s="70"/>
      <c r="J9121" s="29"/>
    </row>
    <row r="9122" spans="1:10" hidden="1">
      <c r="A9122" s="24"/>
      <c r="H9122" s="70"/>
      <c r="J9122" s="29"/>
    </row>
    <row r="9123" spans="1:10" hidden="1">
      <c r="A9123" s="24"/>
      <c r="H9123" s="70"/>
      <c r="J9123" s="29"/>
    </row>
    <row r="9124" spans="1:10" hidden="1">
      <c r="A9124" s="24"/>
      <c r="H9124" s="70"/>
      <c r="J9124" s="29"/>
    </row>
    <row r="9125" spans="1:10" hidden="1">
      <c r="A9125" s="24"/>
      <c r="H9125" s="70"/>
      <c r="J9125" s="29"/>
    </row>
    <row r="9126" spans="1:10" hidden="1">
      <c r="A9126" s="24"/>
      <c r="H9126" s="70"/>
      <c r="J9126" s="29"/>
    </row>
    <row r="9127" spans="1:10" hidden="1">
      <c r="A9127" s="24"/>
      <c r="H9127" s="70"/>
      <c r="J9127" s="29"/>
    </row>
    <row r="9128" spans="1:10" hidden="1">
      <c r="A9128" s="24"/>
      <c r="H9128" s="70"/>
      <c r="J9128" s="29"/>
    </row>
    <row r="9129" spans="1:10" hidden="1">
      <c r="A9129" s="24"/>
      <c r="H9129" s="70"/>
      <c r="J9129" s="29"/>
    </row>
    <row r="9130" spans="1:10" hidden="1">
      <c r="A9130" s="24"/>
      <c r="H9130" s="70"/>
      <c r="J9130" s="29"/>
    </row>
    <row r="9131" spans="1:10" hidden="1">
      <c r="A9131" s="24"/>
      <c r="H9131" s="70"/>
      <c r="J9131" s="29"/>
    </row>
    <row r="9132" spans="1:10" hidden="1">
      <c r="A9132" s="24"/>
      <c r="H9132" s="70"/>
      <c r="J9132" s="29"/>
    </row>
    <row r="9133" spans="1:10" hidden="1">
      <c r="A9133" s="24"/>
      <c r="H9133" s="70"/>
      <c r="J9133" s="29"/>
    </row>
    <row r="9134" spans="1:10" hidden="1">
      <c r="A9134" s="24"/>
      <c r="H9134" s="70"/>
      <c r="J9134" s="29"/>
    </row>
    <row r="9135" spans="1:10" hidden="1">
      <c r="A9135" s="24"/>
      <c r="H9135" s="70"/>
      <c r="J9135" s="29"/>
    </row>
    <row r="9136" spans="1:10" hidden="1">
      <c r="A9136" s="24"/>
      <c r="H9136" s="70"/>
      <c r="J9136" s="29"/>
    </row>
    <row r="9137" spans="1:10" hidden="1">
      <c r="A9137" s="24"/>
      <c r="H9137" s="70"/>
      <c r="J9137" s="29"/>
    </row>
    <row r="9138" spans="1:10" hidden="1">
      <c r="A9138" s="24"/>
      <c r="H9138" s="70"/>
      <c r="J9138" s="29"/>
    </row>
    <row r="9139" spans="1:10" hidden="1">
      <c r="A9139" s="24"/>
      <c r="H9139" s="70"/>
      <c r="J9139" s="29"/>
    </row>
    <row r="9140" spans="1:10" hidden="1">
      <c r="A9140" s="24"/>
      <c r="H9140" s="70"/>
      <c r="J9140" s="29"/>
    </row>
    <row r="9141" spans="1:10" hidden="1">
      <c r="A9141" s="24"/>
      <c r="H9141" s="70"/>
      <c r="J9141" s="29"/>
    </row>
    <row r="9142" spans="1:10" hidden="1">
      <c r="A9142" s="24"/>
      <c r="H9142" s="70"/>
      <c r="J9142" s="29"/>
    </row>
    <row r="9143" spans="1:10" hidden="1">
      <c r="A9143" s="24"/>
      <c r="H9143" s="70"/>
      <c r="J9143" s="29"/>
    </row>
    <row r="9144" spans="1:10" hidden="1">
      <c r="A9144" s="24"/>
      <c r="H9144" s="70"/>
      <c r="J9144" s="29"/>
    </row>
    <row r="9145" spans="1:10" hidden="1">
      <c r="A9145" s="24"/>
      <c r="H9145" s="70"/>
      <c r="J9145" s="29"/>
    </row>
    <row r="9146" spans="1:10" hidden="1">
      <c r="A9146" s="24"/>
      <c r="H9146" s="70"/>
      <c r="J9146" s="29"/>
    </row>
    <row r="9147" spans="1:10" hidden="1">
      <c r="A9147" s="24"/>
      <c r="H9147" s="70"/>
      <c r="J9147" s="29"/>
    </row>
    <row r="9148" spans="1:10" hidden="1">
      <c r="A9148" s="24"/>
      <c r="H9148" s="70"/>
      <c r="J9148" s="29"/>
    </row>
    <row r="9149" spans="1:10" hidden="1">
      <c r="A9149" s="24"/>
      <c r="H9149" s="70"/>
      <c r="J9149" s="29"/>
    </row>
    <row r="9150" spans="1:10" hidden="1">
      <c r="A9150" s="24"/>
      <c r="H9150" s="70"/>
      <c r="J9150" s="29"/>
    </row>
    <row r="9151" spans="1:10" hidden="1">
      <c r="A9151" s="24"/>
      <c r="H9151" s="70"/>
      <c r="J9151" s="29"/>
    </row>
    <row r="9152" spans="1:10" hidden="1">
      <c r="A9152" s="24"/>
      <c r="H9152" s="70"/>
      <c r="J9152" s="29"/>
    </row>
    <row r="9153" spans="1:10" hidden="1">
      <c r="A9153" s="24"/>
      <c r="H9153" s="70"/>
      <c r="J9153" s="29"/>
    </row>
    <row r="9154" spans="1:10" hidden="1">
      <c r="A9154" s="24"/>
      <c r="H9154" s="70"/>
      <c r="J9154" s="29"/>
    </row>
    <row r="9155" spans="1:10" hidden="1">
      <c r="A9155" s="24"/>
      <c r="H9155" s="70"/>
      <c r="J9155" s="29"/>
    </row>
    <row r="9156" spans="1:10" hidden="1">
      <c r="A9156" s="24"/>
      <c r="H9156" s="70"/>
      <c r="J9156" s="29"/>
    </row>
    <row r="9157" spans="1:10" hidden="1">
      <c r="A9157" s="24"/>
      <c r="H9157" s="70"/>
      <c r="J9157" s="29"/>
    </row>
    <row r="9158" spans="1:10" hidden="1">
      <c r="A9158" s="24"/>
      <c r="H9158" s="70"/>
      <c r="J9158" s="29"/>
    </row>
    <row r="9159" spans="1:10" hidden="1">
      <c r="A9159" s="24"/>
      <c r="H9159" s="70"/>
      <c r="J9159" s="29"/>
    </row>
    <row r="9160" spans="1:10" hidden="1">
      <c r="A9160" s="24"/>
      <c r="H9160" s="70"/>
      <c r="J9160" s="29"/>
    </row>
    <row r="9161" spans="1:10" hidden="1">
      <c r="A9161" s="24"/>
      <c r="H9161" s="70"/>
      <c r="J9161" s="29"/>
    </row>
    <row r="9162" spans="1:10" hidden="1">
      <c r="A9162" s="24"/>
      <c r="H9162" s="70"/>
      <c r="J9162" s="29"/>
    </row>
    <row r="9163" spans="1:10" hidden="1">
      <c r="A9163" s="24"/>
      <c r="H9163" s="70"/>
      <c r="J9163" s="29"/>
    </row>
    <row r="9164" spans="1:10" hidden="1">
      <c r="A9164" s="24"/>
      <c r="H9164" s="70"/>
      <c r="J9164" s="29"/>
    </row>
    <row r="9165" spans="1:10" hidden="1">
      <c r="A9165" s="24"/>
      <c r="H9165" s="70"/>
      <c r="J9165" s="29"/>
    </row>
    <row r="9166" spans="1:10" hidden="1">
      <c r="A9166" s="24"/>
      <c r="H9166" s="70"/>
      <c r="J9166" s="29"/>
    </row>
    <row r="9167" spans="1:10" hidden="1">
      <c r="A9167" s="24"/>
      <c r="H9167" s="70"/>
      <c r="J9167" s="29"/>
    </row>
    <row r="9168" spans="1:10" hidden="1">
      <c r="A9168" s="24"/>
      <c r="H9168" s="70"/>
      <c r="J9168" s="29"/>
    </row>
    <row r="9169" spans="1:10" hidden="1">
      <c r="A9169" s="24"/>
      <c r="H9169" s="70"/>
      <c r="J9169" s="29"/>
    </row>
    <row r="9170" spans="1:10" hidden="1">
      <c r="A9170" s="24"/>
      <c r="H9170" s="70"/>
      <c r="J9170" s="29"/>
    </row>
    <row r="9171" spans="1:10" hidden="1">
      <c r="A9171" s="24"/>
      <c r="H9171" s="70"/>
      <c r="J9171" s="29"/>
    </row>
    <row r="9172" spans="1:10" hidden="1">
      <c r="A9172" s="24"/>
      <c r="H9172" s="70"/>
      <c r="J9172" s="29"/>
    </row>
    <row r="9173" spans="1:10" hidden="1">
      <c r="A9173" s="24"/>
      <c r="H9173" s="70"/>
      <c r="J9173" s="29"/>
    </row>
    <row r="9174" spans="1:10" hidden="1">
      <c r="A9174" s="24"/>
      <c r="H9174" s="70"/>
      <c r="J9174" s="29"/>
    </row>
    <row r="9175" spans="1:10" hidden="1">
      <c r="A9175" s="24"/>
      <c r="H9175" s="70"/>
      <c r="J9175" s="29"/>
    </row>
    <row r="9176" spans="1:10" hidden="1">
      <c r="A9176" s="24"/>
      <c r="H9176" s="70"/>
      <c r="J9176" s="29"/>
    </row>
    <row r="9177" spans="1:10" hidden="1">
      <c r="A9177" s="24"/>
      <c r="H9177" s="70"/>
      <c r="J9177" s="29"/>
    </row>
    <row r="9178" spans="1:10" hidden="1">
      <c r="A9178" s="24"/>
      <c r="H9178" s="70"/>
      <c r="J9178" s="29"/>
    </row>
    <row r="9179" spans="1:10" hidden="1">
      <c r="A9179" s="24"/>
      <c r="H9179" s="70"/>
      <c r="J9179" s="29"/>
    </row>
    <row r="9180" spans="1:10" hidden="1">
      <c r="A9180" s="24"/>
      <c r="H9180" s="70"/>
      <c r="J9180" s="29"/>
    </row>
    <row r="9181" spans="1:10" hidden="1">
      <c r="A9181" s="24"/>
      <c r="H9181" s="70"/>
      <c r="J9181" s="29"/>
    </row>
    <row r="9182" spans="1:10" hidden="1">
      <c r="A9182" s="24"/>
      <c r="H9182" s="70"/>
      <c r="J9182" s="29"/>
    </row>
    <row r="9183" spans="1:10" hidden="1">
      <c r="A9183" s="24"/>
      <c r="H9183" s="70"/>
      <c r="J9183" s="29"/>
    </row>
    <row r="9184" spans="1:10" hidden="1">
      <c r="A9184" s="24"/>
      <c r="H9184" s="70"/>
      <c r="J9184" s="29"/>
    </row>
    <row r="9185" spans="1:10" hidden="1">
      <c r="A9185" s="24"/>
      <c r="H9185" s="70"/>
      <c r="J9185" s="29"/>
    </row>
    <row r="9186" spans="1:10" hidden="1">
      <c r="A9186" s="24"/>
      <c r="H9186" s="70"/>
      <c r="J9186" s="29"/>
    </row>
    <row r="9187" spans="1:10" hidden="1">
      <c r="A9187" s="24"/>
      <c r="H9187" s="70"/>
      <c r="J9187" s="29"/>
    </row>
    <row r="9188" spans="1:10" hidden="1">
      <c r="A9188" s="24"/>
      <c r="H9188" s="70"/>
      <c r="J9188" s="29"/>
    </row>
    <row r="9189" spans="1:10" hidden="1">
      <c r="A9189" s="24"/>
      <c r="H9189" s="70"/>
      <c r="J9189" s="29"/>
    </row>
    <row r="9190" spans="1:10" hidden="1">
      <c r="A9190" s="24"/>
      <c r="H9190" s="70"/>
      <c r="J9190" s="29"/>
    </row>
    <row r="9191" spans="1:10" hidden="1">
      <c r="A9191" s="24"/>
      <c r="H9191" s="70"/>
      <c r="J9191" s="29"/>
    </row>
    <row r="9192" spans="1:10" hidden="1">
      <c r="A9192" s="24"/>
      <c r="H9192" s="70"/>
      <c r="J9192" s="29"/>
    </row>
    <row r="9193" spans="1:10" hidden="1">
      <c r="A9193" s="24"/>
      <c r="H9193" s="70"/>
      <c r="J9193" s="29"/>
    </row>
    <row r="9194" spans="1:10" hidden="1">
      <c r="A9194" s="24"/>
      <c r="H9194" s="70"/>
      <c r="J9194" s="29"/>
    </row>
    <row r="9195" spans="1:10" hidden="1">
      <c r="A9195" s="24"/>
      <c r="H9195" s="70"/>
      <c r="J9195" s="29"/>
    </row>
    <row r="9196" spans="1:10" hidden="1">
      <c r="A9196" s="24"/>
      <c r="H9196" s="70"/>
      <c r="J9196" s="29"/>
    </row>
    <row r="9197" spans="1:10" hidden="1">
      <c r="A9197" s="24"/>
      <c r="H9197" s="70"/>
      <c r="J9197" s="29"/>
    </row>
    <row r="9198" spans="1:10" hidden="1">
      <c r="A9198" s="24"/>
      <c r="H9198" s="70"/>
      <c r="J9198" s="29"/>
    </row>
    <row r="9199" spans="1:10" hidden="1">
      <c r="A9199" s="24"/>
      <c r="H9199" s="70"/>
      <c r="J9199" s="29"/>
    </row>
    <row r="9200" spans="1:10" hidden="1">
      <c r="A9200" s="24"/>
      <c r="H9200" s="70"/>
      <c r="J9200" s="29"/>
    </row>
    <row r="9201" spans="1:10" hidden="1">
      <c r="A9201" s="24"/>
      <c r="H9201" s="70"/>
      <c r="J9201" s="29"/>
    </row>
    <row r="9202" spans="1:10" hidden="1">
      <c r="A9202" s="24"/>
      <c r="H9202" s="70"/>
      <c r="J9202" s="29"/>
    </row>
    <row r="9203" spans="1:10" hidden="1">
      <c r="A9203" s="24"/>
      <c r="H9203" s="70"/>
      <c r="J9203" s="29"/>
    </row>
    <row r="9204" spans="1:10" hidden="1">
      <c r="A9204" s="24"/>
      <c r="H9204" s="70"/>
      <c r="J9204" s="29"/>
    </row>
    <row r="9205" spans="1:10" hidden="1">
      <c r="A9205" s="24"/>
      <c r="H9205" s="70"/>
      <c r="J9205" s="29"/>
    </row>
    <row r="9206" spans="1:10" hidden="1">
      <c r="A9206" s="24"/>
      <c r="H9206" s="70"/>
      <c r="J9206" s="29"/>
    </row>
    <row r="9207" spans="1:10" hidden="1">
      <c r="A9207" s="24"/>
      <c r="H9207" s="70"/>
      <c r="J9207" s="29"/>
    </row>
    <row r="9208" spans="1:10" hidden="1">
      <c r="A9208" s="24"/>
      <c r="H9208" s="70"/>
      <c r="J9208" s="29"/>
    </row>
    <row r="9209" spans="1:10" hidden="1">
      <c r="A9209" s="24"/>
      <c r="H9209" s="70"/>
      <c r="J9209" s="29"/>
    </row>
    <row r="9210" spans="1:10" hidden="1">
      <c r="A9210" s="24"/>
      <c r="H9210" s="70"/>
      <c r="J9210" s="29"/>
    </row>
    <row r="9211" spans="1:10" hidden="1">
      <c r="A9211" s="24"/>
      <c r="H9211" s="70"/>
      <c r="J9211" s="29"/>
    </row>
    <row r="9212" spans="1:10" hidden="1">
      <c r="A9212" s="24"/>
      <c r="H9212" s="70"/>
      <c r="J9212" s="29"/>
    </row>
    <row r="9213" spans="1:10" hidden="1">
      <c r="A9213" s="24"/>
      <c r="H9213" s="70"/>
      <c r="J9213" s="29"/>
    </row>
    <row r="9214" spans="1:10" hidden="1">
      <c r="A9214" s="24"/>
      <c r="H9214" s="70"/>
      <c r="J9214" s="29"/>
    </row>
    <row r="9215" spans="1:10" hidden="1">
      <c r="A9215" s="24"/>
      <c r="H9215" s="70"/>
      <c r="J9215" s="29"/>
    </row>
    <row r="9216" spans="1:10" hidden="1">
      <c r="A9216" s="24"/>
      <c r="H9216" s="70"/>
      <c r="J9216" s="29"/>
    </row>
    <row r="9217" spans="1:10" hidden="1">
      <c r="A9217" s="24"/>
      <c r="H9217" s="70"/>
      <c r="J9217" s="29"/>
    </row>
    <row r="9218" spans="1:10" hidden="1">
      <c r="A9218" s="24"/>
      <c r="H9218" s="70"/>
      <c r="J9218" s="29"/>
    </row>
    <row r="9219" spans="1:10" hidden="1">
      <c r="A9219" s="24"/>
      <c r="H9219" s="70"/>
      <c r="J9219" s="29"/>
    </row>
    <row r="9220" spans="1:10" hidden="1">
      <c r="A9220" s="24"/>
      <c r="H9220" s="70"/>
      <c r="J9220" s="29"/>
    </row>
    <row r="9221" spans="1:10" hidden="1">
      <c r="A9221" s="24"/>
      <c r="H9221" s="70"/>
      <c r="J9221" s="29"/>
    </row>
    <row r="9222" spans="1:10" hidden="1">
      <c r="A9222" s="24"/>
      <c r="H9222" s="70"/>
      <c r="J9222" s="29"/>
    </row>
    <row r="9223" spans="1:10" hidden="1">
      <c r="A9223" s="24"/>
      <c r="H9223" s="70"/>
      <c r="J9223" s="29"/>
    </row>
    <row r="9224" spans="1:10" hidden="1">
      <c r="A9224" s="24"/>
      <c r="H9224" s="70"/>
      <c r="J9224" s="29"/>
    </row>
    <row r="9225" spans="1:10" hidden="1">
      <c r="A9225" s="24"/>
      <c r="H9225" s="70"/>
      <c r="J9225" s="29"/>
    </row>
    <row r="9226" spans="1:10" hidden="1">
      <c r="A9226" s="24"/>
      <c r="H9226" s="70"/>
      <c r="J9226" s="29"/>
    </row>
    <row r="9227" spans="1:10" hidden="1">
      <c r="A9227" s="24"/>
      <c r="H9227" s="70"/>
      <c r="J9227" s="29"/>
    </row>
    <row r="9228" spans="1:10" hidden="1">
      <c r="A9228" s="24"/>
      <c r="H9228" s="70"/>
      <c r="J9228" s="29"/>
    </row>
    <row r="9229" spans="1:10" hidden="1">
      <c r="A9229" s="24"/>
      <c r="H9229" s="70"/>
      <c r="J9229" s="29"/>
    </row>
    <row r="9230" spans="1:10" hidden="1">
      <c r="A9230" s="24"/>
      <c r="H9230" s="70"/>
      <c r="J9230" s="29"/>
    </row>
    <row r="9231" spans="1:10" hidden="1">
      <c r="A9231" s="24"/>
      <c r="H9231" s="70"/>
      <c r="J9231" s="29"/>
    </row>
    <row r="9232" spans="1:10" hidden="1">
      <c r="A9232" s="24"/>
      <c r="H9232" s="70"/>
      <c r="J9232" s="29"/>
    </row>
    <row r="9233" spans="1:10" hidden="1">
      <c r="A9233" s="24"/>
      <c r="H9233" s="70"/>
      <c r="J9233" s="29"/>
    </row>
    <row r="9234" spans="1:10" hidden="1">
      <c r="A9234" s="24"/>
      <c r="H9234" s="70"/>
      <c r="J9234" s="29"/>
    </row>
    <row r="9235" spans="1:10" hidden="1">
      <c r="A9235" s="24"/>
      <c r="H9235" s="70"/>
      <c r="J9235" s="29"/>
    </row>
    <row r="9236" spans="1:10" hidden="1">
      <c r="A9236" s="24"/>
      <c r="H9236" s="70"/>
      <c r="J9236" s="29"/>
    </row>
    <row r="9237" spans="1:10" hidden="1">
      <c r="A9237" s="24"/>
      <c r="H9237" s="70"/>
      <c r="J9237" s="29"/>
    </row>
    <row r="9238" spans="1:10" hidden="1">
      <c r="A9238" s="24"/>
      <c r="H9238" s="70"/>
      <c r="J9238" s="29"/>
    </row>
    <row r="9239" spans="1:10" hidden="1">
      <c r="A9239" s="24"/>
      <c r="H9239" s="70"/>
      <c r="J9239" s="29"/>
    </row>
    <row r="9240" spans="1:10" hidden="1">
      <c r="A9240" s="24"/>
      <c r="H9240" s="70"/>
      <c r="J9240" s="29"/>
    </row>
    <row r="9241" spans="1:10" hidden="1">
      <c r="A9241" s="24"/>
      <c r="H9241" s="70"/>
      <c r="J9241" s="29"/>
    </row>
    <row r="9242" spans="1:10" hidden="1">
      <c r="A9242" s="24"/>
      <c r="H9242" s="70"/>
      <c r="J9242" s="29"/>
    </row>
    <row r="9243" spans="1:10" hidden="1">
      <c r="A9243" s="24"/>
      <c r="H9243" s="70"/>
      <c r="J9243" s="29"/>
    </row>
    <row r="9244" spans="1:10" hidden="1">
      <c r="A9244" s="24"/>
      <c r="H9244" s="70"/>
      <c r="J9244" s="29"/>
    </row>
    <row r="9245" spans="1:10" hidden="1">
      <c r="A9245" s="24"/>
      <c r="H9245" s="70"/>
      <c r="J9245" s="29"/>
    </row>
    <row r="9246" spans="1:10" hidden="1">
      <c r="A9246" s="24"/>
      <c r="H9246" s="70"/>
      <c r="J9246" s="29"/>
    </row>
    <row r="9247" spans="1:10" hidden="1">
      <c r="A9247" s="24"/>
      <c r="H9247" s="70"/>
      <c r="J9247" s="29"/>
    </row>
    <row r="9248" spans="1:10" hidden="1">
      <c r="A9248" s="24"/>
      <c r="H9248" s="70"/>
      <c r="J9248" s="29"/>
    </row>
    <row r="9249" spans="1:10" hidden="1">
      <c r="A9249" s="24"/>
      <c r="H9249" s="70"/>
      <c r="J9249" s="29"/>
    </row>
    <row r="9250" spans="1:10" hidden="1">
      <c r="A9250" s="24"/>
      <c r="H9250" s="70"/>
      <c r="J9250" s="29"/>
    </row>
    <row r="9251" spans="1:10" hidden="1">
      <c r="A9251" s="24"/>
      <c r="H9251" s="70"/>
      <c r="J9251" s="29"/>
    </row>
    <row r="9252" spans="1:10" hidden="1">
      <c r="A9252" s="24"/>
      <c r="H9252" s="70"/>
      <c r="J9252" s="29"/>
    </row>
    <row r="9253" spans="1:10" hidden="1">
      <c r="A9253" s="24"/>
      <c r="H9253" s="70"/>
      <c r="J9253" s="29"/>
    </row>
    <row r="9254" spans="1:10" hidden="1">
      <c r="A9254" s="24"/>
      <c r="H9254" s="70"/>
      <c r="J9254" s="29"/>
    </row>
    <row r="9255" spans="1:10" hidden="1">
      <c r="A9255" s="24"/>
      <c r="H9255" s="70"/>
      <c r="J9255" s="29"/>
    </row>
    <row r="9256" spans="1:10" hidden="1">
      <c r="A9256" s="24"/>
      <c r="H9256" s="70"/>
      <c r="J9256" s="29"/>
    </row>
    <row r="9257" spans="1:10" hidden="1">
      <c r="A9257" s="24"/>
      <c r="H9257" s="70"/>
      <c r="J9257" s="29"/>
    </row>
    <row r="9258" spans="1:10" hidden="1">
      <c r="A9258" s="24"/>
      <c r="H9258" s="70"/>
      <c r="J9258" s="29"/>
    </row>
    <row r="9259" spans="1:10" hidden="1">
      <c r="A9259" s="24"/>
      <c r="H9259" s="70"/>
      <c r="J9259" s="29"/>
    </row>
    <row r="9260" spans="1:10" hidden="1">
      <c r="A9260" s="24"/>
      <c r="H9260" s="70"/>
      <c r="J9260" s="29"/>
    </row>
    <row r="9261" spans="1:10" hidden="1">
      <c r="A9261" s="24"/>
      <c r="H9261" s="70"/>
      <c r="J9261" s="29"/>
    </row>
    <row r="9262" spans="1:10" hidden="1">
      <c r="A9262" s="24"/>
      <c r="H9262" s="70"/>
      <c r="J9262" s="29"/>
    </row>
    <row r="9263" spans="1:10" hidden="1">
      <c r="A9263" s="24"/>
      <c r="H9263" s="70"/>
      <c r="J9263" s="29"/>
    </row>
    <row r="9264" spans="1:10" hidden="1">
      <c r="A9264" s="24"/>
      <c r="H9264" s="70"/>
      <c r="J9264" s="29"/>
    </row>
    <row r="9265" spans="1:10" hidden="1">
      <c r="A9265" s="24"/>
      <c r="H9265" s="70"/>
      <c r="J9265" s="29"/>
    </row>
    <row r="9266" spans="1:10" hidden="1">
      <c r="A9266" s="24"/>
      <c r="H9266" s="70"/>
      <c r="J9266" s="29"/>
    </row>
    <row r="9267" spans="1:10" hidden="1">
      <c r="A9267" s="24"/>
      <c r="H9267" s="70"/>
      <c r="J9267" s="29"/>
    </row>
    <row r="9268" spans="1:10" hidden="1">
      <c r="A9268" s="24"/>
      <c r="H9268" s="70"/>
      <c r="J9268" s="29"/>
    </row>
    <row r="9269" spans="1:10" hidden="1">
      <c r="A9269" s="24"/>
      <c r="H9269" s="70"/>
      <c r="J9269" s="29"/>
    </row>
    <row r="9270" spans="1:10" hidden="1">
      <c r="A9270" s="24"/>
      <c r="H9270" s="70"/>
      <c r="J9270" s="29"/>
    </row>
    <row r="9271" spans="1:10" hidden="1">
      <c r="A9271" s="24"/>
      <c r="H9271" s="70"/>
      <c r="J9271" s="29"/>
    </row>
    <row r="9272" spans="1:10" hidden="1">
      <c r="A9272" s="24"/>
      <c r="H9272" s="70"/>
      <c r="J9272" s="29"/>
    </row>
    <row r="9273" spans="1:10" hidden="1">
      <c r="A9273" s="24"/>
      <c r="H9273" s="70"/>
      <c r="J9273" s="29"/>
    </row>
    <row r="9274" spans="1:10" hidden="1">
      <c r="A9274" s="24"/>
      <c r="H9274" s="70"/>
      <c r="J9274" s="29"/>
    </row>
    <row r="9275" spans="1:10" hidden="1">
      <c r="A9275" s="24"/>
      <c r="H9275" s="70"/>
      <c r="J9275" s="29"/>
    </row>
    <row r="9276" spans="1:10" hidden="1">
      <c r="A9276" s="24"/>
      <c r="H9276" s="70"/>
      <c r="J9276" s="29"/>
    </row>
    <row r="9277" spans="1:10" hidden="1">
      <c r="A9277" s="24"/>
      <c r="H9277" s="70"/>
      <c r="J9277" s="29"/>
    </row>
    <row r="9278" spans="1:10" hidden="1">
      <c r="A9278" s="24"/>
      <c r="H9278" s="70"/>
      <c r="J9278" s="29"/>
    </row>
    <row r="9279" spans="1:10" hidden="1">
      <c r="A9279" s="24"/>
      <c r="H9279" s="70"/>
      <c r="J9279" s="29"/>
    </row>
    <row r="9280" spans="1:10" hidden="1">
      <c r="A9280" s="24"/>
      <c r="H9280" s="70"/>
      <c r="J9280" s="29"/>
    </row>
    <row r="9281" spans="1:10" hidden="1">
      <c r="A9281" s="24"/>
      <c r="H9281" s="70"/>
      <c r="J9281" s="29"/>
    </row>
    <row r="9282" spans="1:10" hidden="1">
      <c r="A9282" s="24"/>
      <c r="H9282" s="70"/>
      <c r="J9282" s="29"/>
    </row>
    <row r="9283" spans="1:10" hidden="1">
      <c r="A9283" s="24"/>
      <c r="H9283" s="70"/>
      <c r="J9283" s="29"/>
    </row>
    <row r="9284" spans="1:10" hidden="1">
      <c r="A9284" s="24"/>
      <c r="H9284" s="70"/>
      <c r="J9284" s="29"/>
    </row>
    <row r="9285" spans="1:10" hidden="1">
      <c r="A9285" s="24"/>
      <c r="H9285" s="70"/>
      <c r="J9285" s="29"/>
    </row>
    <row r="9286" spans="1:10" hidden="1">
      <c r="A9286" s="24"/>
      <c r="H9286" s="70"/>
      <c r="J9286" s="29"/>
    </row>
    <row r="9287" spans="1:10" hidden="1">
      <c r="A9287" s="24"/>
      <c r="H9287" s="70"/>
      <c r="J9287" s="29"/>
    </row>
    <row r="9288" spans="1:10" hidden="1">
      <c r="A9288" s="24"/>
      <c r="H9288" s="70"/>
      <c r="J9288" s="29"/>
    </row>
    <row r="9289" spans="1:10" hidden="1">
      <c r="A9289" s="24"/>
      <c r="H9289" s="70"/>
      <c r="J9289" s="29"/>
    </row>
    <row r="9290" spans="1:10" hidden="1">
      <c r="A9290" s="24"/>
      <c r="H9290" s="70"/>
      <c r="J9290" s="29"/>
    </row>
    <row r="9291" spans="1:10" hidden="1">
      <c r="A9291" s="24"/>
      <c r="H9291" s="70"/>
      <c r="J9291" s="29"/>
    </row>
    <row r="9292" spans="1:10" hidden="1">
      <c r="A9292" s="24"/>
      <c r="H9292" s="70"/>
      <c r="J9292" s="29"/>
    </row>
    <row r="9293" spans="1:10" hidden="1">
      <c r="A9293" s="24"/>
      <c r="H9293" s="70"/>
      <c r="J9293" s="29"/>
    </row>
    <row r="9294" spans="1:10" hidden="1">
      <c r="A9294" s="24"/>
      <c r="H9294" s="70"/>
      <c r="J9294" s="29"/>
    </row>
    <row r="9295" spans="1:10" hidden="1">
      <c r="A9295" s="24"/>
      <c r="H9295" s="70"/>
      <c r="J9295" s="29"/>
    </row>
    <row r="9296" spans="1:10" hidden="1">
      <c r="A9296" s="24"/>
      <c r="H9296" s="70"/>
      <c r="J9296" s="29"/>
    </row>
    <row r="9297" spans="1:10" hidden="1">
      <c r="A9297" s="24"/>
      <c r="H9297" s="70"/>
      <c r="J9297" s="29"/>
    </row>
    <row r="9298" spans="1:10" hidden="1">
      <c r="A9298" s="24"/>
      <c r="H9298" s="70"/>
      <c r="J9298" s="29"/>
    </row>
    <row r="9299" spans="1:10" hidden="1">
      <c r="A9299" s="24"/>
      <c r="H9299" s="70"/>
      <c r="J9299" s="29"/>
    </row>
    <row r="9300" spans="1:10" hidden="1">
      <c r="A9300" s="24"/>
      <c r="H9300" s="70"/>
      <c r="J9300" s="29"/>
    </row>
    <row r="9301" spans="1:10" hidden="1">
      <c r="A9301" s="24"/>
      <c r="H9301" s="70"/>
      <c r="J9301" s="29"/>
    </row>
    <row r="9302" spans="1:10" hidden="1">
      <c r="A9302" s="24"/>
      <c r="H9302" s="70"/>
      <c r="J9302" s="29"/>
    </row>
    <row r="9303" spans="1:10" hidden="1">
      <c r="A9303" s="24"/>
      <c r="H9303" s="70"/>
      <c r="J9303" s="29"/>
    </row>
    <row r="9304" spans="1:10" hidden="1">
      <c r="A9304" s="24"/>
      <c r="H9304" s="70"/>
      <c r="J9304" s="29"/>
    </row>
    <row r="9305" spans="1:10" hidden="1">
      <c r="A9305" s="24"/>
      <c r="H9305" s="70"/>
      <c r="J9305" s="29"/>
    </row>
    <row r="9306" spans="1:10" hidden="1">
      <c r="A9306" s="24"/>
      <c r="H9306" s="70"/>
      <c r="J9306" s="29"/>
    </row>
    <row r="9307" spans="1:10" hidden="1">
      <c r="A9307" s="24"/>
      <c r="H9307" s="70"/>
      <c r="J9307" s="29"/>
    </row>
    <row r="9308" spans="1:10" hidden="1">
      <c r="A9308" s="24"/>
      <c r="H9308" s="70"/>
      <c r="J9308" s="29"/>
    </row>
    <row r="9309" spans="1:10" hidden="1">
      <c r="A9309" s="24"/>
      <c r="H9309" s="70"/>
      <c r="J9309" s="29"/>
    </row>
    <row r="9310" spans="1:10" hidden="1">
      <c r="A9310" s="24"/>
      <c r="H9310" s="70"/>
      <c r="J9310" s="29"/>
    </row>
    <row r="9311" spans="1:10" hidden="1">
      <c r="A9311" s="24"/>
      <c r="H9311" s="70"/>
      <c r="J9311" s="29"/>
    </row>
    <row r="9312" spans="1:10" hidden="1">
      <c r="A9312" s="24"/>
      <c r="H9312" s="70"/>
      <c r="J9312" s="29"/>
    </row>
    <row r="9313" spans="1:10" hidden="1">
      <c r="A9313" s="24"/>
      <c r="H9313" s="70"/>
      <c r="J9313" s="29"/>
    </row>
    <row r="9314" spans="1:10" hidden="1">
      <c r="A9314" s="24"/>
      <c r="H9314" s="70"/>
      <c r="J9314" s="29"/>
    </row>
    <row r="9315" spans="1:10" hidden="1">
      <c r="A9315" s="24"/>
      <c r="H9315" s="70"/>
      <c r="J9315" s="29"/>
    </row>
    <row r="9316" spans="1:10" hidden="1">
      <c r="A9316" s="24"/>
      <c r="H9316" s="70"/>
      <c r="J9316" s="29"/>
    </row>
    <row r="9317" spans="1:10" hidden="1">
      <c r="A9317" s="24"/>
      <c r="H9317" s="70"/>
      <c r="J9317" s="29"/>
    </row>
    <row r="9318" spans="1:10" hidden="1">
      <c r="A9318" s="24"/>
      <c r="H9318" s="70"/>
      <c r="J9318" s="29"/>
    </row>
    <row r="9319" spans="1:10" hidden="1">
      <c r="A9319" s="24"/>
      <c r="H9319" s="70"/>
      <c r="J9319" s="29"/>
    </row>
    <row r="9320" spans="1:10" hidden="1">
      <c r="A9320" s="24"/>
      <c r="H9320" s="70"/>
      <c r="J9320" s="29"/>
    </row>
    <row r="9321" spans="1:10" hidden="1">
      <c r="A9321" s="24"/>
      <c r="H9321" s="70"/>
      <c r="J9321" s="29"/>
    </row>
    <row r="9322" spans="1:10" hidden="1">
      <c r="A9322" s="24"/>
      <c r="H9322" s="70"/>
      <c r="J9322" s="29"/>
    </row>
    <row r="9323" spans="1:10" hidden="1">
      <c r="A9323" s="24"/>
      <c r="H9323" s="70"/>
      <c r="J9323" s="29"/>
    </row>
    <row r="9324" spans="1:10" hidden="1">
      <c r="A9324" s="24"/>
      <c r="H9324" s="70"/>
      <c r="J9324" s="29"/>
    </row>
    <row r="9325" spans="1:10" hidden="1">
      <c r="A9325" s="24"/>
      <c r="H9325" s="70"/>
      <c r="J9325" s="29"/>
    </row>
    <row r="9326" spans="1:10" hidden="1">
      <c r="A9326" s="24"/>
      <c r="H9326" s="70"/>
      <c r="J9326" s="29"/>
    </row>
    <row r="9327" spans="1:10" hidden="1">
      <c r="A9327" s="24"/>
      <c r="H9327" s="70"/>
      <c r="J9327" s="29"/>
    </row>
    <row r="9328" spans="1:10" hidden="1">
      <c r="A9328" s="24"/>
      <c r="H9328" s="70"/>
      <c r="J9328" s="29"/>
    </row>
    <row r="9329" spans="1:10" hidden="1">
      <c r="A9329" s="24"/>
      <c r="H9329" s="70"/>
      <c r="J9329" s="29"/>
    </row>
    <row r="9330" spans="1:10" hidden="1">
      <c r="A9330" s="24"/>
      <c r="H9330" s="70"/>
      <c r="J9330" s="29"/>
    </row>
    <row r="9331" spans="1:10" hidden="1">
      <c r="A9331" s="24"/>
      <c r="H9331" s="70"/>
      <c r="J9331" s="29"/>
    </row>
    <row r="9332" spans="1:10" hidden="1">
      <c r="A9332" s="24"/>
      <c r="H9332" s="70"/>
      <c r="J9332" s="29"/>
    </row>
    <row r="9333" spans="1:10" hidden="1">
      <c r="A9333" s="24"/>
      <c r="H9333" s="70"/>
      <c r="J9333" s="29"/>
    </row>
    <row r="9334" spans="1:10" hidden="1">
      <c r="A9334" s="24"/>
      <c r="H9334" s="70"/>
      <c r="J9334" s="29"/>
    </row>
    <row r="9335" spans="1:10" hidden="1">
      <c r="A9335" s="24"/>
      <c r="H9335" s="70"/>
      <c r="J9335" s="29"/>
    </row>
    <row r="9336" spans="1:10" hidden="1">
      <c r="A9336" s="24"/>
      <c r="H9336" s="70"/>
      <c r="J9336" s="29"/>
    </row>
    <row r="9337" spans="1:10" hidden="1">
      <c r="A9337" s="24"/>
      <c r="H9337" s="70"/>
      <c r="J9337" s="29"/>
    </row>
    <row r="9338" spans="1:10" hidden="1">
      <c r="A9338" s="24"/>
      <c r="H9338" s="70"/>
      <c r="J9338" s="29"/>
    </row>
    <row r="9339" spans="1:10" hidden="1">
      <c r="A9339" s="24"/>
      <c r="H9339" s="70"/>
      <c r="J9339" s="29"/>
    </row>
    <row r="9340" spans="1:10" hidden="1">
      <c r="A9340" s="24"/>
      <c r="H9340" s="70"/>
      <c r="J9340" s="29"/>
    </row>
    <row r="9341" spans="1:10" hidden="1">
      <c r="A9341" s="24"/>
      <c r="H9341" s="70"/>
      <c r="J9341" s="29"/>
    </row>
    <row r="9342" spans="1:10" hidden="1">
      <c r="A9342" s="24"/>
      <c r="H9342" s="70"/>
      <c r="J9342" s="29"/>
    </row>
    <row r="9343" spans="1:10" hidden="1">
      <c r="A9343" s="24"/>
      <c r="H9343" s="70"/>
      <c r="J9343" s="29"/>
    </row>
    <row r="9344" spans="1:10" hidden="1">
      <c r="A9344" s="24"/>
      <c r="H9344" s="70"/>
      <c r="J9344" s="29"/>
    </row>
    <row r="9345" spans="1:10" hidden="1">
      <c r="A9345" s="24"/>
      <c r="H9345" s="70"/>
      <c r="J9345" s="29"/>
    </row>
    <row r="9346" spans="1:10" hidden="1">
      <c r="A9346" s="24"/>
      <c r="H9346" s="70"/>
      <c r="J9346" s="29"/>
    </row>
    <row r="9347" spans="1:10" hidden="1">
      <c r="A9347" s="24"/>
      <c r="H9347" s="70"/>
      <c r="J9347" s="29"/>
    </row>
    <row r="9348" spans="1:10" hidden="1">
      <c r="A9348" s="24"/>
      <c r="H9348" s="70"/>
      <c r="J9348" s="29"/>
    </row>
    <row r="9349" spans="1:10" hidden="1">
      <c r="A9349" s="24"/>
      <c r="H9349" s="70"/>
      <c r="J9349" s="29"/>
    </row>
    <row r="9350" spans="1:10" hidden="1">
      <c r="A9350" s="24"/>
      <c r="H9350" s="70"/>
      <c r="J9350" s="29"/>
    </row>
    <row r="9351" spans="1:10" hidden="1">
      <c r="A9351" s="24"/>
      <c r="H9351" s="70"/>
      <c r="J9351" s="29"/>
    </row>
    <row r="9352" spans="1:10" hidden="1">
      <c r="A9352" s="24"/>
      <c r="H9352" s="70"/>
      <c r="J9352" s="29"/>
    </row>
    <row r="9353" spans="1:10" hidden="1">
      <c r="A9353" s="24"/>
      <c r="H9353" s="70"/>
      <c r="J9353" s="29"/>
    </row>
    <row r="9354" spans="1:10" hidden="1">
      <c r="A9354" s="24"/>
      <c r="H9354" s="70"/>
      <c r="J9354" s="29"/>
    </row>
    <row r="9355" spans="1:10" hidden="1">
      <c r="A9355" s="24"/>
      <c r="H9355" s="70"/>
      <c r="J9355" s="29"/>
    </row>
    <row r="9356" spans="1:10" hidden="1">
      <c r="A9356" s="24"/>
      <c r="H9356" s="70"/>
      <c r="J9356" s="29"/>
    </row>
    <row r="9357" spans="1:10" hidden="1">
      <c r="A9357" s="24"/>
      <c r="H9357" s="70"/>
      <c r="J9357" s="29"/>
    </row>
    <row r="9358" spans="1:10" hidden="1">
      <c r="A9358" s="24"/>
      <c r="H9358" s="70"/>
      <c r="J9358" s="29"/>
    </row>
    <row r="9359" spans="1:10" hidden="1">
      <c r="A9359" s="24"/>
      <c r="H9359" s="70"/>
      <c r="J9359" s="29"/>
    </row>
    <row r="9360" spans="1:10" hidden="1">
      <c r="A9360" s="24"/>
      <c r="H9360" s="70"/>
      <c r="J9360" s="29"/>
    </row>
    <row r="9361" spans="1:10" hidden="1">
      <c r="A9361" s="24"/>
      <c r="H9361" s="70"/>
      <c r="J9361" s="29"/>
    </row>
    <row r="9362" spans="1:10" hidden="1">
      <c r="A9362" s="24"/>
      <c r="H9362" s="70"/>
      <c r="J9362" s="29"/>
    </row>
    <row r="9363" spans="1:10" hidden="1">
      <c r="A9363" s="24"/>
      <c r="H9363" s="70"/>
      <c r="J9363" s="29"/>
    </row>
    <row r="9364" spans="1:10" hidden="1">
      <c r="A9364" s="24"/>
      <c r="H9364" s="70"/>
      <c r="J9364" s="29"/>
    </row>
    <row r="9365" spans="1:10" hidden="1">
      <c r="A9365" s="24"/>
      <c r="H9365" s="70"/>
      <c r="J9365" s="29"/>
    </row>
    <row r="9366" spans="1:10" hidden="1">
      <c r="A9366" s="24"/>
      <c r="H9366" s="70"/>
      <c r="J9366" s="29"/>
    </row>
    <row r="9367" spans="1:10" hidden="1">
      <c r="A9367" s="24"/>
      <c r="H9367" s="70"/>
      <c r="J9367" s="29"/>
    </row>
    <row r="9368" spans="1:10" hidden="1">
      <c r="A9368" s="24"/>
      <c r="H9368" s="70"/>
      <c r="J9368" s="29"/>
    </row>
    <row r="9369" spans="1:10" hidden="1">
      <c r="A9369" s="24"/>
      <c r="H9369" s="70"/>
      <c r="J9369" s="29"/>
    </row>
    <row r="9370" spans="1:10" hidden="1">
      <c r="A9370" s="24"/>
      <c r="H9370" s="70"/>
      <c r="J9370" s="29"/>
    </row>
    <row r="9371" spans="1:10" hidden="1">
      <c r="A9371" s="24"/>
      <c r="H9371" s="70"/>
      <c r="J9371" s="29"/>
    </row>
    <row r="9372" spans="1:10" hidden="1">
      <c r="A9372" s="24"/>
      <c r="H9372" s="70"/>
      <c r="J9372" s="29"/>
    </row>
    <row r="9373" spans="1:10" hidden="1">
      <c r="A9373" s="24"/>
      <c r="H9373" s="70"/>
      <c r="J9373" s="29"/>
    </row>
    <row r="9374" spans="1:10" hidden="1">
      <c r="A9374" s="24"/>
      <c r="H9374" s="70"/>
      <c r="J9374" s="29"/>
    </row>
    <row r="9375" spans="1:10" hidden="1">
      <c r="A9375" s="24"/>
      <c r="H9375" s="70"/>
      <c r="J9375" s="29"/>
    </row>
    <row r="9376" spans="1:10" hidden="1">
      <c r="A9376" s="24"/>
      <c r="H9376" s="70"/>
      <c r="J9376" s="29"/>
    </row>
    <row r="9377" spans="1:10" hidden="1">
      <c r="A9377" s="24"/>
      <c r="H9377" s="70"/>
      <c r="J9377" s="29"/>
    </row>
    <row r="9378" spans="1:10" hidden="1">
      <c r="A9378" s="24"/>
      <c r="H9378" s="70"/>
      <c r="J9378" s="29"/>
    </row>
    <row r="9379" spans="1:10" hidden="1">
      <c r="A9379" s="24"/>
      <c r="H9379" s="70"/>
      <c r="J9379" s="29"/>
    </row>
    <row r="9380" spans="1:10" hidden="1">
      <c r="A9380" s="24"/>
      <c r="H9380" s="70"/>
      <c r="J9380" s="29"/>
    </row>
    <row r="9381" spans="1:10" hidden="1">
      <c r="A9381" s="24"/>
      <c r="H9381" s="70"/>
      <c r="J9381" s="29"/>
    </row>
    <row r="9382" spans="1:10" hidden="1">
      <c r="A9382" s="24"/>
      <c r="H9382" s="70"/>
      <c r="J9382" s="29"/>
    </row>
    <row r="9383" spans="1:10" hidden="1">
      <c r="A9383" s="24"/>
      <c r="H9383" s="70"/>
      <c r="J9383" s="29"/>
    </row>
    <row r="9384" spans="1:10" hidden="1">
      <c r="A9384" s="24"/>
      <c r="H9384" s="70"/>
      <c r="J9384" s="29"/>
    </row>
    <row r="9385" spans="1:10" hidden="1">
      <c r="A9385" s="24"/>
      <c r="H9385" s="70"/>
      <c r="J9385" s="29"/>
    </row>
    <row r="9386" spans="1:10" hidden="1">
      <c r="A9386" s="24"/>
      <c r="H9386" s="70"/>
      <c r="J9386" s="29"/>
    </row>
    <row r="9387" spans="1:10" hidden="1">
      <c r="A9387" s="24"/>
      <c r="H9387" s="70"/>
      <c r="J9387" s="29"/>
    </row>
    <row r="9388" spans="1:10" hidden="1">
      <c r="A9388" s="24"/>
      <c r="H9388" s="70"/>
      <c r="J9388" s="29"/>
    </row>
    <row r="9389" spans="1:10" hidden="1">
      <c r="A9389" s="24"/>
      <c r="H9389" s="70"/>
      <c r="J9389" s="29"/>
    </row>
    <row r="9390" spans="1:10" hidden="1">
      <c r="A9390" s="24"/>
      <c r="H9390" s="70"/>
      <c r="J9390" s="29"/>
    </row>
    <row r="9391" spans="1:10" hidden="1">
      <c r="A9391" s="24"/>
      <c r="H9391" s="70"/>
      <c r="J9391" s="29"/>
    </row>
    <row r="9392" spans="1:10" hidden="1">
      <c r="A9392" s="24"/>
      <c r="H9392" s="70"/>
      <c r="J9392" s="29"/>
    </row>
    <row r="9393" spans="1:10" hidden="1">
      <c r="A9393" s="24"/>
      <c r="H9393" s="70"/>
      <c r="J9393" s="29"/>
    </row>
    <row r="9394" spans="1:10" hidden="1">
      <c r="A9394" s="24"/>
      <c r="H9394" s="70"/>
      <c r="J9394" s="29"/>
    </row>
    <row r="9395" spans="1:10" hidden="1">
      <c r="A9395" s="24"/>
      <c r="H9395" s="70"/>
      <c r="J9395" s="29"/>
    </row>
    <row r="9396" spans="1:10" hidden="1">
      <c r="A9396" s="24"/>
      <c r="H9396" s="70"/>
      <c r="J9396" s="29"/>
    </row>
    <row r="9397" spans="1:10" hidden="1">
      <c r="A9397" s="24"/>
      <c r="H9397" s="70"/>
      <c r="J9397" s="29"/>
    </row>
    <row r="9398" spans="1:10" hidden="1">
      <c r="A9398" s="24"/>
      <c r="H9398" s="70"/>
      <c r="J9398" s="29"/>
    </row>
    <row r="9399" spans="1:10" hidden="1">
      <c r="A9399" s="24"/>
      <c r="H9399" s="70"/>
      <c r="J9399" s="29"/>
    </row>
    <row r="9400" spans="1:10" hidden="1">
      <c r="A9400" s="24"/>
      <c r="H9400" s="70"/>
      <c r="J9400" s="29"/>
    </row>
    <row r="9401" spans="1:10" hidden="1">
      <c r="A9401" s="24"/>
      <c r="H9401" s="70"/>
      <c r="J9401" s="29"/>
    </row>
    <row r="9402" spans="1:10" hidden="1">
      <c r="A9402" s="24"/>
      <c r="H9402" s="70"/>
      <c r="J9402" s="29"/>
    </row>
    <row r="9403" spans="1:10" hidden="1">
      <c r="A9403" s="24"/>
      <c r="H9403" s="70"/>
      <c r="J9403" s="29"/>
    </row>
    <row r="9404" spans="1:10" hidden="1">
      <c r="A9404" s="24"/>
      <c r="H9404" s="70"/>
      <c r="J9404" s="29"/>
    </row>
    <row r="9405" spans="1:10" hidden="1">
      <c r="A9405" s="24"/>
      <c r="H9405" s="70"/>
      <c r="J9405" s="29"/>
    </row>
    <row r="9406" spans="1:10" hidden="1">
      <c r="A9406" s="24"/>
      <c r="H9406" s="70"/>
      <c r="J9406" s="29"/>
    </row>
    <row r="9407" spans="1:10" hidden="1">
      <c r="A9407" s="24"/>
      <c r="H9407" s="70"/>
      <c r="J9407" s="29"/>
    </row>
    <row r="9408" spans="1:10" hidden="1">
      <c r="A9408" s="24"/>
      <c r="H9408" s="70"/>
      <c r="J9408" s="29"/>
    </row>
    <row r="9409" spans="1:10" hidden="1">
      <c r="A9409" s="24"/>
      <c r="H9409" s="70"/>
      <c r="J9409" s="29"/>
    </row>
    <row r="9410" spans="1:10" hidden="1">
      <c r="A9410" s="24"/>
      <c r="H9410" s="70"/>
      <c r="J9410" s="29"/>
    </row>
    <row r="9411" spans="1:10" hidden="1">
      <c r="A9411" s="24"/>
      <c r="H9411" s="70"/>
      <c r="J9411" s="29"/>
    </row>
    <row r="9412" spans="1:10" hidden="1">
      <c r="A9412" s="24"/>
      <c r="H9412" s="70"/>
      <c r="J9412" s="29"/>
    </row>
    <row r="9413" spans="1:10" hidden="1">
      <c r="A9413" s="24"/>
      <c r="H9413" s="70"/>
      <c r="J9413" s="29"/>
    </row>
    <row r="9414" spans="1:10" hidden="1">
      <c r="A9414" s="24"/>
      <c r="H9414" s="70"/>
      <c r="J9414" s="29"/>
    </row>
    <row r="9415" spans="1:10" hidden="1">
      <c r="A9415" s="24"/>
      <c r="H9415" s="70"/>
      <c r="J9415" s="29"/>
    </row>
    <row r="9416" spans="1:10" hidden="1">
      <c r="A9416" s="24"/>
      <c r="H9416" s="70"/>
      <c r="J9416" s="29"/>
    </row>
    <row r="9417" spans="1:10" hidden="1">
      <c r="A9417" s="24"/>
      <c r="H9417" s="70"/>
      <c r="J9417" s="29"/>
    </row>
    <row r="9418" spans="1:10" hidden="1">
      <c r="A9418" s="24"/>
      <c r="H9418" s="70"/>
      <c r="J9418" s="29"/>
    </row>
    <row r="9419" spans="1:10" hidden="1">
      <c r="A9419" s="24"/>
      <c r="H9419" s="70"/>
      <c r="J9419" s="29"/>
    </row>
    <row r="9420" spans="1:10" hidden="1">
      <c r="A9420" s="24"/>
      <c r="H9420" s="70"/>
      <c r="J9420" s="29"/>
    </row>
    <row r="9421" spans="1:10" hidden="1">
      <c r="A9421" s="24"/>
      <c r="H9421" s="70"/>
      <c r="J9421" s="29"/>
    </row>
    <row r="9422" spans="1:10" hidden="1">
      <c r="A9422" s="24"/>
      <c r="H9422" s="70"/>
      <c r="J9422" s="29"/>
    </row>
    <row r="9423" spans="1:10" hidden="1">
      <c r="A9423" s="24"/>
      <c r="H9423" s="70"/>
      <c r="J9423" s="29"/>
    </row>
    <row r="9424" spans="1:10" hidden="1">
      <c r="A9424" s="24"/>
      <c r="H9424" s="70"/>
      <c r="J9424" s="29"/>
    </row>
    <row r="9425" spans="1:10" hidden="1">
      <c r="A9425" s="24"/>
      <c r="H9425" s="70"/>
      <c r="J9425" s="29"/>
    </row>
    <row r="9426" spans="1:10" hidden="1">
      <c r="A9426" s="24"/>
      <c r="H9426" s="70"/>
      <c r="J9426" s="29"/>
    </row>
    <row r="9427" spans="1:10" hidden="1">
      <c r="A9427" s="24"/>
      <c r="H9427" s="70"/>
      <c r="J9427" s="29"/>
    </row>
    <row r="9428" spans="1:10" hidden="1">
      <c r="A9428" s="24"/>
      <c r="H9428" s="70"/>
      <c r="J9428" s="29"/>
    </row>
    <row r="9429" spans="1:10" hidden="1">
      <c r="A9429" s="24"/>
      <c r="H9429" s="70"/>
      <c r="J9429" s="29"/>
    </row>
    <row r="9430" spans="1:10" hidden="1">
      <c r="A9430" s="24"/>
      <c r="H9430" s="70"/>
      <c r="J9430" s="29"/>
    </row>
    <row r="9431" spans="1:10" hidden="1">
      <c r="A9431" s="24"/>
      <c r="H9431" s="70"/>
      <c r="J9431" s="29"/>
    </row>
    <row r="9432" spans="1:10" hidden="1">
      <c r="A9432" s="24"/>
      <c r="H9432" s="70"/>
      <c r="J9432" s="29"/>
    </row>
    <row r="9433" spans="1:10" hidden="1">
      <c r="A9433" s="24"/>
      <c r="H9433" s="70"/>
      <c r="J9433" s="29"/>
    </row>
    <row r="9434" spans="1:10" hidden="1">
      <c r="A9434" s="24"/>
      <c r="H9434" s="70"/>
      <c r="J9434" s="29"/>
    </row>
    <row r="9435" spans="1:10" hidden="1">
      <c r="A9435" s="24"/>
      <c r="H9435" s="70"/>
      <c r="J9435" s="29"/>
    </row>
    <row r="9436" spans="1:10" hidden="1">
      <c r="A9436" s="24"/>
      <c r="H9436" s="70"/>
      <c r="J9436" s="29"/>
    </row>
    <row r="9437" spans="1:10" hidden="1">
      <c r="A9437" s="24"/>
      <c r="H9437" s="70"/>
      <c r="J9437" s="29"/>
    </row>
    <row r="9438" spans="1:10" hidden="1">
      <c r="A9438" s="24"/>
      <c r="H9438" s="70"/>
      <c r="J9438" s="29"/>
    </row>
    <row r="9439" spans="1:10" hidden="1">
      <c r="A9439" s="24"/>
      <c r="H9439" s="70"/>
      <c r="J9439" s="29"/>
    </row>
    <row r="9440" spans="1:10" hidden="1">
      <c r="A9440" s="24"/>
      <c r="H9440" s="70"/>
      <c r="J9440" s="29"/>
    </row>
    <row r="9441" spans="1:10" hidden="1">
      <c r="A9441" s="24"/>
      <c r="H9441" s="70"/>
      <c r="J9441" s="29"/>
    </row>
    <row r="9442" spans="1:10" hidden="1">
      <c r="A9442" s="24"/>
      <c r="H9442" s="70"/>
      <c r="J9442" s="29"/>
    </row>
    <row r="9443" spans="1:10" hidden="1">
      <c r="A9443" s="24"/>
      <c r="H9443" s="70"/>
      <c r="J9443" s="29"/>
    </row>
    <row r="9444" spans="1:10" hidden="1">
      <c r="A9444" s="24"/>
      <c r="H9444" s="70"/>
      <c r="J9444" s="29"/>
    </row>
    <row r="9445" spans="1:10" hidden="1">
      <c r="A9445" s="24"/>
      <c r="H9445" s="70"/>
      <c r="J9445" s="29"/>
    </row>
    <row r="9446" spans="1:10" hidden="1">
      <c r="A9446" s="24"/>
      <c r="H9446" s="70"/>
      <c r="J9446" s="29"/>
    </row>
    <row r="9447" spans="1:10" hidden="1">
      <c r="A9447" s="24"/>
      <c r="H9447" s="70"/>
      <c r="J9447" s="29"/>
    </row>
    <row r="9448" spans="1:10" hidden="1">
      <c r="A9448" s="24"/>
      <c r="H9448" s="70"/>
      <c r="J9448" s="29"/>
    </row>
    <row r="9449" spans="1:10" hidden="1">
      <c r="A9449" s="24"/>
      <c r="H9449" s="70"/>
      <c r="J9449" s="29"/>
    </row>
    <row r="9450" spans="1:10" hidden="1">
      <c r="A9450" s="24"/>
      <c r="H9450" s="70"/>
      <c r="J9450" s="29"/>
    </row>
    <row r="9451" spans="1:10" hidden="1">
      <c r="A9451" s="24"/>
      <c r="H9451" s="70"/>
      <c r="J9451" s="29"/>
    </row>
    <row r="9452" spans="1:10" hidden="1">
      <c r="A9452" s="24"/>
      <c r="H9452" s="70"/>
      <c r="J9452" s="29"/>
    </row>
    <row r="9453" spans="1:10" hidden="1">
      <c r="A9453" s="24"/>
      <c r="H9453" s="70"/>
      <c r="J9453" s="29"/>
    </row>
    <row r="9454" spans="1:10" hidden="1">
      <c r="A9454" s="24"/>
      <c r="H9454" s="70"/>
      <c r="J9454" s="29"/>
    </row>
    <row r="9455" spans="1:10" hidden="1">
      <c r="A9455" s="24"/>
      <c r="H9455" s="70"/>
      <c r="J9455" s="29"/>
    </row>
    <row r="9456" spans="1:10" hidden="1">
      <c r="A9456" s="24"/>
      <c r="H9456" s="70"/>
      <c r="J9456" s="29"/>
    </row>
    <row r="9457" spans="1:10" hidden="1">
      <c r="A9457" s="24"/>
      <c r="H9457" s="70"/>
      <c r="J9457" s="29"/>
    </row>
    <row r="9458" spans="1:10" hidden="1">
      <c r="A9458" s="24"/>
      <c r="H9458" s="70"/>
      <c r="J9458" s="29"/>
    </row>
    <row r="9459" spans="1:10" hidden="1">
      <c r="A9459" s="24"/>
      <c r="H9459" s="70"/>
      <c r="J9459" s="29"/>
    </row>
    <row r="9460" spans="1:10" hidden="1">
      <c r="A9460" s="24"/>
      <c r="H9460" s="70"/>
      <c r="J9460" s="29"/>
    </row>
    <row r="9461" spans="1:10" hidden="1">
      <c r="A9461" s="24"/>
      <c r="H9461" s="70"/>
      <c r="J9461" s="29"/>
    </row>
    <row r="9462" spans="1:10" hidden="1">
      <c r="A9462" s="24"/>
      <c r="H9462" s="70"/>
      <c r="J9462" s="29"/>
    </row>
    <row r="9463" spans="1:10" hidden="1">
      <c r="A9463" s="24"/>
      <c r="H9463" s="70"/>
      <c r="J9463" s="29"/>
    </row>
    <row r="9464" spans="1:10" hidden="1">
      <c r="A9464" s="24"/>
      <c r="H9464" s="70"/>
      <c r="J9464" s="29"/>
    </row>
    <row r="9465" spans="1:10" hidden="1">
      <c r="A9465" s="24"/>
      <c r="H9465" s="70"/>
      <c r="J9465" s="29"/>
    </row>
    <row r="9466" spans="1:10" hidden="1">
      <c r="A9466" s="24"/>
      <c r="H9466" s="70"/>
      <c r="J9466" s="29"/>
    </row>
    <row r="9467" spans="1:10" hidden="1">
      <c r="A9467" s="24"/>
      <c r="H9467" s="70"/>
      <c r="J9467" s="29"/>
    </row>
    <row r="9468" spans="1:10" hidden="1">
      <c r="A9468" s="24"/>
      <c r="H9468" s="70"/>
      <c r="J9468" s="29"/>
    </row>
    <row r="9469" spans="1:10" hidden="1">
      <c r="A9469" s="24"/>
      <c r="H9469" s="70"/>
      <c r="J9469" s="29"/>
    </row>
    <row r="9470" spans="1:10" hidden="1">
      <c r="A9470" s="24"/>
      <c r="H9470" s="70"/>
      <c r="J9470" s="29"/>
    </row>
    <row r="9471" spans="1:10" hidden="1">
      <c r="A9471" s="24"/>
      <c r="H9471" s="70"/>
      <c r="J9471" s="29"/>
    </row>
    <row r="9472" spans="1:10" hidden="1">
      <c r="A9472" s="24"/>
      <c r="H9472" s="70"/>
      <c r="J9472" s="29"/>
    </row>
    <row r="9473" spans="1:10" hidden="1">
      <c r="A9473" s="24"/>
      <c r="H9473" s="70"/>
      <c r="J9473" s="29"/>
    </row>
    <row r="9474" spans="1:10" hidden="1">
      <c r="A9474" s="24"/>
      <c r="H9474" s="70"/>
      <c r="J9474" s="29"/>
    </row>
    <row r="9475" spans="1:10" hidden="1">
      <c r="A9475" s="24"/>
      <c r="H9475" s="70"/>
      <c r="J9475" s="29"/>
    </row>
    <row r="9476" spans="1:10" hidden="1">
      <c r="A9476" s="24"/>
      <c r="H9476" s="70"/>
      <c r="J9476" s="29"/>
    </row>
    <row r="9477" spans="1:10" hidden="1">
      <c r="A9477" s="24"/>
      <c r="H9477" s="70"/>
      <c r="J9477" s="29"/>
    </row>
    <row r="9478" spans="1:10" hidden="1">
      <c r="A9478" s="24"/>
      <c r="H9478" s="70"/>
      <c r="J9478" s="29"/>
    </row>
    <row r="9479" spans="1:10" hidden="1">
      <c r="A9479" s="24"/>
      <c r="H9479" s="70"/>
      <c r="J9479" s="29"/>
    </row>
    <row r="9480" spans="1:10" hidden="1">
      <c r="A9480" s="24"/>
      <c r="H9480" s="70"/>
      <c r="J9480" s="29"/>
    </row>
    <row r="9481" spans="1:10" hidden="1">
      <c r="A9481" s="24"/>
      <c r="H9481" s="70"/>
      <c r="J9481" s="29"/>
    </row>
    <row r="9482" spans="1:10" hidden="1">
      <c r="A9482" s="24"/>
      <c r="H9482" s="70"/>
      <c r="J9482" s="29"/>
    </row>
    <row r="9483" spans="1:10" hidden="1">
      <c r="A9483" s="24"/>
      <c r="H9483" s="70"/>
      <c r="J9483" s="29"/>
    </row>
    <row r="9484" spans="1:10" hidden="1">
      <c r="A9484" s="24"/>
      <c r="H9484" s="70"/>
      <c r="J9484" s="29"/>
    </row>
    <row r="9485" spans="1:10" hidden="1">
      <c r="A9485" s="24"/>
      <c r="H9485" s="70"/>
      <c r="J9485" s="29"/>
    </row>
    <row r="9486" spans="1:10" hidden="1">
      <c r="A9486" s="24"/>
      <c r="H9486" s="70"/>
      <c r="J9486" s="29"/>
    </row>
    <row r="9487" spans="1:10" hidden="1">
      <c r="A9487" s="24"/>
      <c r="H9487" s="70"/>
      <c r="J9487" s="29"/>
    </row>
    <row r="9488" spans="1:10" hidden="1">
      <c r="A9488" s="24"/>
      <c r="H9488" s="70"/>
      <c r="J9488" s="29"/>
    </row>
    <row r="9489" spans="1:10" hidden="1">
      <c r="A9489" s="24"/>
      <c r="H9489" s="70"/>
      <c r="J9489" s="29"/>
    </row>
    <row r="9490" spans="1:10" hidden="1">
      <c r="A9490" s="24"/>
      <c r="H9490" s="70"/>
      <c r="J9490" s="29"/>
    </row>
    <row r="9491" spans="1:10" hidden="1">
      <c r="A9491" s="24"/>
      <c r="H9491" s="70"/>
      <c r="J9491" s="29"/>
    </row>
    <row r="9492" spans="1:10" hidden="1">
      <c r="A9492" s="24"/>
      <c r="H9492" s="70"/>
      <c r="J9492" s="29"/>
    </row>
    <row r="9493" spans="1:10" hidden="1">
      <c r="A9493" s="24"/>
      <c r="H9493" s="70"/>
      <c r="J9493" s="29"/>
    </row>
    <row r="9494" spans="1:10" hidden="1">
      <c r="A9494" s="24"/>
      <c r="H9494" s="70"/>
      <c r="J9494" s="29"/>
    </row>
    <row r="9495" spans="1:10" hidden="1">
      <c r="A9495" s="24"/>
      <c r="H9495" s="70"/>
      <c r="J9495" s="29"/>
    </row>
    <row r="9496" spans="1:10" hidden="1">
      <c r="A9496" s="24"/>
      <c r="H9496" s="70"/>
      <c r="J9496" s="29"/>
    </row>
    <row r="9497" spans="1:10" hidden="1">
      <c r="A9497" s="24"/>
      <c r="H9497" s="70"/>
      <c r="J9497" s="29"/>
    </row>
    <row r="9498" spans="1:10" hidden="1">
      <c r="A9498" s="24"/>
      <c r="H9498" s="70"/>
      <c r="J9498" s="29"/>
    </row>
    <row r="9499" spans="1:10" hidden="1">
      <c r="A9499" s="24"/>
      <c r="H9499" s="70"/>
      <c r="J9499" s="29"/>
    </row>
    <row r="9500" spans="1:10" hidden="1">
      <c r="A9500" s="24"/>
      <c r="H9500" s="70"/>
      <c r="J9500" s="29"/>
    </row>
    <row r="9501" spans="1:10" hidden="1">
      <c r="A9501" s="24"/>
      <c r="H9501" s="70"/>
      <c r="J9501" s="29"/>
    </row>
    <row r="9502" spans="1:10" hidden="1">
      <c r="A9502" s="24"/>
      <c r="H9502" s="70"/>
      <c r="J9502" s="29"/>
    </row>
    <row r="9503" spans="1:10" hidden="1">
      <c r="A9503" s="24"/>
      <c r="H9503" s="70"/>
      <c r="J9503" s="29"/>
    </row>
    <row r="9504" spans="1:10" hidden="1">
      <c r="A9504" s="24"/>
      <c r="H9504" s="70"/>
      <c r="J9504" s="29"/>
    </row>
    <row r="9505" spans="1:10" hidden="1">
      <c r="A9505" s="24"/>
      <c r="H9505" s="70"/>
      <c r="J9505" s="29"/>
    </row>
    <row r="9506" spans="1:10" hidden="1">
      <c r="A9506" s="24"/>
      <c r="H9506" s="70"/>
      <c r="J9506" s="29"/>
    </row>
    <row r="9507" spans="1:10" hidden="1">
      <c r="A9507" s="24"/>
      <c r="H9507" s="70"/>
      <c r="J9507" s="29"/>
    </row>
    <row r="9508" spans="1:10" hidden="1">
      <c r="A9508" s="24"/>
      <c r="H9508" s="70"/>
      <c r="J9508" s="29"/>
    </row>
    <row r="9509" spans="1:10" hidden="1">
      <c r="A9509" s="24"/>
      <c r="H9509" s="70"/>
      <c r="J9509" s="29"/>
    </row>
    <row r="9510" spans="1:10" hidden="1">
      <c r="A9510" s="24"/>
      <c r="H9510" s="70"/>
      <c r="J9510" s="29"/>
    </row>
    <row r="9511" spans="1:10" hidden="1">
      <c r="A9511" s="24"/>
      <c r="H9511" s="70"/>
      <c r="J9511" s="29"/>
    </row>
    <row r="9512" spans="1:10" hidden="1">
      <c r="A9512" s="24"/>
      <c r="H9512" s="70"/>
      <c r="J9512" s="29"/>
    </row>
    <row r="9513" spans="1:10" hidden="1">
      <c r="A9513" s="24"/>
      <c r="H9513" s="70"/>
      <c r="J9513" s="29"/>
    </row>
    <row r="9514" spans="1:10" hidden="1">
      <c r="A9514" s="24"/>
      <c r="H9514" s="70"/>
      <c r="J9514" s="29"/>
    </row>
    <row r="9515" spans="1:10" hidden="1">
      <c r="A9515" s="24"/>
      <c r="H9515" s="70"/>
      <c r="J9515" s="29"/>
    </row>
    <row r="9516" spans="1:10" hidden="1">
      <c r="A9516" s="24"/>
      <c r="H9516" s="70"/>
      <c r="J9516" s="29"/>
    </row>
    <row r="9517" spans="1:10" hidden="1">
      <c r="A9517" s="24"/>
      <c r="H9517" s="70"/>
      <c r="J9517" s="29"/>
    </row>
    <row r="9518" spans="1:10" hidden="1">
      <c r="A9518" s="24"/>
      <c r="H9518" s="70"/>
      <c r="J9518" s="29"/>
    </row>
    <row r="9519" spans="1:10" hidden="1">
      <c r="A9519" s="24"/>
      <c r="H9519" s="70"/>
      <c r="J9519" s="29"/>
    </row>
    <row r="9520" spans="1:10" hidden="1">
      <c r="A9520" s="24"/>
      <c r="H9520" s="70"/>
      <c r="J9520" s="29"/>
    </row>
    <row r="9521" spans="1:10" hidden="1">
      <c r="A9521" s="24"/>
      <c r="H9521" s="70"/>
      <c r="J9521" s="29"/>
    </row>
    <row r="9522" spans="1:10" hidden="1">
      <c r="A9522" s="24"/>
      <c r="H9522" s="70"/>
      <c r="J9522" s="29"/>
    </row>
    <row r="9523" spans="1:10" hidden="1">
      <c r="A9523" s="24"/>
      <c r="H9523" s="70"/>
      <c r="J9523" s="29"/>
    </row>
    <row r="9524" spans="1:10" hidden="1">
      <c r="A9524" s="24"/>
      <c r="H9524" s="70"/>
      <c r="J9524" s="29"/>
    </row>
    <row r="9525" spans="1:10" hidden="1">
      <c r="A9525" s="24"/>
      <c r="H9525" s="70"/>
      <c r="J9525" s="29"/>
    </row>
    <row r="9526" spans="1:10" hidden="1">
      <c r="A9526" s="24"/>
      <c r="H9526" s="70"/>
      <c r="J9526" s="29"/>
    </row>
    <row r="9527" spans="1:10" hidden="1">
      <c r="A9527" s="24"/>
      <c r="H9527" s="70"/>
      <c r="J9527" s="29"/>
    </row>
    <row r="9528" spans="1:10" hidden="1">
      <c r="A9528" s="24"/>
      <c r="H9528" s="70"/>
      <c r="J9528" s="29"/>
    </row>
    <row r="9529" spans="1:10" hidden="1">
      <c r="A9529" s="24"/>
      <c r="H9529" s="70"/>
      <c r="J9529" s="29"/>
    </row>
    <row r="9530" spans="1:10" hidden="1">
      <c r="A9530" s="24"/>
      <c r="H9530" s="70"/>
      <c r="J9530" s="29"/>
    </row>
    <row r="9531" spans="1:10" hidden="1">
      <c r="A9531" s="24"/>
      <c r="H9531" s="70"/>
      <c r="J9531" s="29"/>
    </row>
    <row r="9532" spans="1:10" hidden="1">
      <c r="A9532" s="24"/>
      <c r="H9532" s="70"/>
      <c r="J9532" s="29"/>
    </row>
    <row r="9533" spans="1:10" hidden="1">
      <c r="A9533" s="24"/>
      <c r="H9533" s="70"/>
      <c r="J9533" s="29"/>
    </row>
    <row r="9534" spans="1:10" hidden="1">
      <c r="A9534" s="24"/>
      <c r="H9534" s="70"/>
      <c r="J9534" s="29"/>
    </row>
    <row r="9535" spans="1:10" hidden="1">
      <c r="A9535" s="24"/>
      <c r="H9535" s="70"/>
      <c r="J9535" s="29"/>
    </row>
    <row r="9536" spans="1:10" hidden="1">
      <c r="A9536" s="24"/>
      <c r="H9536" s="70"/>
      <c r="J9536" s="29"/>
    </row>
    <row r="9537" spans="1:10" hidden="1">
      <c r="A9537" s="24"/>
      <c r="H9537" s="70"/>
      <c r="J9537" s="29"/>
    </row>
    <row r="9538" spans="1:10" hidden="1">
      <c r="A9538" s="24"/>
      <c r="H9538" s="70"/>
      <c r="J9538" s="29"/>
    </row>
    <row r="9539" spans="1:10" hidden="1">
      <c r="A9539" s="24"/>
      <c r="H9539" s="70"/>
      <c r="J9539" s="29"/>
    </row>
    <row r="9540" spans="1:10" hidden="1">
      <c r="A9540" s="24"/>
      <c r="H9540" s="70"/>
      <c r="J9540" s="29"/>
    </row>
    <row r="9541" spans="1:10" hidden="1">
      <c r="A9541" s="24"/>
      <c r="H9541" s="70"/>
      <c r="J9541" s="29"/>
    </row>
    <row r="9542" spans="1:10" hidden="1">
      <c r="A9542" s="24"/>
      <c r="H9542" s="70"/>
      <c r="J9542" s="29"/>
    </row>
    <row r="9543" spans="1:10" hidden="1">
      <c r="A9543" s="24"/>
      <c r="H9543" s="70"/>
      <c r="J9543" s="29"/>
    </row>
    <row r="9544" spans="1:10" hidden="1">
      <c r="A9544" s="24"/>
      <c r="H9544" s="70"/>
      <c r="J9544" s="29"/>
    </row>
    <row r="9545" spans="1:10" hidden="1">
      <c r="A9545" s="24"/>
      <c r="H9545" s="70"/>
      <c r="J9545" s="29"/>
    </row>
    <row r="9546" spans="1:10" hidden="1">
      <c r="A9546" s="24"/>
      <c r="H9546" s="70"/>
      <c r="J9546" s="29"/>
    </row>
    <row r="9547" spans="1:10" hidden="1">
      <c r="A9547" s="24"/>
      <c r="H9547" s="70"/>
      <c r="J9547" s="29"/>
    </row>
    <row r="9548" spans="1:10" hidden="1">
      <c r="A9548" s="24"/>
      <c r="H9548" s="70"/>
      <c r="J9548" s="29"/>
    </row>
    <row r="9549" spans="1:10" hidden="1">
      <c r="A9549" s="24"/>
      <c r="H9549" s="70"/>
      <c r="J9549" s="29"/>
    </row>
    <row r="9550" spans="1:10" hidden="1">
      <c r="A9550" s="24"/>
      <c r="H9550" s="70"/>
      <c r="J9550" s="29"/>
    </row>
    <row r="9551" spans="1:10" hidden="1">
      <c r="A9551" s="24"/>
      <c r="H9551" s="70"/>
      <c r="J9551" s="29"/>
    </row>
    <row r="9552" spans="1:10" hidden="1">
      <c r="A9552" s="24"/>
      <c r="H9552" s="70"/>
      <c r="J9552" s="29"/>
    </row>
    <row r="9553" spans="1:10" hidden="1">
      <c r="A9553" s="24"/>
      <c r="H9553" s="70"/>
      <c r="J9553" s="29"/>
    </row>
    <row r="9554" spans="1:10" hidden="1">
      <c r="A9554" s="24"/>
      <c r="H9554" s="70"/>
      <c r="J9554" s="29"/>
    </row>
    <row r="9555" spans="1:10" hidden="1">
      <c r="A9555" s="24"/>
      <c r="H9555" s="70"/>
      <c r="J9555" s="29"/>
    </row>
    <row r="9556" spans="1:10" hidden="1">
      <c r="A9556" s="24"/>
      <c r="H9556" s="70"/>
      <c r="J9556" s="29"/>
    </row>
    <row r="9557" spans="1:10" hidden="1">
      <c r="A9557" s="24"/>
      <c r="H9557" s="70"/>
      <c r="J9557" s="29"/>
    </row>
    <row r="9558" spans="1:10" hidden="1">
      <c r="A9558" s="24"/>
      <c r="H9558" s="70"/>
      <c r="J9558" s="29"/>
    </row>
    <row r="9559" spans="1:10" hidden="1">
      <c r="A9559" s="24"/>
      <c r="H9559" s="70"/>
      <c r="J9559" s="29"/>
    </row>
    <row r="9560" spans="1:10" hidden="1">
      <c r="A9560" s="24"/>
      <c r="H9560" s="70"/>
      <c r="J9560" s="29"/>
    </row>
    <row r="9561" spans="1:10" hidden="1">
      <c r="A9561" s="24"/>
      <c r="H9561" s="70"/>
      <c r="J9561" s="29"/>
    </row>
    <row r="9562" spans="1:10" hidden="1">
      <c r="A9562" s="24"/>
      <c r="H9562" s="70"/>
      <c r="J9562" s="29"/>
    </row>
    <row r="9563" spans="1:10" hidden="1">
      <c r="A9563" s="24"/>
      <c r="H9563" s="70"/>
      <c r="J9563" s="29"/>
    </row>
    <row r="9564" spans="1:10" hidden="1">
      <c r="A9564" s="24"/>
      <c r="H9564" s="70"/>
      <c r="J9564" s="29"/>
    </row>
    <row r="9565" spans="1:10" hidden="1">
      <c r="A9565" s="24"/>
      <c r="H9565" s="70"/>
      <c r="J9565" s="29"/>
    </row>
    <row r="9566" spans="1:10" hidden="1">
      <c r="A9566" s="24"/>
      <c r="H9566" s="70"/>
      <c r="J9566" s="29"/>
    </row>
    <row r="9567" spans="1:10" hidden="1">
      <c r="A9567" s="24"/>
      <c r="H9567" s="70"/>
      <c r="J9567" s="29"/>
    </row>
    <row r="9568" spans="1:10" hidden="1">
      <c r="A9568" s="24"/>
      <c r="H9568" s="70"/>
      <c r="J9568" s="29"/>
    </row>
    <row r="9569" spans="1:10" hidden="1">
      <c r="A9569" s="24"/>
      <c r="H9569" s="70"/>
      <c r="J9569" s="29"/>
    </row>
    <row r="9570" spans="1:10" hidden="1">
      <c r="A9570" s="24"/>
      <c r="H9570" s="70"/>
      <c r="J9570" s="29"/>
    </row>
    <row r="9571" spans="1:10" hidden="1">
      <c r="A9571" s="24"/>
      <c r="H9571" s="70"/>
      <c r="J9571" s="29"/>
    </row>
    <row r="9572" spans="1:10" hidden="1">
      <c r="A9572" s="24"/>
      <c r="H9572" s="70"/>
      <c r="J9572" s="29"/>
    </row>
    <row r="9573" spans="1:10" hidden="1">
      <c r="A9573" s="24"/>
      <c r="H9573" s="70"/>
      <c r="J9573" s="29"/>
    </row>
    <row r="9574" spans="1:10" hidden="1">
      <c r="A9574" s="24"/>
      <c r="H9574" s="70"/>
      <c r="J9574" s="29"/>
    </row>
    <row r="9575" spans="1:10" hidden="1">
      <c r="A9575" s="24"/>
      <c r="H9575" s="70"/>
      <c r="J9575" s="29"/>
    </row>
    <row r="9576" spans="1:10" hidden="1">
      <c r="A9576" s="24"/>
      <c r="H9576" s="70"/>
      <c r="J9576" s="29"/>
    </row>
    <row r="9577" spans="1:10" hidden="1">
      <c r="A9577" s="24"/>
      <c r="H9577" s="70"/>
      <c r="J9577" s="29"/>
    </row>
    <row r="9578" spans="1:10" hidden="1">
      <c r="A9578" s="24"/>
      <c r="H9578" s="70"/>
      <c r="J9578" s="29"/>
    </row>
    <row r="9579" spans="1:10" hidden="1">
      <c r="A9579" s="24"/>
      <c r="H9579" s="70"/>
      <c r="J9579" s="29"/>
    </row>
    <row r="9580" spans="1:10" hidden="1">
      <c r="A9580" s="24"/>
      <c r="H9580" s="70"/>
      <c r="J9580" s="29"/>
    </row>
    <row r="9581" spans="1:10" hidden="1">
      <c r="A9581" s="24"/>
      <c r="H9581" s="70"/>
      <c r="J9581" s="29"/>
    </row>
    <row r="9582" spans="1:10" hidden="1">
      <c r="A9582" s="24"/>
      <c r="H9582" s="70"/>
      <c r="J9582" s="29"/>
    </row>
    <row r="9583" spans="1:10" hidden="1">
      <c r="A9583" s="24"/>
      <c r="H9583" s="70"/>
      <c r="J9583" s="29"/>
    </row>
    <row r="9584" spans="1:10" hidden="1">
      <c r="A9584" s="24"/>
      <c r="H9584" s="70"/>
      <c r="J9584" s="29"/>
    </row>
    <row r="9585" spans="1:10" hidden="1">
      <c r="A9585" s="24"/>
      <c r="H9585" s="70"/>
      <c r="J9585" s="29"/>
    </row>
    <row r="9586" spans="1:10" hidden="1">
      <c r="A9586" s="24"/>
      <c r="H9586" s="70"/>
      <c r="J9586" s="29"/>
    </row>
    <row r="9587" spans="1:10" hidden="1">
      <c r="A9587" s="24"/>
      <c r="H9587" s="70"/>
      <c r="J9587" s="29"/>
    </row>
    <row r="9588" spans="1:10" hidden="1">
      <c r="A9588" s="24"/>
      <c r="H9588" s="70"/>
      <c r="J9588" s="29"/>
    </row>
    <row r="9589" spans="1:10" hidden="1">
      <c r="A9589" s="24"/>
      <c r="H9589" s="70"/>
      <c r="J9589" s="29"/>
    </row>
    <row r="9590" spans="1:10" hidden="1">
      <c r="A9590" s="24"/>
      <c r="H9590" s="70"/>
      <c r="J9590" s="29"/>
    </row>
    <row r="9591" spans="1:10" hidden="1">
      <c r="A9591" s="24"/>
      <c r="H9591" s="70"/>
      <c r="J9591" s="29"/>
    </row>
    <row r="9592" spans="1:10" hidden="1">
      <c r="A9592" s="24"/>
      <c r="H9592" s="70"/>
      <c r="J9592" s="29"/>
    </row>
    <row r="9593" spans="1:10" hidden="1">
      <c r="A9593" s="24"/>
      <c r="H9593" s="70"/>
      <c r="J9593" s="29"/>
    </row>
    <row r="9594" spans="1:10" hidden="1">
      <c r="A9594" s="24"/>
      <c r="H9594" s="70"/>
      <c r="J9594" s="29"/>
    </row>
    <row r="9595" spans="1:10" hidden="1">
      <c r="A9595" s="24"/>
      <c r="H9595" s="70"/>
      <c r="J9595" s="29"/>
    </row>
    <row r="9596" spans="1:10" hidden="1">
      <c r="A9596" s="24"/>
      <c r="H9596" s="70"/>
      <c r="J9596" s="29"/>
    </row>
    <row r="9597" spans="1:10" hidden="1">
      <c r="A9597" s="24"/>
      <c r="H9597" s="70"/>
      <c r="J9597" s="29"/>
    </row>
    <row r="9598" spans="1:10" hidden="1">
      <c r="A9598" s="24"/>
      <c r="H9598" s="70"/>
      <c r="J9598" s="29"/>
    </row>
    <row r="9599" spans="1:10" hidden="1">
      <c r="A9599" s="24"/>
      <c r="H9599" s="70"/>
      <c r="J9599" s="29"/>
    </row>
    <row r="9600" spans="1:10" hidden="1">
      <c r="A9600" s="24"/>
      <c r="H9600" s="70"/>
      <c r="J9600" s="29"/>
    </row>
    <row r="9601" spans="1:10" hidden="1">
      <c r="A9601" s="24"/>
      <c r="H9601" s="70"/>
      <c r="J9601" s="29"/>
    </row>
    <row r="9602" spans="1:10" hidden="1">
      <c r="A9602" s="24"/>
      <c r="H9602" s="70"/>
      <c r="J9602" s="29"/>
    </row>
    <row r="9603" spans="1:10" hidden="1">
      <c r="A9603" s="24"/>
      <c r="H9603" s="70"/>
      <c r="J9603" s="29"/>
    </row>
    <row r="9604" spans="1:10" hidden="1">
      <c r="A9604" s="24"/>
      <c r="H9604" s="70"/>
      <c r="J9604" s="29"/>
    </row>
    <row r="9605" spans="1:10" hidden="1">
      <c r="A9605" s="24"/>
      <c r="H9605" s="70"/>
      <c r="J9605" s="29"/>
    </row>
    <row r="9606" spans="1:10" hidden="1">
      <c r="A9606" s="24"/>
      <c r="H9606" s="70"/>
      <c r="J9606" s="29"/>
    </row>
    <row r="9607" spans="1:10" hidden="1">
      <c r="A9607" s="24"/>
      <c r="H9607" s="70"/>
      <c r="J9607" s="29"/>
    </row>
    <row r="9608" spans="1:10" hidden="1">
      <c r="A9608" s="24"/>
      <c r="H9608" s="70"/>
      <c r="J9608" s="29"/>
    </row>
    <row r="9609" spans="1:10" hidden="1">
      <c r="A9609" s="24"/>
      <c r="H9609" s="70"/>
      <c r="J9609" s="29"/>
    </row>
    <row r="9610" spans="1:10" hidden="1">
      <c r="A9610" s="24"/>
      <c r="H9610" s="70"/>
      <c r="J9610" s="29"/>
    </row>
    <row r="9611" spans="1:10" hidden="1">
      <c r="A9611" s="24"/>
      <c r="H9611" s="70"/>
      <c r="J9611" s="29"/>
    </row>
    <row r="9612" spans="1:10" hidden="1">
      <c r="A9612" s="24"/>
      <c r="H9612" s="70"/>
      <c r="J9612" s="29"/>
    </row>
    <row r="9613" spans="1:10" hidden="1">
      <c r="A9613" s="24"/>
      <c r="H9613" s="70"/>
      <c r="J9613" s="29"/>
    </row>
    <row r="9614" spans="1:10" hidden="1">
      <c r="A9614" s="24"/>
      <c r="H9614" s="70"/>
      <c r="J9614" s="29"/>
    </row>
    <row r="9615" spans="1:10" hidden="1">
      <c r="A9615" s="24"/>
      <c r="H9615" s="70"/>
      <c r="J9615" s="29"/>
    </row>
    <row r="9616" spans="1:10" hidden="1">
      <c r="A9616" s="24"/>
      <c r="H9616" s="70"/>
      <c r="J9616" s="29"/>
    </row>
    <row r="9617" spans="1:10" hidden="1">
      <c r="A9617" s="24"/>
      <c r="H9617" s="70"/>
      <c r="J9617" s="29"/>
    </row>
    <row r="9618" spans="1:10" hidden="1">
      <c r="A9618" s="24"/>
      <c r="H9618" s="70"/>
      <c r="J9618" s="29"/>
    </row>
    <row r="9619" spans="1:10" hidden="1">
      <c r="A9619" s="24"/>
      <c r="H9619" s="70"/>
      <c r="J9619" s="29"/>
    </row>
    <row r="9620" spans="1:10" hidden="1">
      <c r="A9620" s="24"/>
      <c r="H9620" s="70"/>
      <c r="J9620" s="29"/>
    </row>
    <row r="9621" spans="1:10" hidden="1">
      <c r="A9621" s="24"/>
      <c r="H9621" s="70"/>
      <c r="J9621" s="29"/>
    </row>
    <row r="9622" spans="1:10" hidden="1">
      <c r="A9622" s="24"/>
      <c r="H9622" s="70"/>
      <c r="J9622" s="29"/>
    </row>
    <row r="9623" spans="1:10" hidden="1">
      <c r="A9623" s="24"/>
      <c r="H9623" s="70"/>
      <c r="J9623" s="29"/>
    </row>
    <row r="9624" spans="1:10" hidden="1">
      <c r="A9624" s="24"/>
      <c r="H9624" s="70"/>
      <c r="J9624" s="29"/>
    </row>
    <row r="9625" spans="1:10" hidden="1">
      <c r="A9625" s="24"/>
      <c r="H9625" s="70"/>
      <c r="J9625" s="29"/>
    </row>
    <row r="9626" spans="1:10" hidden="1">
      <c r="A9626" s="24"/>
      <c r="H9626" s="70"/>
      <c r="J9626" s="29"/>
    </row>
    <row r="9627" spans="1:10" hidden="1">
      <c r="A9627" s="24"/>
      <c r="H9627" s="70"/>
      <c r="J9627" s="29"/>
    </row>
    <row r="9628" spans="1:10" hidden="1">
      <c r="A9628" s="24"/>
      <c r="H9628" s="70"/>
      <c r="J9628" s="29"/>
    </row>
    <row r="9629" spans="1:10" hidden="1">
      <c r="A9629" s="24"/>
      <c r="H9629" s="70"/>
      <c r="J9629" s="29"/>
    </row>
    <row r="9630" spans="1:10" hidden="1">
      <c r="A9630" s="24"/>
      <c r="H9630" s="70"/>
      <c r="J9630" s="29"/>
    </row>
    <row r="9631" spans="1:10" hidden="1">
      <c r="A9631" s="24"/>
      <c r="H9631" s="70"/>
      <c r="J9631" s="29"/>
    </row>
    <row r="9632" spans="1:10" hidden="1">
      <c r="A9632" s="24"/>
      <c r="H9632" s="70"/>
      <c r="J9632" s="29"/>
    </row>
    <row r="9633" spans="1:10" hidden="1">
      <c r="A9633" s="24"/>
      <c r="H9633" s="70"/>
      <c r="J9633" s="29"/>
    </row>
    <row r="9634" spans="1:10" hidden="1">
      <c r="A9634" s="24"/>
      <c r="H9634" s="70"/>
      <c r="J9634" s="29"/>
    </row>
    <row r="9635" spans="1:10" hidden="1">
      <c r="A9635" s="24"/>
      <c r="H9635" s="70"/>
      <c r="J9635" s="29"/>
    </row>
    <row r="9636" spans="1:10" hidden="1">
      <c r="A9636" s="24"/>
      <c r="H9636" s="70"/>
      <c r="J9636" s="29"/>
    </row>
    <row r="9637" spans="1:10" hidden="1">
      <c r="A9637" s="24"/>
      <c r="H9637" s="70"/>
      <c r="J9637" s="29"/>
    </row>
    <row r="9638" spans="1:10" hidden="1">
      <c r="A9638" s="24"/>
      <c r="H9638" s="70"/>
      <c r="J9638" s="29"/>
    </row>
    <row r="9639" spans="1:10" hidden="1">
      <c r="A9639" s="24"/>
      <c r="H9639" s="70"/>
      <c r="J9639" s="29"/>
    </row>
    <row r="9640" spans="1:10" hidden="1">
      <c r="A9640" s="24"/>
      <c r="H9640" s="70"/>
      <c r="J9640" s="29"/>
    </row>
    <row r="9641" spans="1:10" hidden="1">
      <c r="A9641" s="24"/>
      <c r="H9641" s="70"/>
      <c r="J9641" s="29"/>
    </row>
    <row r="9642" spans="1:10" hidden="1">
      <c r="A9642" s="24"/>
      <c r="H9642" s="70"/>
      <c r="J9642" s="29"/>
    </row>
    <row r="9643" spans="1:10" hidden="1">
      <c r="A9643" s="24"/>
      <c r="H9643" s="70"/>
      <c r="J9643" s="29"/>
    </row>
    <row r="9644" spans="1:10" hidden="1">
      <c r="A9644" s="24"/>
      <c r="H9644" s="70"/>
      <c r="J9644" s="29"/>
    </row>
    <row r="9645" spans="1:10" hidden="1">
      <c r="A9645" s="24"/>
      <c r="H9645" s="70"/>
      <c r="J9645" s="29"/>
    </row>
    <row r="9646" spans="1:10" hidden="1">
      <c r="A9646" s="24"/>
      <c r="H9646" s="70"/>
      <c r="J9646" s="29"/>
    </row>
    <row r="9647" spans="1:10" hidden="1">
      <c r="A9647" s="24"/>
      <c r="H9647" s="70"/>
      <c r="J9647" s="29"/>
    </row>
    <row r="9648" spans="1:10" hidden="1">
      <c r="A9648" s="24"/>
      <c r="H9648" s="70"/>
      <c r="J9648" s="29"/>
    </row>
    <row r="9649" spans="1:10" hidden="1">
      <c r="A9649" s="24"/>
      <c r="H9649" s="70"/>
      <c r="J9649" s="29"/>
    </row>
    <row r="9650" spans="1:10" hidden="1">
      <c r="A9650" s="24"/>
      <c r="H9650" s="70"/>
      <c r="J9650" s="29"/>
    </row>
    <row r="9651" spans="1:10" hidden="1">
      <c r="A9651" s="24"/>
      <c r="H9651" s="70"/>
      <c r="J9651" s="29"/>
    </row>
    <row r="9652" spans="1:10" hidden="1">
      <c r="A9652" s="24"/>
      <c r="H9652" s="70"/>
      <c r="J9652" s="29"/>
    </row>
    <row r="9653" spans="1:10" hidden="1">
      <c r="A9653" s="24"/>
      <c r="H9653" s="70"/>
      <c r="J9653" s="29"/>
    </row>
    <row r="9654" spans="1:10" hidden="1">
      <c r="A9654" s="24"/>
      <c r="H9654" s="70"/>
      <c r="J9654" s="29"/>
    </row>
    <row r="9655" spans="1:10" hidden="1">
      <c r="A9655" s="24"/>
      <c r="H9655" s="70"/>
      <c r="J9655" s="29"/>
    </row>
    <row r="9656" spans="1:10" hidden="1">
      <c r="A9656" s="24"/>
      <c r="H9656" s="70"/>
      <c r="J9656" s="29"/>
    </row>
    <row r="9657" spans="1:10" hidden="1">
      <c r="A9657" s="24"/>
      <c r="H9657" s="70"/>
      <c r="J9657" s="29"/>
    </row>
    <row r="9658" spans="1:10" hidden="1">
      <c r="A9658" s="24"/>
      <c r="H9658" s="70"/>
      <c r="J9658" s="29"/>
    </row>
    <row r="9659" spans="1:10" hidden="1">
      <c r="A9659" s="24"/>
      <c r="H9659" s="70"/>
      <c r="J9659" s="29"/>
    </row>
    <row r="9660" spans="1:10" hidden="1">
      <c r="A9660" s="24"/>
      <c r="H9660" s="70"/>
      <c r="J9660" s="29"/>
    </row>
    <row r="9661" spans="1:10" hidden="1">
      <c r="A9661" s="24"/>
      <c r="H9661" s="70"/>
      <c r="J9661" s="29"/>
    </row>
    <row r="9662" spans="1:10" hidden="1">
      <c r="A9662" s="24"/>
      <c r="H9662" s="70"/>
      <c r="J9662" s="29"/>
    </row>
    <row r="9663" spans="1:10" hidden="1">
      <c r="A9663" s="24"/>
      <c r="H9663" s="70"/>
      <c r="J9663" s="29"/>
    </row>
    <row r="9664" spans="1:10" hidden="1">
      <c r="A9664" s="24"/>
      <c r="H9664" s="70"/>
      <c r="J9664" s="29"/>
    </row>
    <row r="9665" spans="1:10" hidden="1">
      <c r="A9665" s="24"/>
      <c r="H9665" s="70"/>
      <c r="J9665" s="29"/>
    </row>
    <row r="9666" spans="1:10" hidden="1">
      <c r="A9666" s="24"/>
      <c r="H9666" s="70"/>
      <c r="J9666" s="29"/>
    </row>
    <row r="9667" spans="1:10" hidden="1">
      <c r="A9667" s="24"/>
      <c r="H9667" s="70"/>
      <c r="J9667" s="29"/>
    </row>
    <row r="9668" spans="1:10" hidden="1">
      <c r="A9668" s="24"/>
      <c r="H9668" s="70"/>
      <c r="J9668" s="29"/>
    </row>
    <row r="9669" spans="1:10" hidden="1">
      <c r="A9669" s="24"/>
      <c r="H9669" s="70"/>
      <c r="J9669" s="29"/>
    </row>
    <row r="9670" spans="1:10" hidden="1">
      <c r="A9670" s="24"/>
      <c r="H9670" s="70"/>
      <c r="J9670" s="29"/>
    </row>
    <row r="9671" spans="1:10" hidden="1">
      <c r="A9671" s="24"/>
      <c r="H9671" s="70"/>
      <c r="J9671" s="29"/>
    </row>
    <row r="9672" spans="1:10" hidden="1">
      <c r="A9672" s="24"/>
      <c r="H9672" s="70"/>
      <c r="J9672" s="29"/>
    </row>
    <row r="9673" spans="1:10" hidden="1">
      <c r="A9673" s="24"/>
      <c r="H9673" s="70"/>
      <c r="J9673" s="29"/>
    </row>
    <row r="9674" spans="1:10" hidden="1">
      <c r="A9674" s="24"/>
      <c r="H9674" s="70"/>
      <c r="J9674" s="29"/>
    </row>
    <row r="9675" spans="1:10" hidden="1">
      <c r="A9675" s="24"/>
      <c r="H9675" s="70"/>
      <c r="J9675" s="29"/>
    </row>
    <row r="9676" spans="1:10" hidden="1">
      <c r="A9676" s="24"/>
      <c r="H9676" s="70"/>
      <c r="J9676" s="29"/>
    </row>
    <row r="9677" spans="1:10" hidden="1">
      <c r="A9677" s="24"/>
      <c r="H9677" s="70"/>
      <c r="J9677" s="29"/>
    </row>
    <row r="9678" spans="1:10" hidden="1">
      <c r="A9678" s="24"/>
      <c r="H9678" s="70"/>
      <c r="J9678" s="29"/>
    </row>
    <row r="9679" spans="1:10" hidden="1">
      <c r="A9679" s="24"/>
      <c r="H9679" s="70"/>
      <c r="J9679" s="29"/>
    </row>
    <row r="9680" spans="1:10" hidden="1">
      <c r="A9680" s="24"/>
      <c r="H9680" s="70"/>
      <c r="J9680" s="29"/>
    </row>
    <row r="9681" spans="1:10" hidden="1">
      <c r="A9681" s="24"/>
      <c r="H9681" s="70"/>
      <c r="J9681" s="29"/>
    </row>
    <row r="9682" spans="1:10" hidden="1">
      <c r="A9682" s="24"/>
      <c r="H9682" s="70"/>
      <c r="J9682" s="29"/>
    </row>
    <row r="9683" spans="1:10" hidden="1">
      <c r="A9683" s="24"/>
      <c r="H9683" s="70"/>
      <c r="J9683" s="29"/>
    </row>
    <row r="9684" spans="1:10" hidden="1">
      <c r="A9684" s="24"/>
      <c r="H9684" s="70"/>
      <c r="J9684" s="29"/>
    </row>
    <row r="9685" spans="1:10" hidden="1">
      <c r="A9685" s="24"/>
      <c r="H9685" s="70"/>
      <c r="J9685" s="29"/>
    </row>
    <row r="9686" spans="1:10" hidden="1">
      <c r="A9686" s="24"/>
      <c r="H9686" s="70"/>
      <c r="J9686" s="29"/>
    </row>
    <row r="9687" spans="1:10" hidden="1">
      <c r="A9687" s="24"/>
      <c r="H9687" s="70"/>
      <c r="J9687" s="29"/>
    </row>
    <row r="9688" spans="1:10" hidden="1">
      <c r="A9688" s="24"/>
      <c r="H9688" s="70"/>
      <c r="J9688" s="29"/>
    </row>
    <row r="9689" spans="1:10" hidden="1">
      <c r="A9689" s="24"/>
      <c r="H9689" s="70"/>
      <c r="J9689" s="29"/>
    </row>
    <row r="9690" spans="1:10" hidden="1">
      <c r="A9690" s="24"/>
      <c r="H9690" s="70"/>
      <c r="J9690" s="29"/>
    </row>
    <row r="9691" spans="1:10" hidden="1">
      <c r="A9691" s="24"/>
      <c r="H9691" s="70"/>
      <c r="J9691" s="29"/>
    </row>
    <row r="9692" spans="1:10" hidden="1">
      <c r="A9692" s="24"/>
      <c r="H9692" s="70"/>
      <c r="J9692" s="29"/>
    </row>
    <row r="9693" spans="1:10" hidden="1">
      <c r="A9693" s="24"/>
      <c r="H9693" s="70"/>
      <c r="J9693" s="29"/>
    </row>
    <row r="9694" spans="1:10" hidden="1">
      <c r="A9694" s="24"/>
      <c r="H9694" s="70"/>
      <c r="J9694" s="29"/>
    </row>
    <row r="9695" spans="1:10" hidden="1">
      <c r="A9695" s="24"/>
      <c r="H9695" s="70"/>
      <c r="J9695" s="29"/>
    </row>
    <row r="9696" spans="1:10" hidden="1">
      <c r="A9696" s="24"/>
      <c r="H9696" s="70"/>
      <c r="J9696" s="29"/>
    </row>
    <row r="9697" spans="1:10" hidden="1">
      <c r="A9697" s="24"/>
      <c r="H9697" s="70"/>
      <c r="J9697" s="29"/>
    </row>
    <row r="9698" spans="1:10" hidden="1">
      <c r="A9698" s="24"/>
      <c r="H9698" s="70"/>
      <c r="J9698" s="29"/>
    </row>
    <row r="9699" spans="1:10" hidden="1">
      <c r="A9699" s="24"/>
      <c r="H9699" s="70"/>
      <c r="J9699" s="29"/>
    </row>
    <row r="9700" spans="1:10" hidden="1">
      <c r="A9700" s="24"/>
      <c r="H9700" s="70"/>
      <c r="J9700" s="29"/>
    </row>
    <row r="9701" spans="1:10" hidden="1">
      <c r="A9701" s="24"/>
      <c r="H9701" s="70"/>
      <c r="J9701" s="29"/>
    </row>
    <row r="9702" spans="1:10" hidden="1">
      <c r="A9702" s="24"/>
      <c r="H9702" s="70"/>
      <c r="J9702" s="29"/>
    </row>
    <row r="9703" spans="1:10" hidden="1">
      <c r="A9703" s="24"/>
      <c r="H9703" s="70"/>
      <c r="J9703" s="29"/>
    </row>
    <row r="9704" spans="1:10" hidden="1">
      <c r="A9704" s="24"/>
      <c r="H9704" s="70"/>
      <c r="J9704" s="29"/>
    </row>
    <row r="9705" spans="1:10" hidden="1">
      <c r="A9705" s="24"/>
      <c r="H9705" s="70"/>
      <c r="J9705" s="29"/>
    </row>
    <row r="9706" spans="1:10" hidden="1">
      <c r="A9706" s="24"/>
      <c r="H9706" s="70"/>
      <c r="J9706" s="29"/>
    </row>
    <row r="9707" spans="1:10" hidden="1">
      <c r="A9707" s="24"/>
      <c r="H9707" s="70"/>
      <c r="J9707" s="29"/>
    </row>
    <row r="9708" spans="1:10" hidden="1">
      <c r="A9708" s="24"/>
      <c r="H9708" s="70"/>
      <c r="J9708" s="29"/>
    </row>
    <row r="9709" spans="1:10" hidden="1">
      <c r="A9709" s="24"/>
      <c r="H9709" s="70"/>
      <c r="J9709" s="29"/>
    </row>
    <row r="9710" spans="1:10" hidden="1">
      <c r="A9710" s="24"/>
      <c r="H9710" s="70"/>
      <c r="J9710" s="29"/>
    </row>
    <row r="9711" spans="1:10" hidden="1">
      <c r="A9711" s="24"/>
      <c r="H9711" s="70"/>
      <c r="J9711" s="29"/>
    </row>
    <row r="9712" spans="1:10" hidden="1">
      <c r="A9712" s="24"/>
      <c r="H9712" s="70"/>
      <c r="J9712" s="29"/>
    </row>
    <row r="9713" spans="1:10" hidden="1">
      <c r="A9713" s="24"/>
      <c r="H9713" s="70"/>
      <c r="J9713" s="29"/>
    </row>
    <row r="9714" spans="1:10" hidden="1">
      <c r="A9714" s="24"/>
      <c r="H9714" s="70"/>
      <c r="J9714" s="29"/>
    </row>
    <row r="9715" spans="1:10" hidden="1">
      <c r="A9715" s="24"/>
      <c r="H9715" s="70"/>
      <c r="J9715" s="29"/>
    </row>
    <row r="9716" spans="1:10" hidden="1">
      <c r="A9716" s="24"/>
      <c r="H9716" s="70"/>
      <c r="J9716" s="29"/>
    </row>
    <row r="9717" spans="1:10" hidden="1">
      <c r="A9717" s="24"/>
      <c r="H9717" s="70"/>
      <c r="J9717" s="29"/>
    </row>
    <row r="9718" spans="1:10" hidden="1">
      <c r="A9718" s="24"/>
      <c r="H9718" s="70"/>
      <c r="J9718" s="29"/>
    </row>
    <row r="9719" spans="1:10" hidden="1">
      <c r="A9719" s="24"/>
      <c r="H9719" s="70"/>
      <c r="J9719" s="29"/>
    </row>
    <row r="9720" spans="1:10" hidden="1">
      <c r="A9720" s="24"/>
      <c r="H9720" s="70"/>
      <c r="J9720" s="29"/>
    </row>
    <row r="9721" spans="1:10" hidden="1">
      <c r="A9721" s="24"/>
      <c r="H9721" s="70"/>
      <c r="J9721" s="29"/>
    </row>
    <row r="9722" spans="1:10" hidden="1">
      <c r="A9722" s="24"/>
      <c r="H9722" s="70"/>
      <c r="J9722" s="29"/>
    </row>
    <row r="9723" spans="1:10" hidden="1">
      <c r="A9723" s="24"/>
      <c r="H9723" s="70"/>
      <c r="J9723" s="29"/>
    </row>
    <row r="9724" spans="1:10" hidden="1">
      <c r="A9724" s="24"/>
      <c r="H9724" s="70"/>
      <c r="J9724" s="29"/>
    </row>
    <row r="9725" spans="1:10" hidden="1">
      <c r="A9725" s="24"/>
      <c r="H9725" s="70"/>
      <c r="J9725" s="29"/>
    </row>
    <row r="9726" spans="1:10" hidden="1">
      <c r="A9726" s="24"/>
      <c r="H9726" s="70"/>
      <c r="J9726" s="29"/>
    </row>
    <row r="9727" spans="1:10" hidden="1">
      <c r="A9727" s="24"/>
      <c r="H9727" s="70"/>
      <c r="J9727" s="29"/>
    </row>
    <row r="9728" spans="1:10" hidden="1">
      <c r="A9728" s="24"/>
      <c r="H9728" s="70"/>
      <c r="J9728" s="29"/>
    </row>
    <row r="9729" spans="1:10" hidden="1">
      <c r="A9729" s="24"/>
      <c r="H9729" s="70"/>
      <c r="J9729" s="29"/>
    </row>
    <row r="9730" spans="1:10" hidden="1">
      <c r="A9730" s="24"/>
      <c r="H9730" s="70"/>
      <c r="J9730" s="29"/>
    </row>
    <row r="9731" spans="1:10" hidden="1">
      <c r="A9731" s="24"/>
      <c r="H9731" s="70"/>
      <c r="J9731" s="29"/>
    </row>
    <row r="9732" spans="1:10" hidden="1">
      <c r="A9732" s="24"/>
      <c r="H9732" s="70"/>
      <c r="J9732" s="29"/>
    </row>
    <row r="9733" spans="1:10" hidden="1">
      <c r="A9733" s="24"/>
      <c r="H9733" s="70"/>
      <c r="J9733" s="29"/>
    </row>
    <row r="9734" spans="1:10" hidden="1">
      <c r="A9734" s="24"/>
      <c r="H9734" s="70"/>
      <c r="J9734" s="29"/>
    </row>
    <row r="9735" spans="1:10" hidden="1">
      <c r="A9735" s="24"/>
      <c r="H9735" s="70"/>
      <c r="J9735" s="29"/>
    </row>
    <row r="9736" spans="1:10" hidden="1">
      <c r="A9736" s="24"/>
      <c r="H9736" s="70"/>
      <c r="J9736" s="29"/>
    </row>
    <row r="9737" spans="1:10" hidden="1">
      <c r="A9737" s="24"/>
      <c r="H9737" s="70"/>
      <c r="J9737" s="29"/>
    </row>
    <row r="9738" spans="1:10" hidden="1">
      <c r="A9738" s="24"/>
      <c r="H9738" s="70"/>
      <c r="J9738" s="29"/>
    </row>
    <row r="9739" spans="1:10" hidden="1">
      <c r="A9739" s="24"/>
      <c r="H9739" s="70"/>
      <c r="J9739" s="29"/>
    </row>
    <row r="9740" spans="1:10" hidden="1">
      <c r="A9740" s="24"/>
      <c r="H9740" s="70"/>
      <c r="J9740" s="29"/>
    </row>
    <row r="9741" spans="1:10" hidden="1">
      <c r="A9741" s="24"/>
      <c r="H9741" s="70"/>
      <c r="J9741" s="29"/>
    </row>
    <row r="9742" spans="1:10" hidden="1">
      <c r="A9742" s="24"/>
      <c r="H9742" s="70"/>
      <c r="J9742" s="29"/>
    </row>
    <row r="9743" spans="1:10" hidden="1">
      <c r="A9743" s="24"/>
      <c r="H9743" s="70"/>
      <c r="J9743" s="29"/>
    </row>
    <row r="9744" spans="1:10" hidden="1">
      <c r="A9744" s="24"/>
      <c r="H9744" s="70"/>
      <c r="J9744" s="29"/>
    </row>
    <row r="9745" spans="1:10" hidden="1">
      <c r="A9745" s="24"/>
      <c r="H9745" s="70"/>
      <c r="J9745" s="29"/>
    </row>
    <row r="9746" spans="1:10" hidden="1">
      <c r="A9746" s="24"/>
      <c r="H9746" s="70"/>
      <c r="J9746" s="29"/>
    </row>
    <row r="9747" spans="1:10" hidden="1">
      <c r="A9747" s="24"/>
      <c r="H9747" s="70"/>
      <c r="J9747" s="29"/>
    </row>
    <row r="9748" spans="1:10" hidden="1">
      <c r="A9748" s="24"/>
      <c r="H9748" s="70"/>
      <c r="J9748" s="29"/>
    </row>
    <row r="9749" spans="1:10" hidden="1">
      <c r="A9749" s="24"/>
      <c r="H9749" s="70"/>
      <c r="J9749" s="29"/>
    </row>
    <row r="9750" spans="1:10" hidden="1">
      <c r="A9750" s="24"/>
      <c r="H9750" s="70"/>
      <c r="J9750" s="29"/>
    </row>
    <row r="9751" spans="1:10" hidden="1">
      <c r="A9751" s="24"/>
      <c r="H9751" s="70"/>
      <c r="J9751" s="29"/>
    </row>
    <row r="9752" spans="1:10" hidden="1">
      <c r="A9752" s="24"/>
      <c r="H9752" s="70"/>
      <c r="J9752" s="29"/>
    </row>
    <row r="9753" spans="1:10" hidden="1">
      <c r="A9753" s="24"/>
      <c r="H9753" s="70"/>
      <c r="J9753" s="29"/>
    </row>
    <row r="9754" spans="1:10" hidden="1">
      <c r="A9754" s="24"/>
      <c r="H9754" s="70"/>
      <c r="J9754" s="29"/>
    </row>
    <row r="9755" spans="1:10" hidden="1">
      <c r="A9755" s="24"/>
      <c r="H9755" s="70"/>
      <c r="J9755" s="29"/>
    </row>
    <row r="9756" spans="1:10" hidden="1">
      <c r="A9756" s="24"/>
      <c r="H9756" s="70"/>
      <c r="J9756" s="29"/>
    </row>
    <row r="9757" spans="1:10" hidden="1">
      <c r="A9757" s="24"/>
      <c r="H9757" s="70"/>
      <c r="J9757" s="29"/>
    </row>
    <row r="9758" spans="1:10" hidden="1">
      <c r="A9758" s="24"/>
      <c r="H9758" s="70"/>
      <c r="J9758" s="29"/>
    </row>
    <row r="9759" spans="1:10" hidden="1">
      <c r="A9759" s="24"/>
      <c r="H9759" s="70"/>
      <c r="J9759" s="29"/>
    </row>
    <row r="9760" spans="1:10" hidden="1">
      <c r="A9760" s="24"/>
      <c r="H9760" s="70"/>
      <c r="J9760" s="29"/>
    </row>
    <row r="9761" spans="1:10" hidden="1">
      <c r="A9761" s="24"/>
      <c r="H9761" s="70"/>
      <c r="J9761" s="29"/>
    </row>
    <row r="9762" spans="1:10" hidden="1">
      <c r="A9762" s="24"/>
      <c r="H9762" s="70"/>
      <c r="J9762" s="29"/>
    </row>
    <row r="9763" spans="1:10" hidden="1">
      <c r="A9763" s="24"/>
      <c r="H9763" s="70"/>
      <c r="J9763" s="29"/>
    </row>
    <row r="9764" spans="1:10" hidden="1">
      <c r="A9764" s="24"/>
      <c r="H9764" s="70"/>
      <c r="J9764" s="29"/>
    </row>
    <row r="9765" spans="1:10" hidden="1">
      <c r="A9765" s="24"/>
      <c r="H9765" s="70"/>
      <c r="J9765" s="29"/>
    </row>
    <row r="9766" spans="1:10" hidden="1">
      <c r="A9766" s="24"/>
      <c r="H9766" s="70"/>
      <c r="J9766" s="29"/>
    </row>
    <row r="9767" spans="1:10" hidden="1">
      <c r="A9767" s="24"/>
      <c r="H9767" s="70"/>
      <c r="J9767" s="29"/>
    </row>
    <row r="9768" spans="1:10" hidden="1">
      <c r="A9768" s="24"/>
      <c r="H9768" s="70"/>
      <c r="J9768" s="29"/>
    </row>
    <row r="9769" spans="1:10" hidden="1">
      <c r="A9769" s="24"/>
      <c r="H9769" s="70"/>
      <c r="J9769" s="29"/>
    </row>
    <row r="9770" spans="1:10" hidden="1">
      <c r="A9770" s="24"/>
      <c r="H9770" s="70"/>
      <c r="J9770" s="29"/>
    </row>
    <row r="9771" spans="1:10" hidden="1">
      <c r="A9771" s="24"/>
      <c r="H9771" s="70"/>
      <c r="J9771" s="29"/>
    </row>
    <row r="9772" spans="1:10" hidden="1">
      <c r="A9772" s="24"/>
      <c r="H9772" s="70"/>
      <c r="J9772" s="29"/>
    </row>
    <row r="9773" spans="1:10" hidden="1">
      <c r="A9773" s="24"/>
      <c r="H9773" s="70"/>
      <c r="J9773" s="29"/>
    </row>
    <row r="9774" spans="1:10" hidden="1">
      <c r="A9774" s="24"/>
      <c r="H9774" s="70"/>
      <c r="J9774" s="29"/>
    </row>
    <row r="9775" spans="1:10" hidden="1">
      <c r="A9775" s="24"/>
      <c r="H9775" s="70"/>
      <c r="J9775" s="29"/>
    </row>
    <row r="9776" spans="1:10" hidden="1">
      <c r="A9776" s="24"/>
      <c r="H9776" s="70"/>
      <c r="J9776" s="29"/>
    </row>
    <row r="9777" spans="1:10" hidden="1">
      <c r="A9777" s="24"/>
      <c r="H9777" s="70"/>
      <c r="J9777" s="29"/>
    </row>
    <row r="9778" spans="1:10" hidden="1">
      <c r="A9778" s="24"/>
      <c r="H9778" s="70"/>
      <c r="J9778" s="29"/>
    </row>
    <row r="9779" spans="1:10" hidden="1">
      <c r="A9779" s="24"/>
      <c r="H9779" s="70"/>
      <c r="J9779" s="29"/>
    </row>
    <row r="9780" spans="1:10" hidden="1">
      <c r="A9780" s="24"/>
      <c r="H9780" s="70"/>
      <c r="J9780" s="29"/>
    </row>
    <row r="9781" spans="1:10" hidden="1">
      <c r="A9781" s="24"/>
      <c r="H9781" s="70"/>
      <c r="J9781" s="29"/>
    </row>
    <row r="9782" spans="1:10" hidden="1">
      <c r="A9782" s="24"/>
      <c r="H9782" s="70"/>
      <c r="J9782" s="29"/>
    </row>
    <row r="9783" spans="1:10" hidden="1">
      <c r="A9783" s="24"/>
      <c r="H9783" s="70"/>
      <c r="J9783" s="29"/>
    </row>
    <row r="9784" spans="1:10" hidden="1">
      <c r="A9784" s="24"/>
      <c r="H9784" s="70"/>
      <c r="J9784" s="29"/>
    </row>
    <row r="9785" spans="1:10" hidden="1">
      <c r="A9785" s="24"/>
      <c r="H9785" s="70"/>
      <c r="J9785" s="29"/>
    </row>
    <row r="9786" spans="1:10" hidden="1">
      <c r="A9786" s="24"/>
      <c r="H9786" s="70"/>
      <c r="J9786" s="29"/>
    </row>
    <row r="9787" spans="1:10" hidden="1">
      <c r="A9787" s="24"/>
      <c r="H9787" s="70"/>
      <c r="J9787" s="29"/>
    </row>
    <row r="9788" spans="1:10" hidden="1">
      <c r="A9788" s="24"/>
      <c r="H9788" s="70"/>
      <c r="J9788" s="29"/>
    </row>
    <row r="9789" spans="1:10" hidden="1">
      <c r="A9789" s="24"/>
      <c r="H9789" s="70"/>
      <c r="J9789" s="29"/>
    </row>
    <row r="9790" spans="1:10" hidden="1">
      <c r="A9790" s="24"/>
      <c r="H9790" s="70"/>
      <c r="J9790" s="29"/>
    </row>
    <row r="9791" spans="1:10" hidden="1">
      <c r="A9791" s="24"/>
      <c r="H9791" s="70"/>
      <c r="J9791" s="29"/>
    </row>
    <row r="9792" spans="1:10" hidden="1">
      <c r="A9792" s="24"/>
      <c r="H9792" s="70"/>
      <c r="J9792" s="29"/>
    </row>
    <row r="9793" spans="1:10" hidden="1">
      <c r="A9793" s="24"/>
      <c r="H9793" s="70"/>
      <c r="J9793" s="29"/>
    </row>
    <row r="9794" spans="1:10" hidden="1">
      <c r="A9794" s="24"/>
      <c r="H9794" s="70"/>
      <c r="J9794" s="29"/>
    </row>
    <row r="9795" spans="1:10" hidden="1">
      <c r="A9795" s="24"/>
      <c r="H9795" s="70"/>
      <c r="J9795" s="29"/>
    </row>
    <row r="9796" spans="1:10" hidden="1">
      <c r="A9796" s="24"/>
      <c r="H9796" s="70"/>
      <c r="J9796" s="29"/>
    </row>
    <row r="9797" spans="1:10" hidden="1">
      <c r="A9797" s="24"/>
      <c r="H9797" s="70"/>
      <c r="J9797" s="29"/>
    </row>
    <row r="9798" spans="1:10" hidden="1">
      <c r="A9798" s="24"/>
      <c r="H9798" s="70"/>
      <c r="J9798" s="29"/>
    </row>
    <row r="9799" spans="1:10" hidden="1">
      <c r="A9799" s="24"/>
      <c r="H9799" s="70"/>
      <c r="J9799" s="29"/>
    </row>
    <row r="9800" spans="1:10" hidden="1">
      <c r="A9800" s="24"/>
      <c r="H9800" s="70"/>
      <c r="J9800" s="29"/>
    </row>
    <row r="9801" spans="1:10" hidden="1">
      <c r="A9801" s="24"/>
      <c r="H9801" s="70"/>
      <c r="J9801" s="29"/>
    </row>
    <row r="9802" spans="1:10" hidden="1">
      <c r="A9802" s="24"/>
      <c r="H9802" s="70"/>
      <c r="J9802" s="29"/>
    </row>
    <row r="9803" spans="1:10" hidden="1">
      <c r="A9803" s="24"/>
      <c r="H9803" s="70"/>
      <c r="J9803" s="29"/>
    </row>
    <row r="9804" spans="1:10" hidden="1">
      <c r="A9804" s="24"/>
      <c r="H9804" s="70"/>
      <c r="J9804" s="29"/>
    </row>
    <row r="9805" spans="1:10" hidden="1">
      <c r="A9805" s="24"/>
      <c r="H9805" s="70"/>
      <c r="J9805" s="29"/>
    </row>
    <row r="9806" spans="1:10" hidden="1">
      <c r="A9806" s="24"/>
      <c r="H9806" s="70"/>
      <c r="J9806" s="29"/>
    </row>
    <row r="9807" spans="1:10" hidden="1">
      <c r="A9807" s="24"/>
      <c r="H9807" s="70"/>
      <c r="J9807" s="29"/>
    </row>
    <row r="9808" spans="1:10" hidden="1">
      <c r="A9808" s="24"/>
      <c r="H9808" s="70"/>
      <c r="J9808" s="29"/>
    </row>
    <row r="9809" spans="1:10" hidden="1">
      <c r="A9809" s="24"/>
      <c r="H9809" s="70"/>
      <c r="J9809" s="29"/>
    </row>
    <row r="9810" spans="1:10" hidden="1">
      <c r="A9810" s="24"/>
      <c r="H9810" s="70"/>
      <c r="J9810" s="29"/>
    </row>
    <row r="9811" spans="1:10" hidden="1">
      <c r="A9811" s="24"/>
      <c r="H9811" s="70"/>
      <c r="J9811" s="29"/>
    </row>
    <row r="9812" spans="1:10" hidden="1">
      <c r="A9812" s="24"/>
      <c r="H9812" s="70"/>
      <c r="J9812" s="29"/>
    </row>
    <row r="9813" spans="1:10" hidden="1">
      <c r="A9813" s="24"/>
      <c r="H9813" s="70"/>
      <c r="J9813" s="29"/>
    </row>
    <row r="9814" spans="1:10" hidden="1">
      <c r="A9814" s="24"/>
      <c r="H9814" s="70"/>
      <c r="J9814" s="29"/>
    </row>
    <row r="9815" spans="1:10" hidden="1">
      <c r="A9815" s="24"/>
      <c r="H9815" s="70"/>
      <c r="J9815" s="29"/>
    </row>
    <row r="9816" spans="1:10" hidden="1">
      <c r="A9816" s="24"/>
      <c r="H9816" s="70"/>
      <c r="J9816" s="29"/>
    </row>
    <row r="9817" spans="1:10" hidden="1">
      <c r="A9817" s="24"/>
      <c r="H9817" s="70"/>
      <c r="J9817" s="29"/>
    </row>
    <row r="9818" spans="1:10" hidden="1">
      <c r="A9818" s="24"/>
      <c r="H9818" s="70"/>
      <c r="J9818" s="29"/>
    </row>
    <row r="9819" spans="1:10" hidden="1">
      <c r="A9819" s="24"/>
      <c r="H9819" s="70"/>
      <c r="J9819" s="29"/>
    </row>
    <row r="9820" spans="1:10" hidden="1">
      <c r="A9820" s="24"/>
      <c r="H9820" s="70"/>
      <c r="J9820" s="29"/>
    </row>
    <row r="9821" spans="1:10" hidden="1">
      <c r="A9821" s="24"/>
      <c r="H9821" s="70"/>
      <c r="J9821" s="29"/>
    </row>
    <row r="9822" spans="1:10" hidden="1">
      <c r="A9822" s="24"/>
      <c r="H9822" s="70"/>
      <c r="J9822" s="29"/>
    </row>
    <row r="9823" spans="1:10" hidden="1">
      <c r="A9823" s="24"/>
      <c r="H9823" s="70"/>
      <c r="J9823" s="29"/>
    </row>
    <row r="9824" spans="1:10" hidden="1">
      <c r="A9824" s="24"/>
      <c r="H9824" s="70"/>
      <c r="J9824" s="29"/>
    </row>
    <row r="9825" spans="1:10" hidden="1">
      <c r="A9825" s="24"/>
      <c r="H9825" s="70"/>
      <c r="J9825" s="29"/>
    </row>
    <row r="9826" spans="1:10" hidden="1">
      <c r="A9826" s="24"/>
      <c r="H9826" s="70"/>
      <c r="J9826" s="29"/>
    </row>
    <row r="9827" spans="1:10" hidden="1">
      <c r="A9827" s="24"/>
      <c r="H9827" s="70"/>
      <c r="J9827" s="29"/>
    </row>
    <row r="9828" spans="1:10" hidden="1">
      <c r="A9828" s="24"/>
      <c r="H9828" s="70"/>
      <c r="J9828" s="29"/>
    </row>
    <row r="9829" spans="1:10" hidden="1">
      <c r="A9829" s="24"/>
      <c r="H9829" s="70"/>
      <c r="J9829" s="29"/>
    </row>
    <row r="9830" spans="1:10" hidden="1">
      <c r="A9830" s="24"/>
      <c r="H9830" s="70"/>
      <c r="J9830" s="29"/>
    </row>
    <row r="9831" spans="1:10" hidden="1">
      <c r="A9831" s="24"/>
      <c r="H9831" s="70"/>
      <c r="J9831" s="29"/>
    </row>
    <row r="9832" spans="1:10" hidden="1">
      <c r="A9832" s="24"/>
      <c r="H9832" s="70"/>
      <c r="J9832" s="29"/>
    </row>
    <row r="9833" spans="1:10" hidden="1">
      <c r="A9833" s="24"/>
      <c r="H9833" s="70"/>
      <c r="J9833" s="29"/>
    </row>
    <row r="9834" spans="1:10" hidden="1">
      <c r="A9834" s="24"/>
      <c r="H9834" s="70"/>
      <c r="J9834" s="29"/>
    </row>
    <row r="9835" spans="1:10" hidden="1">
      <c r="A9835" s="24"/>
      <c r="H9835" s="70"/>
      <c r="J9835" s="29"/>
    </row>
    <row r="9836" spans="1:10" hidden="1">
      <c r="A9836" s="24"/>
      <c r="H9836" s="70"/>
      <c r="J9836" s="29"/>
    </row>
    <row r="9837" spans="1:10" hidden="1">
      <c r="A9837" s="24"/>
      <c r="H9837" s="70"/>
      <c r="J9837" s="29"/>
    </row>
    <row r="9838" spans="1:10" hidden="1">
      <c r="A9838" s="24"/>
      <c r="H9838" s="70"/>
      <c r="J9838" s="29"/>
    </row>
    <row r="9839" spans="1:10" hidden="1">
      <c r="A9839" s="24"/>
      <c r="H9839" s="70"/>
      <c r="J9839" s="29"/>
    </row>
    <row r="9840" spans="1:10" hidden="1">
      <c r="A9840" s="24"/>
      <c r="H9840" s="70"/>
      <c r="J9840" s="29"/>
    </row>
    <row r="9841" spans="1:10" hidden="1">
      <c r="A9841" s="24"/>
      <c r="H9841" s="70"/>
      <c r="J9841" s="29"/>
    </row>
    <row r="9842" spans="1:10" hidden="1">
      <c r="A9842" s="24"/>
      <c r="H9842" s="70"/>
      <c r="J9842" s="29"/>
    </row>
    <row r="9843" spans="1:10" hidden="1">
      <c r="A9843" s="24"/>
      <c r="H9843" s="70"/>
      <c r="J9843" s="29"/>
    </row>
    <row r="9844" spans="1:10" hidden="1">
      <c r="A9844" s="24"/>
      <c r="H9844" s="70"/>
      <c r="J9844" s="29"/>
    </row>
    <row r="9845" spans="1:10" hidden="1">
      <c r="A9845" s="24"/>
      <c r="H9845" s="70"/>
      <c r="J9845" s="29"/>
    </row>
    <row r="9846" spans="1:10" hidden="1">
      <c r="A9846" s="24"/>
      <c r="H9846" s="70"/>
      <c r="J9846" s="29"/>
    </row>
    <row r="9847" spans="1:10" hidden="1">
      <c r="A9847" s="24"/>
      <c r="H9847" s="70"/>
      <c r="J9847" s="29"/>
    </row>
    <row r="9848" spans="1:10" hidden="1">
      <c r="A9848" s="24"/>
      <c r="H9848" s="70"/>
      <c r="J9848" s="29"/>
    </row>
    <row r="9849" spans="1:10" hidden="1">
      <c r="A9849" s="24"/>
      <c r="H9849" s="70"/>
      <c r="J9849" s="29"/>
    </row>
    <row r="9850" spans="1:10" hidden="1">
      <c r="A9850" s="24"/>
      <c r="H9850" s="70"/>
      <c r="J9850" s="29"/>
    </row>
    <row r="9851" spans="1:10" hidden="1">
      <c r="A9851" s="24"/>
      <c r="H9851" s="70"/>
      <c r="J9851" s="29"/>
    </row>
    <row r="9852" spans="1:10" hidden="1">
      <c r="A9852" s="24"/>
      <c r="H9852" s="70"/>
      <c r="J9852" s="29"/>
    </row>
    <row r="9853" spans="1:10" hidden="1">
      <c r="A9853" s="24"/>
      <c r="H9853" s="70"/>
      <c r="J9853" s="29"/>
    </row>
    <row r="9854" spans="1:10" hidden="1">
      <c r="A9854" s="24"/>
      <c r="H9854" s="70"/>
      <c r="J9854" s="29"/>
    </row>
    <row r="9855" spans="1:10" hidden="1">
      <c r="A9855" s="24"/>
      <c r="H9855" s="70"/>
      <c r="J9855" s="29"/>
    </row>
    <row r="9856" spans="1:10" hidden="1">
      <c r="A9856" s="24"/>
      <c r="H9856" s="70"/>
      <c r="J9856" s="29"/>
    </row>
    <row r="9857" spans="1:10" hidden="1">
      <c r="A9857" s="24"/>
      <c r="H9857" s="70"/>
      <c r="J9857" s="29"/>
    </row>
    <row r="9858" spans="1:10" hidden="1">
      <c r="A9858" s="24"/>
      <c r="H9858" s="70"/>
      <c r="J9858" s="29"/>
    </row>
    <row r="9859" spans="1:10" hidden="1">
      <c r="A9859" s="24"/>
      <c r="H9859" s="70"/>
      <c r="J9859" s="29"/>
    </row>
    <row r="9860" spans="1:10" hidden="1">
      <c r="A9860" s="24"/>
      <c r="H9860" s="70"/>
      <c r="J9860" s="29"/>
    </row>
    <row r="9861" spans="1:10" hidden="1">
      <c r="A9861" s="24"/>
      <c r="H9861" s="70"/>
      <c r="J9861" s="29"/>
    </row>
    <row r="9862" spans="1:10" hidden="1">
      <c r="A9862" s="24"/>
      <c r="H9862" s="70"/>
      <c r="J9862" s="29"/>
    </row>
    <row r="9863" spans="1:10" hidden="1">
      <c r="A9863" s="24"/>
      <c r="H9863" s="70"/>
      <c r="J9863" s="29"/>
    </row>
    <row r="9864" spans="1:10" hidden="1">
      <c r="A9864" s="24"/>
      <c r="H9864" s="70"/>
      <c r="J9864" s="29"/>
    </row>
    <row r="9865" spans="1:10" hidden="1">
      <c r="A9865" s="24"/>
      <c r="H9865" s="70"/>
      <c r="J9865" s="29"/>
    </row>
    <row r="9866" spans="1:10" hidden="1">
      <c r="A9866" s="24"/>
      <c r="H9866" s="70"/>
      <c r="J9866" s="29"/>
    </row>
    <row r="9867" spans="1:10" hidden="1">
      <c r="A9867" s="24"/>
      <c r="H9867" s="70"/>
      <c r="J9867" s="29"/>
    </row>
    <row r="9868" spans="1:10" hidden="1">
      <c r="A9868" s="24"/>
      <c r="H9868" s="70"/>
      <c r="J9868" s="29"/>
    </row>
    <row r="9869" spans="1:10" hidden="1">
      <c r="A9869" s="24"/>
      <c r="H9869" s="70"/>
      <c r="J9869" s="29"/>
    </row>
    <row r="9870" spans="1:10" hidden="1">
      <c r="A9870" s="24"/>
      <c r="H9870" s="70"/>
      <c r="J9870" s="29"/>
    </row>
    <row r="9871" spans="1:10" hidden="1">
      <c r="A9871" s="24"/>
      <c r="H9871" s="70"/>
      <c r="J9871" s="29"/>
    </row>
    <row r="9872" spans="1:10" hidden="1">
      <c r="A9872" s="24"/>
      <c r="H9872" s="70"/>
      <c r="J9872" s="29"/>
    </row>
    <row r="9873" spans="1:10" hidden="1">
      <c r="A9873" s="24"/>
      <c r="H9873" s="70"/>
      <c r="J9873" s="29"/>
    </row>
    <row r="9874" spans="1:10" hidden="1">
      <c r="A9874" s="24"/>
      <c r="H9874" s="70"/>
      <c r="J9874" s="29"/>
    </row>
    <row r="9875" spans="1:10" hidden="1">
      <c r="A9875" s="24"/>
      <c r="H9875" s="70"/>
      <c r="J9875" s="29"/>
    </row>
    <row r="9876" spans="1:10" hidden="1">
      <c r="A9876" s="24"/>
      <c r="H9876" s="70"/>
      <c r="J9876" s="29"/>
    </row>
    <row r="9877" spans="1:10" hidden="1">
      <c r="A9877" s="24"/>
      <c r="H9877" s="70"/>
      <c r="J9877" s="29"/>
    </row>
    <row r="9878" spans="1:10" hidden="1">
      <c r="A9878" s="24"/>
      <c r="H9878" s="70"/>
      <c r="J9878" s="29"/>
    </row>
    <row r="9879" spans="1:10" hidden="1">
      <c r="A9879" s="24"/>
      <c r="H9879" s="70"/>
      <c r="J9879" s="29"/>
    </row>
    <row r="9880" spans="1:10" hidden="1">
      <c r="A9880" s="24"/>
      <c r="H9880" s="70"/>
      <c r="J9880" s="29"/>
    </row>
    <row r="9881" spans="1:10" hidden="1">
      <c r="A9881" s="24"/>
      <c r="H9881" s="70"/>
      <c r="J9881" s="29"/>
    </row>
    <row r="9882" spans="1:10" hidden="1">
      <c r="A9882" s="24"/>
      <c r="H9882" s="70"/>
      <c r="J9882" s="29"/>
    </row>
    <row r="9883" spans="1:10" hidden="1">
      <c r="A9883" s="24"/>
      <c r="H9883" s="70"/>
      <c r="J9883" s="29"/>
    </row>
    <row r="9884" spans="1:10" hidden="1">
      <c r="A9884" s="24"/>
      <c r="H9884" s="70"/>
      <c r="J9884" s="29"/>
    </row>
    <row r="9885" spans="1:10" hidden="1">
      <c r="A9885" s="24"/>
      <c r="H9885" s="70"/>
      <c r="J9885" s="29"/>
    </row>
    <row r="9886" spans="1:10" hidden="1">
      <c r="A9886" s="24"/>
      <c r="H9886" s="70"/>
      <c r="J9886" s="29"/>
    </row>
    <row r="9887" spans="1:10" hidden="1">
      <c r="A9887" s="24"/>
      <c r="H9887" s="70"/>
      <c r="J9887" s="29"/>
    </row>
    <row r="9888" spans="1:10" hidden="1">
      <c r="A9888" s="24"/>
      <c r="H9888" s="70"/>
      <c r="J9888" s="29"/>
    </row>
    <row r="9889" spans="1:10" hidden="1">
      <c r="A9889" s="24"/>
      <c r="H9889" s="70"/>
      <c r="J9889" s="29"/>
    </row>
    <row r="9890" spans="1:10" hidden="1">
      <c r="A9890" s="24"/>
      <c r="H9890" s="70"/>
      <c r="J9890" s="29"/>
    </row>
    <row r="9891" spans="1:10" hidden="1">
      <c r="A9891" s="24"/>
      <c r="H9891" s="70"/>
      <c r="J9891" s="29"/>
    </row>
    <row r="9892" spans="1:10" hidden="1">
      <c r="A9892" s="24"/>
      <c r="H9892" s="70"/>
      <c r="J9892" s="29"/>
    </row>
    <row r="9893" spans="1:10" hidden="1">
      <c r="A9893" s="24"/>
      <c r="H9893" s="70"/>
      <c r="J9893" s="29"/>
    </row>
    <row r="9894" spans="1:10" hidden="1">
      <c r="A9894" s="24"/>
      <c r="H9894" s="70"/>
      <c r="J9894" s="29"/>
    </row>
    <row r="9895" spans="1:10" hidden="1">
      <c r="A9895" s="24"/>
      <c r="H9895" s="70"/>
      <c r="J9895" s="29"/>
    </row>
    <row r="9896" spans="1:10" hidden="1">
      <c r="A9896" s="24"/>
      <c r="H9896" s="70"/>
      <c r="J9896" s="29"/>
    </row>
    <row r="9897" spans="1:10" hidden="1">
      <c r="A9897" s="24"/>
      <c r="H9897" s="70"/>
      <c r="J9897" s="29"/>
    </row>
    <row r="9898" spans="1:10" hidden="1">
      <c r="A9898" s="24"/>
      <c r="H9898" s="70"/>
      <c r="J9898" s="29"/>
    </row>
    <row r="9899" spans="1:10" hidden="1">
      <c r="A9899" s="24"/>
      <c r="H9899" s="70"/>
      <c r="J9899" s="29"/>
    </row>
    <row r="9900" spans="1:10" hidden="1">
      <c r="A9900" s="24"/>
      <c r="H9900" s="70"/>
      <c r="J9900" s="29"/>
    </row>
    <row r="9901" spans="1:10" hidden="1">
      <c r="A9901" s="24"/>
      <c r="H9901" s="70"/>
      <c r="J9901" s="29"/>
    </row>
    <row r="9902" spans="1:10" hidden="1">
      <c r="A9902" s="24"/>
      <c r="H9902" s="70"/>
      <c r="J9902" s="29"/>
    </row>
    <row r="9903" spans="1:10" hidden="1">
      <c r="A9903" s="24"/>
      <c r="H9903" s="70"/>
      <c r="J9903" s="29"/>
    </row>
    <row r="9904" spans="1:10" hidden="1">
      <c r="A9904" s="24"/>
      <c r="H9904" s="70"/>
      <c r="J9904" s="29"/>
    </row>
    <row r="9905" spans="1:10" hidden="1">
      <c r="A9905" s="24"/>
      <c r="H9905" s="70"/>
      <c r="J9905" s="29"/>
    </row>
    <row r="9906" spans="1:10" hidden="1">
      <c r="A9906" s="24"/>
      <c r="H9906" s="70"/>
      <c r="J9906" s="29"/>
    </row>
    <row r="9907" spans="1:10" hidden="1">
      <c r="A9907" s="24"/>
      <c r="H9907" s="70"/>
      <c r="J9907" s="29"/>
    </row>
    <row r="9908" spans="1:10" hidden="1">
      <c r="A9908" s="24"/>
      <c r="H9908" s="70"/>
      <c r="J9908" s="29"/>
    </row>
    <row r="9909" spans="1:10" hidden="1">
      <c r="A9909" s="24"/>
      <c r="H9909" s="70"/>
      <c r="J9909" s="29"/>
    </row>
    <row r="9910" spans="1:10" hidden="1">
      <c r="A9910" s="24"/>
      <c r="H9910" s="70"/>
      <c r="J9910" s="29"/>
    </row>
    <row r="9911" spans="1:10" hidden="1">
      <c r="A9911" s="24"/>
      <c r="H9911" s="70"/>
      <c r="J9911" s="29"/>
    </row>
    <row r="9912" spans="1:10" hidden="1">
      <c r="A9912" s="24"/>
      <c r="H9912" s="70"/>
      <c r="J9912" s="29"/>
    </row>
    <row r="9913" spans="1:10" hidden="1">
      <c r="A9913" s="24"/>
      <c r="H9913" s="70"/>
      <c r="J9913" s="29"/>
    </row>
    <row r="9914" spans="1:10" hidden="1">
      <c r="A9914" s="24"/>
      <c r="H9914" s="70"/>
      <c r="J9914" s="29"/>
    </row>
    <row r="9915" spans="1:10" hidden="1">
      <c r="A9915" s="24"/>
      <c r="H9915" s="70"/>
      <c r="J9915" s="29"/>
    </row>
    <row r="9916" spans="1:10" hidden="1">
      <c r="A9916" s="24"/>
      <c r="H9916" s="70"/>
      <c r="J9916" s="29"/>
    </row>
    <row r="9917" spans="1:10" hidden="1">
      <c r="A9917" s="24"/>
      <c r="H9917" s="70"/>
      <c r="J9917" s="29"/>
    </row>
    <row r="9918" spans="1:10" hidden="1">
      <c r="A9918" s="24"/>
      <c r="H9918" s="70"/>
      <c r="J9918" s="29"/>
    </row>
    <row r="9919" spans="1:10" hidden="1">
      <c r="A9919" s="24"/>
      <c r="H9919" s="70"/>
      <c r="J9919" s="29"/>
    </row>
    <row r="9920" spans="1:10" hidden="1">
      <c r="A9920" s="24"/>
      <c r="H9920" s="70"/>
      <c r="J9920" s="29"/>
    </row>
    <row r="9921" spans="1:10" hidden="1">
      <c r="A9921" s="24"/>
      <c r="H9921" s="70"/>
      <c r="J9921" s="29"/>
    </row>
    <row r="9922" spans="1:10" hidden="1">
      <c r="A9922" s="24"/>
      <c r="H9922" s="70"/>
      <c r="J9922" s="29"/>
    </row>
    <row r="9923" spans="1:10" hidden="1">
      <c r="A9923" s="24"/>
      <c r="H9923" s="70"/>
      <c r="J9923" s="29"/>
    </row>
    <row r="9924" spans="1:10" hidden="1">
      <c r="A9924" s="24"/>
      <c r="H9924" s="70"/>
      <c r="J9924" s="29"/>
    </row>
    <row r="9925" spans="1:10" hidden="1">
      <c r="A9925" s="24"/>
      <c r="H9925" s="70"/>
      <c r="J9925" s="29"/>
    </row>
    <row r="9926" spans="1:10" hidden="1">
      <c r="A9926" s="24"/>
      <c r="H9926" s="70"/>
      <c r="J9926" s="29"/>
    </row>
    <row r="9927" spans="1:10" hidden="1">
      <c r="A9927" s="24"/>
      <c r="H9927" s="70"/>
      <c r="J9927" s="29"/>
    </row>
    <row r="9928" spans="1:10" hidden="1">
      <c r="A9928" s="24"/>
      <c r="H9928" s="70"/>
      <c r="J9928" s="29"/>
    </row>
    <row r="9929" spans="1:10" hidden="1">
      <c r="A9929" s="24"/>
      <c r="H9929" s="70"/>
      <c r="J9929" s="29"/>
    </row>
    <row r="9930" spans="1:10" hidden="1">
      <c r="A9930" s="24"/>
      <c r="H9930" s="70"/>
      <c r="J9930" s="29"/>
    </row>
    <row r="9931" spans="1:10" hidden="1">
      <c r="A9931" s="24"/>
      <c r="H9931" s="70"/>
      <c r="J9931" s="29"/>
    </row>
    <row r="9932" spans="1:10" hidden="1">
      <c r="A9932" s="24"/>
      <c r="H9932" s="70"/>
      <c r="J9932" s="29"/>
    </row>
    <row r="9933" spans="1:10" hidden="1">
      <c r="A9933" s="24"/>
      <c r="H9933" s="70"/>
      <c r="J9933" s="29"/>
    </row>
    <row r="9934" spans="1:10" hidden="1">
      <c r="A9934" s="24"/>
      <c r="H9934" s="70"/>
      <c r="J9934" s="29"/>
    </row>
    <row r="9935" spans="1:10" hidden="1">
      <c r="A9935" s="24"/>
      <c r="H9935" s="70"/>
      <c r="J9935" s="29"/>
    </row>
    <row r="9936" spans="1:10" hidden="1">
      <c r="A9936" s="24"/>
      <c r="H9936" s="70"/>
      <c r="J9936" s="29"/>
    </row>
    <row r="9937" spans="1:10" hidden="1">
      <c r="A9937" s="24"/>
      <c r="H9937" s="70"/>
      <c r="J9937" s="29"/>
    </row>
    <row r="9938" spans="1:10" hidden="1">
      <c r="A9938" s="24"/>
      <c r="H9938" s="70"/>
      <c r="J9938" s="29"/>
    </row>
    <row r="9939" spans="1:10" hidden="1">
      <c r="A9939" s="24"/>
      <c r="H9939" s="70"/>
      <c r="J9939" s="29"/>
    </row>
    <row r="9940" spans="1:10" hidden="1">
      <c r="A9940" s="24"/>
      <c r="H9940" s="70"/>
      <c r="J9940" s="29"/>
    </row>
    <row r="9941" spans="1:10" hidden="1">
      <c r="A9941" s="24"/>
      <c r="H9941" s="70"/>
      <c r="J9941" s="29"/>
    </row>
    <row r="9942" spans="1:10" hidden="1">
      <c r="A9942" s="24"/>
      <c r="H9942" s="70"/>
      <c r="J9942" s="29"/>
    </row>
    <row r="9943" spans="1:10" hidden="1">
      <c r="A9943" s="24"/>
      <c r="H9943" s="70"/>
      <c r="J9943" s="29"/>
    </row>
    <row r="9944" spans="1:10" hidden="1">
      <c r="A9944" s="24"/>
      <c r="H9944" s="70"/>
      <c r="J9944" s="29"/>
    </row>
    <row r="9945" spans="1:10" hidden="1">
      <c r="A9945" s="24"/>
      <c r="H9945" s="70"/>
      <c r="J9945" s="29"/>
    </row>
    <row r="9946" spans="1:10" hidden="1">
      <c r="A9946" s="24"/>
      <c r="H9946" s="70"/>
      <c r="J9946" s="29"/>
    </row>
    <row r="9947" spans="1:10" hidden="1">
      <c r="A9947" s="24"/>
      <c r="H9947" s="70"/>
      <c r="J9947" s="29"/>
    </row>
    <row r="9948" spans="1:10" hidden="1">
      <c r="A9948" s="24"/>
      <c r="H9948" s="70"/>
      <c r="J9948" s="29"/>
    </row>
    <row r="9949" spans="1:10" hidden="1">
      <c r="A9949" s="24"/>
      <c r="H9949" s="70"/>
      <c r="J9949" s="29"/>
    </row>
    <row r="9950" spans="1:10" hidden="1">
      <c r="A9950" s="24"/>
      <c r="H9950" s="70"/>
      <c r="J9950" s="29"/>
    </row>
    <row r="9951" spans="1:10" hidden="1">
      <c r="A9951" s="24"/>
      <c r="H9951" s="70"/>
      <c r="J9951" s="29"/>
    </row>
    <row r="9952" spans="1:10" hidden="1">
      <c r="A9952" s="24"/>
      <c r="H9952" s="70"/>
      <c r="J9952" s="29"/>
    </row>
    <row r="9953" spans="1:10" hidden="1">
      <c r="A9953" s="24"/>
      <c r="H9953" s="70"/>
      <c r="J9953" s="29"/>
    </row>
    <row r="9954" spans="1:10" hidden="1">
      <c r="A9954" s="24"/>
      <c r="H9954" s="70"/>
      <c r="J9954" s="29"/>
    </row>
    <row r="9955" spans="1:10" hidden="1">
      <c r="A9955" s="24"/>
      <c r="H9955" s="70"/>
      <c r="J9955" s="29"/>
    </row>
    <row r="9956" spans="1:10" hidden="1">
      <c r="A9956" s="24"/>
      <c r="H9956" s="70"/>
      <c r="J9956" s="29"/>
    </row>
    <row r="9957" spans="1:10" hidden="1">
      <c r="A9957" s="24"/>
      <c r="H9957" s="70"/>
      <c r="J9957" s="29"/>
    </row>
    <row r="9958" spans="1:10" hidden="1">
      <c r="A9958" s="24"/>
      <c r="H9958" s="70"/>
      <c r="J9958" s="29"/>
    </row>
    <row r="9959" spans="1:10" hidden="1">
      <c r="A9959" s="24"/>
      <c r="H9959" s="70"/>
      <c r="J9959" s="29"/>
    </row>
    <row r="9960" spans="1:10" hidden="1">
      <c r="A9960" s="24"/>
      <c r="H9960" s="70"/>
      <c r="J9960" s="29"/>
    </row>
    <row r="9961" spans="1:10" hidden="1">
      <c r="A9961" s="24"/>
      <c r="H9961" s="70"/>
      <c r="J9961" s="29"/>
    </row>
    <row r="9962" spans="1:10" hidden="1">
      <c r="A9962" s="24"/>
      <c r="H9962" s="70"/>
      <c r="J9962" s="29"/>
    </row>
    <row r="9963" spans="1:10" hidden="1">
      <c r="A9963" s="24"/>
      <c r="H9963" s="70"/>
      <c r="J9963" s="29"/>
    </row>
    <row r="9964" spans="1:10" hidden="1">
      <c r="A9964" s="24"/>
      <c r="H9964" s="70"/>
      <c r="J9964" s="29"/>
    </row>
    <row r="9965" spans="1:10" hidden="1">
      <c r="A9965" s="24"/>
      <c r="H9965" s="70"/>
      <c r="J9965" s="29"/>
    </row>
    <row r="9966" spans="1:10" hidden="1">
      <c r="A9966" s="24"/>
      <c r="H9966" s="70"/>
      <c r="J9966" s="29"/>
    </row>
    <row r="9967" spans="1:10" hidden="1">
      <c r="A9967" s="24"/>
      <c r="H9967" s="70"/>
      <c r="J9967" s="29"/>
    </row>
    <row r="9968" spans="1:10" hidden="1">
      <c r="A9968" s="24"/>
      <c r="H9968" s="70"/>
      <c r="J9968" s="29"/>
    </row>
    <row r="9969" spans="1:10" hidden="1">
      <c r="A9969" s="24"/>
      <c r="H9969" s="70"/>
      <c r="J9969" s="29"/>
    </row>
    <row r="9970" spans="1:10" hidden="1">
      <c r="A9970" s="24"/>
      <c r="H9970" s="70"/>
      <c r="J9970" s="29"/>
    </row>
    <row r="9971" spans="1:10" hidden="1">
      <c r="A9971" s="24"/>
      <c r="H9971" s="70"/>
      <c r="J9971" s="29"/>
    </row>
    <row r="9972" spans="1:10" hidden="1">
      <c r="A9972" s="24"/>
      <c r="H9972" s="70"/>
      <c r="J9972" s="29"/>
    </row>
    <row r="9973" spans="1:10" hidden="1">
      <c r="A9973" s="24"/>
      <c r="H9973" s="70"/>
      <c r="J9973" s="29"/>
    </row>
    <row r="9974" spans="1:10" hidden="1">
      <c r="A9974" s="24"/>
      <c r="H9974" s="70"/>
      <c r="J9974" s="29"/>
    </row>
    <row r="9975" spans="1:10" hidden="1">
      <c r="A9975" s="24"/>
      <c r="H9975" s="70"/>
      <c r="J9975" s="29"/>
    </row>
    <row r="9976" spans="1:10" hidden="1">
      <c r="A9976" s="24"/>
      <c r="H9976" s="70"/>
      <c r="J9976" s="29"/>
    </row>
    <row r="9977" spans="1:10" hidden="1">
      <c r="A9977" s="24"/>
      <c r="H9977" s="70"/>
      <c r="J9977" s="29"/>
    </row>
    <row r="9978" spans="1:10" hidden="1">
      <c r="A9978" s="24"/>
      <c r="H9978" s="70"/>
      <c r="J9978" s="29"/>
    </row>
    <row r="9979" spans="1:10" hidden="1">
      <c r="A9979" s="24"/>
      <c r="H9979" s="70"/>
      <c r="J9979" s="29"/>
    </row>
    <row r="9980" spans="1:10" hidden="1">
      <c r="A9980" s="24"/>
      <c r="H9980" s="70"/>
      <c r="J9980" s="29"/>
    </row>
    <row r="9981" spans="1:10" hidden="1">
      <c r="A9981" s="24"/>
      <c r="H9981" s="70"/>
      <c r="J9981" s="29"/>
    </row>
    <row r="9982" spans="1:10" hidden="1">
      <c r="A9982" s="24"/>
      <c r="H9982" s="70"/>
      <c r="J9982" s="29"/>
    </row>
    <row r="9983" spans="1:10" hidden="1">
      <c r="A9983" s="24"/>
      <c r="H9983" s="70"/>
      <c r="J9983" s="29"/>
    </row>
    <row r="9984" spans="1:10" hidden="1">
      <c r="A9984" s="24"/>
      <c r="H9984" s="70"/>
      <c r="J9984" s="29"/>
    </row>
    <row r="9985" spans="1:10" hidden="1">
      <c r="A9985" s="24"/>
      <c r="H9985" s="70"/>
      <c r="J9985" s="29"/>
    </row>
    <row r="9986" spans="1:10" hidden="1">
      <c r="A9986" s="24"/>
      <c r="H9986" s="70"/>
      <c r="J9986" s="29"/>
    </row>
    <row r="9987" spans="1:10" hidden="1">
      <c r="A9987" s="24"/>
      <c r="H9987" s="70"/>
      <c r="J9987" s="29"/>
    </row>
    <row r="9988" spans="1:10" hidden="1">
      <c r="A9988" s="24"/>
      <c r="H9988" s="70"/>
      <c r="J9988" s="29"/>
    </row>
    <row r="9989" spans="1:10" hidden="1">
      <c r="A9989" s="24"/>
      <c r="H9989" s="70"/>
      <c r="J9989" s="29"/>
    </row>
    <row r="9990" spans="1:10" hidden="1">
      <c r="A9990" s="24"/>
      <c r="H9990" s="70"/>
      <c r="J9990" s="29"/>
    </row>
    <row r="9991" spans="1:10" hidden="1">
      <c r="A9991" s="24"/>
      <c r="H9991" s="70"/>
      <c r="J9991" s="29"/>
    </row>
    <row r="9992" spans="1:10" hidden="1">
      <c r="A9992" s="24"/>
      <c r="H9992" s="70"/>
      <c r="J9992" s="29"/>
    </row>
    <row r="9993" spans="1:10" hidden="1">
      <c r="A9993" s="24"/>
      <c r="H9993" s="70"/>
      <c r="J9993" s="29"/>
    </row>
    <row r="9994" spans="1:10" hidden="1">
      <c r="A9994" s="24"/>
      <c r="H9994" s="70"/>
      <c r="J9994" s="29"/>
    </row>
    <row r="9995" spans="1:10" hidden="1">
      <c r="A9995" s="24"/>
      <c r="H9995" s="70"/>
      <c r="J9995" s="29"/>
    </row>
    <row r="9996" spans="1:10" hidden="1">
      <c r="A9996" s="24"/>
      <c r="H9996" s="70"/>
      <c r="J9996" s="29"/>
    </row>
    <row r="9997" spans="1:10" hidden="1">
      <c r="A9997" s="24"/>
      <c r="H9997" s="70"/>
      <c r="J9997" s="29"/>
    </row>
    <row r="9998" spans="1:10" hidden="1">
      <c r="A9998" s="24"/>
      <c r="H9998" s="70"/>
      <c r="J9998" s="29"/>
    </row>
    <row r="9999" spans="1:10" hidden="1">
      <c r="A9999" s="26"/>
      <c r="B9999" s="27"/>
      <c r="E9999" s="97"/>
      <c r="F9999" s="98"/>
      <c r="H9999" s="71"/>
      <c r="J9999" s="30"/>
    </row>
  </sheetData>
  <sheetProtection algorithmName="SHA-512" hashValue="ffgd2aS4zj5c4hmfKtPOdFSipb+HtfmpKl63bdRuKXmiON4X5kowBLwmIvfP+5zpraBpaBfCseuYUfYhxWP2Rw==" saltValue="JpkztcDpuGWClWYJabUDUA==" spinCount="100000" sheet="1" objects="1" scenarios="1" formatCells="0" formatColumns="0" formatRows="0" sort="0" autoFilter="0"/>
  <autoFilter ref="A1:J153" xr:uid="{00000000-0009-0000-0000-000004000000}"/>
  <dataValidations count="4">
    <dataValidation type="decimal" operator="greaterThanOrEqual" allowBlank="1" showInputMessage="1" showErrorMessage="1" sqref="E2:G1048576" xr:uid="{00000000-0002-0000-0400-000000000000}">
      <formula1>0</formula1>
    </dataValidation>
    <dataValidation type="textLength" operator="equal" allowBlank="1" showInputMessage="1" showErrorMessage="1" sqref="A2001:A1048576" xr:uid="{00000000-0002-0000-0400-000001000000}">
      <formula1>35</formula1>
    </dataValidation>
    <dataValidation type="textLength" operator="equal" allowBlank="1" showInputMessage="1" showErrorMessage="1" sqref="A2:A2000" xr:uid="{4BAC0320-6F1D-4319-89C0-6904F00F997F}">
      <formula1>48</formula1>
    </dataValidation>
    <dataValidation type="decimal" allowBlank="1" showInputMessage="1" showErrorMessage="1" sqref="I2:I1048576" xr:uid="{BBBE5921-E67E-425D-9327-FA2718FE96DF}">
      <formula1>0</formula1>
      <formula2>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4000000}">
          <x14:formula1>
            <xm:f>REF!$C$3:$C$6</xm:f>
          </x14:formula1>
          <xm:sqref>D2:D1048576</xm:sqref>
        </x14:dataValidation>
        <x14:dataValidation type="list" allowBlank="1" showInputMessage="1" showErrorMessage="1" xr:uid="{00000000-0002-0000-0400-000005000000}">
          <x14:formula1>
            <xm:f>REF!$E$3:$E$16</xm:f>
          </x14:formula1>
          <xm:sqref>C2001:C1048576</xm:sqref>
        </x14:dataValidation>
        <x14:dataValidation type="list" operator="greaterThanOrEqual" allowBlank="1" showInputMessage="1" showErrorMessage="1" xr:uid="{56DD205C-92E9-4D02-8906-0BA013071F50}">
          <x14:formula1>
            <xm:f>REF_PLANOS!#REF!</xm:f>
          </x14:formula1>
          <xm:sqref>H2001:H1048576</xm:sqref>
        </x14:dataValidation>
        <x14:dataValidation type="list" operator="greaterThanOrEqual" allowBlank="1" showInputMessage="1" showErrorMessage="1" xr:uid="{837C6554-175C-42F1-92C7-925FF90A0C12}">
          <x14:formula1>
            <xm:f>REF_PLANOS!$C:$C</xm:f>
          </x14:formula1>
          <xm:sqref>H2:H2000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8EB7-4EEE-479C-941D-120583769887}">
  <sheetPr codeName="Planilha2"/>
  <dimension ref="B1:G2000"/>
  <sheetViews>
    <sheetView showGridLines="0" workbookViewId="0">
      <selection activeCell="D5" sqref="D5"/>
    </sheetView>
  </sheetViews>
  <sheetFormatPr defaultRowHeight="15" zeroHeight="1"/>
  <cols>
    <col min="1" max="1" width="1.7109375" customWidth="1"/>
    <col min="2" max="2" width="24.28515625" style="75" customWidth="1"/>
    <col min="3" max="3" width="93.5703125" style="75" bestFit="1" customWidth="1"/>
    <col min="4" max="4" width="17.42578125" style="76" customWidth="1"/>
    <col min="5" max="5" width="51.28515625" style="75" customWidth="1"/>
    <col min="6" max="6" width="39.140625" style="75" bestFit="1" customWidth="1"/>
    <col min="7" max="7" width="17.42578125" style="76" customWidth="1"/>
  </cols>
  <sheetData>
    <row r="1" spans="2:7" ht="65.25" customHeight="1">
      <c r="B1"/>
      <c r="C1" s="172" t="s">
        <v>254</v>
      </c>
      <c r="D1" s="173"/>
      <c r="E1" s="173"/>
      <c r="F1"/>
      <c r="G1" s="100"/>
    </row>
    <row r="2" spans="2:7" ht="15.75" thickBot="1">
      <c r="B2" s="171" t="s">
        <v>255</v>
      </c>
      <c r="C2" s="171"/>
      <c r="D2" s="171"/>
      <c r="E2" s="171" t="s">
        <v>256</v>
      </c>
      <c r="F2" s="171"/>
      <c r="G2" s="171"/>
    </row>
    <row r="3" spans="2:7">
      <c r="B3" s="65" t="s">
        <v>257</v>
      </c>
      <c r="C3" s="66" t="s">
        <v>258</v>
      </c>
      <c r="D3" s="99" t="s">
        <v>259</v>
      </c>
      <c r="E3" s="65" t="s">
        <v>63</v>
      </c>
      <c r="F3" s="66" t="s">
        <v>258</v>
      </c>
      <c r="G3" s="101" t="s">
        <v>259</v>
      </c>
    </row>
    <row r="4" spans="2:7" ht="30">
      <c r="B4" s="141">
        <v>4308</v>
      </c>
      <c r="C4" s="25" t="s">
        <v>260</v>
      </c>
      <c r="D4" s="74">
        <v>100000000</v>
      </c>
      <c r="E4" s="141" t="s">
        <v>261</v>
      </c>
      <c r="F4" s="25" t="s">
        <v>262</v>
      </c>
      <c r="G4" s="74"/>
    </row>
    <row r="5" spans="2:7" ht="30">
      <c r="B5" s="73">
        <v>4399</v>
      </c>
      <c r="C5" s="25" t="s">
        <v>218</v>
      </c>
      <c r="D5" s="74">
        <v>60000000</v>
      </c>
      <c r="E5" s="141" t="s">
        <v>263</v>
      </c>
      <c r="F5" s="25" t="s">
        <v>264</v>
      </c>
      <c r="G5" s="74"/>
    </row>
    <row r="6" spans="2:7">
      <c r="B6" s="73"/>
      <c r="C6" s="25"/>
      <c r="D6" s="74"/>
      <c r="E6" s="141"/>
      <c r="F6" s="25"/>
      <c r="G6" s="74"/>
    </row>
    <row r="7" spans="2:7">
      <c r="B7" s="73"/>
      <c r="C7" s="25"/>
      <c r="D7" s="74"/>
      <c r="E7" s="73"/>
      <c r="F7" s="25"/>
      <c r="G7" s="74"/>
    </row>
    <row r="8" spans="2:7">
      <c r="B8" s="73"/>
      <c r="C8" s="25"/>
      <c r="D8" s="74"/>
      <c r="E8" s="73"/>
      <c r="F8" s="25"/>
      <c r="G8" s="74"/>
    </row>
    <row r="9" spans="2:7">
      <c r="B9" s="73"/>
      <c r="C9" s="25"/>
      <c r="D9" s="74"/>
      <c r="E9" s="73"/>
      <c r="F9" s="25"/>
      <c r="G9" s="74"/>
    </row>
    <row r="10" spans="2:7">
      <c r="B10" s="73"/>
      <c r="C10" s="25"/>
      <c r="D10" s="74"/>
      <c r="E10" s="73"/>
      <c r="F10" s="25"/>
      <c r="G10" s="74"/>
    </row>
    <row r="11" spans="2:7">
      <c r="B11" s="73"/>
      <c r="C11" s="25"/>
      <c r="D11" s="74"/>
      <c r="E11" s="73"/>
      <c r="F11" s="25"/>
      <c r="G11" s="74"/>
    </row>
    <row r="12" spans="2:7">
      <c r="B12" s="73"/>
      <c r="C12" s="25"/>
      <c r="D12" s="74"/>
      <c r="E12" s="73"/>
      <c r="F12" s="25"/>
      <c r="G12" s="74"/>
    </row>
    <row r="13" spans="2:7">
      <c r="B13" s="73"/>
      <c r="C13" s="25"/>
      <c r="D13" s="74"/>
      <c r="E13" s="73"/>
      <c r="F13" s="25"/>
      <c r="G13" s="74"/>
    </row>
    <row r="14" spans="2:7">
      <c r="B14" s="73"/>
      <c r="C14" s="25"/>
      <c r="D14" s="74"/>
      <c r="E14" s="73"/>
      <c r="F14" s="25"/>
      <c r="G14" s="74"/>
    </row>
    <row r="15" spans="2:7">
      <c r="B15" s="73"/>
      <c r="C15" s="25"/>
      <c r="D15" s="74"/>
      <c r="E15" s="73"/>
      <c r="F15" s="25"/>
      <c r="G15" s="74"/>
    </row>
    <row r="16" spans="2:7">
      <c r="B16" s="73"/>
      <c r="C16" s="25"/>
      <c r="D16" s="74"/>
      <c r="E16" s="73"/>
      <c r="F16" s="25"/>
      <c r="G16" s="74"/>
    </row>
    <row r="17" spans="2:7">
      <c r="B17" s="73"/>
      <c r="C17" s="25"/>
      <c r="D17" s="74"/>
      <c r="E17" s="73"/>
      <c r="F17" s="25"/>
      <c r="G17" s="74"/>
    </row>
    <row r="18" spans="2:7">
      <c r="B18" s="73"/>
      <c r="C18" s="25"/>
      <c r="D18" s="74"/>
      <c r="E18" s="73"/>
      <c r="F18" s="25"/>
      <c r="G18" s="74"/>
    </row>
    <row r="19" spans="2:7">
      <c r="B19" s="73"/>
      <c r="C19" s="25"/>
      <c r="D19" s="74"/>
      <c r="E19" s="73"/>
      <c r="F19" s="25"/>
      <c r="G19" s="74"/>
    </row>
    <row r="20" spans="2:7">
      <c r="B20" s="73"/>
      <c r="C20" s="25"/>
      <c r="D20" s="74"/>
      <c r="E20" s="73"/>
      <c r="F20" s="25"/>
      <c r="G20" s="74"/>
    </row>
    <row r="21" spans="2:7">
      <c r="B21" s="73"/>
      <c r="C21" s="25"/>
      <c r="D21" s="74"/>
      <c r="E21" s="73"/>
      <c r="F21" s="25"/>
      <c r="G21" s="74"/>
    </row>
    <row r="22" spans="2:7">
      <c r="B22" s="73"/>
      <c r="C22" s="25"/>
      <c r="D22" s="74"/>
      <c r="E22" s="73"/>
      <c r="F22" s="25"/>
      <c r="G22" s="74"/>
    </row>
    <row r="23" spans="2:7">
      <c r="B23" s="73"/>
      <c r="C23" s="25"/>
      <c r="D23" s="74"/>
      <c r="E23" s="73"/>
      <c r="F23" s="25"/>
      <c r="G23" s="74"/>
    </row>
    <row r="24" spans="2:7">
      <c r="B24" s="73"/>
      <c r="C24" s="25"/>
      <c r="D24" s="74"/>
      <c r="E24" s="73"/>
      <c r="F24" s="25"/>
      <c r="G24" s="74"/>
    </row>
    <row r="25" spans="2:7">
      <c r="B25" s="73"/>
      <c r="C25" s="25"/>
      <c r="D25" s="74"/>
      <c r="E25" s="73"/>
      <c r="F25" s="25"/>
      <c r="G25" s="74"/>
    </row>
    <row r="26" spans="2:7">
      <c r="B26" s="73"/>
      <c r="C26" s="25"/>
      <c r="D26" s="74"/>
      <c r="E26" s="73"/>
      <c r="F26" s="25"/>
      <c r="G26" s="74"/>
    </row>
    <row r="27" spans="2:7">
      <c r="B27" s="73"/>
      <c r="C27" s="25"/>
      <c r="D27" s="74"/>
      <c r="E27" s="73"/>
      <c r="F27" s="25"/>
      <c r="G27" s="74"/>
    </row>
    <row r="28" spans="2:7">
      <c r="B28" s="73"/>
      <c r="C28" s="25"/>
      <c r="D28" s="74"/>
      <c r="E28" s="73"/>
      <c r="F28" s="25"/>
      <c r="G28" s="74"/>
    </row>
    <row r="29" spans="2:7">
      <c r="B29" s="73"/>
      <c r="C29" s="25"/>
      <c r="D29" s="74"/>
      <c r="E29" s="73"/>
      <c r="F29" s="25"/>
      <c r="G29" s="74"/>
    </row>
    <row r="30" spans="2:7">
      <c r="B30" s="73"/>
      <c r="C30" s="25"/>
      <c r="D30" s="74"/>
      <c r="E30" s="73"/>
      <c r="F30" s="25"/>
      <c r="G30" s="74"/>
    </row>
    <row r="31" spans="2:7">
      <c r="B31" s="73"/>
      <c r="C31" s="25"/>
      <c r="D31" s="74"/>
      <c r="E31" s="73"/>
      <c r="F31" s="25"/>
      <c r="G31" s="74"/>
    </row>
    <row r="32" spans="2:7">
      <c r="B32" s="73"/>
      <c r="C32" s="25"/>
      <c r="D32" s="74"/>
      <c r="E32" s="73"/>
      <c r="F32" s="25"/>
      <c r="G32" s="74"/>
    </row>
    <row r="33" spans="2:7">
      <c r="B33" s="73"/>
      <c r="C33" s="25"/>
      <c r="D33" s="74"/>
      <c r="E33" s="73"/>
      <c r="F33" s="25"/>
      <c r="G33" s="74"/>
    </row>
    <row r="34" spans="2:7">
      <c r="B34" s="73"/>
      <c r="C34" s="25"/>
      <c r="D34" s="74"/>
      <c r="E34" s="73"/>
      <c r="F34" s="25"/>
      <c r="G34" s="74"/>
    </row>
    <row r="35" spans="2:7">
      <c r="B35" s="73"/>
      <c r="C35" s="25"/>
      <c r="D35" s="74"/>
      <c r="E35" s="73"/>
      <c r="F35" s="25"/>
      <c r="G35" s="74"/>
    </row>
    <row r="36" spans="2:7">
      <c r="B36" s="73"/>
      <c r="C36" s="25"/>
      <c r="D36" s="74"/>
      <c r="E36" s="73"/>
      <c r="F36" s="25"/>
      <c r="G36" s="74"/>
    </row>
    <row r="37" spans="2:7">
      <c r="B37" s="73"/>
      <c r="C37" s="25"/>
      <c r="D37" s="74"/>
      <c r="E37" s="73"/>
      <c r="F37" s="25"/>
      <c r="G37" s="74"/>
    </row>
    <row r="38" spans="2:7">
      <c r="B38" s="73"/>
      <c r="C38" s="25"/>
      <c r="D38" s="74"/>
      <c r="E38" s="73"/>
      <c r="F38" s="25"/>
      <c r="G38" s="74"/>
    </row>
    <row r="39" spans="2:7">
      <c r="B39" s="73"/>
      <c r="C39" s="25"/>
      <c r="D39" s="74"/>
      <c r="E39" s="73"/>
      <c r="F39" s="25"/>
      <c r="G39" s="74"/>
    </row>
    <row r="40" spans="2:7">
      <c r="B40" s="73"/>
      <c r="C40" s="25"/>
      <c r="D40" s="74"/>
      <c r="E40" s="73"/>
      <c r="F40" s="25"/>
      <c r="G40" s="74"/>
    </row>
    <row r="41" spans="2:7">
      <c r="B41" s="73"/>
      <c r="C41" s="25"/>
      <c r="D41" s="74"/>
      <c r="E41" s="73"/>
      <c r="F41" s="25"/>
      <c r="G41" s="74"/>
    </row>
    <row r="42" spans="2:7">
      <c r="B42" s="73"/>
      <c r="C42" s="25"/>
      <c r="D42" s="74"/>
      <c r="E42" s="73"/>
      <c r="F42" s="25"/>
      <c r="G42" s="74"/>
    </row>
    <row r="43" spans="2:7">
      <c r="B43" s="73"/>
      <c r="C43" s="25"/>
      <c r="D43" s="74"/>
      <c r="E43" s="73"/>
      <c r="F43" s="25"/>
      <c r="G43" s="74"/>
    </row>
    <row r="44" spans="2:7">
      <c r="B44" s="73"/>
      <c r="C44" s="25"/>
      <c r="D44" s="74"/>
      <c r="E44" s="73"/>
      <c r="F44" s="25"/>
      <c r="G44" s="74"/>
    </row>
    <row r="45" spans="2:7">
      <c r="B45" s="73"/>
      <c r="C45" s="25"/>
      <c r="D45" s="74"/>
      <c r="E45" s="73"/>
      <c r="F45" s="25"/>
      <c r="G45" s="74"/>
    </row>
    <row r="46" spans="2:7">
      <c r="B46" s="73"/>
      <c r="C46" s="25"/>
      <c r="D46" s="74"/>
      <c r="E46" s="73"/>
      <c r="F46" s="25"/>
      <c r="G46" s="74"/>
    </row>
    <row r="47" spans="2:7">
      <c r="B47" s="73"/>
      <c r="C47" s="25"/>
      <c r="D47" s="74"/>
      <c r="E47" s="73"/>
      <c r="F47" s="25"/>
      <c r="G47" s="74"/>
    </row>
    <row r="48" spans="2:7">
      <c r="B48" s="73"/>
      <c r="C48" s="25"/>
      <c r="D48" s="74"/>
      <c r="E48" s="73"/>
      <c r="F48" s="25"/>
      <c r="G48" s="74"/>
    </row>
    <row r="49" spans="2:7">
      <c r="B49" s="73"/>
      <c r="C49" s="25"/>
      <c r="D49" s="74"/>
      <c r="E49" s="73"/>
      <c r="F49" s="25"/>
      <c r="G49" s="74"/>
    </row>
    <row r="50" spans="2:7">
      <c r="B50" s="73"/>
      <c r="C50" s="25"/>
      <c r="D50" s="74"/>
      <c r="E50" s="73"/>
      <c r="F50" s="25"/>
      <c r="G50" s="74"/>
    </row>
    <row r="51" spans="2:7">
      <c r="B51" s="73"/>
      <c r="C51" s="25"/>
      <c r="D51" s="74"/>
      <c r="E51" s="73"/>
      <c r="F51" s="25"/>
      <c r="G51" s="74"/>
    </row>
    <row r="52" spans="2:7">
      <c r="B52" s="73"/>
      <c r="C52" s="25"/>
      <c r="D52" s="74"/>
      <c r="E52" s="73"/>
      <c r="F52" s="25"/>
      <c r="G52" s="74"/>
    </row>
    <row r="53" spans="2:7">
      <c r="B53" s="73"/>
      <c r="C53" s="25"/>
      <c r="D53" s="74"/>
      <c r="E53" s="73"/>
      <c r="F53" s="25"/>
      <c r="G53" s="74"/>
    </row>
    <row r="54" spans="2:7">
      <c r="B54" s="73"/>
      <c r="C54" s="25"/>
      <c r="D54" s="74"/>
      <c r="E54" s="73"/>
      <c r="F54" s="25"/>
      <c r="G54" s="74"/>
    </row>
    <row r="55" spans="2:7">
      <c r="B55" s="73"/>
      <c r="C55" s="25"/>
      <c r="D55" s="74"/>
      <c r="E55" s="73"/>
      <c r="F55" s="25"/>
      <c r="G55" s="74"/>
    </row>
    <row r="56" spans="2:7">
      <c r="B56" s="73"/>
      <c r="C56" s="25"/>
      <c r="D56" s="74"/>
      <c r="E56" s="73"/>
      <c r="F56" s="25"/>
      <c r="G56" s="74"/>
    </row>
    <row r="57" spans="2:7">
      <c r="B57" s="73"/>
      <c r="C57" s="25"/>
      <c r="D57" s="74"/>
      <c r="E57" s="73"/>
      <c r="F57" s="25"/>
      <c r="G57" s="74"/>
    </row>
    <row r="58" spans="2:7">
      <c r="B58" s="73"/>
      <c r="C58" s="25"/>
      <c r="D58" s="74"/>
      <c r="E58" s="73"/>
      <c r="F58" s="25"/>
      <c r="G58" s="74"/>
    </row>
    <row r="59" spans="2:7">
      <c r="B59" s="73"/>
      <c r="C59" s="25"/>
      <c r="D59" s="74"/>
      <c r="E59" s="73"/>
      <c r="F59" s="25"/>
      <c r="G59" s="74"/>
    </row>
    <row r="60" spans="2:7">
      <c r="B60" s="73"/>
      <c r="C60" s="25"/>
      <c r="D60" s="74"/>
      <c r="E60" s="73"/>
      <c r="F60" s="25"/>
      <c r="G60" s="74"/>
    </row>
    <row r="61" spans="2:7">
      <c r="B61" s="73"/>
      <c r="C61" s="25"/>
      <c r="D61" s="74"/>
      <c r="E61" s="73"/>
      <c r="F61" s="25"/>
      <c r="G61" s="74"/>
    </row>
    <row r="62" spans="2:7">
      <c r="B62" s="73"/>
      <c r="C62" s="25"/>
      <c r="D62" s="74"/>
      <c r="E62" s="73"/>
      <c r="F62" s="25"/>
      <c r="G62" s="74"/>
    </row>
    <row r="63" spans="2:7">
      <c r="B63" s="73"/>
      <c r="C63" s="25"/>
      <c r="D63" s="74"/>
      <c r="E63" s="73"/>
      <c r="F63" s="25"/>
      <c r="G63" s="74"/>
    </row>
    <row r="64" spans="2:7">
      <c r="B64" s="73"/>
      <c r="C64" s="25"/>
      <c r="D64" s="74"/>
      <c r="E64" s="73"/>
      <c r="F64" s="25"/>
      <c r="G64" s="74"/>
    </row>
    <row r="65" spans="2:7">
      <c r="B65" s="73"/>
      <c r="C65" s="25"/>
      <c r="D65" s="74"/>
      <c r="E65" s="73"/>
      <c r="F65" s="25"/>
      <c r="G65" s="74"/>
    </row>
    <row r="66" spans="2:7">
      <c r="B66" s="73"/>
      <c r="C66" s="25"/>
      <c r="D66" s="74"/>
      <c r="E66" s="73"/>
      <c r="F66" s="25"/>
      <c r="G66" s="74"/>
    </row>
    <row r="67" spans="2:7">
      <c r="B67" s="73"/>
      <c r="C67" s="25"/>
      <c r="D67" s="74"/>
      <c r="E67" s="73"/>
      <c r="F67" s="25"/>
      <c r="G67" s="74"/>
    </row>
    <row r="68" spans="2:7">
      <c r="B68" s="73"/>
      <c r="C68" s="25"/>
      <c r="D68" s="74"/>
      <c r="E68" s="73"/>
      <c r="F68" s="25"/>
      <c r="G68" s="74"/>
    </row>
    <row r="69" spans="2:7">
      <c r="B69" s="73"/>
      <c r="C69" s="25"/>
      <c r="D69" s="74"/>
      <c r="E69" s="73"/>
      <c r="F69" s="25"/>
      <c r="G69" s="74"/>
    </row>
    <row r="70" spans="2:7">
      <c r="B70" s="73"/>
      <c r="C70" s="25"/>
      <c r="D70" s="74"/>
      <c r="E70" s="73"/>
      <c r="F70" s="25"/>
      <c r="G70" s="74"/>
    </row>
    <row r="71" spans="2:7">
      <c r="B71" s="73"/>
      <c r="C71" s="25"/>
      <c r="D71" s="74"/>
      <c r="E71" s="73"/>
      <c r="F71" s="25"/>
      <c r="G71" s="74"/>
    </row>
    <row r="72" spans="2:7">
      <c r="B72" s="73"/>
      <c r="C72" s="25"/>
      <c r="D72" s="74"/>
      <c r="E72" s="73"/>
      <c r="F72" s="25"/>
      <c r="G72" s="74"/>
    </row>
    <row r="73" spans="2:7">
      <c r="B73" s="73"/>
      <c r="C73" s="25"/>
      <c r="D73" s="74"/>
      <c r="E73" s="73"/>
      <c r="F73" s="25"/>
      <c r="G73" s="74"/>
    </row>
    <row r="74" spans="2:7">
      <c r="B74" s="73"/>
      <c r="C74" s="25"/>
      <c r="D74" s="74"/>
      <c r="E74" s="73"/>
      <c r="F74" s="25"/>
      <c r="G74" s="74"/>
    </row>
    <row r="75" spans="2:7">
      <c r="B75" s="73"/>
      <c r="C75" s="25"/>
      <c r="D75" s="74"/>
      <c r="E75" s="73"/>
      <c r="F75" s="25"/>
      <c r="G75" s="74"/>
    </row>
    <row r="76" spans="2:7">
      <c r="B76" s="73"/>
      <c r="C76" s="25"/>
      <c r="D76" s="74"/>
      <c r="E76" s="73"/>
      <c r="F76" s="25"/>
      <c r="G76" s="74"/>
    </row>
    <row r="77" spans="2:7">
      <c r="B77" s="73"/>
      <c r="C77" s="25"/>
      <c r="D77" s="74"/>
      <c r="E77" s="73"/>
      <c r="F77" s="25"/>
      <c r="G77" s="74"/>
    </row>
    <row r="78" spans="2:7">
      <c r="B78" s="73"/>
      <c r="C78" s="25"/>
      <c r="D78" s="74"/>
      <c r="E78" s="73"/>
      <c r="F78" s="25"/>
      <c r="G78" s="74"/>
    </row>
    <row r="79" spans="2:7">
      <c r="B79" s="73"/>
      <c r="C79" s="25"/>
      <c r="D79" s="74"/>
      <c r="E79" s="73"/>
      <c r="F79" s="25"/>
      <c r="G79" s="74"/>
    </row>
    <row r="80" spans="2:7">
      <c r="B80" s="73"/>
      <c r="C80" s="25"/>
      <c r="D80" s="74"/>
      <c r="E80" s="73"/>
      <c r="F80" s="25"/>
      <c r="G80" s="74"/>
    </row>
    <row r="81" spans="2:7">
      <c r="B81" s="73"/>
      <c r="C81" s="25"/>
      <c r="D81" s="74"/>
      <c r="E81" s="73"/>
      <c r="F81" s="25"/>
      <c r="G81" s="74"/>
    </row>
    <row r="82" spans="2:7">
      <c r="B82" s="73"/>
      <c r="C82" s="25"/>
      <c r="D82" s="74"/>
      <c r="E82" s="73"/>
      <c r="F82" s="25"/>
      <c r="G82" s="74"/>
    </row>
    <row r="83" spans="2:7">
      <c r="B83" s="73"/>
      <c r="C83" s="25"/>
      <c r="D83" s="74"/>
      <c r="E83" s="73"/>
      <c r="F83" s="25"/>
      <c r="G83" s="74"/>
    </row>
    <row r="84" spans="2:7">
      <c r="B84" s="73"/>
      <c r="C84" s="25"/>
      <c r="D84" s="74"/>
      <c r="E84" s="73"/>
      <c r="F84" s="25"/>
      <c r="G84" s="74"/>
    </row>
    <row r="85" spans="2:7">
      <c r="B85" s="73"/>
      <c r="C85" s="25"/>
      <c r="D85" s="74"/>
      <c r="E85" s="73"/>
      <c r="F85" s="25"/>
      <c r="G85" s="74"/>
    </row>
    <row r="86" spans="2:7">
      <c r="B86" s="73"/>
      <c r="C86" s="25"/>
      <c r="D86" s="74"/>
      <c r="E86" s="73"/>
      <c r="F86" s="25"/>
      <c r="G86" s="74"/>
    </row>
    <row r="87" spans="2:7">
      <c r="B87" s="73"/>
      <c r="C87" s="25"/>
      <c r="D87" s="74"/>
      <c r="E87" s="73"/>
      <c r="F87" s="25"/>
      <c r="G87" s="74"/>
    </row>
    <row r="88" spans="2:7">
      <c r="B88" s="73"/>
      <c r="C88" s="25"/>
      <c r="D88" s="74"/>
      <c r="E88" s="73"/>
      <c r="F88" s="25"/>
      <c r="G88" s="74"/>
    </row>
    <row r="89" spans="2:7">
      <c r="B89" s="73"/>
      <c r="C89" s="25"/>
      <c r="D89" s="74"/>
      <c r="E89" s="73"/>
      <c r="F89" s="25"/>
      <c r="G89" s="74"/>
    </row>
    <row r="90" spans="2:7">
      <c r="B90" s="73"/>
      <c r="C90" s="25"/>
      <c r="D90" s="74"/>
      <c r="E90" s="73"/>
      <c r="F90" s="25"/>
      <c r="G90" s="74"/>
    </row>
    <row r="91" spans="2:7">
      <c r="B91" s="73"/>
      <c r="C91" s="25"/>
      <c r="D91" s="74"/>
      <c r="E91" s="73"/>
      <c r="F91" s="25"/>
      <c r="G91" s="74"/>
    </row>
    <row r="92" spans="2:7">
      <c r="B92" s="73"/>
      <c r="C92" s="25"/>
      <c r="D92" s="74"/>
      <c r="E92" s="73"/>
      <c r="F92" s="25"/>
      <c r="G92" s="74"/>
    </row>
    <row r="93" spans="2:7">
      <c r="B93" s="73"/>
      <c r="C93" s="25"/>
      <c r="D93" s="74"/>
      <c r="E93" s="73"/>
      <c r="F93" s="25"/>
      <c r="G93" s="74"/>
    </row>
    <row r="94" spans="2:7">
      <c r="B94" s="73"/>
      <c r="C94" s="25"/>
      <c r="D94" s="74"/>
      <c r="E94" s="73"/>
      <c r="F94" s="25"/>
      <c r="G94" s="74"/>
    </row>
    <row r="95" spans="2:7">
      <c r="B95" s="73"/>
      <c r="C95" s="25"/>
      <c r="D95" s="74"/>
      <c r="E95" s="73"/>
      <c r="F95" s="25"/>
      <c r="G95" s="74"/>
    </row>
    <row r="96" spans="2:7">
      <c r="B96" s="73"/>
      <c r="C96" s="25"/>
      <c r="D96" s="74"/>
      <c r="E96" s="73"/>
      <c r="F96" s="25"/>
      <c r="G96" s="74"/>
    </row>
    <row r="97" spans="2:7">
      <c r="B97" s="73"/>
      <c r="C97" s="25"/>
      <c r="D97" s="74"/>
      <c r="E97" s="73"/>
      <c r="F97" s="25"/>
      <c r="G97" s="74"/>
    </row>
    <row r="98" spans="2:7">
      <c r="B98" s="73"/>
      <c r="C98" s="25"/>
      <c r="D98" s="74"/>
      <c r="E98" s="73"/>
      <c r="F98" s="25"/>
      <c r="G98" s="74"/>
    </row>
    <row r="99" spans="2:7">
      <c r="B99" s="73"/>
      <c r="C99" s="25"/>
      <c r="D99" s="74"/>
      <c r="E99" s="73"/>
      <c r="F99" s="25"/>
      <c r="G99" s="74"/>
    </row>
    <row r="100" spans="2:7">
      <c r="B100" s="73"/>
      <c r="C100" s="25"/>
      <c r="D100" s="74"/>
      <c r="E100" s="73"/>
      <c r="F100" s="25"/>
      <c r="G100" s="74"/>
    </row>
    <row r="101" spans="2:7">
      <c r="B101" s="73"/>
      <c r="C101" s="25"/>
      <c r="D101" s="74"/>
      <c r="E101" s="73"/>
      <c r="F101" s="25"/>
      <c r="G101" s="74"/>
    </row>
    <row r="102" spans="2:7">
      <c r="B102" s="73"/>
      <c r="C102" s="25"/>
      <c r="D102" s="74"/>
      <c r="E102" s="73"/>
      <c r="F102" s="25"/>
      <c r="G102" s="74"/>
    </row>
    <row r="103" spans="2:7">
      <c r="B103" s="73"/>
      <c r="C103" s="25"/>
      <c r="D103" s="74"/>
      <c r="E103" s="73"/>
      <c r="F103" s="25"/>
      <c r="G103" s="74"/>
    </row>
    <row r="104" spans="2:7">
      <c r="B104" s="73"/>
      <c r="C104" s="25"/>
      <c r="D104" s="74"/>
      <c r="E104" s="73"/>
      <c r="F104" s="25"/>
      <c r="G104" s="74"/>
    </row>
    <row r="105" spans="2:7">
      <c r="B105" s="73"/>
      <c r="C105" s="25"/>
      <c r="D105" s="74"/>
      <c r="E105" s="73"/>
      <c r="F105" s="25"/>
      <c r="G105" s="74"/>
    </row>
    <row r="106" spans="2:7">
      <c r="B106" s="73"/>
      <c r="C106" s="25"/>
      <c r="D106" s="74"/>
      <c r="E106" s="73"/>
      <c r="F106" s="25"/>
      <c r="G106" s="74"/>
    </row>
    <row r="107" spans="2:7">
      <c r="B107" s="73"/>
      <c r="C107" s="25"/>
      <c r="D107" s="74"/>
      <c r="E107" s="73"/>
      <c r="F107" s="25"/>
      <c r="G107" s="74"/>
    </row>
    <row r="108" spans="2:7">
      <c r="B108" s="73"/>
      <c r="C108" s="25"/>
      <c r="D108" s="74"/>
      <c r="E108" s="73"/>
      <c r="F108" s="25"/>
      <c r="G108" s="74"/>
    </row>
    <row r="109" spans="2:7">
      <c r="B109" s="73"/>
      <c r="C109" s="25"/>
      <c r="D109" s="74"/>
      <c r="E109" s="73"/>
      <c r="F109" s="25"/>
      <c r="G109" s="74"/>
    </row>
    <row r="110" spans="2:7">
      <c r="B110" s="73"/>
      <c r="C110" s="25"/>
      <c r="D110" s="74"/>
      <c r="E110" s="73"/>
      <c r="F110" s="25"/>
      <c r="G110" s="74"/>
    </row>
    <row r="111" spans="2:7">
      <c r="B111" s="73"/>
      <c r="C111" s="25"/>
      <c r="D111" s="74"/>
      <c r="E111" s="73"/>
      <c r="F111" s="25"/>
      <c r="G111" s="74"/>
    </row>
    <row r="112" spans="2:7">
      <c r="B112" s="73"/>
      <c r="C112" s="25"/>
      <c r="D112" s="74"/>
      <c r="E112" s="73"/>
      <c r="F112" s="25"/>
      <c r="G112" s="74"/>
    </row>
    <row r="113" spans="2:7">
      <c r="B113" s="73"/>
      <c r="C113" s="25"/>
      <c r="D113" s="74"/>
      <c r="E113" s="73"/>
      <c r="F113" s="25"/>
      <c r="G113" s="74"/>
    </row>
    <row r="114" spans="2:7">
      <c r="B114" s="73"/>
      <c r="C114" s="25"/>
      <c r="D114" s="74"/>
      <c r="E114" s="73"/>
      <c r="F114" s="25"/>
      <c r="G114" s="74"/>
    </row>
    <row r="115" spans="2:7">
      <c r="B115" s="73"/>
      <c r="C115" s="25"/>
      <c r="D115" s="74"/>
      <c r="E115" s="73"/>
      <c r="F115" s="25"/>
      <c r="G115" s="74"/>
    </row>
    <row r="116" spans="2:7">
      <c r="B116" s="73"/>
      <c r="C116" s="25"/>
      <c r="D116" s="74"/>
      <c r="E116" s="73"/>
      <c r="F116" s="25"/>
      <c r="G116" s="74"/>
    </row>
    <row r="117" spans="2:7">
      <c r="B117" s="73"/>
      <c r="C117" s="25"/>
      <c r="D117" s="74"/>
      <c r="E117" s="73"/>
      <c r="F117" s="25"/>
      <c r="G117" s="74"/>
    </row>
    <row r="118" spans="2:7">
      <c r="B118" s="73"/>
      <c r="C118" s="25"/>
      <c r="D118" s="74"/>
      <c r="E118" s="73"/>
      <c r="F118" s="25"/>
      <c r="G118" s="74"/>
    </row>
    <row r="119" spans="2:7">
      <c r="B119" s="73"/>
      <c r="C119" s="25"/>
      <c r="D119" s="74"/>
      <c r="E119" s="73"/>
      <c r="F119" s="25"/>
      <c r="G119" s="74"/>
    </row>
    <row r="120" spans="2:7">
      <c r="B120" s="73"/>
      <c r="C120" s="25"/>
      <c r="D120" s="74"/>
      <c r="E120" s="73"/>
      <c r="F120" s="25"/>
      <c r="G120" s="74"/>
    </row>
    <row r="121" spans="2:7">
      <c r="B121" s="73"/>
      <c r="C121" s="25"/>
      <c r="D121" s="74"/>
      <c r="E121" s="73"/>
      <c r="F121" s="25"/>
      <c r="G121" s="74"/>
    </row>
    <row r="122" spans="2:7">
      <c r="B122" s="73"/>
      <c r="C122" s="25"/>
      <c r="D122" s="74"/>
      <c r="E122" s="73"/>
      <c r="F122" s="25"/>
      <c r="G122" s="74"/>
    </row>
    <row r="123" spans="2:7">
      <c r="B123" s="73"/>
      <c r="C123" s="25"/>
      <c r="D123" s="74"/>
      <c r="E123" s="73"/>
      <c r="F123" s="25"/>
      <c r="G123" s="74"/>
    </row>
    <row r="124" spans="2:7">
      <c r="B124" s="73"/>
      <c r="C124" s="25"/>
      <c r="D124" s="74"/>
      <c r="E124" s="73"/>
      <c r="F124" s="25"/>
      <c r="G124" s="74"/>
    </row>
    <row r="125" spans="2:7">
      <c r="B125" s="73"/>
      <c r="C125" s="25"/>
      <c r="D125" s="74"/>
      <c r="E125" s="73"/>
      <c r="F125" s="25"/>
      <c r="G125" s="74"/>
    </row>
    <row r="126" spans="2:7">
      <c r="B126" s="73"/>
      <c r="C126" s="25"/>
      <c r="D126" s="74"/>
      <c r="E126" s="73"/>
      <c r="F126" s="25"/>
      <c r="G126" s="74"/>
    </row>
    <row r="127" spans="2:7">
      <c r="B127" s="73"/>
      <c r="C127" s="25"/>
      <c r="D127" s="74"/>
      <c r="E127" s="73"/>
      <c r="F127" s="25"/>
      <c r="G127" s="74"/>
    </row>
    <row r="128" spans="2:7">
      <c r="B128" s="73"/>
      <c r="C128" s="25"/>
      <c r="D128" s="74"/>
      <c r="E128" s="73"/>
      <c r="F128" s="25"/>
      <c r="G128" s="74"/>
    </row>
    <row r="129" spans="2:7">
      <c r="B129" s="73"/>
      <c r="C129" s="25"/>
      <c r="D129" s="74"/>
      <c r="E129" s="73"/>
      <c r="F129" s="25"/>
      <c r="G129" s="74"/>
    </row>
    <row r="130" spans="2:7">
      <c r="B130" s="73"/>
      <c r="C130" s="25"/>
      <c r="D130" s="74"/>
      <c r="E130" s="73"/>
      <c r="F130" s="25"/>
      <c r="G130" s="74"/>
    </row>
    <row r="131" spans="2:7">
      <c r="B131" s="73"/>
      <c r="C131" s="25"/>
      <c r="D131" s="74"/>
      <c r="E131" s="73"/>
      <c r="F131" s="25"/>
      <c r="G131" s="74"/>
    </row>
    <row r="132" spans="2:7">
      <c r="B132" s="73"/>
      <c r="C132" s="25"/>
      <c r="D132" s="74"/>
      <c r="E132" s="73"/>
      <c r="F132" s="25"/>
      <c r="G132" s="74"/>
    </row>
    <row r="133" spans="2:7">
      <c r="B133" s="73"/>
      <c r="C133" s="25"/>
      <c r="D133" s="74"/>
      <c r="E133" s="73"/>
      <c r="F133" s="25"/>
      <c r="G133" s="74"/>
    </row>
    <row r="134" spans="2:7">
      <c r="B134" s="73"/>
      <c r="C134" s="25"/>
      <c r="D134" s="74"/>
      <c r="E134" s="73"/>
      <c r="F134" s="25"/>
      <c r="G134" s="74"/>
    </row>
    <row r="135" spans="2:7">
      <c r="B135" s="73"/>
      <c r="C135" s="25"/>
      <c r="D135" s="74"/>
      <c r="E135" s="73"/>
      <c r="F135" s="25"/>
      <c r="G135" s="74"/>
    </row>
    <row r="136" spans="2:7">
      <c r="B136" s="73"/>
      <c r="C136" s="25"/>
      <c r="D136" s="74"/>
      <c r="E136" s="73"/>
      <c r="F136" s="25"/>
      <c r="G136" s="74"/>
    </row>
    <row r="137" spans="2:7">
      <c r="B137" s="73"/>
      <c r="C137" s="25"/>
      <c r="D137" s="74"/>
      <c r="E137" s="73"/>
      <c r="F137" s="25"/>
      <c r="G137" s="74"/>
    </row>
    <row r="138" spans="2:7">
      <c r="B138" s="73"/>
      <c r="C138" s="25"/>
      <c r="D138" s="74"/>
      <c r="E138" s="73"/>
      <c r="F138" s="25"/>
      <c r="G138" s="74"/>
    </row>
    <row r="139" spans="2:7">
      <c r="B139" s="73"/>
      <c r="C139" s="25"/>
      <c r="D139" s="74"/>
      <c r="E139" s="73"/>
      <c r="F139" s="25"/>
      <c r="G139" s="74"/>
    </row>
    <row r="140" spans="2:7">
      <c r="B140" s="73"/>
      <c r="C140" s="25"/>
      <c r="D140" s="74"/>
      <c r="E140" s="73"/>
      <c r="F140" s="25"/>
      <c r="G140" s="74"/>
    </row>
    <row r="141" spans="2:7">
      <c r="B141" s="73"/>
      <c r="C141" s="25"/>
      <c r="D141" s="74"/>
      <c r="E141" s="73"/>
      <c r="F141" s="25"/>
      <c r="G141" s="74"/>
    </row>
    <row r="142" spans="2:7">
      <c r="B142" s="73"/>
      <c r="C142" s="25"/>
      <c r="D142" s="74"/>
      <c r="E142" s="73"/>
      <c r="F142" s="25"/>
      <c r="G142" s="74"/>
    </row>
    <row r="143" spans="2:7">
      <c r="B143" s="73"/>
      <c r="C143" s="25"/>
      <c r="D143" s="74"/>
      <c r="E143" s="73"/>
      <c r="F143" s="25"/>
      <c r="G143" s="74"/>
    </row>
    <row r="144" spans="2:7">
      <c r="B144" s="73"/>
      <c r="C144" s="25"/>
      <c r="D144" s="74"/>
      <c r="E144" s="73"/>
      <c r="F144" s="25"/>
      <c r="G144" s="74"/>
    </row>
    <row r="145" spans="2:7">
      <c r="B145" s="73"/>
      <c r="C145" s="25"/>
      <c r="D145" s="74"/>
      <c r="E145" s="73"/>
      <c r="F145" s="25"/>
      <c r="G145" s="74"/>
    </row>
    <row r="146" spans="2:7">
      <c r="B146" s="73"/>
      <c r="C146" s="25"/>
      <c r="D146" s="74"/>
      <c r="E146" s="73"/>
      <c r="F146" s="25"/>
      <c r="G146" s="74"/>
    </row>
    <row r="147" spans="2:7">
      <c r="B147" s="73"/>
      <c r="C147" s="25"/>
      <c r="D147" s="74"/>
      <c r="E147" s="73"/>
      <c r="F147" s="25"/>
      <c r="G147" s="74"/>
    </row>
    <row r="148" spans="2:7">
      <c r="B148" s="73"/>
      <c r="C148" s="25"/>
      <c r="D148" s="74"/>
      <c r="E148" s="73"/>
      <c r="F148" s="25"/>
      <c r="G148" s="74"/>
    </row>
    <row r="149" spans="2:7">
      <c r="B149" s="73"/>
      <c r="C149" s="25"/>
      <c r="D149" s="74"/>
      <c r="E149" s="73"/>
      <c r="F149" s="25"/>
      <c r="G149" s="74"/>
    </row>
    <row r="150" spans="2:7">
      <c r="B150" s="73"/>
      <c r="C150" s="25"/>
      <c r="D150" s="74"/>
      <c r="E150" s="73"/>
      <c r="F150" s="25"/>
      <c r="G150" s="74"/>
    </row>
    <row r="151" spans="2:7">
      <c r="B151" s="73"/>
      <c r="C151" s="25"/>
      <c r="D151" s="74"/>
      <c r="E151" s="73"/>
      <c r="F151" s="25"/>
      <c r="G151" s="74"/>
    </row>
    <row r="152" spans="2:7">
      <c r="B152" s="73"/>
      <c r="C152" s="25"/>
      <c r="D152" s="74"/>
      <c r="E152" s="73"/>
      <c r="F152" s="25"/>
      <c r="G152" s="74"/>
    </row>
    <row r="153" spans="2:7">
      <c r="B153" s="73"/>
      <c r="C153" s="25"/>
      <c r="D153" s="74"/>
      <c r="E153" s="73"/>
      <c r="F153" s="25"/>
      <c r="G153" s="74"/>
    </row>
    <row r="154" spans="2:7">
      <c r="B154" s="73"/>
      <c r="C154" s="25"/>
      <c r="D154" s="74"/>
      <c r="E154" s="73"/>
      <c r="F154" s="25"/>
      <c r="G154" s="74"/>
    </row>
    <row r="155" spans="2:7">
      <c r="B155" s="73"/>
      <c r="C155" s="25"/>
      <c r="D155" s="74"/>
      <c r="E155" s="73"/>
      <c r="F155" s="25"/>
      <c r="G155" s="74"/>
    </row>
    <row r="156" spans="2:7">
      <c r="B156" s="73"/>
      <c r="C156" s="25"/>
      <c r="D156" s="74"/>
      <c r="E156" s="73"/>
      <c r="F156" s="25"/>
      <c r="G156" s="74"/>
    </row>
    <row r="157" spans="2:7">
      <c r="B157" s="73"/>
      <c r="C157" s="25"/>
      <c r="D157" s="74"/>
      <c r="E157" s="73"/>
      <c r="F157" s="25"/>
      <c r="G157" s="74"/>
    </row>
    <row r="158" spans="2:7">
      <c r="B158" s="73"/>
      <c r="C158" s="25"/>
      <c r="D158" s="74"/>
      <c r="E158" s="73"/>
      <c r="F158" s="25"/>
      <c r="G158" s="74"/>
    </row>
    <row r="159" spans="2:7">
      <c r="B159" s="73"/>
      <c r="C159" s="25"/>
      <c r="D159" s="74"/>
      <c r="E159" s="73"/>
      <c r="F159" s="25"/>
      <c r="G159" s="74"/>
    </row>
    <row r="160" spans="2:7">
      <c r="B160" s="73"/>
      <c r="C160" s="25"/>
      <c r="D160" s="74"/>
      <c r="E160" s="73"/>
      <c r="F160" s="25"/>
      <c r="G160" s="74"/>
    </row>
    <row r="161" spans="2:7">
      <c r="B161" s="73"/>
      <c r="C161" s="25"/>
      <c r="D161" s="74"/>
      <c r="E161" s="73"/>
      <c r="F161" s="25"/>
      <c r="G161" s="74"/>
    </row>
    <row r="162" spans="2:7">
      <c r="B162" s="73"/>
      <c r="C162" s="25"/>
      <c r="D162" s="74"/>
      <c r="E162" s="73"/>
      <c r="F162" s="25"/>
      <c r="G162" s="74"/>
    </row>
    <row r="163" spans="2:7">
      <c r="B163" s="73"/>
      <c r="C163" s="25"/>
      <c r="D163" s="74"/>
      <c r="E163" s="73"/>
      <c r="F163" s="25"/>
      <c r="G163" s="74"/>
    </row>
    <row r="164" spans="2:7">
      <c r="B164" s="73"/>
      <c r="C164" s="25"/>
      <c r="D164" s="74"/>
      <c r="E164" s="73"/>
      <c r="F164" s="25"/>
      <c r="G164" s="74"/>
    </row>
    <row r="165" spans="2:7">
      <c r="B165" s="73"/>
      <c r="C165" s="25"/>
      <c r="D165" s="74"/>
      <c r="E165" s="73"/>
      <c r="F165" s="25"/>
      <c r="G165" s="74"/>
    </row>
    <row r="166" spans="2:7">
      <c r="B166" s="73"/>
      <c r="C166" s="25"/>
      <c r="D166" s="74"/>
      <c r="E166" s="73"/>
      <c r="F166" s="25"/>
      <c r="G166" s="74"/>
    </row>
    <row r="167" spans="2:7">
      <c r="B167" s="73"/>
      <c r="C167" s="25"/>
      <c r="D167" s="74"/>
      <c r="E167" s="73"/>
      <c r="F167" s="25"/>
      <c r="G167" s="74"/>
    </row>
    <row r="168" spans="2:7">
      <c r="B168" s="73"/>
      <c r="C168" s="25"/>
      <c r="D168" s="74"/>
      <c r="E168" s="73"/>
      <c r="F168" s="25"/>
      <c r="G168" s="74"/>
    </row>
    <row r="169" spans="2:7">
      <c r="B169" s="73"/>
      <c r="C169" s="25"/>
      <c r="D169" s="74"/>
      <c r="E169" s="73"/>
      <c r="F169" s="25"/>
      <c r="G169" s="74"/>
    </row>
    <row r="170" spans="2:7">
      <c r="B170" s="73"/>
      <c r="C170" s="25"/>
      <c r="D170" s="74"/>
      <c r="E170" s="73"/>
      <c r="F170" s="25"/>
      <c r="G170" s="74"/>
    </row>
    <row r="171" spans="2:7">
      <c r="B171" s="73"/>
      <c r="C171" s="25"/>
      <c r="D171" s="74"/>
      <c r="E171" s="73"/>
      <c r="F171" s="25"/>
      <c r="G171" s="74"/>
    </row>
    <row r="172" spans="2:7">
      <c r="B172" s="73"/>
      <c r="C172" s="25"/>
      <c r="D172" s="74"/>
      <c r="E172" s="73"/>
      <c r="F172" s="25"/>
      <c r="G172" s="74"/>
    </row>
    <row r="173" spans="2:7">
      <c r="B173" s="73"/>
      <c r="C173" s="25"/>
      <c r="D173" s="74"/>
      <c r="E173" s="73"/>
      <c r="F173" s="25"/>
      <c r="G173" s="74"/>
    </row>
    <row r="174" spans="2:7">
      <c r="B174" s="73"/>
      <c r="C174" s="25"/>
      <c r="D174" s="74"/>
      <c r="E174" s="73"/>
      <c r="F174" s="25"/>
      <c r="G174" s="74"/>
    </row>
    <row r="175" spans="2:7">
      <c r="B175" s="73"/>
      <c r="C175" s="25"/>
      <c r="D175" s="74"/>
      <c r="E175" s="73"/>
      <c r="F175" s="25"/>
      <c r="G175" s="74"/>
    </row>
    <row r="176" spans="2:7">
      <c r="B176" s="73"/>
      <c r="C176" s="25"/>
      <c r="D176" s="74"/>
      <c r="E176" s="73"/>
      <c r="F176" s="25"/>
      <c r="G176" s="74"/>
    </row>
    <row r="177" spans="2:7">
      <c r="B177" s="73"/>
      <c r="C177" s="25"/>
      <c r="D177" s="74"/>
      <c r="E177" s="73"/>
      <c r="F177" s="25"/>
      <c r="G177" s="74"/>
    </row>
    <row r="178" spans="2:7">
      <c r="B178" s="73"/>
      <c r="C178" s="25"/>
      <c r="D178" s="74"/>
      <c r="E178" s="73"/>
      <c r="F178" s="25"/>
      <c r="G178" s="74"/>
    </row>
    <row r="179" spans="2:7">
      <c r="B179" s="73"/>
      <c r="C179" s="25"/>
      <c r="D179" s="74"/>
      <c r="E179" s="73"/>
      <c r="F179" s="25"/>
      <c r="G179" s="74"/>
    </row>
    <row r="180" spans="2:7">
      <c r="B180" s="73"/>
      <c r="C180" s="25"/>
      <c r="D180" s="74"/>
      <c r="E180" s="73"/>
      <c r="F180" s="25"/>
      <c r="G180" s="74"/>
    </row>
    <row r="181" spans="2:7">
      <c r="B181" s="73"/>
      <c r="C181" s="25"/>
      <c r="D181" s="74"/>
      <c r="E181" s="73"/>
      <c r="F181" s="25"/>
      <c r="G181" s="74"/>
    </row>
    <row r="182" spans="2:7">
      <c r="B182" s="73"/>
      <c r="C182" s="25"/>
      <c r="D182" s="74"/>
      <c r="E182" s="73"/>
      <c r="F182" s="25"/>
      <c r="G182" s="74"/>
    </row>
    <row r="183" spans="2:7">
      <c r="B183" s="73"/>
      <c r="C183" s="25"/>
      <c r="D183" s="74"/>
      <c r="E183" s="73"/>
      <c r="F183" s="25"/>
      <c r="G183" s="74"/>
    </row>
    <row r="184" spans="2:7">
      <c r="B184" s="73"/>
      <c r="C184" s="25"/>
      <c r="D184" s="74"/>
      <c r="E184" s="73"/>
      <c r="F184" s="25"/>
      <c r="G184" s="74"/>
    </row>
    <row r="185" spans="2:7">
      <c r="B185" s="73"/>
      <c r="C185" s="25"/>
      <c r="D185" s="74"/>
      <c r="E185" s="73"/>
      <c r="F185" s="25"/>
      <c r="G185" s="74"/>
    </row>
    <row r="186" spans="2:7">
      <c r="B186" s="73"/>
      <c r="C186" s="25"/>
      <c r="D186" s="74"/>
      <c r="E186" s="73"/>
      <c r="F186" s="25"/>
      <c r="G186" s="74"/>
    </row>
    <row r="187" spans="2:7">
      <c r="B187" s="73"/>
      <c r="C187" s="25"/>
      <c r="D187" s="74"/>
      <c r="E187" s="73"/>
      <c r="F187" s="25"/>
      <c r="G187" s="74"/>
    </row>
    <row r="188" spans="2:7">
      <c r="B188" s="73"/>
      <c r="C188" s="25"/>
      <c r="D188" s="74"/>
      <c r="E188" s="73"/>
      <c r="F188" s="25"/>
      <c r="G188" s="74"/>
    </row>
    <row r="189" spans="2:7">
      <c r="B189" s="73"/>
      <c r="C189" s="25"/>
      <c r="D189" s="74"/>
      <c r="E189" s="73"/>
      <c r="F189" s="25"/>
      <c r="G189" s="74"/>
    </row>
    <row r="190" spans="2:7">
      <c r="B190" s="73"/>
      <c r="C190" s="25"/>
      <c r="D190" s="74"/>
      <c r="E190" s="73"/>
      <c r="F190" s="25"/>
      <c r="G190" s="74"/>
    </row>
    <row r="191" spans="2:7">
      <c r="B191" s="73"/>
      <c r="C191" s="25"/>
      <c r="D191" s="74"/>
      <c r="E191" s="73"/>
      <c r="F191" s="25"/>
      <c r="G191" s="74"/>
    </row>
    <row r="192" spans="2:7">
      <c r="B192" s="73"/>
      <c r="C192" s="25"/>
      <c r="D192" s="74"/>
      <c r="E192" s="73"/>
      <c r="F192" s="25"/>
      <c r="G192" s="74"/>
    </row>
    <row r="193" spans="2:7">
      <c r="B193" s="73"/>
      <c r="C193" s="25"/>
      <c r="D193" s="74"/>
      <c r="E193" s="73"/>
      <c r="F193" s="25"/>
      <c r="G193" s="74"/>
    </row>
    <row r="194" spans="2:7">
      <c r="B194" s="73"/>
      <c r="C194" s="25"/>
      <c r="D194" s="74"/>
      <c r="E194" s="73"/>
      <c r="F194" s="25"/>
      <c r="G194" s="74"/>
    </row>
    <row r="195" spans="2:7">
      <c r="B195" s="73"/>
      <c r="C195" s="25"/>
      <c r="D195" s="74"/>
      <c r="E195" s="73"/>
      <c r="F195" s="25"/>
      <c r="G195" s="74"/>
    </row>
    <row r="196" spans="2:7">
      <c r="B196" s="73"/>
      <c r="C196" s="25"/>
      <c r="D196" s="74"/>
      <c r="E196" s="73"/>
      <c r="F196" s="25"/>
      <c r="G196" s="74"/>
    </row>
    <row r="197" spans="2:7">
      <c r="B197" s="73"/>
      <c r="C197" s="25"/>
      <c r="D197" s="74"/>
      <c r="E197" s="73"/>
      <c r="F197" s="25"/>
      <c r="G197" s="74"/>
    </row>
    <row r="198" spans="2:7">
      <c r="B198" s="73"/>
      <c r="C198" s="25"/>
      <c r="D198" s="74"/>
      <c r="E198" s="73"/>
      <c r="F198" s="25"/>
      <c r="G198" s="74"/>
    </row>
    <row r="199" spans="2:7">
      <c r="B199" s="73"/>
      <c r="C199" s="25"/>
      <c r="D199" s="74"/>
      <c r="E199" s="73"/>
      <c r="F199" s="25"/>
      <c r="G199" s="74"/>
    </row>
    <row r="200" spans="2:7">
      <c r="B200" s="73"/>
      <c r="C200" s="25"/>
      <c r="D200" s="74"/>
      <c r="E200" s="73"/>
      <c r="F200" s="25"/>
      <c r="G200" s="74"/>
    </row>
    <row r="201" spans="2:7">
      <c r="B201" s="73"/>
      <c r="C201" s="25"/>
      <c r="D201" s="74"/>
      <c r="E201" s="73"/>
      <c r="F201" s="25"/>
      <c r="G201" s="74"/>
    </row>
    <row r="202" spans="2:7">
      <c r="B202" s="73"/>
      <c r="C202" s="25"/>
      <c r="D202" s="74"/>
      <c r="E202" s="73"/>
      <c r="F202" s="25"/>
      <c r="G202" s="74"/>
    </row>
    <row r="203" spans="2:7">
      <c r="B203" s="73"/>
      <c r="C203" s="25"/>
      <c r="D203" s="74"/>
      <c r="E203" s="73"/>
      <c r="F203" s="25"/>
      <c r="G203" s="74"/>
    </row>
    <row r="204" spans="2:7">
      <c r="B204" s="73"/>
      <c r="C204" s="25"/>
      <c r="D204" s="74"/>
      <c r="E204" s="73"/>
      <c r="F204" s="25"/>
      <c r="G204" s="74"/>
    </row>
    <row r="205" spans="2:7">
      <c r="B205" s="73"/>
      <c r="C205" s="25"/>
      <c r="D205" s="74"/>
      <c r="E205" s="73"/>
      <c r="F205" s="25"/>
      <c r="G205" s="74"/>
    </row>
    <row r="206" spans="2:7">
      <c r="B206" s="73"/>
      <c r="C206" s="25"/>
      <c r="D206" s="74"/>
      <c r="E206" s="73"/>
      <c r="F206" s="25"/>
      <c r="G206" s="74"/>
    </row>
    <row r="207" spans="2:7">
      <c r="B207" s="73"/>
      <c r="C207" s="25"/>
      <c r="D207" s="74"/>
      <c r="E207" s="73"/>
      <c r="F207" s="25"/>
      <c r="G207" s="74"/>
    </row>
    <row r="208" spans="2:7">
      <c r="B208" s="73"/>
      <c r="C208" s="25"/>
      <c r="D208" s="74"/>
      <c r="E208" s="73"/>
      <c r="F208" s="25"/>
      <c r="G208" s="74"/>
    </row>
    <row r="209" spans="2:7">
      <c r="B209" s="73"/>
      <c r="C209" s="25"/>
      <c r="D209" s="74"/>
      <c r="E209" s="73"/>
      <c r="F209" s="25"/>
      <c r="G209" s="74"/>
    </row>
    <row r="210" spans="2:7">
      <c r="B210" s="73"/>
      <c r="C210" s="25"/>
      <c r="D210" s="74"/>
      <c r="E210" s="73"/>
      <c r="F210" s="25"/>
      <c r="G210" s="74"/>
    </row>
    <row r="211" spans="2:7">
      <c r="B211" s="73"/>
      <c r="C211" s="25"/>
      <c r="D211" s="74"/>
      <c r="E211" s="73"/>
      <c r="F211" s="25"/>
      <c r="G211" s="74"/>
    </row>
    <row r="212" spans="2:7">
      <c r="B212" s="73"/>
      <c r="C212" s="25"/>
      <c r="D212" s="74"/>
      <c r="E212" s="73"/>
      <c r="F212" s="25"/>
      <c r="G212" s="74"/>
    </row>
    <row r="213" spans="2:7">
      <c r="B213" s="73"/>
      <c r="C213" s="25"/>
      <c r="D213" s="74"/>
      <c r="E213" s="73"/>
      <c r="F213" s="25"/>
      <c r="G213" s="74"/>
    </row>
    <row r="214" spans="2:7">
      <c r="B214" s="73"/>
      <c r="C214" s="25"/>
      <c r="D214" s="74"/>
      <c r="E214" s="73"/>
      <c r="F214" s="25"/>
      <c r="G214" s="74"/>
    </row>
    <row r="215" spans="2:7">
      <c r="B215" s="73"/>
      <c r="C215" s="25"/>
      <c r="D215" s="74"/>
      <c r="E215" s="73"/>
      <c r="F215" s="25"/>
      <c r="G215" s="74"/>
    </row>
    <row r="216" spans="2:7">
      <c r="B216" s="73"/>
      <c r="C216" s="25"/>
      <c r="D216" s="74"/>
      <c r="E216" s="73"/>
      <c r="F216" s="25"/>
      <c r="G216" s="74"/>
    </row>
    <row r="217" spans="2:7">
      <c r="B217" s="73"/>
      <c r="C217" s="25"/>
      <c r="D217" s="74"/>
      <c r="E217" s="73"/>
      <c r="F217" s="25"/>
      <c r="G217" s="74"/>
    </row>
    <row r="218" spans="2:7">
      <c r="B218" s="73"/>
      <c r="C218" s="25"/>
      <c r="D218" s="74"/>
      <c r="E218" s="73"/>
      <c r="F218" s="25"/>
      <c r="G218" s="74"/>
    </row>
    <row r="219" spans="2:7">
      <c r="B219" s="73"/>
      <c r="C219" s="25"/>
      <c r="D219" s="74"/>
      <c r="E219" s="73"/>
      <c r="F219" s="25"/>
      <c r="G219" s="74"/>
    </row>
    <row r="220" spans="2:7">
      <c r="B220" s="73"/>
      <c r="C220" s="25"/>
      <c r="D220" s="74"/>
      <c r="E220" s="73"/>
      <c r="F220" s="25"/>
      <c r="G220" s="74"/>
    </row>
    <row r="221" spans="2:7">
      <c r="B221" s="73"/>
      <c r="C221" s="25"/>
      <c r="D221" s="74"/>
      <c r="E221" s="73"/>
      <c r="F221" s="25"/>
      <c r="G221" s="74"/>
    </row>
    <row r="222" spans="2:7">
      <c r="B222" s="73"/>
      <c r="C222" s="25"/>
      <c r="D222" s="74"/>
      <c r="E222" s="73"/>
      <c r="F222" s="25"/>
      <c r="G222" s="74"/>
    </row>
    <row r="223" spans="2:7">
      <c r="B223" s="73"/>
      <c r="C223" s="25"/>
      <c r="D223" s="74"/>
      <c r="E223" s="73"/>
      <c r="F223" s="25"/>
      <c r="G223" s="74"/>
    </row>
    <row r="224" spans="2:7">
      <c r="B224" s="73"/>
      <c r="C224" s="25"/>
      <c r="D224" s="74"/>
      <c r="E224" s="73"/>
      <c r="F224" s="25"/>
      <c r="G224" s="74"/>
    </row>
    <row r="225" spans="2:7">
      <c r="B225" s="73"/>
      <c r="C225" s="25"/>
      <c r="D225" s="74"/>
      <c r="E225" s="73"/>
      <c r="F225" s="25"/>
      <c r="G225" s="74"/>
    </row>
    <row r="226" spans="2:7">
      <c r="B226" s="73"/>
      <c r="C226" s="25"/>
      <c r="D226" s="74"/>
      <c r="E226" s="73"/>
      <c r="F226" s="25"/>
      <c r="G226" s="74"/>
    </row>
    <row r="227" spans="2:7">
      <c r="B227" s="73"/>
      <c r="C227" s="25"/>
      <c r="D227" s="74"/>
      <c r="E227" s="73"/>
      <c r="F227" s="25"/>
      <c r="G227" s="74"/>
    </row>
    <row r="228" spans="2:7">
      <c r="B228" s="73"/>
      <c r="C228" s="25"/>
      <c r="D228" s="74"/>
      <c r="E228" s="73"/>
      <c r="F228" s="25"/>
      <c r="G228" s="74"/>
    </row>
    <row r="229" spans="2:7">
      <c r="B229" s="73"/>
      <c r="C229" s="25"/>
      <c r="D229" s="74"/>
      <c r="E229" s="73"/>
      <c r="F229" s="25"/>
      <c r="G229" s="74"/>
    </row>
    <row r="230" spans="2:7">
      <c r="B230" s="73"/>
      <c r="C230" s="25"/>
      <c r="D230" s="74"/>
      <c r="E230" s="73"/>
      <c r="F230" s="25"/>
      <c r="G230" s="74"/>
    </row>
    <row r="231" spans="2:7">
      <c r="B231" s="73"/>
      <c r="C231" s="25"/>
      <c r="D231" s="74"/>
      <c r="E231" s="73"/>
      <c r="F231" s="25"/>
      <c r="G231" s="74"/>
    </row>
    <row r="232" spans="2:7">
      <c r="B232" s="73"/>
      <c r="C232" s="25"/>
      <c r="D232" s="74"/>
      <c r="E232" s="73"/>
      <c r="F232" s="25"/>
      <c r="G232" s="74"/>
    </row>
    <row r="233" spans="2:7">
      <c r="B233" s="73"/>
      <c r="C233" s="25"/>
      <c r="D233" s="74"/>
      <c r="E233" s="73"/>
      <c r="F233" s="25"/>
      <c r="G233" s="74"/>
    </row>
    <row r="234" spans="2:7">
      <c r="B234" s="73"/>
      <c r="C234" s="25"/>
      <c r="D234" s="74"/>
      <c r="E234" s="73"/>
      <c r="F234" s="25"/>
      <c r="G234" s="74"/>
    </row>
    <row r="235" spans="2:7">
      <c r="B235" s="73"/>
      <c r="C235" s="25"/>
      <c r="D235" s="74"/>
      <c r="E235" s="73"/>
      <c r="F235" s="25"/>
      <c r="G235" s="74"/>
    </row>
    <row r="236" spans="2:7">
      <c r="B236" s="73"/>
      <c r="C236" s="25"/>
      <c r="D236" s="74"/>
      <c r="E236" s="73"/>
      <c r="F236" s="25"/>
      <c r="G236" s="74"/>
    </row>
    <row r="237" spans="2:7">
      <c r="B237" s="73"/>
      <c r="C237" s="25"/>
      <c r="D237" s="74"/>
      <c r="E237" s="73"/>
      <c r="F237" s="25"/>
      <c r="G237" s="74"/>
    </row>
    <row r="238" spans="2:7">
      <c r="B238" s="73"/>
      <c r="C238" s="25"/>
      <c r="D238" s="74"/>
      <c r="E238" s="73"/>
      <c r="F238" s="25"/>
      <c r="G238" s="74"/>
    </row>
    <row r="239" spans="2:7">
      <c r="B239" s="73"/>
      <c r="C239" s="25"/>
      <c r="D239" s="74"/>
      <c r="E239" s="73"/>
      <c r="F239" s="25"/>
      <c r="G239" s="74"/>
    </row>
    <row r="240" spans="2:7">
      <c r="B240" s="73"/>
      <c r="C240" s="25"/>
      <c r="D240" s="74"/>
      <c r="E240" s="73"/>
      <c r="F240" s="25"/>
      <c r="G240" s="74"/>
    </row>
    <row r="241" spans="2:7">
      <c r="B241" s="73"/>
      <c r="C241" s="25"/>
      <c r="D241" s="74"/>
      <c r="E241" s="73"/>
      <c r="F241" s="25"/>
      <c r="G241" s="74"/>
    </row>
    <row r="242" spans="2:7">
      <c r="B242" s="73"/>
      <c r="C242" s="25"/>
      <c r="D242" s="74"/>
      <c r="E242" s="73"/>
      <c r="F242" s="25"/>
      <c r="G242" s="74"/>
    </row>
    <row r="243" spans="2:7">
      <c r="B243" s="73"/>
      <c r="C243" s="25"/>
      <c r="D243" s="74"/>
      <c r="E243" s="73"/>
      <c r="F243" s="25"/>
      <c r="G243" s="74"/>
    </row>
    <row r="244" spans="2:7">
      <c r="B244" s="73"/>
      <c r="C244" s="25"/>
      <c r="D244" s="74"/>
      <c r="E244" s="73"/>
      <c r="F244" s="25"/>
      <c r="G244" s="74"/>
    </row>
    <row r="245" spans="2:7">
      <c r="B245" s="73"/>
      <c r="C245" s="25"/>
      <c r="D245" s="74"/>
      <c r="E245" s="73"/>
      <c r="F245" s="25"/>
      <c r="G245" s="74"/>
    </row>
    <row r="246" spans="2:7">
      <c r="B246" s="73"/>
      <c r="C246" s="25"/>
      <c r="D246" s="74"/>
      <c r="E246" s="73"/>
      <c r="F246" s="25"/>
      <c r="G246" s="74"/>
    </row>
    <row r="247" spans="2:7">
      <c r="B247" s="73"/>
      <c r="C247" s="25"/>
      <c r="D247" s="74"/>
      <c r="E247" s="73"/>
      <c r="F247" s="25"/>
      <c r="G247" s="74"/>
    </row>
    <row r="248" spans="2:7">
      <c r="B248" s="73"/>
      <c r="C248" s="25"/>
      <c r="D248" s="74"/>
      <c r="E248" s="73"/>
      <c r="F248" s="25"/>
      <c r="G248" s="74"/>
    </row>
    <row r="249" spans="2:7">
      <c r="B249" s="73"/>
      <c r="C249" s="25"/>
      <c r="D249" s="74"/>
      <c r="E249" s="73"/>
      <c r="F249" s="25"/>
      <c r="G249" s="74"/>
    </row>
    <row r="250" spans="2:7">
      <c r="B250" s="73"/>
      <c r="C250" s="25"/>
      <c r="D250" s="74"/>
      <c r="E250" s="73"/>
      <c r="F250" s="25"/>
      <c r="G250" s="74"/>
    </row>
    <row r="251" spans="2:7">
      <c r="B251" s="73"/>
      <c r="C251" s="25"/>
      <c r="D251" s="74"/>
      <c r="E251" s="73"/>
      <c r="F251" s="25"/>
      <c r="G251" s="74"/>
    </row>
    <row r="252" spans="2:7">
      <c r="B252" s="73"/>
      <c r="C252" s="25"/>
      <c r="D252" s="74"/>
      <c r="E252" s="73"/>
      <c r="F252" s="25"/>
      <c r="G252" s="74"/>
    </row>
    <row r="253" spans="2:7">
      <c r="B253" s="73"/>
      <c r="C253" s="25"/>
      <c r="D253" s="74"/>
      <c r="E253" s="73"/>
      <c r="F253" s="25"/>
      <c r="G253" s="74"/>
    </row>
    <row r="254" spans="2:7">
      <c r="B254" s="73"/>
      <c r="C254" s="25"/>
      <c r="D254" s="74"/>
      <c r="E254" s="73"/>
      <c r="F254" s="25"/>
      <c r="G254" s="74"/>
    </row>
    <row r="255" spans="2:7">
      <c r="B255" s="73"/>
      <c r="C255" s="25"/>
      <c r="D255" s="74"/>
      <c r="E255" s="73"/>
      <c r="F255" s="25"/>
      <c r="G255" s="74"/>
    </row>
    <row r="256" spans="2:7">
      <c r="B256" s="73"/>
      <c r="C256" s="25"/>
      <c r="D256" s="74"/>
      <c r="E256" s="73"/>
      <c r="F256" s="25"/>
      <c r="G256" s="74"/>
    </row>
    <row r="257" spans="2:7">
      <c r="B257" s="73"/>
      <c r="C257" s="25"/>
      <c r="D257" s="74"/>
      <c r="E257" s="73"/>
      <c r="F257" s="25"/>
      <c r="G257" s="74"/>
    </row>
    <row r="258" spans="2:7">
      <c r="B258" s="73"/>
      <c r="C258" s="25"/>
      <c r="D258" s="74"/>
      <c r="E258" s="73"/>
      <c r="F258" s="25"/>
      <c r="G258" s="74"/>
    </row>
    <row r="259" spans="2:7">
      <c r="B259" s="73"/>
      <c r="C259" s="25"/>
      <c r="D259" s="74"/>
      <c r="E259" s="73"/>
      <c r="F259" s="25"/>
      <c r="G259" s="74"/>
    </row>
    <row r="260" spans="2:7">
      <c r="B260" s="73"/>
      <c r="C260" s="25"/>
      <c r="D260" s="74"/>
      <c r="E260" s="73"/>
      <c r="F260" s="25"/>
      <c r="G260" s="74"/>
    </row>
    <row r="261" spans="2:7">
      <c r="B261" s="73"/>
      <c r="C261" s="25"/>
      <c r="D261" s="74"/>
      <c r="E261" s="73"/>
      <c r="F261" s="25"/>
      <c r="G261" s="74"/>
    </row>
    <row r="262" spans="2:7">
      <c r="B262" s="73"/>
      <c r="C262" s="25"/>
      <c r="D262" s="74"/>
      <c r="E262" s="73"/>
      <c r="F262" s="25"/>
      <c r="G262" s="74"/>
    </row>
    <row r="263" spans="2:7">
      <c r="B263" s="73"/>
      <c r="C263" s="25"/>
      <c r="D263" s="74"/>
      <c r="E263" s="73"/>
      <c r="F263" s="25"/>
      <c r="G263" s="74"/>
    </row>
    <row r="264" spans="2:7">
      <c r="B264" s="73"/>
      <c r="C264" s="25"/>
      <c r="D264" s="74"/>
      <c r="E264" s="73"/>
      <c r="F264" s="25"/>
      <c r="G264" s="74"/>
    </row>
    <row r="265" spans="2:7">
      <c r="B265" s="73"/>
      <c r="C265" s="25"/>
      <c r="D265" s="74"/>
      <c r="E265" s="73"/>
      <c r="F265" s="25"/>
      <c r="G265" s="74"/>
    </row>
    <row r="266" spans="2:7">
      <c r="B266" s="73"/>
      <c r="C266" s="25"/>
      <c r="D266" s="74"/>
      <c r="E266" s="73"/>
      <c r="F266" s="25"/>
      <c r="G266" s="74"/>
    </row>
    <row r="267" spans="2:7">
      <c r="B267" s="73"/>
      <c r="C267" s="25"/>
      <c r="D267" s="74"/>
      <c r="E267" s="73"/>
      <c r="F267" s="25"/>
      <c r="G267" s="74"/>
    </row>
    <row r="268" spans="2:7">
      <c r="B268" s="73"/>
      <c r="C268" s="25"/>
      <c r="D268" s="74"/>
      <c r="E268" s="73"/>
      <c r="F268" s="25"/>
      <c r="G268" s="74"/>
    </row>
    <row r="269" spans="2:7">
      <c r="B269" s="73"/>
      <c r="C269" s="25"/>
      <c r="D269" s="74"/>
      <c r="E269" s="73"/>
      <c r="F269" s="25"/>
      <c r="G269" s="74"/>
    </row>
    <row r="270" spans="2:7">
      <c r="B270" s="73"/>
      <c r="C270" s="25"/>
      <c r="D270" s="74"/>
      <c r="E270" s="73"/>
      <c r="F270" s="25"/>
      <c r="G270" s="74"/>
    </row>
    <row r="271" spans="2:7">
      <c r="B271" s="73"/>
      <c r="C271" s="25"/>
      <c r="D271" s="74"/>
      <c r="E271" s="73"/>
      <c r="F271" s="25"/>
      <c r="G271" s="74"/>
    </row>
    <row r="272" spans="2:7">
      <c r="B272" s="73"/>
      <c r="C272" s="25"/>
      <c r="D272" s="74"/>
      <c r="E272" s="73"/>
      <c r="F272" s="25"/>
      <c r="G272" s="74"/>
    </row>
    <row r="273" spans="2:7">
      <c r="B273" s="73"/>
      <c r="C273" s="25"/>
      <c r="D273" s="74"/>
      <c r="E273" s="73"/>
      <c r="F273" s="25"/>
      <c r="G273" s="74"/>
    </row>
    <row r="274" spans="2:7">
      <c r="B274" s="73"/>
      <c r="C274" s="25"/>
      <c r="D274" s="74"/>
      <c r="E274" s="73"/>
      <c r="F274" s="25"/>
      <c r="G274" s="74"/>
    </row>
    <row r="275" spans="2:7">
      <c r="B275" s="73"/>
      <c r="C275" s="25"/>
      <c r="D275" s="74"/>
      <c r="E275" s="73"/>
      <c r="F275" s="25"/>
      <c r="G275" s="74"/>
    </row>
    <row r="276" spans="2:7">
      <c r="B276" s="73"/>
      <c r="C276" s="25"/>
      <c r="D276" s="74"/>
      <c r="E276" s="73"/>
      <c r="F276" s="25"/>
      <c r="G276" s="74"/>
    </row>
    <row r="277" spans="2:7">
      <c r="B277" s="73"/>
      <c r="C277" s="25"/>
      <c r="D277" s="74"/>
      <c r="E277" s="73"/>
      <c r="F277" s="25"/>
      <c r="G277" s="74"/>
    </row>
    <row r="278" spans="2:7">
      <c r="B278" s="73"/>
      <c r="C278" s="25"/>
      <c r="D278" s="74"/>
      <c r="E278" s="73"/>
      <c r="F278" s="25"/>
      <c r="G278" s="74"/>
    </row>
    <row r="279" spans="2:7">
      <c r="B279" s="73"/>
      <c r="C279" s="25"/>
      <c r="D279" s="74"/>
      <c r="E279" s="73"/>
      <c r="F279" s="25"/>
      <c r="G279" s="74"/>
    </row>
    <row r="280" spans="2:7">
      <c r="B280" s="73"/>
      <c r="C280" s="25"/>
      <c r="D280" s="74"/>
      <c r="E280" s="73"/>
      <c r="F280" s="25"/>
      <c r="G280" s="74"/>
    </row>
    <row r="281" spans="2:7">
      <c r="B281" s="73"/>
      <c r="C281" s="25"/>
      <c r="D281" s="74"/>
      <c r="E281" s="73"/>
      <c r="F281" s="25"/>
      <c r="G281" s="74"/>
    </row>
    <row r="282" spans="2:7">
      <c r="B282" s="73"/>
      <c r="C282" s="25"/>
      <c r="D282" s="74"/>
      <c r="E282" s="73"/>
      <c r="F282" s="25"/>
      <c r="G282" s="74"/>
    </row>
    <row r="283" spans="2:7">
      <c r="B283" s="73"/>
      <c r="C283" s="25"/>
      <c r="D283" s="74"/>
      <c r="E283" s="73"/>
      <c r="F283" s="25"/>
      <c r="G283" s="74"/>
    </row>
    <row r="284" spans="2:7">
      <c r="B284" s="73"/>
      <c r="C284" s="25"/>
      <c r="D284" s="74"/>
      <c r="E284" s="73"/>
      <c r="F284" s="25"/>
      <c r="G284" s="74"/>
    </row>
    <row r="285" spans="2:7">
      <c r="B285" s="73"/>
      <c r="C285" s="25"/>
      <c r="D285" s="74"/>
      <c r="E285" s="73"/>
      <c r="F285" s="25"/>
      <c r="G285" s="74"/>
    </row>
    <row r="286" spans="2:7">
      <c r="B286" s="73"/>
      <c r="C286" s="25"/>
      <c r="D286" s="74"/>
      <c r="E286" s="73"/>
      <c r="F286" s="25"/>
      <c r="G286" s="74"/>
    </row>
    <row r="287" spans="2:7">
      <c r="B287" s="73"/>
      <c r="C287" s="25"/>
      <c r="D287" s="74"/>
      <c r="E287" s="73"/>
      <c r="F287" s="25"/>
      <c r="G287" s="74"/>
    </row>
    <row r="288" spans="2:7">
      <c r="B288" s="73"/>
      <c r="C288" s="25"/>
      <c r="D288" s="74"/>
      <c r="E288" s="73"/>
      <c r="F288" s="25"/>
      <c r="G288" s="74"/>
    </row>
    <row r="289" spans="2:7">
      <c r="B289" s="73"/>
      <c r="C289" s="25"/>
      <c r="D289" s="74"/>
      <c r="E289" s="73"/>
      <c r="F289" s="25"/>
      <c r="G289" s="74"/>
    </row>
    <row r="290" spans="2:7">
      <c r="B290" s="73"/>
      <c r="C290" s="25"/>
      <c r="D290" s="74"/>
      <c r="E290" s="73"/>
      <c r="F290" s="25"/>
      <c r="G290" s="74"/>
    </row>
    <row r="291" spans="2:7">
      <c r="B291" s="73"/>
      <c r="C291" s="25"/>
      <c r="D291" s="74"/>
      <c r="E291" s="73"/>
      <c r="F291" s="25"/>
      <c r="G291" s="74"/>
    </row>
    <row r="292" spans="2:7">
      <c r="B292" s="73"/>
      <c r="C292" s="25"/>
      <c r="D292" s="74"/>
      <c r="E292" s="73"/>
      <c r="F292" s="25"/>
      <c r="G292" s="74"/>
    </row>
    <row r="293" spans="2:7">
      <c r="B293" s="73"/>
      <c r="C293" s="25"/>
      <c r="D293" s="74"/>
      <c r="E293" s="73"/>
      <c r="F293" s="25"/>
      <c r="G293" s="74"/>
    </row>
    <row r="294" spans="2:7">
      <c r="B294" s="73"/>
      <c r="C294" s="25"/>
      <c r="D294" s="74"/>
      <c r="E294" s="73"/>
      <c r="F294" s="25"/>
      <c r="G294" s="74"/>
    </row>
    <row r="295" spans="2:7">
      <c r="B295" s="73"/>
      <c r="C295" s="25"/>
      <c r="D295" s="74"/>
      <c r="E295" s="73"/>
      <c r="F295" s="25"/>
      <c r="G295" s="74"/>
    </row>
    <row r="296" spans="2:7">
      <c r="B296" s="73"/>
      <c r="C296" s="25"/>
      <c r="D296" s="74"/>
      <c r="E296" s="73"/>
      <c r="F296" s="25"/>
      <c r="G296" s="74"/>
    </row>
    <row r="297" spans="2:7">
      <c r="B297" s="73"/>
      <c r="C297" s="25"/>
      <c r="D297" s="74"/>
      <c r="E297" s="73"/>
      <c r="F297" s="25"/>
      <c r="G297" s="74"/>
    </row>
    <row r="298" spans="2:7">
      <c r="B298" s="73"/>
      <c r="C298" s="25"/>
      <c r="D298" s="74"/>
      <c r="E298" s="73"/>
      <c r="F298" s="25"/>
      <c r="G298" s="74"/>
    </row>
    <row r="299" spans="2:7">
      <c r="B299" s="73"/>
      <c r="C299" s="25"/>
      <c r="D299" s="74"/>
      <c r="E299" s="73"/>
      <c r="F299" s="25"/>
      <c r="G299" s="74"/>
    </row>
    <row r="300" spans="2:7">
      <c r="B300" s="73"/>
      <c r="C300" s="25"/>
      <c r="D300" s="74"/>
      <c r="E300" s="73"/>
      <c r="F300" s="25"/>
      <c r="G300" s="74"/>
    </row>
    <row r="301" spans="2:7">
      <c r="B301" s="73"/>
      <c r="C301" s="25"/>
      <c r="D301" s="74"/>
      <c r="E301" s="73"/>
      <c r="F301" s="25"/>
      <c r="G301" s="74"/>
    </row>
    <row r="302" spans="2:7">
      <c r="B302" s="73"/>
      <c r="C302" s="25"/>
      <c r="D302" s="74"/>
      <c r="E302" s="73"/>
      <c r="F302" s="25"/>
      <c r="G302" s="74"/>
    </row>
    <row r="303" spans="2:7">
      <c r="B303" s="73"/>
      <c r="C303" s="25"/>
      <c r="D303" s="74"/>
      <c r="E303" s="73"/>
      <c r="F303" s="25"/>
      <c r="G303" s="74"/>
    </row>
    <row r="304" spans="2:7">
      <c r="B304" s="73"/>
      <c r="C304" s="25"/>
      <c r="D304" s="74"/>
      <c r="E304" s="73"/>
      <c r="F304" s="25"/>
      <c r="G304" s="74"/>
    </row>
    <row r="305" spans="2:7">
      <c r="B305" s="73"/>
      <c r="C305" s="25"/>
      <c r="D305" s="74"/>
      <c r="E305" s="73"/>
      <c r="F305" s="25"/>
      <c r="G305" s="74"/>
    </row>
    <row r="306" spans="2:7">
      <c r="B306" s="73"/>
      <c r="C306" s="25"/>
      <c r="D306" s="74"/>
      <c r="E306" s="73"/>
      <c r="F306" s="25"/>
      <c r="G306" s="74"/>
    </row>
    <row r="307" spans="2:7">
      <c r="B307" s="73"/>
      <c r="C307" s="25"/>
      <c r="D307" s="74"/>
      <c r="E307" s="73"/>
      <c r="F307" s="25"/>
      <c r="G307" s="74"/>
    </row>
    <row r="308" spans="2:7">
      <c r="B308" s="73"/>
      <c r="C308" s="25"/>
      <c r="D308" s="74"/>
      <c r="E308" s="73"/>
      <c r="F308" s="25"/>
      <c r="G308" s="74"/>
    </row>
    <row r="309" spans="2:7">
      <c r="B309" s="73"/>
      <c r="C309" s="25"/>
      <c r="D309" s="74"/>
      <c r="E309" s="73"/>
      <c r="F309" s="25"/>
      <c r="G309" s="74"/>
    </row>
    <row r="310" spans="2:7">
      <c r="B310" s="73"/>
      <c r="C310" s="25"/>
      <c r="D310" s="74"/>
      <c r="E310" s="73"/>
      <c r="F310" s="25"/>
      <c r="G310" s="74"/>
    </row>
    <row r="311" spans="2:7">
      <c r="B311" s="73"/>
      <c r="C311" s="25"/>
      <c r="D311" s="74"/>
      <c r="E311" s="73"/>
      <c r="F311" s="25"/>
      <c r="G311" s="74"/>
    </row>
    <row r="312" spans="2:7">
      <c r="B312" s="73"/>
      <c r="C312" s="25"/>
      <c r="D312" s="74"/>
      <c r="E312" s="73"/>
      <c r="F312" s="25"/>
      <c r="G312" s="74"/>
    </row>
    <row r="313" spans="2:7">
      <c r="B313" s="73"/>
      <c r="C313" s="25"/>
      <c r="D313" s="74"/>
      <c r="E313" s="73"/>
      <c r="F313" s="25"/>
      <c r="G313" s="74"/>
    </row>
    <row r="314" spans="2:7">
      <c r="B314" s="73"/>
      <c r="C314" s="25"/>
      <c r="D314" s="74"/>
      <c r="E314" s="73"/>
      <c r="F314" s="25"/>
      <c r="G314" s="74"/>
    </row>
    <row r="315" spans="2:7">
      <c r="B315" s="73"/>
      <c r="C315" s="25"/>
      <c r="D315" s="74"/>
      <c r="E315" s="73"/>
      <c r="F315" s="25"/>
      <c r="G315" s="74"/>
    </row>
    <row r="316" spans="2:7">
      <c r="B316" s="73"/>
      <c r="C316" s="25"/>
      <c r="D316" s="74"/>
      <c r="E316" s="73"/>
      <c r="F316" s="25"/>
      <c r="G316" s="74"/>
    </row>
    <row r="317" spans="2:7">
      <c r="B317" s="73"/>
      <c r="C317" s="25"/>
      <c r="D317" s="74"/>
      <c r="E317" s="73"/>
      <c r="F317" s="25"/>
      <c r="G317" s="74"/>
    </row>
    <row r="318" spans="2:7">
      <c r="B318" s="73"/>
      <c r="C318" s="25"/>
      <c r="D318" s="74"/>
      <c r="E318" s="73"/>
      <c r="F318" s="25"/>
      <c r="G318" s="74"/>
    </row>
    <row r="319" spans="2:7">
      <c r="B319" s="73"/>
      <c r="C319" s="25"/>
      <c r="D319" s="74"/>
      <c r="E319" s="73"/>
      <c r="F319" s="25"/>
      <c r="G319" s="74"/>
    </row>
    <row r="320" spans="2:7">
      <c r="B320" s="73"/>
      <c r="C320" s="25"/>
      <c r="D320" s="74"/>
      <c r="E320" s="73"/>
      <c r="F320" s="25"/>
      <c r="G320" s="74"/>
    </row>
    <row r="321" spans="2:7">
      <c r="B321" s="73"/>
      <c r="C321" s="25"/>
      <c r="D321" s="74"/>
      <c r="E321" s="73"/>
      <c r="F321" s="25"/>
      <c r="G321" s="74"/>
    </row>
    <row r="322" spans="2:7">
      <c r="B322" s="73"/>
      <c r="C322" s="25"/>
      <c r="D322" s="74"/>
      <c r="E322" s="73"/>
      <c r="F322" s="25"/>
      <c r="G322" s="74"/>
    </row>
    <row r="323" spans="2:7">
      <c r="B323" s="73"/>
      <c r="C323" s="25"/>
      <c r="D323" s="74"/>
      <c r="E323" s="73"/>
      <c r="F323" s="25"/>
      <c r="G323" s="74"/>
    </row>
    <row r="324" spans="2:7">
      <c r="B324" s="73"/>
      <c r="C324" s="25"/>
      <c r="D324" s="74"/>
      <c r="E324" s="73"/>
      <c r="F324" s="25"/>
      <c r="G324" s="74"/>
    </row>
    <row r="325" spans="2:7">
      <c r="B325" s="73"/>
      <c r="C325" s="25"/>
      <c r="D325" s="74"/>
      <c r="E325" s="73"/>
      <c r="F325" s="25"/>
      <c r="G325" s="74"/>
    </row>
    <row r="326" spans="2:7">
      <c r="B326" s="73"/>
      <c r="C326" s="25"/>
      <c r="D326" s="74"/>
      <c r="E326" s="73"/>
      <c r="F326" s="25"/>
      <c r="G326" s="74"/>
    </row>
    <row r="327" spans="2:7">
      <c r="B327" s="73"/>
      <c r="C327" s="25"/>
      <c r="D327" s="74"/>
      <c r="E327" s="73"/>
      <c r="F327" s="25"/>
      <c r="G327" s="74"/>
    </row>
    <row r="328" spans="2:7">
      <c r="B328" s="73"/>
      <c r="C328" s="25"/>
      <c r="D328" s="74"/>
      <c r="E328" s="73"/>
      <c r="F328" s="25"/>
      <c r="G328" s="74"/>
    </row>
    <row r="329" spans="2:7">
      <c r="B329" s="73"/>
      <c r="C329" s="25"/>
      <c r="D329" s="74"/>
      <c r="E329" s="73"/>
      <c r="F329" s="25"/>
      <c r="G329" s="74"/>
    </row>
    <row r="330" spans="2:7">
      <c r="B330" s="73"/>
      <c r="C330" s="25"/>
      <c r="D330" s="74"/>
      <c r="E330" s="73"/>
      <c r="F330" s="25"/>
      <c r="G330" s="74"/>
    </row>
    <row r="331" spans="2:7">
      <c r="B331" s="73"/>
      <c r="C331" s="25"/>
      <c r="D331" s="74"/>
      <c r="E331" s="73"/>
      <c r="F331" s="25"/>
      <c r="G331" s="74"/>
    </row>
    <row r="332" spans="2:7">
      <c r="B332" s="73"/>
      <c r="C332" s="25"/>
      <c r="D332" s="74"/>
      <c r="E332" s="73"/>
      <c r="F332" s="25"/>
      <c r="G332" s="74"/>
    </row>
    <row r="333" spans="2:7">
      <c r="B333" s="73"/>
      <c r="C333" s="25"/>
      <c r="D333" s="74"/>
      <c r="E333" s="73"/>
      <c r="F333" s="25"/>
      <c r="G333" s="74"/>
    </row>
    <row r="334" spans="2:7">
      <c r="B334" s="73"/>
      <c r="C334" s="25"/>
      <c r="D334" s="74"/>
      <c r="E334" s="73"/>
      <c r="F334" s="25"/>
      <c r="G334" s="74"/>
    </row>
    <row r="335" spans="2:7">
      <c r="B335" s="73"/>
      <c r="C335" s="25"/>
      <c r="D335" s="74"/>
      <c r="E335" s="73"/>
      <c r="F335" s="25"/>
      <c r="G335" s="74"/>
    </row>
    <row r="336" spans="2:7">
      <c r="B336" s="73"/>
      <c r="C336" s="25"/>
      <c r="D336" s="74"/>
      <c r="E336" s="73"/>
      <c r="F336" s="25"/>
      <c r="G336" s="74"/>
    </row>
    <row r="337" spans="2:7">
      <c r="B337" s="73"/>
      <c r="C337" s="25"/>
      <c r="D337" s="74"/>
      <c r="E337" s="73"/>
      <c r="F337" s="25"/>
      <c r="G337" s="74"/>
    </row>
    <row r="338" spans="2:7">
      <c r="B338" s="73"/>
      <c r="C338" s="25"/>
      <c r="D338" s="74"/>
      <c r="E338" s="73"/>
      <c r="F338" s="25"/>
      <c r="G338" s="74"/>
    </row>
    <row r="339" spans="2:7">
      <c r="B339" s="73"/>
      <c r="C339" s="25"/>
      <c r="D339" s="74"/>
      <c r="E339" s="73"/>
      <c r="F339" s="25"/>
      <c r="G339" s="74"/>
    </row>
    <row r="340" spans="2:7">
      <c r="B340" s="73"/>
      <c r="C340" s="25"/>
      <c r="D340" s="74"/>
      <c r="E340" s="73"/>
      <c r="F340" s="25"/>
      <c r="G340" s="74"/>
    </row>
    <row r="341" spans="2:7">
      <c r="B341" s="73"/>
      <c r="C341" s="25"/>
      <c r="D341" s="74"/>
      <c r="E341" s="73"/>
      <c r="F341" s="25"/>
      <c r="G341" s="74"/>
    </row>
    <row r="342" spans="2:7">
      <c r="B342" s="73"/>
      <c r="C342" s="25"/>
      <c r="D342" s="74"/>
      <c r="E342" s="73"/>
      <c r="F342" s="25"/>
      <c r="G342" s="74"/>
    </row>
    <row r="343" spans="2:7">
      <c r="B343" s="73"/>
      <c r="C343" s="25"/>
      <c r="D343" s="74"/>
      <c r="E343" s="73"/>
      <c r="F343" s="25"/>
      <c r="G343" s="74"/>
    </row>
    <row r="344" spans="2:7">
      <c r="B344" s="73"/>
      <c r="C344" s="25"/>
      <c r="D344" s="74"/>
      <c r="E344" s="73"/>
      <c r="F344" s="25"/>
      <c r="G344" s="74"/>
    </row>
    <row r="345" spans="2:7">
      <c r="B345" s="73"/>
      <c r="C345" s="25"/>
      <c r="D345" s="74"/>
      <c r="E345" s="73"/>
      <c r="F345" s="25"/>
      <c r="G345" s="74"/>
    </row>
    <row r="346" spans="2:7">
      <c r="B346" s="73"/>
      <c r="C346" s="25"/>
      <c r="D346" s="74"/>
      <c r="E346" s="73"/>
      <c r="F346" s="25"/>
      <c r="G346" s="74"/>
    </row>
    <row r="347" spans="2:7">
      <c r="B347" s="73"/>
      <c r="C347" s="25"/>
      <c r="D347" s="74"/>
      <c r="E347" s="73"/>
      <c r="F347" s="25"/>
      <c r="G347" s="74"/>
    </row>
    <row r="348" spans="2:7">
      <c r="B348" s="73"/>
      <c r="C348" s="25"/>
      <c r="D348" s="74"/>
      <c r="E348" s="73"/>
      <c r="F348" s="25"/>
      <c r="G348" s="74"/>
    </row>
    <row r="349" spans="2:7">
      <c r="B349" s="73"/>
      <c r="C349" s="25"/>
      <c r="D349" s="74"/>
      <c r="E349" s="73"/>
      <c r="F349" s="25"/>
      <c r="G349" s="74"/>
    </row>
    <row r="350" spans="2:7">
      <c r="B350" s="73"/>
      <c r="C350" s="25"/>
      <c r="D350" s="74"/>
      <c r="E350" s="73"/>
      <c r="F350" s="25"/>
      <c r="G350" s="74"/>
    </row>
    <row r="351" spans="2:7">
      <c r="B351" s="73"/>
      <c r="C351" s="25"/>
      <c r="D351" s="74"/>
      <c r="E351" s="73"/>
      <c r="F351" s="25"/>
      <c r="G351" s="74"/>
    </row>
    <row r="352" spans="2:7">
      <c r="B352" s="73"/>
      <c r="C352" s="25"/>
      <c r="D352" s="74"/>
      <c r="E352" s="73"/>
      <c r="F352" s="25"/>
      <c r="G352" s="74"/>
    </row>
    <row r="353" spans="2:7">
      <c r="B353" s="73"/>
      <c r="C353" s="25"/>
      <c r="D353" s="74"/>
      <c r="E353" s="73"/>
      <c r="F353" s="25"/>
      <c r="G353" s="74"/>
    </row>
    <row r="354" spans="2:7">
      <c r="B354" s="73"/>
      <c r="C354" s="25"/>
      <c r="D354" s="74"/>
      <c r="E354" s="73"/>
      <c r="F354" s="25"/>
      <c r="G354" s="74"/>
    </row>
    <row r="355" spans="2:7">
      <c r="B355" s="73"/>
      <c r="C355" s="25"/>
      <c r="D355" s="74"/>
      <c r="E355" s="73"/>
      <c r="F355" s="25"/>
      <c r="G355" s="74"/>
    </row>
    <row r="356" spans="2:7">
      <c r="B356" s="73"/>
      <c r="C356" s="25"/>
      <c r="D356" s="74"/>
      <c r="E356" s="73"/>
      <c r="F356" s="25"/>
      <c r="G356" s="74"/>
    </row>
    <row r="357" spans="2:7">
      <c r="B357" s="73"/>
      <c r="C357" s="25"/>
      <c r="D357" s="74"/>
      <c r="E357" s="73"/>
      <c r="F357" s="25"/>
      <c r="G357" s="74"/>
    </row>
    <row r="358" spans="2:7">
      <c r="B358" s="73"/>
      <c r="C358" s="25"/>
      <c r="D358" s="74"/>
      <c r="E358" s="73"/>
      <c r="F358" s="25"/>
      <c r="G358" s="74"/>
    </row>
    <row r="359" spans="2:7">
      <c r="B359" s="73"/>
      <c r="C359" s="25"/>
      <c r="D359" s="74"/>
      <c r="E359" s="73"/>
      <c r="F359" s="25"/>
      <c r="G359" s="74"/>
    </row>
    <row r="360" spans="2:7">
      <c r="B360" s="73"/>
      <c r="C360" s="25"/>
      <c r="D360" s="74"/>
      <c r="E360" s="73"/>
      <c r="F360" s="25"/>
      <c r="G360" s="74"/>
    </row>
    <row r="361" spans="2:7">
      <c r="B361" s="73"/>
      <c r="C361" s="25"/>
      <c r="D361" s="74"/>
      <c r="E361" s="73"/>
      <c r="F361" s="25"/>
      <c r="G361" s="74"/>
    </row>
    <row r="362" spans="2:7">
      <c r="B362" s="73"/>
      <c r="C362" s="25"/>
      <c r="D362" s="74"/>
      <c r="E362" s="73"/>
      <c r="F362" s="25"/>
      <c r="G362" s="74"/>
    </row>
    <row r="363" spans="2:7">
      <c r="B363" s="73"/>
      <c r="C363" s="25"/>
      <c r="D363" s="74"/>
      <c r="E363" s="73"/>
      <c r="F363" s="25"/>
      <c r="G363" s="74"/>
    </row>
    <row r="364" spans="2:7">
      <c r="B364" s="73"/>
      <c r="C364" s="25"/>
      <c r="D364" s="74"/>
      <c r="E364" s="73"/>
      <c r="F364" s="25"/>
      <c r="G364" s="74"/>
    </row>
    <row r="365" spans="2:7">
      <c r="B365" s="73"/>
      <c r="C365" s="25"/>
      <c r="D365" s="74"/>
      <c r="E365" s="73"/>
      <c r="F365" s="25"/>
      <c r="G365" s="74"/>
    </row>
    <row r="366" spans="2:7">
      <c r="B366" s="73"/>
      <c r="C366" s="25"/>
      <c r="D366" s="74"/>
      <c r="E366" s="73"/>
      <c r="F366" s="25"/>
      <c r="G366" s="74"/>
    </row>
    <row r="367" spans="2:7">
      <c r="B367" s="73"/>
      <c r="C367" s="25"/>
      <c r="D367" s="74"/>
      <c r="E367" s="73"/>
      <c r="F367" s="25"/>
      <c r="G367" s="74"/>
    </row>
    <row r="368" spans="2:7">
      <c r="B368" s="73"/>
      <c r="C368" s="25"/>
      <c r="D368" s="74"/>
      <c r="E368" s="73"/>
      <c r="F368" s="25"/>
      <c r="G368" s="74"/>
    </row>
    <row r="369" spans="2:7">
      <c r="B369" s="73"/>
      <c r="C369" s="25"/>
      <c r="D369" s="74"/>
      <c r="E369" s="73"/>
      <c r="F369" s="25"/>
      <c r="G369" s="74"/>
    </row>
    <row r="370" spans="2:7">
      <c r="B370" s="73"/>
      <c r="C370" s="25"/>
      <c r="D370" s="74"/>
      <c r="E370" s="73"/>
      <c r="F370" s="25"/>
      <c r="G370" s="74"/>
    </row>
    <row r="371" spans="2:7">
      <c r="B371" s="73"/>
      <c r="C371" s="25"/>
      <c r="D371" s="74"/>
      <c r="E371" s="73"/>
      <c r="F371" s="25"/>
      <c r="G371" s="74"/>
    </row>
    <row r="372" spans="2:7">
      <c r="B372" s="73"/>
      <c r="C372" s="25"/>
      <c r="D372" s="74"/>
      <c r="E372" s="73"/>
      <c r="F372" s="25"/>
      <c r="G372" s="74"/>
    </row>
    <row r="373" spans="2:7">
      <c r="B373" s="73"/>
      <c r="C373" s="25"/>
      <c r="D373" s="74"/>
      <c r="E373" s="73"/>
      <c r="F373" s="25"/>
      <c r="G373" s="74"/>
    </row>
    <row r="374" spans="2:7">
      <c r="B374" s="73"/>
      <c r="C374" s="25"/>
      <c r="D374" s="74"/>
      <c r="E374" s="73"/>
      <c r="F374" s="25"/>
      <c r="G374" s="74"/>
    </row>
    <row r="375" spans="2:7">
      <c r="B375" s="73"/>
      <c r="C375" s="25"/>
      <c r="D375" s="74"/>
      <c r="E375" s="73"/>
      <c r="F375" s="25"/>
      <c r="G375" s="74"/>
    </row>
    <row r="376" spans="2:7">
      <c r="B376" s="73"/>
      <c r="C376" s="25"/>
      <c r="D376" s="74"/>
      <c r="E376" s="73"/>
      <c r="F376" s="25"/>
      <c r="G376" s="74"/>
    </row>
    <row r="377" spans="2:7">
      <c r="B377" s="73"/>
      <c r="C377" s="25"/>
      <c r="D377" s="74"/>
      <c r="E377" s="73"/>
      <c r="F377" s="25"/>
      <c r="G377" s="74"/>
    </row>
    <row r="378" spans="2:7">
      <c r="B378" s="73"/>
      <c r="C378" s="25"/>
      <c r="D378" s="74"/>
      <c r="E378" s="73"/>
      <c r="F378" s="25"/>
      <c r="G378" s="74"/>
    </row>
    <row r="379" spans="2:7">
      <c r="B379" s="73"/>
      <c r="C379" s="25"/>
      <c r="D379" s="74"/>
      <c r="E379" s="73"/>
      <c r="F379" s="25"/>
      <c r="G379" s="74"/>
    </row>
    <row r="380" spans="2:7">
      <c r="B380" s="73"/>
      <c r="C380" s="25"/>
      <c r="D380" s="74"/>
      <c r="E380" s="73"/>
      <c r="F380" s="25"/>
      <c r="G380" s="74"/>
    </row>
    <row r="381" spans="2:7">
      <c r="B381" s="73"/>
      <c r="C381" s="25"/>
      <c r="D381" s="74"/>
      <c r="E381" s="73"/>
      <c r="F381" s="25"/>
      <c r="G381" s="74"/>
    </row>
    <row r="382" spans="2:7">
      <c r="B382" s="73"/>
      <c r="C382" s="25"/>
      <c r="D382" s="74"/>
      <c r="E382" s="73"/>
      <c r="F382" s="25"/>
      <c r="G382" s="74"/>
    </row>
    <row r="383" spans="2:7">
      <c r="B383" s="73"/>
      <c r="C383" s="25"/>
      <c r="D383" s="74"/>
      <c r="E383" s="73"/>
      <c r="F383" s="25"/>
      <c r="G383" s="74"/>
    </row>
    <row r="384" spans="2:7">
      <c r="B384" s="73"/>
      <c r="C384" s="25"/>
      <c r="D384" s="74"/>
      <c r="E384" s="73"/>
      <c r="F384" s="25"/>
      <c r="G384" s="74"/>
    </row>
    <row r="385" spans="2:7">
      <c r="B385" s="73"/>
      <c r="C385" s="25"/>
      <c r="D385" s="74"/>
      <c r="E385" s="73"/>
      <c r="F385" s="25"/>
      <c r="G385" s="74"/>
    </row>
    <row r="386" spans="2:7">
      <c r="B386" s="73"/>
      <c r="C386" s="25"/>
      <c r="D386" s="74"/>
      <c r="E386" s="73"/>
      <c r="F386" s="25"/>
      <c r="G386" s="74"/>
    </row>
    <row r="387" spans="2:7">
      <c r="B387" s="73"/>
      <c r="C387" s="25"/>
      <c r="D387" s="74"/>
      <c r="E387" s="73"/>
      <c r="F387" s="25"/>
      <c r="G387" s="74"/>
    </row>
    <row r="388" spans="2:7">
      <c r="B388" s="73"/>
      <c r="C388" s="25"/>
      <c r="D388" s="74"/>
      <c r="E388" s="73"/>
      <c r="F388" s="25"/>
      <c r="G388" s="74"/>
    </row>
    <row r="389" spans="2:7">
      <c r="B389" s="73"/>
      <c r="C389" s="25"/>
      <c r="D389" s="74"/>
      <c r="E389" s="73"/>
      <c r="F389" s="25"/>
      <c r="G389" s="74"/>
    </row>
    <row r="390" spans="2:7">
      <c r="B390" s="73"/>
      <c r="C390" s="25"/>
      <c r="D390" s="74"/>
      <c r="E390" s="73"/>
      <c r="F390" s="25"/>
      <c r="G390" s="74"/>
    </row>
    <row r="391" spans="2:7">
      <c r="B391" s="73"/>
      <c r="C391" s="25"/>
      <c r="D391" s="74"/>
      <c r="E391" s="73"/>
      <c r="F391" s="25"/>
      <c r="G391" s="74"/>
    </row>
    <row r="392" spans="2:7">
      <c r="B392" s="73"/>
      <c r="C392" s="25"/>
      <c r="D392" s="74"/>
      <c r="E392" s="73"/>
      <c r="F392" s="25"/>
      <c r="G392" s="74"/>
    </row>
    <row r="393" spans="2:7">
      <c r="B393" s="73"/>
      <c r="C393" s="25"/>
      <c r="D393" s="74"/>
      <c r="E393" s="73"/>
      <c r="F393" s="25"/>
      <c r="G393" s="74"/>
    </row>
    <row r="394" spans="2:7">
      <c r="B394" s="73"/>
      <c r="C394" s="25"/>
      <c r="D394" s="74"/>
      <c r="E394" s="73"/>
      <c r="F394" s="25"/>
      <c r="G394" s="74"/>
    </row>
    <row r="395" spans="2:7">
      <c r="B395" s="73"/>
      <c r="C395" s="25"/>
      <c r="D395" s="74"/>
      <c r="E395" s="73"/>
      <c r="F395" s="25"/>
      <c r="G395" s="74"/>
    </row>
    <row r="396" spans="2:7">
      <c r="B396" s="73"/>
      <c r="C396" s="25"/>
      <c r="D396" s="74"/>
      <c r="E396" s="73"/>
      <c r="F396" s="25"/>
      <c r="G396" s="74"/>
    </row>
    <row r="397" spans="2:7">
      <c r="B397" s="73"/>
      <c r="C397" s="25"/>
      <c r="D397" s="74"/>
      <c r="E397" s="73"/>
      <c r="F397" s="25"/>
      <c r="G397" s="74"/>
    </row>
    <row r="398" spans="2:7">
      <c r="B398" s="73"/>
      <c r="C398" s="25"/>
      <c r="D398" s="74"/>
      <c r="E398" s="73"/>
      <c r="F398" s="25"/>
      <c r="G398" s="74"/>
    </row>
    <row r="399" spans="2:7">
      <c r="B399" s="73"/>
      <c r="C399" s="25"/>
      <c r="D399" s="74"/>
      <c r="E399" s="73"/>
      <c r="F399" s="25"/>
      <c r="G399" s="74"/>
    </row>
    <row r="400" spans="2:7">
      <c r="B400" s="73"/>
      <c r="C400" s="25"/>
      <c r="D400" s="74"/>
      <c r="E400" s="73"/>
      <c r="F400" s="25"/>
      <c r="G400" s="74"/>
    </row>
    <row r="401" spans="2:7">
      <c r="B401" s="73"/>
      <c r="C401" s="25"/>
      <c r="D401" s="74"/>
      <c r="E401" s="73"/>
      <c r="F401" s="25"/>
      <c r="G401" s="74"/>
    </row>
    <row r="402" spans="2:7">
      <c r="B402" s="73"/>
      <c r="C402" s="25"/>
      <c r="D402" s="74"/>
      <c r="E402" s="73"/>
      <c r="F402" s="25"/>
      <c r="G402" s="74"/>
    </row>
    <row r="403" spans="2:7">
      <c r="B403" s="73"/>
      <c r="C403" s="25"/>
      <c r="D403" s="74"/>
      <c r="E403" s="73"/>
      <c r="F403" s="25"/>
      <c r="G403" s="74"/>
    </row>
    <row r="404" spans="2:7">
      <c r="B404" s="73"/>
      <c r="C404" s="25"/>
      <c r="D404" s="74"/>
      <c r="E404" s="73"/>
      <c r="F404" s="25"/>
      <c r="G404" s="74"/>
    </row>
    <row r="405" spans="2:7">
      <c r="B405" s="73"/>
      <c r="C405" s="25"/>
      <c r="D405" s="74"/>
      <c r="E405" s="73"/>
      <c r="F405" s="25"/>
      <c r="G405" s="74"/>
    </row>
    <row r="406" spans="2:7">
      <c r="B406" s="73"/>
      <c r="C406" s="25"/>
      <c r="D406" s="74"/>
      <c r="E406" s="73"/>
      <c r="F406" s="25"/>
      <c r="G406" s="74"/>
    </row>
    <row r="407" spans="2:7">
      <c r="B407" s="73"/>
      <c r="C407" s="25"/>
      <c r="D407" s="74"/>
      <c r="E407" s="73"/>
      <c r="F407" s="25"/>
      <c r="G407" s="74"/>
    </row>
    <row r="408" spans="2:7">
      <c r="B408" s="73"/>
      <c r="C408" s="25"/>
      <c r="D408" s="74"/>
      <c r="E408" s="73"/>
      <c r="F408" s="25"/>
      <c r="G408" s="74"/>
    </row>
    <row r="409" spans="2:7">
      <c r="B409" s="73"/>
      <c r="C409" s="25"/>
      <c r="D409" s="74"/>
      <c r="E409" s="73"/>
      <c r="F409" s="25"/>
      <c r="G409" s="74"/>
    </row>
    <row r="410" spans="2:7">
      <c r="B410" s="73"/>
      <c r="C410" s="25"/>
      <c r="D410" s="74"/>
      <c r="E410" s="73"/>
      <c r="F410" s="25"/>
      <c r="G410" s="74"/>
    </row>
    <row r="411" spans="2:7">
      <c r="B411" s="73"/>
      <c r="C411" s="25"/>
      <c r="D411" s="74"/>
      <c r="E411" s="73"/>
      <c r="F411" s="25"/>
      <c r="G411" s="74"/>
    </row>
    <row r="412" spans="2:7">
      <c r="B412" s="73"/>
      <c r="C412" s="25"/>
      <c r="D412" s="74"/>
      <c r="E412" s="73"/>
      <c r="F412" s="25"/>
      <c r="G412" s="74"/>
    </row>
    <row r="413" spans="2:7">
      <c r="B413" s="73"/>
      <c r="C413" s="25"/>
      <c r="D413" s="74"/>
      <c r="E413" s="73"/>
      <c r="F413" s="25"/>
      <c r="G413" s="74"/>
    </row>
    <row r="414" spans="2:7">
      <c r="B414" s="73"/>
      <c r="C414" s="25"/>
      <c r="D414" s="74"/>
      <c r="E414" s="73"/>
      <c r="F414" s="25"/>
      <c r="G414" s="74"/>
    </row>
    <row r="415" spans="2:7">
      <c r="B415" s="73"/>
      <c r="C415" s="25"/>
      <c r="D415" s="74"/>
      <c r="E415" s="73"/>
      <c r="F415" s="25"/>
      <c r="G415" s="74"/>
    </row>
    <row r="416" spans="2:7">
      <c r="B416" s="73"/>
      <c r="C416" s="25"/>
      <c r="D416" s="74"/>
      <c r="E416" s="73"/>
      <c r="F416" s="25"/>
      <c r="G416" s="74"/>
    </row>
    <row r="417" spans="2:7">
      <c r="B417" s="73"/>
      <c r="C417" s="25"/>
      <c r="D417" s="74"/>
      <c r="E417" s="73"/>
      <c r="F417" s="25"/>
      <c r="G417" s="74"/>
    </row>
    <row r="418" spans="2:7">
      <c r="B418" s="73"/>
      <c r="C418" s="25"/>
      <c r="D418" s="74"/>
      <c r="E418" s="73"/>
      <c r="F418" s="25"/>
      <c r="G418" s="74"/>
    </row>
    <row r="419" spans="2:7">
      <c r="B419" s="73"/>
      <c r="C419" s="25"/>
      <c r="D419" s="74"/>
      <c r="E419" s="73"/>
      <c r="F419" s="25"/>
      <c r="G419" s="74"/>
    </row>
    <row r="420" spans="2:7">
      <c r="B420" s="73"/>
      <c r="C420" s="25"/>
      <c r="D420" s="74"/>
      <c r="E420" s="73"/>
      <c r="F420" s="25"/>
      <c r="G420" s="74"/>
    </row>
    <row r="421" spans="2:7">
      <c r="B421" s="73"/>
      <c r="C421" s="25"/>
      <c r="D421" s="74"/>
      <c r="E421" s="73"/>
      <c r="F421" s="25"/>
      <c r="G421" s="74"/>
    </row>
    <row r="422" spans="2:7">
      <c r="B422" s="73"/>
      <c r="C422" s="25"/>
      <c r="D422" s="74"/>
      <c r="E422" s="73"/>
      <c r="F422" s="25"/>
      <c r="G422" s="74"/>
    </row>
    <row r="423" spans="2:7">
      <c r="B423" s="73"/>
      <c r="C423" s="25"/>
      <c r="D423" s="74"/>
      <c r="E423" s="73"/>
      <c r="F423" s="25"/>
      <c r="G423" s="74"/>
    </row>
    <row r="424" spans="2:7">
      <c r="B424" s="73"/>
      <c r="C424" s="25"/>
      <c r="D424" s="74"/>
      <c r="E424" s="73"/>
      <c r="F424" s="25"/>
      <c r="G424" s="74"/>
    </row>
    <row r="425" spans="2:7">
      <c r="B425" s="73"/>
      <c r="C425" s="25"/>
      <c r="D425" s="74"/>
      <c r="E425" s="73"/>
      <c r="F425" s="25"/>
      <c r="G425" s="74"/>
    </row>
    <row r="426" spans="2:7">
      <c r="B426" s="73"/>
      <c r="C426" s="25"/>
      <c r="D426" s="74"/>
      <c r="E426" s="73"/>
      <c r="F426" s="25"/>
      <c r="G426" s="74"/>
    </row>
    <row r="427" spans="2:7">
      <c r="B427" s="73"/>
      <c r="C427" s="25"/>
      <c r="D427" s="74"/>
      <c r="E427" s="73"/>
      <c r="F427" s="25"/>
      <c r="G427" s="74"/>
    </row>
    <row r="428" spans="2:7">
      <c r="B428" s="73"/>
      <c r="C428" s="25"/>
      <c r="D428" s="74"/>
      <c r="E428" s="73"/>
      <c r="F428" s="25"/>
      <c r="G428" s="74"/>
    </row>
    <row r="429" spans="2:7">
      <c r="B429" s="73"/>
      <c r="C429" s="25"/>
      <c r="D429" s="74"/>
      <c r="E429" s="73"/>
      <c r="F429" s="25"/>
      <c r="G429" s="74"/>
    </row>
    <row r="430" spans="2:7">
      <c r="B430" s="73"/>
      <c r="C430" s="25"/>
      <c r="D430" s="74"/>
      <c r="E430" s="73"/>
      <c r="F430" s="25"/>
      <c r="G430" s="74"/>
    </row>
    <row r="431" spans="2:7">
      <c r="B431" s="73"/>
      <c r="C431" s="25"/>
      <c r="D431" s="74"/>
      <c r="E431" s="73"/>
      <c r="F431" s="25"/>
      <c r="G431" s="74"/>
    </row>
    <row r="432" spans="2:7">
      <c r="B432" s="73"/>
      <c r="C432" s="25"/>
      <c r="D432" s="74"/>
      <c r="E432" s="73"/>
      <c r="F432" s="25"/>
      <c r="G432" s="74"/>
    </row>
    <row r="433" spans="2:7">
      <c r="B433" s="73"/>
      <c r="C433" s="25"/>
      <c r="D433" s="74"/>
      <c r="E433" s="73"/>
      <c r="F433" s="25"/>
      <c r="G433" s="74"/>
    </row>
    <row r="434" spans="2:7">
      <c r="B434" s="73"/>
      <c r="C434" s="25"/>
      <c r="D434" s="74"/>
      <c r="E434" s="73"/>
      <c r="F434" s="25"/>
      <c r="G434" s="74"/>
    </row>
    <row r="435" spans="2:7">
      <c r="B435" s="73"/>
      <c r="C435" s="25"/>
      <c r="D435" s="74"/>
      <c r="E435" s="73"/>
      <c r="F435" s="25"/>
      <c r="G435" s="74"/>
    </row>
    <row r="436" spans="2:7">
      <c r="B436" s="73"/>
      <c r="C436" s="25"/>
      <c r="D436" s="74"/>
      <c r="E436" s="73"/>
      <c r="F436" s="25"/>
      <c r="G436" s="74"/>
    </row>
    <row r="437" spans="2:7">
      <c r="B437" s="73"/>
      <c r="C437" s="25"/>
      <c r="D437" s="74"/>
      <c r="E437" s="73"/>
      <c r="F437" s="25"/>
      <c r="G437" s="74"/>
    </row>
    <row r="438" spans="2:7">
      <c r="B438" s="73"/>
      <c r="C438" s="25"/>
      <c r="D438" s="74"/>
      <c r="E438" s="73"/>
      <c r="F438" s="25"/>
      <c r="G438" s="74"/>
    </row>
    <row r="439" spans="2:7">
      <c r="B439" s="73"/>
      <c r="C439" s="25"/>
      <c r="D439" s="74"/>
      <c r="E439" s="73"/>
      <c r="F439" s="25"/>
      <c r="G439" s="74"/>
    </row>
    <row r="440" spans="2:7">
      <c r="B440" s="73"/>
      <c r="C440" s="25"/>
      <c r="D440" s="74"/>
      <c r="E440" s="73"/>
      <c r="F440" s="25"/>
      <c r="G440" s="74"/>
    </row>
    <row r="441" spans="2:7">
      <c r="B441" s="73"/>
      <c r="C441" s="25"/>
      <c r="D441" s="74"/>
      <c r="E441" s="73"/>
      <c r="F441" s="25"/>
      <c r="G441" s="74"/>
    </row>
    <row r="442" spans="2:7">
      <c r="B442" s="73"/>
      <c r="C442" s="25"/>
      <c r="D442" s="74"/>
      <c r="E442" s="73"/>
      <c r="F442" s="25"/>
      <c r="G442" s="74"/>
    </row>
    <row r="443" spans="2:7">
      <c r="B443" s="73"/>
      <c r="C443" s="25"/>
      <c r="D443" s="74"/>
      <c r="E443" s="73"/>
      <c r="F443" s="25"/>
      <c r="G443" s="74"/>
    </row>
    <row r="444" spans="2:7">
      <c r="B444" s="73"/>
      <c r="C444" s="25"/>
      <c r="D444" s="74"/>
      <c r="E444" s="73"/>
      <c r="F444" s="25"/>
      <c r="G444" s="74"/>
    </row>
    <row r="445" spans="2:7">
      <c r="B445" s="73"/>
      <c r="C445" s="25"/>
      <c r="D445" s="74"/>
      <c r="E445" s="73"/>
      <c r="F445" s="25"/>
      <c r="G445" s="74"/>
    </row>
    <row r="446" spans="2:7">
      <c r="B446" s="73"/>
      <c r="C446" s="25"/>
      <c r="D446" s="74"/>
      <c r="E446" s="73"/>
      <c r="F446" s="25"/>
      <c r="G446" s="74"/>
    </row>
    <row r="447" spans="2:7">
      <c r="B447" s="73"/>
      <c r="C447" s="25"/>
      <c r="D447" s="74"/>
      <c r="E447" s="73"/>
      <c r="F447" s="25"/>
      <c r="G447" s="74"/>
    </row>
    <row r="448" spans="2:7">
      <c r="B448" s="73"/>
      <c r="C448" s="25"/>
      <c r="D448" s="74"/>
      <c r="E448" s="73"/>
      <c r="F448" s="25"/>
      <c r="G448" s="74"/>
    </row>
    <row r="449" spans="2:7">
      <c r="B449" s="73"/>
      <c r="C449" s="25"/>
      <c r="D449" s="74"/>
      <c r="E449" s="73"/>
      <c r="F449" s="25"/>
      <c r="G449" s="74"/>
    </row>
    <row r="450" spans="2:7">
      <c r="B450" s="73"/>
      <c r="C450" s="25"/>
      <c r="D450" s="74"/>
      <c r="E450" s="73"/>
      <c r="F450" s="25"/>
      <c r="G450" s="74"/>
    </row>
    <row r="451" spans="2:7">
      <c r="B451" s="73"/>
      <c r="C451" s="25"/>
      <c r="D451" s="74"/>
      <c r="E451" s="73"/>
      <c r="F451" s="25"/>
      <c r="G451" s="74"/>
    </row>
    <row r="452" spans="2:7">
      <c r="B452" s="73"/>
      <c r="C452" s="25"/>
      <c r="D452" s="74"/>
      <c r="E452" s="73"/>
      <c r="F452" s="25"/>
      <c r="G452" s="74"/>
    </row>
    <row r="453" spans="2:7">
      <c r="B453" s="73"/>
      <c r="C453" s="25"/>
      <c r="D453" s="74"/>
      <c r="E453" s="73"/>
      <c r="F453" s="25"/>
      <c r="G453" s="74"/>
    </row>
    <row r="454" spans="2:7">
      <c r="B454" s="73"/>
      <c r="C454" s="25"/>
      <c r="D454" s="74"/>
      <c r="E454" s="73"/>
      <c r="F454" s="25"/>
      <c r="G454" s="74"/>
    </row>
    <row r="455" spans="2:7">
      <c r="B455" s="73"/>
      <c r="C455" s="25"/>
      <c r="D455" s="74"/>
      <c r="E455" s="73"/>
      <c r="F455" s="25"/>
      <c r="G455" s="74"/>
    </row>
    <row r="456" spans="2:7">
      <c r="B456" s="73"/>
      <c r="C456" s="25"/>
      <c r="D456" s="74"/>
      <c r="E456" s="73"/>
      <c r="F456" s="25"/>
      <c r="G456" s="74"/>
    </row>
    <row r="457" spans="2:7">
      <c r="B457" s="73"/>
      <c r="C457" s="25"/>
      <c r="D457" s="74"/>
      <c r="E457" s="73"/>
      <c r="F457" s="25"/>
      <c r="G457" s="74"/>
    </row>
    <row r="458" spans="2:7">
      <c r="B458" s="73"/>
      <c r="C458" s="25"/>
      <c r="D458" s="74"/>
      <c r="E458" s="73"/>
      <c r="F458" s="25"/>
      <c r="G458" s="74"/>
    </row>
    <row r="459" spans="2:7">
      <c r="B459" s="73"/>
      <c r="C459" s="25"/>
      <c r="D459" s="74"/>
      <c r="E459" s="73"/>
      <c r="F459" s="25"/>
      <c r="G459" s="74"/>
    </row>
    <row r="460" spans="2:7">
      <c r="B460" s="73"/>
      <c r="C460" s="25"/>
      <c r="D460" s="74"/>
      <c r="E460" s="73"/>
      <c r="F460" s="25"/>
      <c r="G460" s="74"/>
    </row>
    <row r="461" spans="2:7">
      <c r="B461" s="73"/>
      <c r="C461" s="25"/>
      <c r="D461" s="74"/>
      <c r="E461" s="73"/>
      <c r="F461" s="25"/>
      <c r="G461" s="74"/>
    </row>
    <row r="462" spans="2:7">
      <c r="B462" s="73"/>
      <c r="C462" s="25"/>
      <c r="D462" s="74"/>
      <c r="E462" s="73"/>
      <c r="F462" s="25"/>
      <c r="G462" s="74"/>
    </row>
    <row r="463" spans="2:7">
      <c r="B463" s="73"/>
      <c r="C463" s="25"/>
      <c r="D463" s="74"/>
      <c r="E463" s="73"/>
      <c r="F463" s="25"/>
      <c r="G463" s="74"/>
    </row>
    <row r="464" spans="2:7">
      <c r="B464" s="73"/>
      <c r="C464" s="25"/>
      <c r="D464" s="74"/>
      <c r="E464" s="73"/>
      <c r="F464" s="25"/>
      <c r="G464" s="74"/>
    </row>
    <row r="465" spans="2:7">
      <c r="B465" s="73"/>
      <c r="C465" s="25"/>
      <c r="D465" s="74"/>
      <c r="E465" s="73"/>
      <c r="F465" s="25"/>
      <c r="G465" s="74"/>
    </row>
    <row r="466" spans="2:7">
      <c r="B466" s="73"/>
      <c r="C466" s="25"/>
      <c r="D466" s="74"/>
      <c r="E466" s="73"/>
      <c r="F466" s="25"/>
      <c r="G466" s="74"/>
    </row>
    <row r="467" spans="2:7">
      <c r="B467" s="73"/>
      <c r="C467" s="25"/>
      <c r="D467" s="74"/>
      <c r="E467" s="73"/>
      <c r="F467" s="25"/>
      <c r="G467" s="74"/>
    </row>
    <row r="468" spans="2:7">
      <c r="B468" s="73"/>
      <c r="C468" s="25"/>
      <c r="D468" s="74"/>
      <c r="E468" s="73"/>
      <c r="F468" s="25"/>
      <c r="G468" s="74"/>
    </row>
    <row r="469" spans="2:7">
      <c r="B469" s="73"/>
      <c r="C469" s="25"/>
      <c r="D469" s="74"/>
      <c r="E469" s="73"/>
      <c r="F469" s="25"/>
      <c r="G469" s="74"/>
    </row>
    <row r="470" spans="2:7">
      <c r="B470" s="73"/>
      <c r="C470" s="25"/>
      <c r="D470" s="74"/>
      <c r="E470" s="73"/>
      <c r="F470" s="25"/>
      <c r="G470" s="74"/>
    </row>
    <row r="471" spans="2:7">
      <c r="B471" s="73"/>
      <c r="C471" s="25"/>
      <c r="D471" s="74"/>
      <c r="E471" s="73"/>
      <c r="F471" s="25"/>
      <c r="G471" s="74"/>
    </row>
    <row r="472" spans="2:7">
      <c r="B472" s="73"/>
      <c r="C472" s="25"/>
      <c r="D472" s="74"/>
      <c r="E472" s="73"/>
      <c r="F472" s="25"/>
      <c r="G472" s="74"/>
    </row>
    <row r="473" spans="2:7">
      <c r="B473" s="73"/>
      <c r="C473" s="25"/>
      <c r="D473" s="74"/>
      <c r="E473" s="73"/>
      <c r="F473" s="25"/>
      <c r="G473" s="74"/>
    </row>
    <row r="474" spans="2:7">
      <c r="B474" s="73"/>
      <c r="C474" s="25"/>
      <c r="D474" s="74"/>
      <c r="E474" s="73"/>
      <c r="F474" s="25"/>
      <c r="G474" s="74"/>
    </row>
    <row r="475" spans="2:7">
      <c r="B475" s="73"/>
      <c r="C475" s="25"/>
      <c r="D475" s="74"/>
      <c r="E475" s="73"/>
      <c r="F475" s="25"/>
      <c r="G475" s="74"/>
    </row>
    <row r="476" spans="2:7">
      <c r="B476" s="73"/>
      <c r="C476" s="25"/>
      <c r="D476" s="74"/>
      <c r="E476" s="73"/>
      <c r="F476" s="25"/>
      <c r="G476" s="74"/>
    </row>
    <row r="477" spans="2:7">
      <c r="B477" s="73"/>
      <c r="C477" s="25"/>
      <c r="D477" s="74"/>
      <c r="E477" s="73"/>
      <c r="F477" s="25"/>
      <c r="G477" s="74"/>
    </row>
    <row r="478" spans="2:7">
      <c r="B478" s="73"/>
      <c r="C478" s="25"/>
      <c r="D478" s="74"/>
      <c r="E478" s="73"/>
      <c r="F478" s="25"/>
      <c r="G478" s="74"/>
    </row>
    <row r="479" spans="2:7">
      <c r="B479" s="73"/>
      <c r="C479" s="25"/>
      <c r="D479" s="74"/>
      <c r="E479" s="73"/>
      <c r="F479" s="25"/>
      <c r="G479" s="74"/>
    </row>
    <row r="480" spans="2:7">
      <c r="B480" s="73"/>
      <c r="C480" s="25"/>
      <c r="D480" s="74"/>
      <c r="E480" s="73"/>
      <c r="F480" s="25"/>
      <c r="G480" s="74"/>
    </row>
    <row r="481" spans="2:7">
      <c r="B481" s="73"/>
      <c r="C481" s="25"/>
      <c r="D481" s="74"/>
      <c r="E481" s="73"/>
      <c r="F481" s="25"/>
      <c r="G481" s="74"/>
    </row>
    <row r="482" spans="2:7">
      <c r="B482" s="73"/>
      <c r="C482" s="25"/>
      <c r="D482" s="74"/>
      <c r="E482" s="73"/>
      <c r="F482" s="25"/>
      <c r="G482" s="74"/>
    </row>
    <row r="483" spans="2:7">
      <c r="B483" s="73"/>
      <c r="C483" s="25"/>
      <c r="D483" s="74"/>
      <c r="E483" s="73"/>
      <c r="F483" s="25"/>
      <c r="G483" s="74"/>
    </row>
    <row r="484" spans="2:7">
      <c r="B484" s="73"/>
      <c r="C484" s="25"/>
      <c r="D484" s="74"/>
      <c r="E484" s="73"/>
      <c r="F484" s="25"/>
      <c r="G484" s="74"/>
    </row>
    <row r="485" spans="2:7">
      <c r="B485" s="73"/>
      <c r="C485" s="25"/>
      <c r="D485" s="74"/>
      <c r="E485" s="73"/>
      <c r="F485" s="25"/>
      <c r="G485" s="74"/>
    </row>
    <row r="486" spans="2:7">
      <c r="B486" s="73"/>
      <c r="C486" s="25"/>
      <c r="D486" s="74"/>
      <c r="E486" s="73"/>
      <c r="F486" s="25"/>
      <c r="G486" s="74"/>
    </row>
    <row r="487" spans="2:7">
      <c r="B487" s="73"/>
      <c r="C487" s="25"/>
      <c r="D487" s="74"/>
      <c r="E487" s="73"/>
      <c r="F487" s="25"/>
      <c r="G487" s="74"/>
    </row>
    <row r="488" spans="2:7">
      <c r="B488" s="73"/>
      <c r="C488" s="25"/>
      <c r="D488" s="74"/>
      <c r="E488" s="73"/>
      <c r="F488" s="25"/>
      <c r="G488" s="74"/>
    </row>
    <row r="489" spans="2:7">
      <c r="B489" s="73"/>
      <c r="C489" s="25"/>
      <c r="D489" s="74"/>
      <c r="E489" s="73"/>
      <c r="F489" s="25"/>
      <c r="G489" s="74"/>
    </row>
    <row r="490" spans="2:7">
      <c r="B490" s="73"/>
      <c r="C490" s="25"/>
      <c r="D490" s="74"/>
      <c r="E490" s="73"/>
      <c r="F490" s="25"/>
      <c r="G490" s="74"/>
    </row>
    <row r="491" spans="2:7">
      <c r="B491" s="73"/>
      <c r="C491" s="25"/>
      <c r="D491" s="74"/>
      <c r="E491" s="73"/>
      <c r="F491" s="25"/>
      <c r="G491" s="74"/>
    </row>
    <row r="492" spans="2:7">
      <c r="B492" s="73"/>
      <c r="C492" s="25"/>
      <c r="D492" s="74"/>
      <c r="E492" s="73"/>
      <c r="F492" s="25"/>
      <c r="G492" s="74"/>
    </row>
    <row r="493" spans="2:7">
      <c r="B493" s="73"/>
      <c r="C493" s="25"/>
      <c r="D493" s="74"/>
      <c r="E493" s="73"/>
      <c r="F493" s="25"/>
      <c r="G493" s="74"/>
    </row>
    <row r="494" spans="2:7">
      <c r="B494" s="73"/>
      <c r="C494" s="25"/>
      <c r="D494" s="74"/>
      <c r="E494" s="73"/>
      <c r="F494" s="25"/>
      <c r="G494" s="74"/>
    </row>
    <row r="495" spans="2:7">
      <c r="B495" s="73"/>
      <c r="C495" s="25"/>
      <c r="D495" s="74"/>
      <c r="E495" s="73"/>
      <c r="F495" s="25"/>
      <c r="G495" s="74"/>
    </row>
    <row r="496" spans="2:7">
      <c r="B496" s="73"/>
      <c r="C496" s="25"/>
      <c r="D496" s="74"/>
      <c r="E496" s="73"/>
      <c r="F496" s="25"/>
      <c r="G496" s="74"/>
    </row>
    <row r="497" spans="2:7">
      <c r="B497" s="73"/>
      <c r="C497" s="25"/>
      <c r="D497" s="74"/>
      <c r="E497" s="73"/>
      <c r="F497" s="25"/>
      <c r="G497" s="74"/>
    </row>
    <row r="498" spans="2:7">
      <c r="B498" s="73"/>
      <c r="C498" s="25"/>
      <c r="D498" s="74"/>
      <c r="E498" s="73"/>
      <c r="F498" s="25"/>
      <c r="G498" s="74"/>
    </row>
    <row r="499" spans="2:7">
      <c r="B499" s="73"/>
      <c r="C499" s="25"/>
      <c r="D499" s="74"/>
      <c r="E499" s="73"/>
      <c r="F499" s="25"/>
      <c r="G499" s="74"/>
    </row>
    <row r="500" spans="2:7">
      <c r="B500" s="73"/>
      <c r="C500" s="25"/>
      <c r="D500" s="74"/>
      <c r="E500" s="73"/>
      <c r="F500" s="25"/>
      <c r="G500" s="74"/>
    </row>
    <row r="501" spans="2:7">
      <c r="B501" s="73"/>
      <c r="C501" s="25"/>
      <c r="D501" s="74"/>
      <c r="E501" s="73"/>
      <c r="F501" s="25"/>
      <c r="G501" s="74"/>
    </row>
    <row r="502" spans="2:7">
      <c r="B502" s="73"/>
      <c r="C502" s="25"/>
      <c r="D502" s="74"/>
      <c r="E502" s="73"/>
      <c r="F502" s="25"/>
      <c r="G502" s="74"/>
    </row>
    <row r="503" spans="2:7">
      <c r="B503" s="73"/>
      <c r="C503" s="25"/>
      <c r="D503" s="74"/>
      <c r="E503" s="73"/>
      <c r="F503" s="25"/>
      <c r="G503" s="74"/>
    </row>
    <row r="504" spans="2:7">
      <c r="B504" s="73"/>
      <c r="C504" s="25"/>
      <c r="D504" s="74"/>
      <c r="E504" s="73"/>
      <c r="F504" s="25"/>
      <c r="G504" s="74"/>
    </row>
    <row r="505" spans="2:7">
      <c r="B505" s="73"/>
      <c r="C505" s="25"/>
      <c r="D505" s="74"/>
      <c r="E505" s="73"/>
      <c r="F505" s="25"/>
      <c r="G505" s="74"/>
    </row>
    <row r="506" spans="2:7">
      <c r="B506" s="73"/>
      <c r="C506" s="25"/>
      <c r="D506" s="74"/>
      <c r="E506" s="73"/>
      <c r="F506" s="25"/>
      <c r="G506" s="74"/>
    </row>
    <row r="507" spans="2:7">
      <c r="B507" s="73"/>
      <c r="C507" s="25"/>
      <c r="D507" s="74"/>
      <c r="E507" s="73"/>
      <c r="F507" s="25"/>
      <c r="G507" s="74"/>
    </row>
    <row r="508" spans="2:7">
      <c r="B508" s="73"/>
      <c r="C508" s="25"/>
      <c r="D508" s="74"/>
      <c r="E508" s="73"/>
      <c r="F508" s="25"/>
      <c r="G508" s="74"/>
    </row>
    <row r="509" spans="2:7">
      <c r="B509" s="73"/>
      <c r="C509" s="25"/>
      <c r="D509" s="74"/>
      <c r="E509" s="73"/>
      <c r="F509" s="25"/>
      <c r="G509" s="74"/>
    </row>
    <row r="510" spans="2:7">
      <c r="B510" s="73"/>
      <c r="C510" s="25"/>
      <c r="D510" s="74"/>
      <c r="E510" s="73"/>
      <c r="F510" s="25"/>
      <c r="G510" s="74"/>
    </row>
    <row r="511" spans="2:7">
      <c r="B511" s="73"/>
      <c r="C511" s="25"/>
      <c r="D511" s="74"/>
      <c r="E511" s="73"/>
      <c r="F511" s="25"/>
      <c r="G511" s="74"/>
    </row>
    <row r="512" spans="2:7">
      <c r="B512" s="73"/>
      <c r="C512" s="25"/>
      <c r="D512" s="74"/>
      <c r="E512" s="73"/>
      <c r="F512" s="25"/>
      <c r="G512" s="74"/>
    </row>
    <row r="513" spans="2:7">
      <c r="B513" s="73"/>
      <c r="C513" s="25"/>
      <c r="D513" s="74"/>
      <c r="E513" s="73"/>
      <c r="F513" s="25"/>
      <c r="G513" s="74"/>
    </row>
    <row r="514" spans="2:7">
      <c r="B514" s="73"/>
      <c r="C514" s="25"/>
      <c r="D514" s="74"/>
      <c r="E514" s="73"/>
      <c r="F514" s="25"/>
      <c r="G514" s="74"/>
    </row>
    <row r="515" spans="2:7">
      <c r="B515" s="73"/>
      <c r="C515" s="25"/>
      <c r="D515" s="74"/>
      <c r="E515" s="73"/>
      <c r="F515" s="25"/>
      <c r="G515" s="74"/>
    </row>
    <row r="516" spans="2:7">
      <c r="B516" s="73"/>
      <c r="C516" s="25"/>
      <c r="D516" s="74"/>
      <c r="E516" s="73"/>
      <c r="F516" s="25"/>
      <c r="G516" s="74"/>
    </row>
    <row r="517" spans="2:7">
      <c r="B517" s="73"/>
      <c r="C517" s="25"/>
      <c r="D517" s="74"/>
      <c r="E517" s="73"/>
      <c r="F517" s="25"/>
      <c r="G517" s="74"/>
    </row>
    <row r="518" spans="2:7">
      <c r="B518" s="73"/>
      <c r="C518" s="25"/>
      <c r="D518" s="74"/>
      <c r="E518" s="73"/>
      <c r="F518" s="25"/>
      <c r="G518" s="74"/>
    </row>
    <row r="519" spans="2:7">
      <c r="B519" s="73"/>
      <c r="C519" s="25"/>
      <c r="D519" s="74"/>
      <c r="E519" s="73"/>
      <c r="F519" s="25"/>
      <c r="G519" s="74"/>
    </row>
    <row r="520" spans="2:7">
      <c r="B520" s="73"/>
      <c r="C520" s="25"/>
      <c r="D520" s="74"/>
      <c r="E520" s="73"/>
      <c r="F520" s="25"/>
      <c r="G520" s="74"/>
    </row>
    <row r="521" spans="2:7">
      <c r="B521" s="73"/>
      <c r="C521" s="25"/>
      <c r="D521" s="74"/>
      <c r="E521" s="73"/>
      <c r="F521" s="25"/>
      <c r="G521" s="74"/>
    </row>
    <row r="522" spans="2:7">
      <c r="B522" s="73"/>
      <c r="C522" s="25"/>
      <c r="D522" s="74"/>
      <c r="E522" s="73"/>
      <c r="F522" s="25"/>
      <c r="G522" s="74"/>
    </row>
    <row r="523" spans="2:7">
      <c r="B523" s="73"/>
      <c r="C523" s="25"/>
      <c r="D523" s="74"/>
      <c r="E523" s="73"/>
      <c r="F523" s="25"/>
      <c r="G523" s="74"/>
    </row>
    <row r="524" spans="2:7">
      <c r="B524" s="73"/>
      <c r="C524" s="25"/>
      <c r="D524" s="74"/>
      <c r="E524" s="73"/>
      <c r="F524" s="25"/>
      <c r="G524" s="74"/>
    </row>
    <row r="525" spans="2:7">
      <c r="B525" s="73"/>
      <c r="C525" s="25"/>
      <c r="D525" s="74"/>
      <c r="E525" s="73"/>
      <c r="F525" s="25"/>
      <c r="G525" s="74"/>
    </row>
    <row r="526" spans="2:7">
      <c r="B526" s="73"/>
      <c r="C526" s="25"/>
      <c r="D526" s="74"/>
      <c r="E526" s="73"/>
      <c r="F526" s="25"/>
      <c r="G526" s="74"/>
    </row>
    <row r="527" spans="2:7">
      <c r="B527" s="73"/>
      <c r="C527" s="25"/>
      <c r="D527" s="74"/>
      <c r="E527" s="73"/>
      <c r="F527" s="25"/>
      <c r="G527" s="74"/>
    </row>
    <row r="528" spans="2:7">
      <c r="B528" s="73"/>
      <c r="C528" s="25"/>
      <c r="D528" s="74"/>
      <c r="E528" s="73"/>
      <c r="F528" s="25"/>
      <c r="G528" s="74"/>
    </row>
    <row r="529" spans="2:7">
      <c r="B529" s="73"/>
      <c r="C529" s="25"/>
      <c r="D529" s="74"/>
      <c r="E529" s="73"/>
      <c r="F529" s="25"/>
      <c r="G529" s="74"/>
    </row>
    <row r="530" spans="2:7">
      <c r="B530" s="73"/>
      <c r="C530" s="25"/>
      <c r="D530" s="74"/>
      <c r="E530" s="73"/>
      <c r="F530" s="25"/>
      <c r="G530" s="74"/>
    </row>
    <row r="531" spans="2:7">
      <c r="B531" s="73"/>
      <c r="C531" s="25"/>
      <c r="D531" s="74"/>
      <c r="E531" s="73"/>
      <c r="F531" s="25"/>
      <c r="G531" s="74"/>
    </row>
    <row r="532" spans="2:7">
      <c r="B532" s="73"/>
      <c r="C532" s="25"/>
      <c r="D532" s="74"/>
      <c r="E532" s="73"/>
      <c r="F532" s="25"/>
      <c r="G532" s="74"/>
    </row>
    <row r="533" spans="2:7">
      <c r="B533" s="73"/>
      <c r="C533" s="25"/>
      <c r="D533" s="74"/>
      <c r="E533" s="73"/>
      <c r="F533" s="25"/>
      <c r="G533" s="74"/>
    </row>
    <row r="534" spans="2:7">
      <c r="B534" s="73"/>
      <c r="C534" s="25"/>
      <c r="D534" s="74"/>
      <c r="E534" s="73"/>
      <c r="F534" s="25"/>
      <c r="G534" s="74"/>
    </row>
    <row r="535" spans="2:7">
      <c r="B535" s="73"/>
      <c r="C535" s="25"/>
      <c r="D535" s="74"/>
      <c r="E535" s="73"/>
      <c r="F535" s="25"/>
      <c r="G535" s="74"/>
    </row>
    <row r="536" spans="2:7">
      <c r="B536" s="73"/>
      <c r="C536" s="25"/>
      <c r="D536" s="74"/>
      <c r="E536" s="73"/>
      <c r="F536" s="25"/>
      <c r="G536" s="74"/>
    </row>
    <row r="537" spans="2:7">
      <c r="B537" s="73"/>
      <c r="C537" s="25"/>
      <c r="D537" s="74"/>
      <c r="E537" s="73"/>
      <c r="F537" s="25"/>
      <c r="G537" s="74"/>
    </row>
    <row r="538" spans="2:7">
      <c r="B538" s="73"/>
      <c r="C538" s="25"/>
      <c r="D538" s="74"/>
      <c r="E538" s="73"/>
      <c r="F538" s="25"/>
      <c r="G538" s="74"/>
    </row>
    <row r="539" spans="2:7">
      <c r="B539" s="73"/>
      <c r="C539" s="25"/>
      <c r="D539" s="74"/>
      <c r="E539" s="73"/>
      <c r="F539" s="25"/>
      <c r="G539" s="74"/>
    </row>
    <row r="540" spans="2:7">
      <c r="B540" s="73"/>
      <c r="C540" s="25"/>
      <c r="D540" s="74"/>
      <c r="E540" s="73"/>
      <c r="F540" s="25"/>
      <c r="G540" s="74"/>
    </row>
    <row r="541" spans="2:7">
      <c r="B541" s="73"/>
      <c r="C541" s="25"/>
      <c r="D541" s="74"/>
      <c r="E541" s="73"/>
      <c r="F541" s="25"/>
      <c r="G541" s="74"/>
    </row>
    <row r="542" spans="2:7">
      <c r="B542" s="73"/>
      <c r="C542" s="25"/>
      <c r="D542" s="74"/>
      <c r="E542" s="73"/>
      <c r="F542" s="25"/>
      <c r="G542" s="74"/>
    </row>
    <row r="543" spans="2:7">
      <c r="B543" s="73"/>
      <c r="C543" s="25"/>
      <c r="D543" s="74"/>
      <c r="E543" s="73"/>
      <c r="F543" s="25"/>
      <c r="G543" s="74"/>
    </row>
    <row r="544" spans="2:7">
      <c r="B544" s="73"/>
      <c r="C544" s="25"/>
      <c r="D544" s="74"/>
      <c r="E544" s="73"/>
      <c r="F544" s="25"/>
      <c r="G544" s="74"/>
    </row>
    <row r="545" spans="2:7">
      <c r="B545" s="73"/>
      <c r="C545" s="25"/>
      <c r="D545" s="74"/>
      <c r="E545" s="73"/>
      <c r="F545" s="25"/>
      <c r="G545" s="74"/>
    </row>
    <row r="546" spans="2:7">
      <c r="B546" s="73"/>
      <c r="C546" s="25"/>
      <c r="D546" s="74"/>
      <c r="E546" s="73"/>
      <c r="F546" s="25"/>
      <c r="G546" s="74"/>
    </row>
    <row r="547" spans="2:7">
      <c r="B547" s="73"/>
      <c r="C547" s="25"/>
      <c r="D547" s="74"/>
      <c r="E547" s="73"/>
      <c r="F547" s="25"/>
      <c r="G547" s="74"/>
    </row>
    <row r="548" spans="2:7">
      <c r="B548" s="73"/>
      <c r="C548" s="25"/>
      <c r="D548" s="74"/>
      <c r="E548" s="73"/>
      <c r="F548" s="25"/>
      <c r="G548" s="74"/>
    </row>
    <row r="549" spans="2:7">
      <c r="B549" s="73"/>
      <c r="C549" s="25"/>
      <c r="D549" s="74"/>
      <c r="E549" s="73"/>
      <c r="F549" s="25"/>
      <c r="G549" s="74"/>
    </row>
    <row r="550" spans="2:7">
      <c r="B550" s="73"/>
      <c r="C550" s="25"/>
      <c r="D550" s="74"/>
      <c r="E550" s="73"/>
      <c r="F550" s="25"/>
      <c r="G550" s="74"/>
    </row>
    <row r="551" spans="2:7">
      <c r="B551" s="73"/>
      <c r="C551" s="25"/>
      <c r="D551" s="74"/>
      <c r="E551" s="73"/>
      <c r="F551" s="25"/>
      <c r="G551" s="74"/>
    </row>
    <row r="552" spans="2:7">
      <c r="B552" s="73"/>
      <c r="C552" s="25"/>
      <c r="D552" s="74"/>
      <c r="E552" s="73"/>
      <c r="F552" s="25"/>
      <c r="G552" s="74"/>
    </row>
    <row r="553" spans="2:7">
      <c r="B553" s="73"/>
      <c r="C553" s="25"/>
      <c r="D553" s="74"/>
      <c r="E553" s="73"/>
      <c r="F553" s="25"/>
      <c r="G553" s="74"/>
    </row>
    <row r="554" spans="2:7">
      <c r="B554" s="73"/>
      <c r="C554" s="25"/>
      <c r="D554" s="74"/>
      <c r="E554" s="73"/>
      <c r="F554" s="25"/>
      <c r="G554" s="74"/>
    </row>
    <row r="555" spans="2:7">
      <c r="B555" s="73"/>
      <c r="C555" s="25"/>
      <c r="D555" s="74"/>
      <c r="E555" s="73"/>
      <c r="F555" s="25"/>
      <c r="G555" s="74"/>
    </row>
    <row r="556" spans="2:7">
      <c r="B556" s="73"/>
      <c r="C556" s="25"/>
      <c r="D556" s="74"/>
      <c r="E556" s="73"/>
      <c r="F556" s="25"/>
      <c r="G556" s="74"/>
    </row>
    <row r="557" spans="2:7">
      <c r="B557" s="73"/>
      <c r="C557" s="25"/>
      <c r="D557" s="74"/>
      <c r="E557" s="73"/>
      <c r="F557" s="25"/>
      <c r="G557" s="74"/>
    </row>
    <row r="558" spans="2:7">
      <c r="B558" s="73"/>
      <c r="C558" s="25"/>
      <c r="D558" s="74"/>
      <c r="E558" s="73"/>
      <c r="F558" s="25"/>
      <c r="G558" s="74"/>
    </row>
    <row r="559" spans="2:7">
      <c r="B559" s="73"/>
      <c r="C559" s="25"/>
      <c r="D559" s="74"/>
      <c r="E559" s="73"/>
      <c r="F559" s="25"/>
      <c r="G559" s="74"/>
    </row>
    <row r="560" spans="2:7">
      <c r="B560" s="73"/>
      <c r="C560" s="25"/>
      <c r="D560" s="74"/>
      <c r="E560" s="73"/>
      <c r="F560" s="25"/>
      <c r="G560" s="74"/>
    </row>
    <row r="561" spans="2:7">
      <c r="B561" s="73"/>
      <c r="C561" s="25"/>
      <c r="D561" s="74"/>
      <c r="E561" s="73"/>
      <c r="F561" s="25"/>
      <c r="G561" s="74"/>
    </row>
    <row r="562" spans="2:7">
      <c r="B562" s="73"/>
      <c r="C562" s="25"/>
      <c r="D562" s="74"/>
      <c r="E562" s="73"/>
      <c r="F562" s="25"/>
      <c r="G562" s="74"/>
    </row>
    <row r="563" spans="2:7">
      <c r="B563" s="73"/>
      <c r="C563" s="25"/>
      <c r="D563" s="74"/>
      <c r="E563" s="73"/>
      <c r="F563" s="25"/>
      <c r="G563" s="74"/>
    </row>
    <row r="564" spans="2:7">
      <c r="B564" s="73"/>
      <c r="C564" s="25"/>
      <c r="D564" s="74"/>
      <c r="E564" s="73"/>
      <c r="F564" s="25"/>
      <c r="G564" s="74"/>
    </row>
    <row r="565" spans="2:7">
      <c r="B565" s="73"/>
      <c r="C565" s="25"/>
      <c r="D565" s="74"/>
      <c r="E565" s="73"/>
      <c r="F565" s="25"/>
      <c r="G565" s="74"/>
    </row>
    <row r="566" spans="2:7">
      <c r="B566" s="73"/>
      <c r="C566" s="25"/>
      <c r="D566" s="74"/>
      <c r="E566" s="73"/>
      <c r="F566" s="25"/>
      <c r="G566" s="74"/>
    </row>
    <row r="567" spans="2:7">
      <c r="B567" s="73"/>
      <c r="C567" s="25"/>
      <c r="D567" s="74"/>
      <c r="E567" s="73"/>
      <c r="F567" s="25"/>
      <c r="G567" s="74"/>
    </row>
    <row r="568" spans="2:7">
      <c r="B568" s="73"/>
      <c r="C568" s="25"/>
      <c r="D568" s="74"/>
      <c r="E568" s="73"/>
      <c r="F568" s="25"/>
      <c r="G568" s="74"/>
    </row>
    <row r="569" spans="2:7">
      <c r="B569" s="73"/>
      <c r="C569" s="25"/>
      <c r="D569" s="74"/>
      <c r="E569" s="73"/>
      <c r="F569" s="25"/>
      <c r="G569" s="74"/>
    </row>
    <row r="570" spans="2:7">
      <c r="B570" s="73"/>
      <c r="C570" s="25"/>
      <c r="D570" s="74"/>
      <c r="E570" s="73"/>
      <c r="F570" s="25"/>
      <c r="G570" s="74"/>
    </row>
    <row r="571" spans="2:7">
      <c r="B571" s="73"/>
      <c r="C571" s="25"/>
      <c r="D571" s="74"/>
      <c r="E571" s="73"/>
      <c r="F571" s="25"/>
      <c r="G571" s="74"/>
    </row>
    <row r="572" spans="2:7">
      <c r="B572" s="73"/>
      <c r="C572" s="25"/>
      <c r="D572" s="74"/>
      <c r="E572" s="73"/>
      <c r="F572" s="25"/>
      <c r="G572" s="74"/>
    </row>
    <row r="573" spans="2:7">
      <c r="B573" s="73"/>
      <c r="C573" s="25"/>
      <c r="D573" s="74"/>
      <c r="E573" s="73"/>
      <c r="F573" s="25"/>
      <c r="G573" s="74"/>
    </row>
    <row r="574" spans="2:7">
      <c r="B574" s="73"/>
      <c r="C574" s="25"/>
      <c r="D574" s="74"/>
      <c r="E574" s="73"/>
      <c r="F574" s="25"/>
      <c r="G574" s="74"/>
    </row>
    <row r="575" spans="2:7">
      <c r="B575" s="73"/>
      <c r="C575" s="25"/>
      <c r="D575" s="74"/>
      <c r="E575" s="73"/>
      <c r="F575" s="25"/>
      <c r="G575" s="74"/>
    </row>
    <row r="576" spans="2:7">
      <c r="B576" s="73"/>
      <c r="C576" s="25"/>
      <c r="D576" s="74"/>
      <c r="E576" s="73"/>
      <c r="F576" s="25"/>
      <c r="G576" s="74"/>
    </row>
    <row r="577" spans="2:7">
      <c r="B577" s="73"/>
      <c r="C577" s="25"/>
      <c r="D577" s="74"/>
      <c r="E577" s="73"/>
      <c r="F577" s="25"/>
      <c r="G577" s="74"/>
    </row>
    <row r="578" spans="2:7">
      <c r="B578" s="73"/>
      <c r="C578" s="25"/>
      <c r="D578" s="74"/>
      <c r="E578" s="73"/>
      <c r="F578" s="25"/>
      <c r="G578" s="74"/>
    </row>
    <row r="579" spans="2:7">
      <c r="B579" s="73"/>
      <c r="C579" s="25"/>
      <c r="D579" s="74"/>
      <c r="E579" s="73"/>
      <c r="F579" s="25"/>
      <c r="G579" s="74"/>
    </row>
    <row r="580" spans="2:7">
      <c r="B580" s="73"/>
      <c r="C580" s="25"/>
      <c r="D580" s="74"/>
      <c r="E580" s="73"/>
      <c r="F580" s="25"/>
      <c r="G580" s="74"/>
    </row>
    <row r="581" spans="2:7">
      <c r="B581" s="73"/>
      <c r="C581" s="25"/>
      <c r="D581" s="74"/>
      <c r="E581" s="73"/>
      <c r="F581" s="25"/>
      <c r="G581" s="74"/>
    </row>
    <row r="582" spans="2:7">
      <c r="B582" s="73"/>
      <c r="C582" s="25"/>
      <c r="D582" s="74"/>
      <c r="E582" s="73"/>
      <c r="F582" s="25"/>
      <c r="G582" s="74"/>
    </row>
    <row r="583" spans="2:7">
      <c r="B583" s="73"/>
      <c r="C583" s="25"/>
      <c r="D583" s="74"/>
      <c r="E583" s="73"/>
      <c r="F583" s="25"/>
      <c r="G583" s="74"/>
    </row>
    <row r="584" spans="2:7">
      <c r="B584" s="73"/>
      <c r="C584" s="25"/>
      <c r="D584" s="74"/>
      <c r="E584" s="73"/>
      <c r="F584" s="25"/>
      <c r="G584" s="74"/>
    </row>
    <row r="585" spans="2:7">
      <c r="B585" s="73"/>
      <c r="C585" s="25"/>
      <c r="D585" s="74"/>
      <c r="E585" s="73"/>
      <c r="F585" s="25"/>
      <c r="G585" s="74"/>
    </row>
    <row r="586" spans="2:7">
      <c r="B586" s="73"/>
      <c r="C586" s="25"/>
      <c r="D586" s="74"/>
      <c r="E586" s="73"/>
      <c r="F586" s="25"/>
      <c r="G586" s="74"/>
    </row>
    <row r="587" spans="2:7">
      <c r="B587" s="73"/>
      <c r="C587" s="25"/>
      <c r="D587" s="74"/>
      <c r="E587" s="73"/>
      <c r="F587" s="25"/>
      <c r="G587" s="74"/>
    </row>
    <row r="588" spans="2:7">
      <c r="B588" s="73"/>
      <c r="C588" s="25"/>
      <c r="D588" s="74"/>
      <c r="E588" s="73"/>
      <c r="F588" s="25"/>
      <c r="G588" s="74"/>
    </row>
    <row r="589" spans="2:7">
      <c r="B589" s="73"/>
      <c r="C589" s="25"/>
      <c r="D589" s="74"/>
      <c r="E589" s="73"/>
      <c r="F589" s="25"/>
      <c r="G589" s="74"/>
    </row>
    <row r="590" spans="2:7">
      <c r="B590" s="73"/>
      <c r="C590" s="25"/>
      <c r="D590" s="74"/>
      <c r="E590" s="73"/>
      <c r="F590" s="25"/>
      <c r="G590" s="74"/>
    </row>
    <row r="591" spans="2:7">
      <c r="B591" s="73"/>
      <c r="C591" s="25"/>
      <c r="D591" s="74"/>
      <c r="E591" s="73"/>
      <c r="F591" s="25"/>
      <c r="G591" s="74"/>
    </row>
    <row r="592" spans="2:7">
      <c r="B592" s="73"/>
      <c r="C592" s="25"/>
      <c r="D592" s="74"/>
      <c r="E592" s="73"/>
      <c r="F592" s="25"/>
      <c r="G592" s="74"/>
    </row>
    <row r="593" spans="2:7">
      <c r="B593" s="73"/>
      <c r="C593" s="25"/>
      <c r="D593" s="74"/>
      <c r="E593" s="73"/>
      <c r="F593" s="25"/>
      <c r="G593" s="74"/>
    </row>
    <row r="594" spans="2:7">
      <c r="B594" s="73"/>
      <c r="C594" s="25"/>
      <c r="D594" s="74"/>
      <c r="E594" s="73"/>
      <c r="F594" s="25"/>
      <c r="G594" s="74"/>
    </row>
    <row r="595" spans="2:7">
      <c r="B595" s="73"/>
      <c r="C595" s="25"/>
      <c r="D595" s="74"/>
      <c r="E595" s="73"/>
      <c r="F595" s="25"/>
      <c r="G595" s="74"/>
    </row>
    <row r="596" spans="2:7">
      <c r="B596" s="73"/>
      <c r="C596" s="25"/>
      <c r="D596" s="74"/>
      <c r="E596" s="73"/>
      <c r="F596" s="25"/>
      <c r="G596" s="74"/>
    </row>
    <row r="597" spans="2:7">
      <c r="B597" s="73"/>
      <c r="C597" s="25"/>
      <c r="D597" s="74"/>
      <c r="E597" s="73"/>
      <c r="F597" s="25"/>
      <c r="G597" s="74"/>
    </row>
    <row r="598" spans="2:7">
      <c r="B598" s="73"/>
      <c r="C598" s="25"/>
      <c r="D598" s="74"/>
      <c r="E598" s="73"/>
      <c r="F598" s="25"/>
      <c r="G598" s="74"/>
    </row>
    <row r="599" spans="2:7">
      <c r="B599" s="73"/>
      <c r="C599" s="25"/>
      <c r="D599" s="74"/>
      <c r="E599" s="73"/>
      <c r="F599" s="25"/>
      <c r="G599" s="74"/>
    </row>
    <row r="600" spans="2:7">
      <c r="B600" s="73"/>
      <c r="C600" s="25"/>
      <c r="D600" s="74"/>
      <c r="E600" s="73"/>
      <c r="F600" s="25"/>
      <c r="G600" s="74"/>
    </row>
    <row r="601" spans="2:7">
      <c r="B601" s="73"/>
      <c r="C601" s="25"/>
      <c r="D601" s="74"/>
      <c r="E601" s="73"/>
      <c r="F601" s="25"/>
      <c r="G601" s="74"/>
    </row>
    <row r="602" spans="2:7">
      <c r="B602" s="73"/>
      <c r="C602" s="25"/>
      <c r="D602" s="74"/>
      <c r="E602" s="73"/>
      <c r="F602" s="25"/>
      <c r="G602" s="74"/>
    </row>
    <row r="603" spans="2:7">
      <c r="B603" s="73"/>
      <c r="C603" s="25"/>
      <c r="D603" s="74"/>
      <c r="E603" s="73"/>
      <c r="F603" s="25"/>
      <c r="G603" s="74"/>
    </row>
    <row r="604" spans="2:7">
      <c r="B604" s="73"/>
      <c r="C604" s="25"/>
      <c r="D604" s="74"/>
      <c r="E604" s="73"/>
      <c r="F604" s="25"/>
      <c r="G604" s="74"/>
    </row>
    <row r="605" spans="2:7">
      <c r="B605" s="73"/>
      <c r="C605" s="25"/>
      <c r="D605" s="74"/>
      <c r="E605" s="73"/>
      <c r="F605" s="25"/>
      <c r="G605" s="74"/>
    </row>
    <row r="606" spans="2:7">
      <c r="B606" s="73"/>
      <c r="C606" s="25"/>
      <c r="D606" s="74"/>
      <c r="E606" s="73"/>
      <c r="F606" s="25"/>
      <c r="G606" s="74"/>
    </row>
    <row r="607" spans="2:7">
      <c r="B607" s="73"/>
      <c r="C607" s="25"/>
      <c r="D607" s="74"/>
      <c r="E607" s="73"/>
      <c r="F607" s="25"/>
      <c r="G607" s="74"/>
    </row>
    <row r="608" spans="2:7">
      <c r="B608" s="73"/>
      <c r="C608" s="25"/>
      <c r="D608" s="74"/>
      <c r="E608" s="73"/>
      <c r="F608" s="25"/>
      <c r="G608" s="74"/>
    </row>
    <row r="609" spans="2:7">
      <c r="B609" s="73"/>
      <c r="C609" s="25"/>
      <c r="D609" s="74"/>
      <c r="E609" s="73"/>
      <c r="F609" s="25"/>
      <c r="G609" s="74"/>
    </row>
    <row r="610" spans="2:7">
      <c r="B610" s="73"/>
      <c r="C610" s="25"/>
      <c r="D610" s="74"/>
      <c r="E610" s="73"/>
      <c r="F610" s="25"/>
      <c r="G610" s="74"/>
    </row>
    <row r="611" spans="2:7">
      <c r="B611" s="73"/>
      <c r="C611" s="25"/>
      <c r="D611" s="74"/>
      <c r="E611" s="73"/>
      <c r="F611" s="25"/>
      <c r="G611" s="74"/>
    </row>
    <row r="612" spans="2:7">
      <c r="B612" s="73"/>
      <c r="C612" s="25"/>
      <c r="D612" s="74"/>
      <c r="E612" s="73"/>
      <c r="F612" s="25"/>
      <c r="G612" s="74"/>
    </row>
    <row r="613" spans="2:7">
      <c r="B613" s="73"/>
      <c r="C613" s="25"/>
      <c r="D613" s="74"/>
      <c r="E613" s="73"/>
      <c r="F613" s="25"/>
      <c r="G613" s="74"/>
    </row>
    <row r="614" spans="2:7">
      <c r="B614" s="73"/>
      <c r="C614" s="25"/>
      <c r="D614" s="74"/>
      <c r="E614" s="73"/>
      <c r="F614" s="25"/>
      <c r="G614" s="74"/>
    </row>
    <row r="615" spans="2:7">
      <c r="B615" s="73"/>
      <c r="C615" s="25"/>
      <c r="D615" s="74"/>
      <c r="E615" s="73"/>
      <c r="F615" s="25"/>
      <c r="G615" s="74"/>
    </row>
    <row r="616" spans="2:7">
      <c r="B616" s="73"/>
      <c r="C616" s="25"/>
      <c r="D616" s="74"/>
      <c r="E616" s="73"/>
      <c r="F616" s="25"/>
      <c r="G616" s="74"/>
    </row>
    <row r="617" spans="2:7">
      <c r="B617" s="73"/>
      <c r="C617" s="25"/>
      <c r="D617" s="74"/>
      <c r="E617" s="73"/>
      <c r="F617" s="25"/>
      <c r="G617" s="74"/>
    </row>
    <row r="618" spans="2:7">
      <c r="B618" s="73"/>
      <c r="C618" s="25"/>
      <c r="D618" s="74"/>
      <c r="E618" s="73"/>
      <c r="F618" s="25"/>
      <c r="G618" s="74"/>
    </row>
    <row r="619" spans="2:7">
      <c r="B619" s="73"/>
      <c r="C619" s="25"/>
      <c r="D619" s="74"/>
      <c r="E619" s="73"/>
      <c r="F619" s="25"/>
      <c r="G619" s="74"/>
    </row>
    <row r="620" spans="2:7">
      <c r="B620" s="73"/>
      <c r="C620" s="25"/>
      <c r="D620" s="74"/>
      <c r="E620" s="73"/>
      <c r="F620" s="25"/>
      <c r="G620" s="74"/>
    </row>
    <row r="621" spans="2:7">
      <c r="B621" s="73"/>
      <c r="C621" s="25"/>
      <c r="D621" s="74"/>
      <c r="E621" s="73"/>
      <c r="F621" s="25"/>
      <c r="G621" s="74"/>
    </row>
    <row r="622" spans="2:7">
      <c r="B622" s="73"/>
      <c r="C622" s="25"/>
      <c r="D622" s="74"/>
      <c r="E622" s="73"/>
      <c r="F622" s="25"/>
      <c r="G622" s="74"/>
    </row>
    <row r="623" spans="2:7">
      <c r="B623" s="73"/>
      <c r="C623" s="25"/>
      <c r="D623" s="74"/>
      <c r="E623" s="73"/>
      <c r="F623" s="25"/>
      <c r="G623" s="74"/>
    </row>
    <row r="624" spans="2:7">
      <c r="B624" s="73"/>
      <c r="C624" s="25"/>
      <c r="D624" s="74"/>
      <c r="E624" s="73"/>
      <c r="F624" s="25"/>
      <c r="G624" s="74"/>
    </row>
    <row r="625" spans="2:7">
      <c r="B625" s="73"/>
      <c r="C625" s="25"/>
      <c r="D625" s="74"/>
      <c r="E625" s="73"/>
      <c r="F625" s="25"/>
      <c r="G625" s="74"/>
    </row>
    <row r="626" spans="2:7">
      <c r="B626" s="73"/>
      <c r="C626" s="25"/>
      <c r="D626" s="74"/>
      <c r="E626" s="73"/>
      <c r="F626" s="25"/>
      <c r="G626" s="74"/>
    </row>
    <row r="627" spans="2:7">
      <c r="B627" s="73"/>
      <c r="C627" s="25"/>
      <c r="D627" s="74"/>
      <c r="E627" s="73"/>
      <c r="F627" s="25"/>
      <c r="G627" s="74"/>
    </row>
    <row r="628" spans="2:7">
      <c r="B628" s="73"/>
      <c r="C628" s="25"/>
      <c r="D628" s="74"/>
      <c r="E628" s="73"/>
      <c r="F628" s="25"/>
      <c r="G628" s="74"/>
    </row>
    <row r="629" spans="2:7">
      <c r="B629" s="73"/>
      <c r="C629" s="25"/>
      <c r="D629" s="74"/>
      <c r="E629" s="73"/>
      <c r="F629" s="25"/>
      <c r="G629" s="74"/>
    </row>
    <row r="630" spans="2:7">
      <c r="B630" s="73"/>
      <c r="C630" s="25"/>
      <c r="D630" s="74"/>
      <c r="E630" s="73"/>
      <c r="F630" s="25"/>
      <c r="G630" s="74"/>
    </row>
    <row r="631" spans="2:7">
      <c r="B631" s="73"/>
      <c r="C631" s="25"/>
      <c r="D631" s="74"/>
      <c r="E631" s="73"/>
      <c r="F631" s="25"/>
      <c r="G631" s="74"/>
    </row>
    <row r="632" spans="2:7">
      <c r="B632" s="73"/>
      <c r="C632" s="25"/>
      <c r="D632" s="74"/>
      <c r="E632" s="73"/>
      <c r="F632" s="25"/>
      <c r="G632" s="74"/>
    </row>
    <row r="633" spans="2:7">
      <c r="B633" s="73"/>
      <c r="C633" s="25"/>
      <c r="D633" s="74"/>
      <c r="E633" s="73"/>
      <c r="F633" s="25"/>
      <c r="G633" s="74"/>
    </row>
    <row r="634" spans="2:7">
      <c r="B634" s="73"/>
      <c r="C634" s="25"/>
      <c r="D634" s="74"/>
      <c r="E634" s="73"/>
      <c r="F634" s="25"/>
      <c r="G634" s="74"/>
    </row>
    <row r="635" spans="2:7">
      <c r="B635" s="73"/>
      <c r="C635" s="25"/>
      <c r="D635" s="74"/>
      <c r="E635" s="73"/>
      <c r="F635" s="25"/>
      <c r="G635" s="74"/>
    </row>
    <row r="636" spans="2:7">
      <c r="B636" s="73"/>
      <c r="C636" s="25"/>
      <c r="D636" s="74"/>
      <c r="E636" s="73"/>
      <c r="F636" s="25"/>
      <c r="G636" s="74"/>
    </row>
    <row r="637" spans="2:7">
      <c r="B637" s="73"/>
      <c r="C637" s="25"/>
      <c r="D637" s="74"/>
      <c r="E637" s="73"/>
      <c r="F637" s="25"/>
      <c r="G637" s="74"/>
    </row>
    <row r="638" spans="2:7">
      <c r="B638" s="73"/>
      <c r="C638" s="25"/>
      <c r="D638" s="74"/>
      <c r="E638" s="73"/>
      <c r="F638" s="25"/>
      <c r="G638" s="74"/>
    </row>
    <row r="639" spans="2:7">
      <c r="B639" s="73"/>
      <c r="C639" s="25"/>
      <c r="D639" s="74"/>
      <c r="E639" s="73"/>
      <c r="F639" s="25"/>
      <c r="G639" s="74"/>
    </row>
    <row r="640" spans="2:7">
      <c r="B640" s="73"/>
      <c r="C640" s="25"/>
      <c r="D640" s="74"/>
      <c r="E640" s="73"/>
      <c r="F640" s="25"/>
      <c r="G640" s="74"/>
    </row>
    <row r="641" spans="2:7">
      <c r="B641" s="73"/>
      <c r="C641" s="25"/>
      <c r="D641" s="74"/>
      <c r="E641" s="73"/>
      <c r="F641" s="25"/>
      <c r="G641" s="74"/>
    </row>
    <row r="642" spans="2:7">
      <c r="B642" s="73"/>
      <c r="C642" s="25"/>
      <c r="D642" s="74"/>
      <c r="E642" s="73"/>
      <c r="F642" s="25"/>
      <c r="G642" s="74"/>
    </row>
    <row r="643" spans="2:7">
      <c r="B643" s="73"/>
      <c r="C643" s="25"/>
      <c r="D643" s="74"/>
      <c r="E643" s="73"/>
      <c r="F643" s="25"/>
      <c r="G643" s="74"/>
    </row>
    <row r="644" spans="2:7">
      <c r="B644" s="73"/>
      <c r="C644" s="25"/>
      <c r="D644" s="74"/>
      <c r="E644" s="73"/>
      <c r="F644" s="25"/>
      <c r="G644" s="74"/>
    </row>
    <row r="645" spans="2:7">
      <c r="B645" s="73"/>
      <c r="C645" s="25"/>
      <c r="D645" s="74"/>
      <c r="E645" s="73"/>
      <c r="F645" s="25"/>
      <c r="G645" s="74"/>
    </row>
    <row r="646" spans="2:7">
      <c r="B646" s="73"/>
      <c r="C646" s="25"/>
      <c r="D646" s="74"/>
      <c r="E646" s="73"/>
      <c r="F646" s="25"/>
      <c r="G646" s="74"/>
    </row>
    <row r="647" spans="2:7">
      <c r="B647" s="73"/>
      <c r="C647" s="25"/>
      <c r="D647" s="74"/>
      <c r="E647" s="73"/>
      <c r="F647" s="25"/>
      <c r="G647" s="74"/>
    </row>
    <row r="648" spans="2:7">
      <c r="B648" s="73"/>
      <c r="C648" s="25"/>
      <c r="D648" s="74"/>
      <c r="E648" s="73"/>
      <c r="F648" s="25"/>
      <c r="G648" s="74"/>
    </row>
    <row r="649" spans="2:7">
      <c r="B649" s="73"/>
      <c r="C649" s="25"/>
      <c r="D649" s="74"/>
      <c r="E649" s="73"/>
      <c r="F649" s="25"/>
      <c r="G649" s="74"/>
    </row>
    <row r="650" spans="2:7">
      <c r="B650" s="73"/>
      <c r="C650" s="25"/>
      <c r="D650" s="74"/>
      <c r="E650" s="73"/>
      <c r="F650" s="25"/>
      <c r="G650" s="74"/>
    </row>
    <row r="651" spans="2:7">
      <c r="B651" s="73"/>
      <c r="C651" s="25"/>
      <c r="D651" s="74"/>
      <c r="E651" s="73"/>
      <c r="F651" s="25"/>
      <c r="G651" s="74"/>
    </row>
    <row r="652" spans="2:7">
      <c r="B652" s="73"/>
      <c r="C652" s="25"/>
      <c r="D652" s="74"/>
      <c r="E652" s="73"/>
      <c r="F652" s="25"/>
      <c r="G652" s="74"/>
    </row>
    <row r="653" spans="2:7">
      <c r="B653" s="73"/>
      <c r="C653" s="25"/>
      <c r="D653" s="74"/>
      <c r="E653" s="73"/>
      <c r="F653" s="25"/>
      <c r="G653" s="74"/>
    </row>
    <row r="654" spans="2:7">
      <c r="B654" s="73"/>
      <c r="C654" s="25"/>
      <c r="D654" s="74"/>
      <c r="E654" s="73"/>
      <c r="F654" s="25"/>
      <c r="G654" s="74"/>
    </row>
    <row r="655" spans="2:7">
      <c r="B655" s="73"/>
      <c r="C655" s="25"/>
      <c r="D655" s="74"/>
      <c r="E655" s="73"/>
      <c r="F655" s="25"/>
      <c r="G655" s="74"/>
    </row>
    <row r="656" spans="2:7">
      <c r="B656" s="73"/>
      <c r="C656" s="25"/>
      <c r="D656" s="74"/>
      <c r="E656" s="73"/>
      <c r="F656" s="25"/>
      <c r="G656" s="74"/>
    </row>
    <row r="657" spans="2:7">
      <c r="B657" s="73"/>
      <c r="C657" s="25"/>
      <c r="D657" s="74"/>
      <c r="E657" s="73"/>
      <c r="F657" s="25"/>
      <c r="G657" s="74"/>
    </row>
    <row r="658" spans="2:7">
      <c r="B658" s="73"/>
      <c r="C658" s="25"/>
      <c r="D658" s="74"/>
      <c r="E658" s="73"/>
      <c r="F658" s="25"/>
      <c r="G658" s="74"/>
    </row>
    <row r="659" spans="2:7">
      <c r="B659" s="73"/>
      <c r="C659" s="25"/>
      <c r="D659" s="74"/>
      <c r="E659" s="73"/>
      <c r="F659" s="25"/>
      <c r="G659" s="74"/>
    </row>
    <row r="660" spans="2:7">
      <c r="B660" s="73"/>
      <c r="C660" s="25"/>
      <c r="D660" s="74"/>
      <c r="E660" s="73"/>
      <c r="F660" s="25"/>
      <c r="G660" s="74"/>
    </row>
    <row r="661" spans="2:7">
      <c r="B661" s="73"/>
      <c r="C661" s="25"/>
      <c r="D661" s="74"/>
      <c r="E661" s="73"/>
      <c r="F661" s="25"/>
      <c r="G661" s="74"/>
    </row>
    <row r="662" spans="2:7">
      <c r="B662" s="73"/>
      <c r="C662" s="25"/>
      <c r="D662" s="74"/>
      <c r="E662" s="73"/>
      <c r="F662" s="25"/>
      <c r="G662" s="74"/>
    </row>
    <row r="663" spans="2:7">
      <c r="B663" s="73"/>
      <c r="C663" s="25"/>
      <c r="D663" s="74"/>
      <c r="E663" s="73"/>
      <c r="F663" s="25"/>
      <c r="G663" s="74"/>
    </row>
    <row r="664" spans="2:7">
      <c r="B664" s="73"/>
      <c r="C664" s="25"/>
      <c r="D664" s="74"/>
      <c r="E664" s="73"/>
      <c r="F664" s="25"/>
      <c r="G664" s="74"/>
    </row>
    <row r="665" spans="2:7">
      <c r="B665" s="73"/>
      <c r="C665" s="25"/>
      <c r="D665" s="74"/>
      <c r="E665" s="73"/>
      <c r="F665" s="25"/>
      <c r="G665" s="74"/>
    </row>
    <row r="666" spans="2:7">
      <c r="B666" s="73"/>
      <c r="C666" s="25"/>
      <c r="D666" s="74"/>
      <c r="E666" s="73"/>
      <c r="F666" s="25"/>
      <c r="G666" s="74"/>
    </row>
    <row r="667" spans="2:7">
      <c r="B667" s="73"/>
      <c r="C667" s="25"/>
      <c r="D667" s="74"/>
      <c r="E667" s="73"/>
      <c r="F667" s="25"/>
      <c r="G667" s="74"/>
    </row>
    <row r="668" spans="2:7">
      <c r="B668" s="73"/>
      <c r="C668" s="25"/>
      <c r="D668" s="74"/>
      <c r="E668" s="73"/>
      <c r="F668" s="25"/>
      <c r="G668" s="74"/>
    </row>
    <row r="669" spans="2:7">
      <c r="B669" s="73"/>
      <c r="C669" s="25"/>
      <c r="D669" s="74"/>
      <c r="E669" s="73"/>
      <c r="F669" s="25"/>
      <c r="G669" s="74"/>
    </row>
    <row r="670" spans="2:7">
      <c r="B670" s="73"/>
      <c r="C670" s="25"/>
      <c r="D670" s="74"/>
      <c r="E670" s="73"/>
      <c r="F670" s="25"/>
      <c r="G670" s="74"/>
    </row>
    <row r="671" spans="2:7">
      <c r="B671" s="73"/>
      <c r="C671" s="25"/>
      <c r="D671" s="74"/>
      <c r="E671" s="73"/>
      <c r="F671" s="25"/>
      <c r="G671" s="74"/>
    </row>
    <row r="672" spans="2:7">
      <c r="B672" s="73"/>
      <c r="C672" s="25"/>
      <c r="D672" s="74"/>
      <c r="E672" s="73"/>
      <c r="F672" s="25"/>
      <c r="G672" s="74"/>
    </row>
    <row r="673" spans="2:7">
      <c r="B673" s="73"/>
      <c r="C673" s="25"/>
      <c r="D673" s="74"/>
      <c r="E673" s="73"/>
      <c r="F673" s="25"/>
      <c r="G673" s="74"/>
    </row>
    <row r="674" spans="2:7">
      <c r="B674" s="73"/>
      <c r="C674" s="25"/>
      <c r="D674" s="74"/>
      <c r="E674" s="73"/>
      <c r="F674" s="25"/>
      <c r="G674" s="74"/>
    </row>
    <row r="675" spans="2:7">
      <c r="B675" s="73"/>
      <c r="C675" s="25"/>
      <c r="D675" s="74"/>
      <c r="E675" s="73"/>
      <c r="F675" s="25"/>
      <c r="G675" s="74"/>
    </row>
    <row r="676" spans="2:7">
      <c r="B676" s="73"/>
      <c r="C676" s="25"/>
      <c r="D676" s="74"/>
      <c r="E676" s="73"/>
      <c r="F676" s="25"/>
      <c r="G676" s="74"/>
    </row>
    <row r="677" spans="2:7">
      <c r="B677" s="73"/>
      <c r="C677" s="25"/>
      <c r="D677" s="74"/>
      <c r="E677" s="73"/>
      <c r="F677" s="25"/>
      <c r="G677" s="74"/>
    </row>
    <row r="678" spans="2:7">
      <c r="B678" s="73"/>
      <c r="C678" s="25"/>
      <c r="D678" s="74"/>
      <c r="E678" s="73"/>
      <c r="F678" s="25"/>
      <c r="G678" s="74"/>
    </row>
    <row r="679" spans="2:7">
      <c r="B679" s="73"/>
      <c r="C679" s="25"/>
      <c r="D679" s="74"/>
      <c r="E679" s="73"/>
      <c r="F679" s="25"/>
      <c r="G679" s="74"/>
    </row>
    <row r="680" spans="2:7">
      <c r="B680" s="73"/>
      <c r="C680" s="25"/>
      <c r="D680" s="74"/>
      <c r="E680" s="73"/>
      <c r="F680" s="25"/>
      <c r="G680" s="74"/>
    </row>
    <row r="681" spans="2:7">
      <c r="B681" s="73"/>
      <c r="C681" s="25"/>
      <c r="D681" s="74"/>
      <c r="E681" s="73"/>
      <c r="F681" s="25"/>
      <c r="G681" s="74"/>
    </row>
    <row r="682" spans="2:7">
      <c r="B682" s="73"/>
      <c r="C682" s="25"/>
      <c r="D682" s="74"/>
      <c r="E682" s="73"/>
      <c r="F682" s="25"/>
      <c r="G682" s="74"/>
    </row>
    <row r="683" spans="2:7">
      <c r="B683" s="73"/>
      <c r="C683" s="25"/>
      <c r="D683" s="74"/>
      <c r="E683" s="73"/>
      <c r="F683" s="25"/>
      <c r="G683" s="74"/>
    </row>
    <row r="684" spans="2:7">
      <c r="B684" s="73"/>
      <c r="C684" s="25"/>
      <c r="D684" s="74"/>
      <c r="E684" s="73"/>
      <c r="F684" s="25"/>
      <c r="G684" s="74"/>
    </row>
    <row r="685" spans="2:7">
      <c r="B685" s="73"/>
      <c r="C685" s="25"/>
      <c r="D685" s="74"/>
      <c r="E685" s="73"/>
      <c r="F685" s="25"/>
      <c r="G685" s="74"/>
    </row>
    <row r="686" spans="2:7">
      <c r="B686" s="73"/>
      <c r="C686" s="25"/>
      <c r="D686" s="74"/>
      <c r="E686" s="73"/>
      <c r="F686" s="25"/>
      <c r="G686" s="74"/>
    </row>
    <row r="687" spans="2:7">
      <c r="B687" s="73"/>
      <c r="C687" s="25"/>
      <c r="D687" s="74"/>
      <c r="E687" s="73"/>
      <c r="F687" s="25"/>
      <c r="G687" s="74"/>
    </row>
    <row r="688" spans="2:7">
      <c r="B688" s="73"/>
      <c r="C688" s="25"/>
      <c r="D688" s="74"/>
      <c r="E688" s="73"/>
      <c r="F688" s="25"/>
      <c r="G688" s="74"/>
    </row>
    <row r="689" spans="2:7">
      <c r="B689" s="73"/>
      <c r="C689" s="25"/>
      <c r="D689" s="74"/>
      <c r="E689" s="73"/>
      <c r="F689" s="25"/>
      <c r="G689" s="74"/>
    </row>
    <row r="690" spans="2:7">
      <c r="B690" s="73"/>
      <c r="C690" s="25"/>
      <c r="D690" s="74"/>
      <c r="E690" s="73"/>
      <c r="F690" s="25"/>
      <c r="G690" s="74"/>
    </row>
    <row r="691" spans="2:7">
      <c r="B691" s="73"/>
      <c r="C691" s="25"/>
      <c r="D691" s="74"/>
      <c r="E691" s="73"/>
      <c r="F691" s="25"/>
      <c r="G691" s="74"/>
    </row>
    <row r="692" spans="2:7">
      <c r="B692" s="73"/>
      <c r="C692" s="25"/>
      <c r="D692" s="74"/>
      <c r="E692" s="73"/>
      <c r="F692" s="25"/>
      <c r="G692" s="74"/>
    </row>
    <row r="693" spans="2:7">
      <c r="B693" s="73"/>
      <c r="C693" s="25"/>
      <c r="D693" s="74"/>
      <c r="E693" s="73"/>
      <c r="F693" s="25"/>
      <c r="G693" s="74"/>
    </row>
    <row r="694" spans="2:7">
      <c r="B694" s="73"/>
      <c r="C694" s="25"/>
      <c r="D694" s="74"/>
      <c r="E694" s="73"/>
      <c r="F694" s="25"/>
      <c r="G694" s="74"/>
    </row>
    <row r="695" spans="2:7">
      <c r="B695" s="73"/>
      <c r="C695" s="25"/>
      <c r="D695" s="74"/>
      <c r="E695" s="73"/>
      <c r="F695" s="25"/>
      <c r="G695" s="74"/>
    </row>
    <row r="696" spans="2:7">
      <c r="B696" s="73"/>
      <c r="C696" s="25"/>
      <c r="D696" s="74"/>
      <c r="E696" s="73"/>
      <c r="F696" s="25"/>
      <c r="G696" s="74"/>
    </row>
    <row r="697" spans="2:7">
      <c r="B697" s="73"/>
      <c r="C697" s="25"/>
      <c r="D697" s="74"/>
      <c r="E697" s="73"/>
      <c r="F697" s="25"/>
      <c r="G697" s="74"/>
    </row>
    <row r="698" spans="2:7">
      <c r="B698" s="73"/>
      <c r="C698" s="25"/>
      <c r="D698" s="74"/>
      <c r="E698" s="73"/>
      <c r="F698" s="25"/>
      <c r="G698" s="74"/>
    </row>
    <row r="699" spans="2:7">
      <c r="B699" s="73"/>
      <c r="C699" s="25"/>
      <c r="D699" s="74"/>
      <c r="E699" s="73"/>
      <c r="F699" s="25"/>
      <c r="G699" s="74"/>
    </row>
    <row r="700" spans="2:7">
      <c r="B700" s="73"/>
      <c r="C700" s="25"/>
      <c r="D700" s="74"/>
      <c r="E700" s="73"/>
      <c r="F700" s="25"/>
      <c r="G700" s="74"/>
    </row>
    <row r="701" spans="2:7">
      <c r="B701" s="73"/>
      <c r="C701" s="25"/>
      <c r="D701" s="74"/>
      <c r="E701" s="73"/>
      <c r="F701" s="25"/>
      <c r="G701" s="74"/>
    </row>
    <row r="702" spans="2:7">
      <c r="B702" s="73"/>
      <c r="C702" s="25"/>
      <c r="D702" s="74"/>
      <c r="E702" s="73"/>
      <c r="F702" s="25"/>
      <c r="G702" s="74"/>
    </row>
    <row r="703" spans="2:7">
      <c r="B703" s="73"/>
      <c r="C703" s="25"/>
      <c r="D703" s="74"/>
      <c r="E703" s="73"/>
      <c r="F703" s="25"/>
      <c r="G703" s="74"/>
    </row>
    <row r="704" spans="2:7">
      <c r="B704" s="73"/>
      <c r="C704" s="25"/>
      <c r="D704" s="74"/>
      <c r="E704" s="73"/>
      <c r="F704" s="25"/>
      <c r="G704" s="74"/>
    </row>
    <row r="705" spans="2:7">
      <c r="B705" s="73"/>
      <c r="C705" s="25"/>
      <c r="D705" s="74"/>
      <c r="E705" s="73"/>
      <c r="F705" s="25"/>
      <c r="G705" s="74"/>
    </row>
    <row r="706" spans="2:7">
      <c r="B706" s="73"/>
      <c r="C706" s="25"/>
      <c r="D706" s="74"/>
      <c r="E706" s="73"/>
      <c r="F706" s="25"/>
      <c r="G706" s="74"/>
    </row>
    <row r="707" spans="2:7">
      <c r="B707" s="73"/>
      <c r="C707" s="25"/>
      <c r="D707" s="74"/>
      <c r="E707" s="73"/>
      <c r="F707" s="25"/>
      <c r="G707" s="74"/>
    </row>
    <row r="708" spans="2:7">
      <c r="B708" s="73"/>
      <c r="C708" s="25"/>
      <c r="D708" s="74"/>
      <c r="E708" s="73"/>
      <c r="F708" s="25"/>
      <c r="G708" s="74"/>
    </row>
    <row r="709" spans="2:7">
      <c r="B709" s="73"/>
      <c r="C709" s="25"/>
      <c r="D709" s="74"/>
      <c r="E709" s="73"/>
      <c r="F709" s="25"/>
      <c r="G709" s="74"/>
    </row>
    <row r="710" spans="2:7">
      <c r="B710" s="73"/>
      <c r="C710" s="25"/>
      <c r="D710" s="74"/>
      <c r="E710" s="73"/>
      <c r="F710" s="25"/>
      <c r="G710" s="74"/>
    </row>
    <row r="711" spans="2:7">
      <c r="B711" s="73"/>
      <c r="C711" s="25"/>
      <c r="D711" s="74"/>
      <c r="E711" s="73"/>
      <c r="F711" s="25"/>
      <c r="G711" s="74"/>
    </row>
    <row r="712" spans="2:7">
      <c r="B712" s="73"/>
      <c r="C712" s="25"/>
      <c r="D712" s="74"/>
      <c r="E712" s="73"/>
      <c r="F712" s="25"/>
      <c r="G712" s="74"/>
    </row>
    <row r="713" spans="2:7">
      <c r="B713" s="73"/>
      <c r="C713" s="25"/>
      <c r="D713" s="74"/>
      <c r="E713" s="73"/>
      <c r="F713" s="25"/>
      <c r="G713" s="74"/>
    </row>
    <row r="714" spans="2:7">
      <c r="B714" s="73"/>
      <c r="C714" s="25"/>
      <c r="D714" s="74"/>
      <c r="E714" s="73"/>
      <c r="F714" s="25"/>
      <c r="G714" s="74"/>
    </row>
    <row r="715" spans="2:7">
      <c r="B715" s="73"/>
      <c r="C715" s="25"/>
      <c r="D715" s="74"/>
      <c r="E715" s="73"/>
      <c r="F715" s="25"/>
      <c r="G715" s="74"/>
    </row>
    <row r="716" spans="2:7">
      <c r="B716" s="73"/>
      <c r="C716" s="25"/>
      <c r="D716" s="74"/>
      <c r="E716" s="73"/>
      <c r="F716" s="25"/>
      <c r="G716" s="74"/>
    </row>
    <row r="717" spans="2:7">
      <c r="B717" s="73"/>
      <c r="C717" s="25"/>
      <c r="D717" s="74"/>
      <c r="E717" s="73"/>
      <c r="F717" s="25"/>
      <c r="G717" s="74"/>
    </row>
    <row r="718" spans="2:7">
      <c r="B718" s="73"/>
      <c r="C718" s="25"/>
      <c r="D718" s="74"/>
      <c r="E718" s="73"/>
      <c r="F718" s="25"/>
      <c r="G718" s="74"/>
    </row>
    <row r="719" spans="2:7">
      <c r="B719" s="73"/>
      <c r="C719" s="25"/>
      <c r="D719" s="74"/>
      <c r="E719" s="73"/>
      <c r="F719" s="25"/>
      <c r="G719" s="74"/>
    </row>
    <row r="720" spans="2:7">
      <c r="B720" s="73"/>
      <c r="C720" s="25"/>
      <c r="D720" s="74"/>
      <c r="E720" s="73"/>
      <c r="F720" s="25"/>
      <c r="G720" s="74"/>
    </row>
    <row r="721" spans="2:7">
      <c r="B721" s="73"/>
      <c r="C721" s="25"/>
      <c r="D721" s="74"/>
      <c r="E721" s="73"/>
      <c r="F721" s="25"/>
      <c r="G721" s="74"/>
    </row>
    <row r="722" spans="2:7">
      <c r="B722" s="73"/>
      <c r="C722" s="25"/>
      <c r="D722" s="74"/>
      <c r="E722" s="73"/>
      <c r="F722" s="25"/>
      <c r="G722" s="74"/>
    </row>
    <row r="723" spans="2:7">
      <c r="B723" s="73"/>
      <c r="C723" s="25"/>
      <c r="D723" s="74"/>
      <c r="E723" s="73"/>
      <c r="F723" s="25"/>
      <c r="G723" s="74"/>
    </row>
    <row r="724" spans="2:7">
      <c r="B724" s="73"/>
      <c r="C724" s="25"/>
      <c r="D724" s="74"/>
      <c r="E724" s="73"/>
      <c r="F724" s="25"/>
      <c r="G724" s="74"/>
    </row>
    <row r="725" spans="2:7">
      <c r="B725" s="73"/>
      <c r="C725" s="25"/>
      <c r="D725" s="74"/>
      <c r="E725" s="73"/>
      <c r="F725" s="25"/>
      <c r="G725" s="74"/>
    </row>
    <row r="726" spans="2:7">
      <c r="B726" s="73"/>
      <c r="C726" s="25"/>
      <c r="D726" s="74"/>
      <c r="E726" s="73"/>
      <c r="F726" s="25"/>
      <c r="G726" s="74"/>
    </row>
    <row r="727" spans="2:7">
      <c r="B727" s="73"/>
      <c r="C727" s="25"/>
      <c r="D727" s="74"/>
      <c r="E727" s="73"/>
      <c r="F727" s="25"/>
      <c r="G727" s="74"/>
    </row>
    <row r="728" spans="2:7">
      <c r="B728" s="73"/>
      <c r="C728" s="25"/>
      <c r="D728" s="74"/>
      <c r="E728" s="73"/>
      <c r="F728" s="25"/>
      <c r="G728" s="74"/>
    </row>
    <row r="729" spans="2:7">
      <c r="B729" s="73"/>
      <c r="C729" s="25"/>
      <c r="D729" s="74"/>
      <c r="E729" s="73"/>
      <c r="F729" s="25"/>
      <c r="G729" s="74"/>
    </row>
    <row r="730" spans="2:7">
      <c r="B730" s="73"/>
      <c r="C730" s="25"/>
      <c r="D730" s="74"/>
      <c r="E730" s="73"/>
      <c r="F730" s="25"/>
      <c r="G730" s="74"/>
    </row>
    <row r="731" spans="2:7">
      <c r="B731" s="73"/>
      <c r="C731" s="25"/>
      <c r="D731" s="74"/>
      <c r="E731" s="73"/>
      <c r="F731" s="25"/>
      <c r="G731" s="74"/>
    </row>
    <row r="732" spans="2:7">
      <c r="B732" s="73"/>
      <c r="C732" s="25"/>
      <c r="D732" s="74"/>
      <c r="E732" s="73"/>
      <c r="F732" s="25"/>
      <c r="G732" s="74"/>
    </row>
    <row r="733" spans="2:7">
      <c r="B733" s="73"/>
      <c r="C733" s="25"/>
      <c r="D733" s="74"/>
      <c r="E733" s="73"/>
      <c r="F733" s="25"/>
      <c r="G733" s="74"/>
    </row>
    <row r="734" spans="2:7">
      <c r="B734" s="73"/>
      <c r="C734" s="25"/>
      <c r="D734" s="74"/>
      <c r="E734" s="73"/>
      <c r="F734" s="25"/>
      <c r="G734" s="74"/>
    </row>
    <row r="735" spans="2:7">
      <c r="B735" s="73"/>
      <c r="C735" s="25"/>
      <c r="D735" s="74"/>
      <c r="E735" s="73"/>
      <c r="F735" s="25"/>
      <c r="G735" s="74"/>
    </row>
    <row r="736" spans="2:7">
      <c r="B736" s="73"/>
      <c r="C736" s="25"/>
      <c r="D736" s="74"/>
      <c r="E736" s="73"/>
      <c r="F736" s="25"/>
      <c r="G736" s="74"/>
    </row>
    <row r="737" spans="2:7">
      <c r="B737" s="73"/>
      <c r="C737" s="25"/>
      <c r="D737" s="74"/>
      <c r="E737" s="73"/>
      <c r="F737" s="25"/>
      <c r="G737" s="74"/>
    </row>
    <row r="738" spans="2:7">
      <c r="B738" s="73"/>
      <c r="C738" s="25"/>
      <c r="D738" s="74"/>
      <c r="E738" s="73"/>
      <c r="F738" s="25"/>
      <c r="G738" s="74"/>
    </row>
    <row r="739" spans="2:7">
      <c r="B739" s="73"/>
      <c r="C739" s="25"/>
      <c r="D739" s="74"/>
      <c r="E739" s="73"/>
      <c r="F739" s="25"/>
      <c r="G739" s="74"/>
    </row>
    <row r="740" spans="2:7">
      <c r="B740" s="73"/>
      <c r="C740" s="25"/>
      <c r="D740" s="74"/>
      <c r="E740" s="73"/>
      <c r="F740" s="25"/>
      <c r="G740" s="74"/>
    </row>
    <row r="741" spans="2:7">
      <c r="B741" s="73"/>
      <c r="C741" s="25"/>
      <c r="D741" s="74"/>
      <c r="E741" s="73"/>
      <c r="F741" s="25"/>
      <c r="G741" s="74"/>
    </row>
    <row r="742" spans="2:7">
      <c r="B742" s="73"/>
      <c r="C742" s="25"/>
      <c r="D742" s="74"/>
      <c r="E742" s="73"/>
      <c r="F742" s="25"/>
      <c r="G742" s="74"/>
    </row>
    <row r="743" spans="2:7">
      <c r="B743" s="73"/>
      <c r="C743" s="25"/>
      <c r="D743" s="74"/>
      <c r="E743" s="73"/>
      <c r="F743" s="25"/>
      <c r="G743" s="74"/>
    </row>
    <row r="744" spans="2:7">
      <c r="B744" s="73"/>
      <c r="C744" s="25"/>
      <c r="D744" s="74"/>
      <c r="E744" s="73"/>
      <c r="F744" s="25"/>
      <c r="G744" s="74"/>
    </row>
    <row r="745" spans="2:7">
      <c r="B745" s="73"/>
      <c r="C745" s="25"/>
      <c r="D745" s="74"/>
      <c r="E745" s="73"/>
      <c r="F745" s="25"/>
      <c r="G745" s="74"/>
    </row>
    <row r="746" spans="2:7">
      <c r="B746" s="73"/>
      <c r="C746" s="25"/>
      <c r="D746" s="74"/>
      <c r="E746" s="73"/>
      <c r="F746" s="25"/>
      <c r="G746" s="74"/>
    </row>
    <row r="747" spans="2:7">
      <c r="B747" s="73"/>
      <c r="C747" s="25"/>
      <c r="D747" s="74"/>
      <c r="E747" s="73"/>
      <c r="F747" s="25"/>
      <c r="G747" s="74"/>
    </row>
    <row r="748" spans="2:7">
      <c r="B748" s="73"/>
      <c r="C748" s="25"/>
      <c r="D748" s="74"/>
      <c r="E748" s="73"/>
      <c r="F748" s="25"/>
      <c r="G748" s="74"/>
    </row>
    <row r="749" spans="2:7">
      <c r="B749" s="73"/>
      <c r="C749" s="25"/>
      <c r="D749" s="74"/>
      <c r="E749" s="73"/>
      <c r="F749" s="25"/>
      <c r="G749" s="74"/>
    </row>
    <row r="750" spans="2:7">
      <c r="B750" s="73"/>
      <c r="C750" s="25"/>
      <c r="D750" s="74"/>
      <c r="E750" s="73"/>
      <c r="F750" s="25"/>
      <c r="G750" s="74"/>
    </row>
    <row r="751" spans="2:7">
      <c r="B751" s="73"/>
      <c r="C751" s="25"/>
      <c r="D751" s="74"/>
      <c r="E751" s="73"/>
      <c r="F751" s="25"/>
      <c r="G751" s="74"/>
    </row>
    <row r="752" spans="2:7">
      <c r="B752" s="73"/>
      <c r="C752" s="25"/>
      <c r="D752" s="74"/>
      <c r="E752" s="73"/>
      <c r="F752" s="25"/>
      <c r="G752" s="74"/>
    </row>
    <row r="753" spans="2:7">
      <c r="B753" s="73"/>
      <c r="C753" s="25"/>
      <c r="D753" s="74"/>
      <c r="E753" s="73"/>
      <c r="F753" s="25"/>
      <c r="G753" s="74"/>
    </row>
    <row r="754" spans="2:7">
      <c r="B754" s="73"/>
      <c r="C754" s="25"/>
      <c r="D754" s="74"/>
      <c r="E754" s="73"/>
      <c r="F754" s="25"/>
      <c r="G754" s="74"/>
    </row>
    <row r="755" spans="2:7">
      <c r="B755" s="73"/>
      <c r="C755" s="25"/>
      <c r="D755" s="74"/>
      <c r="E755" s="73"/>
      <c r="F755" s="25"/>
      <c r="G755" s="74"/>
    </row>
    <row r="756" spans="2:7">
      <c r="B756" s="73"/>
      <c r="C756" s="25"/>
      <c r="D756" s="74"/>
      <c r="E756" s="73"/>
      <c r="F756" s="25"/>
      <c r="G756" s="74"/>
    </row>
    <row r="757" spans="2:7">
      <c r="B757" s="73"/>
      <c r="C757" s="25"/>
      <c r="D757" s="74"/>
      <c r="E757" s="73"/>
      <c r="F757" s="25"/>
      <c r="G757" s="74"/>
    </row>
    <row r="758" spans="2:7">
      <c r="B758" s="73"/>
      <c r="C758" s="25"/>
      <c r="D758" s="74"/>
      <c r="E758" s="73"/>
      <c r="F758" s="25"/>
      <c r="G758" s="74"/>
    </row>
    <row r="759" spans="2:7">
      <c r="B759" s="73"/>
      <c r="C759" s="25"/>
      <c r="D759" s="74"/>
      <c r="E759" s="73"/>
      <c r="F759" s="25"/>
      <c r="G759" s="74"/>
    </row>
    <row r="760" spans="2:7">
      <c r="B760" s="73"/>
      <c r="C760" s="25"/>
      <c r="D760" s="74"/>
      <c r="E760" s="73"/>
      <c r="F760" s="25"/>
      <c r="G760" s="74"/>
    </row>
    <row r="761" spans="2:7">
      <c r="B761" s="73"/>
      <c r="C761" s="25"/>
      <c r="D761" s="74"/>
      <c r="E761" s="73"/>
      <c r="F761" s="25"/>
      <c r="G761" s="74"/>
    </row>
    <row r="762" spans="2:7">
      <c r="B762" s="73"/>
      <c r="C762" s="25"/>
      <c r="D762" s="74"/>
      <c r="E762" s="73"/>
      <c r="F762" s="25"/>
      <c r="G762" s="74"/>
    </row>
    <row r="763" spans="2:7">
      <c r="B763" s="73"/>
      <c r="C763" s="25"/>
      <c r="D763" s="74"/>
      <c r="E763" s="73"/>
      <c r="F763" s="25"/>
      <c r="G763" s="74"/>
    </row>
    <row r="764" spans="2:7">
      <c r="B764" s="73"/>
      <c r="C764" s="25"/>
      <c r="D764" s="74"/>
      <c r="E764" s="73"/>
      <c r="F764" s="25"/>
      <c r="G764" s="74"/>
    </row>
    <row r="765" spans="2:7">
      <c r="B765" s="73"/>
      <c r="C765" s="25"/>
      <c r="D765" s="74"/>
      <c r="E765" s="73"/>
      <c r="F765" s="25"/>
      <c r="G765" s="74"/>
    </row>
    <row r="766" spans="2:7">
      <c r="B766" s="73"/>
      <c r="C766" s="25"/>
      <c r="D766" s="74"/>
      <c r="E766" s="73"/>
      <c r="F766" s="25"/>
      <c r="G766" s="74"/>
    </row>
    <row r="767" spans="2:7">
      <c r="B767" s="73"/>
      <c r="C767" s="25"/>
      <c r="D767" s="74"/>
      <c r="E767" s="73"/>
      <c r="F767" s="25"/>
      <c r="G767" s="74"/>
    </row>
    <row r="768" spans="2:7">
      <c r="B768" s="73"/>
      <c r="C768" s="25"/>
      <c r="D768" s="74"/>
      <c r="E768" s="73"/>
      <c r="F768" s="25"/>
      <c r="G768" s="74"/>
    </row>
    <row r="769" spans="2:7">
      <c r="B769" s="73"/>
      <c r="C769" s="25"/>
      <c r="D769" s="74"/>
      <c r="E769" s="73"/>
      <c r="F769" s="25"/>
      <c r="G769" s="74"/>
    </row>
    <row r="770" spans="2:7">
      <c r="B770" s="73"/>
      <c r="C770" s="25"/>
      <c r="D770" s="74"/>
      <c r="E770" s="73"/>
      <c r="F770" s="25"/>
      <c r="G770" s="74"/>
    </row>
    <row r="771" spans="2:7">
      <c r="B771" s="73"/>
      <c r="C771" s="25"/>
      <c r="D771" s="74"/>
      <c r="E771" s="73"/>
      <c r="F771" s="25"/>
      <c r="G771" s="74"/>
    </row>
    <row r="772" spans="2:7">
      <c r="B772" s="73"/>
      <c r="C772" s="25"/>
      <c r="D772" s="74"/>
      <c r="E772" s="73"/>
      <c r="F772" s="25"/>
      <c r="G772" s="74"/>
    </row>
    <row r="773" spans="2:7">
      <c r="B773" s="73"/>
      <c r="C773" s="25"/>
      <c r="D773" s="74"/>
      <c r="E773" s="73"/>
      <c r="F773" s="25"/>
      <c r="G773" s="74"/>
    </row>
    <row r="774" spans="2:7">
      <c r="B774" s="73"/>
      <c r="C774" s="25"/>
      <c r="D774" s="74"/>
      <c r="E774" s="73"/>
      <c r="F774" s="25"/>
      <c r="G774" s="74"/>
    </row>
    <row r="775" spans="2:7">
      <c r="B775" s="73"/>
      <c r="C775" s="25"/>
      <c r="D775" s="74"/>
      <c r="E775" s="73"/>
      <c r="F775" s="25"/>
      <c r="G775" s="74"/>
    </row>
    <row r="776" spans="2:7">
      <c r="B776" s="73"/>
      <c r="C776" s="25"/>
      <c r="D776" s="74"/>
      <c r="E776" s="73"/>
      <c r="F776" s="25"/>
      <c r="G776" s="74"/>
    </row>
    <row r="777" spans="2:7">
      <c r="B777" s="73"/>
      <c r="C777" s="25"/>
      <c r="D777" s="74"/>
      <c r="E777" s="73"/>
      <c r="F777" s="25"/>
      <c r="G777" s="74"/>
    </row>
    <row r="778" spans="2:7">
      <c r="B778" s="73"/>
      <c r="C778" s="25"/>
      <c r="D778" s="74"/>
      <c r="E778" s="73"/>
      <c r="F778" s="25"/>
      <c r="G778" s="74"/>
    </row>
    <row r="779" spans="2:7">
      <c r="B779" s="73"/>
      <c r="C779" s="25"/>
      <c r="D779" s="74"/>
      <c r="E779" s="73"/>
      <c r="F779" s="25"/>
      <c r="G779" s="74"/>
    </row>
    <row r="780" spans="2:7">
      <c r="B780" s="73"/>
      <c r="C780" s="25"/>
      <c r="D780" s="74"/>
      <c r="E780" s="73"/>
      <c r="F780" s="25"/>
      <c r="G780" s="74"/>
    </row>
    <row r="781" spans="2:7">
      <c r="B781" s="73"/>
      <c r="C781" s="25"/>
      <c r="D781" s="74"/>
      <c r="E781" s="73"/>
      <c r="F781" s="25"/>
      <c r="G781" s="74"/>
    </row>
    <row r="782" spans="2:7">
      <c r="B782" s="73"/>
      <c r="C782" s="25"/>
      <c r="D782" s="74"/>
      <c r="E782" s="73"/>
      <c r="F782" s="25"/>
      <c r="G782" s="74"/>
    </row>
    <row r="783" spans="2:7">
      <c r="B783" s="73"/>
      <c r="C783" s="25"/>
      <c r="D783" s="74"/>
      <c r="E783" s="73"/>
      <c r="F783" s="25"/>
      <c r="G783" s="74"/>
    </row>
    <row r="784" spans="2:7">
      <c r="B784" s="73"/>
      <c r="C784" s="25"/>
      <c r="D784" s="74"/>
      <c r="E784" s="73"/>
      <c r="F784" s="25"/>
      <c r="G784" s="74"/>
    </row>
    <row r="785" spans="2:7">
      <c r="B785" s="73"/>
      <c r="C785" s="25"/>
      <c r="D785" s="74"/>
      <c r="E785" s="73"/>
      <c r="F785" s="25"/>
      <c r="G785" s="74"/>
    </row>
    <row r="786" spans="2:7">
      <c r="B786" s="73"/>
      <c r="C786" s="25"/>
      <c r="D786" s="74"/>
      <c r="E786" s="73"/>
      <c r="F786" s="25"/>
      <c r="G786" s="74"/>
    </row>
    <row r="787" spans="2:7">
      <c r="B787" s="73"/>
      <c r="C787" s="25"/>
      <c r="D787" s="74"/>
      <c r="E787" s="73"/>
      <c r="F787" s="25"/>
      <c r="G787" s="74"/>
    </row>
    <row r="788" spans="2:7">
      <c r="B788" s="73"/>
      <c r="C788" s="25"/>
      <c r="D788" s="74"/>
      <c r="E788" s="73"/>
      <c r="F788" s="25"/>
      <c r="G788" s="74"/>
    </row>
    <row r="789" spans="2:7">
      <c r="B789" s="73"/>
      <c r="C789" s="25"/>
      <c r="D789" s="74"/>
      <c r="E789" s="73"/>
      <c r="F789" s="25"/>
      <c r="G789" s="74"/>
    </row>
    <row r="790" spans="2:7">
      <c r="B790" s="73"/>
      <c r="C790" s="25"/>
      <c r="D790" s="74"/>
      <c r="E790" s="73"/>
      <c r="F790" s="25"/>
      <c r="G790" s="74"/>
    </row>
    <row r="791" spans="2:7">
      <c r="B791" s="73"/>
      <c r="C791" s="25"/>
      <c r="D791" s="74"/>
      <c r="E791" s="73"/>
      <c r="F791" s="25"/>
      <c r="G791" s="74"/>
    </row>
    <row r="792" spans="2:7">
      <c r="B792" s="73"/>
      <c r="C792" s="25"/>
      <c r="D792" s="74"/>
      <c r="E792" s="73"/>
      <c r="F792" s="25"/>
      <c r="G792" s="74"/>
    </row>
    <row r="793" spans="2:7">
      <c r="B793" s="73"/>
      <c r="C793" s="25"/>
      <c r="D793" s="74"/>
      <c r="E793" s="73"/>
      <c r="F793" s="25"/>
      <c r="G793" s="74"/>
    </row>
    <row r="794" spans="2:7">
      <c r="B794" s="73"/>
      <c r="C794" s="25"/>
      <c r="D794" s="74"/>
      <c r="E794" s="73"/>
      <c r="F794" s="25"/>
      <c r="G794" s="74"/>
    </row>
    <row r="795" spans="2:7">
      <c r="B795" s="73"/>
      <c r="C795" s="25"/>
      <c r="D795" s="74"/>
      <c r="E795" s="73"/>
      <c r="F795" s="25"/>
      <c r="G795" s="74"/>
    </row>
    <row r="796" spans="2:7">
      <c r="B796" s="73"/>
      <c r="C796" s="25"/>
      <c r="D796" s="74"/>
      <c r="E796" s="73"/>
      <c r="F796" s="25"/>
      <c r="G796" s="74"/>
    </row>
    <row r="797" spans="2:7">
      <c r="B797" s="73"/>
      <c r="C797" s="25"/>
      <c r="D797" s="74"/>
      <c r="E797" s="73"/>
      <c r="F797" s="25"/>
      <c r="G797" s="74"/>
    </row>
    <row r="798" spans="2:7">
      <c r="B798" s="73"/>
      <c r="C798" s="25"/>
      <c r="D798" s="74"/>
      <c r="E798" s="73"/>
      <c r="F798" s="25"/>
      <c r="G798" s="74"/>
    </row>
    <row r="799" spans="2:7">
      <c r="B799" s="73"/>
      <c r="C799" s="25"/>
      <c r="D799" s="74"/>
      <c r="E799" s="73"/>
      <c r="F799" s="25"/>
      <c r="G799" s="74"/>
    </row>
    <row r="800" spans="2:7">
      <c r="B800" s="73"/>
      <c r="C800" s="25"/>
      <c r="D800" s="74"/>
      <c r="E800" s="73"/>
      <c r="F800" s="25"/>
      <c r="G800" s="74"/>
    </row>
    <row r="801" spans="2:7">
      <c r="B801" s="73"/>
      <c r="C801" s="25"/>
      <c r="D801" s="74"/>
      <c r="E801" s="73"/>
      <c r="F801" s="25"/>
      <c r="G801" s="74"/>
    </row>
    <row r="802" spans="2:7">
      <c r="B802" s="73"/>
      <c r="C802" s="25"/>
      <c r="D802" s="74"/>
      <c r="E802" s="73"/>
      <c r="F802" s="25"/>
      <c r="G802" s="74"/>
    </row>
    <row r="803" spans="2:7">
      <c r="B803" s="73"/>
      <c r="C803" s="25"/>
      <c r="D803" s="74"/>
      <c r="E803" s="73"/>
      <c r="F803" s="25"/>
      <c r="G803" s="74"/>
    </row>
    <row r="804" spans="2:7">
      <c r="B804" s="73"/>
      <c r="C804" s="25"/>
      <c r="D804" s="74"/>
      <c r="E804" s="73"/>
      <c r="F804" s="25"/>
      <c r="G804" s="74"/>
    </row>
    <row r="805" spans="2:7">
      <c r="B805" s="73"/>
      <c r="C805" s="25"/>
      <c r="D805" s="74"/>
      <c r="E805" s="73"/>
      <c r="F805" s="25"/>
      <c r="G805" s="74"/>
    </row>
    <row r="806" spans="2:7">
      <c r="B806" s="73"/>
      <c r="C806" s="25"/>
      <c r="D806" s="74"/>
      <c r="E806" s="73"/>
      <c r="F806" s="25"/>
      <c r="G806" s="74"/>
    </row>
    <row r="807" spans="2:7">
      <c r="B807" s="73"/>
      <c r="C807" s="25"/>
      <c r="D807" s="74"/>
      <c r="E807" s="73"/>
      <c r="F807" s="25"/>
      <c r="G807" s="74"/>
    </row>
    <row r="808" spans="2:7">
      <c r="B808" s="73"/>
      <c r="C808" s="25"/>
      <c r="D808" s="74"/>
      <c r="E808" s="73"/>
      <c r="F808" s="25"/>
      <c r="G808" s="74"/>
    </row>
    <row r="809" spans="2:7">
      <c r="B809" s="73"/>
      <c r="C809" s="25"/>
      <c r="D809" s="74"/>
      <c r="E809" s="73"/>
      <c r="F809" s="25"/>
      <c r="G809" s="74"/>
    </row>
    <row r="810" spans="2:7">
      <c r="B810" s="73"/>
      <c r="C810" s="25"/>
      <c r="D810" s="74"/>
      <c r="E810" s="73"/>
      <c r="F810" s="25"/>
      <c r="G810" s="74"/>
    </row>
    <row r="811" spans="2:7">
      <c r="B811" s="73"/>
      <c r="C811" s="25"/>
      <c r="D811" s="74"/>
      <c r="E811" s="73"/>
      <c r="F811" s="25"/>
      <c r="G811" s="74"/>
    </row>
    <row r="812" spans="2:7">
      <c r="B812" s="73"/>
      <c r="C812" s="25"/>
      <c r="D812" s="74"/>
      <c r="E812" s="73"/>
      <c r="F812" s="25"/>
      <c r="G812" s="74"/>
    </row>
    <row r="813" spans="2:7">
      <c r="B813" s="73"/>
      <c r="C813" s="25"/>
      <c r="D813" s="74"/>
      <c r="E813" s="73"/>
      <c r="F813" s="25"/>
      <c r="G813" s="74"/>
    </row>
    <row r="814" spans="2:7">
      <c r="B814" s="73"/>
      <c r="C814" s="25"/>
      <c r="D814" s="74"/>
      <c r="E814" s="73"/>
      <c r="F814" s="25"/>
      <c r="G814" s="74"/>
    </row>
    <row r="815" spans="2:7">
      <c r="B815" s="73"/>
      <c r="C815" s="25"/>
      <c r="D815" s="74"/>
      <c r="E815" s="73"/>
      <c r="F815" s="25"/>
      <c r="G815" s="74"/>
    </row>
    <row r="816" spans="2:7">
      <c r="B816" s="73"/>
      <c r="C816" s="25"/>
      <c r="D816" s="74"/>
      <c r="E816" s="73"/>
      <c r="F816" s="25"/>
      <c r="G816" s="74"/>
    </row>
    <row r="817" spans="2:7">
      <c r="B817" s="73"/>
      <c r="C817" s="25"/>
      <c r="D817" s="74"/>
      <c r="E817" s="73"/>
      <c r="F817" s="25"/>
      <c r="G817" s="74"/>
    </row>
    <row r="818" spans="2:7">
      <c r="B818" s="73"/>
      <c r="C818" s="25"/>
      <c r="D818" s="74"/>
      <c r="E818" s="73"/>
      <c r="F818" s="25"/>
      <c r="G818" s="74"/>
    </row>
    <row r="819" spans="2:7">
      <c r="B819" s="73"/>
      <c r="C819" s="25"/>
      <c r="D819" s="74"/>
      <c r="E819" s="73"/>
      <c r="F819" s="25"/>
      <c r="G819" s="74"/>
    </row>
    <row r="820" spans="2:7">
      <c r="B820" s="73"/>
      <c r="C820" s="25"/>
      <c r="D820" s="74"/>
      <c r="E820" s="73"/>
      <c r="F820" s="25"/>
      <c r="G820" s="74"/>
    </row>
    <row r="821" spans="2:7">
      <c r="B821" s="73"/>
      <c r="C821" s="25"/>
      <c r="D821" s="74"/>
      <c r="E821" s="73"/>
      <c r="F821" s="25"/>
      <c r="G821" s="74"/>
    </row>
    <row r="822" spans="2:7">
      <c r="B822" s="73"/>
      <c r="C822" s="25"/>
      <c r="D822" s="74"/>
      <c r="E822" s="73"/>
      <c r="F822" s="25"/>
      <c r="G822" s="74"/>
    </row>
    <row r="823" spans="2:7">
      <c r="B823" s="73"/>
      <c r="C823" s="25"/>
      <c r="D823" s="74"/>
      <c r="E823" s="73"/>
      <c r="F823" s="25"/>
      <c r="G823" s="74"/>
    </row>
    <row r="824" spans="2:7">
      <c r="B824" s="73"/>
      <c r="C824" s="25"/>
      <c r="D824" s="74"/>
      <c r="E824" s="73"/>
      <c r="F824" s="25"/>
      <c r="G824" s="74"/>
    </row>
    <row r="825" spans="2:7">
      <c r="B825" s="73"/>
      <c r="C825" s="25"/>
      <c r="D825" s="74"/>
      <c r="E825" s="73"/>
      <c r="F825" s="25"/>
      <c r="G825" s="74"/>
    </row>
    <row r="826" spans="2:7">
      <c r="B826" s="73"/>
      <c r="C826" s="25"/>
      <c r="D826" s="74"/>
      <c r="E826" s="73"/>
      <c r="F826" s="25"/>
      <c r="G826" s="74"/>
    </row>
    <row r="827" spans="2:7">
      <c r="B827" s="73"/>
      <c r="C827" s="25"/>
      <c r="D827" s="74"/>
      <c r="E827" s="73"/>
      <c r="F827" s="25"/>
      <c r="G827" s="74"/>
    </row>
    <row r="828" spans="2:7">
      <c r="B828" s="73"/>
      <c r="C828" s="25"/>
      <c r="D828" s="74"/>
      <c r="E828" s="73"/>
      <c r="F828" s="25"/>
      <c r="G828" s="74"/>
    </row>
    <row r="829" spans="2:7">
      <c r="B829" s="73"/>
      <c r="C829" s="25"/>
      <c r="D829" s="74"/>
      <c r="E829" s="73"/>
      <c r="F829" s="25"/>
      <c r="G829" s="74"/>
    </row>
    <row r="830" spans="2:7">
      <c r="B830" s="73"/>
      <c r="C830" s="25"/>
      <c r="D830" s="74"/>
      <c r="E830" s="73"/>
      <c r="F830" s="25"/>
      <c r="G830" s="74"/>
    </row>
    <row r="831" spans="2:7">
      <c r="B831" s="73"/>
      <c r="C831" s="25"/>
      <c r="D831" s="74"/>
      <c r="E831" s="73"/>
      <c r="F831" s="25"/>
      <c r="G831" s="74"/>
    </row>
    <row r="832" spans="2:7">
      <c r="B832" s="73"/>
      <c r="C832" s="25"/>
      <c r="D832" s="74"/>
      <c r="E832" s="73"/>
      <c r="F832" s="25"/>
      <c r="G832" s="74"/>
    </row>
    <row r="833" spans="2:7">
      <c r="B833" s="73"/>
      <c r="C833" s="25"/>
      <c r="D833" s="74"/>
      <c r="E833" s="73"/>
      <c r="F833" s="25"/>
      <c r="G833" s="74"/>
    </row>
    <row r="834" spans="2:7">
      <c r="B834" s="73"/>
      <c r="C834" s="25"/>
      <c r="D834" s="74"/>
      <c r="E834" s="73"/>
      <c r="F834" s="25"/>
      <c r="G834" s="74"/>
    </row>
    <row r="835" spans="2:7">
      <c r="B835" s="73"/>
      <c r="C835" s="25"/>
      <c r="D835" s="74"/>
      <c r="E835" s="73"/>
      <c r="F835" s="25"/>
      <c r="G835" s="74"/>
    </row>
    <row r="836" spans="2:7">
      <c r="B836" s="73"/>
      <c r="C836" s="25"/>
      <c r="D836" s="74"/>
      <c r="E836" s="73"/>
      <c r="F836" s="25"/>
      <c r="G836" s="74"/>
    </row>
    <row r="837" spans="2:7">
      <c r="B837" s="73"/>
      <c r="C837" s="25"/>
      <c r="D837" s="74"/>
      <c r="E837" s="73"/>
      <c r="F837" s="25"/>
      <c r="G837" s="74"/>
    </row>
    <row r="838" spans="2:7">
      <c r="B838" s="73"/>
      <c r="C838" s="25"/>
      <c r="D838" s="74"/>
      <c r="E838" s="73"/>
      <c r="F838" s="25"/>
      <c r="G838" s="74"/>
    </row>
    <row r="839" spans="2:7">
      <c r="B839" s="73"/>
      <c r="C839" s="25"/>
      <c r="D839" s="74"/>
      <c r="E839" s="73"/>
      <c r="F839" s="25"/>
      <c r="G839" s="74"/>
    </row>
    <row r="840" spans="2:7">
      <c r="B840" s="73"/>
      <c r="C840" s="25"/>
      <c r="D840" s="74"/>
      <c r="E840" s="73"/>
      <c r="F840" s="25"/>
      <c r="G840" s="74"/>
    </row>
    <row r="841" spans="2:7">
      <c r="B841" s="73"/>
      <c r="C841" s="25"/>
      <c r="D841" s="74"/>
      <c r="E841" s="73"/>
      <c r="F841" s="25"/>
      <c r="G841" s="74"/>
    </row>
    <row r="842" spans="2:7">
      <c r="B842" s="73"/>
      <c r="C842" s="25"/>
      <c r="D842" s="74"/>
      <c r="E842" s="73"/>
      <c r="F842" s="25"/>
      <c r="G842" s="74"/>
    </row>
    <row r="843" spans="2:7">
      <c r="B843" s="73"/>
      <c r="C843" s="25"/>
      <c r="D843" s="74"/>
      <c r="E843" s="73"/>
      <c r="F843" s="25"/>
      <c r="G843" s="74"/>
    </row>
    <row r="844" spans="2:7">
      <c r="B844" s="73"/>
      <c r="C844" s="25"/>
      <c r="D844" s="74"/>
      <c r="E844" s="73"/>
      <c r="F844" s="25"/>
      <c r="G844" s="74"/>
    </row>
    <row r="845" spans="2:7">
      <c r="B845" s="73"/>
      <c r="C845" s="25"/>
      <c r="D845" s="74"/>
      <c r="E845" s="73"/>
      <c r="F845" s="25"/>
      <c r="G845" s="74"/>
    </row>
    <row r="846" spans="2:7">
      <c r="B846" s="73"/>
      <c r="C846" s="25"/>
      <c r="D846" s="74"/>
      <c r="E846" s="73"/>
      <c r="F846" s="25"/>
      <c r="G846" s="74"/>
    </row>
    <row r="847" spans="2:7">
      <c r="B847" s="73"/>
      <c r="C847" s="25"/>
      <c r="D847" s="74"/>
      <c r="E847" s="73"/>
      <c r="F847" s="25"/>
      <c r="G847" s="74"/>
    </row>
    <row r="848" spans="2:7">
      <c r="B848" s="73"/>
      <c r="C848" s="25"/>
      <c r="D848" s="74"/>
      <c r="E848" s="73"/>
      <c r="F848" s="25"/>
      <c r="G848" s="74"/>
    </row>
    <row r="849" spans="2:7">
      <c r="B849" s="73"/>
      <c r="C849" s="25"/>
      <c r="D849" s="74"/>
      <c r="E849" s="73"/>
      <c r="F849" s="25"/>
      <c r="G849" s="74"/>
    </row>
    <row r="850" spans="2:7">
      <c r="B850" s="73"/>
      <c r="C850" s="25"/>
      <c r="D850" s="74"/>
      <c r="E850" s="73"/>
      <c r="F850" s="25"/>
      <c r="G850" s="74"/>
    </row>
    <row r="851" spans="2:7">
      <c r="B851" s="73"/>
      <c r="C851" s="25"/>
      <c r="D851" s="74"/>
      <c r="E851" s="73"/>
      <c r="F851" s="25"/>
      <c r="G851" s="74"/>
    </row>
    <row r="852" spans="2:7">
      <c r="B852" s="73"/>
      <c r="C852" s="25"/>
      <c r="D852" s="74"/>
      <c r="E852" s="73"/>
      <c r="F852" s="25"/>
      <c r="G852" s="74"/>
    </row>
    <row r="853" spans="2:7">
      <c r="B853" s="73"/>
      <c r="C853" s="25"/>
      <c r="D853" s="74"/>
      <c r="E853" s="73"/>
      <c r="F853" s="25"/>
      <c r="G853" s="74"/>
    </row>
    <row r="854" spans="2:7">
      <c r="B854" s="73"/>
      <c r="C854" s="25"/>
      <c r="D854" s="74"/>
      <c r="E854" s="73"/>
      <c r="F854" s="25"/>
      <c r="G854" s="74"/>
    </row>
    <row r="855" spans="2:7">
      <c r="B855" s="73"/>
      <c r="C855" s="25"/>
      <c r="D855" s="74"/>
      <c r="E855" s="73"/>
      <c r="F855" s="25"/>
      <c r="G855" s="74"/>
    </row>
    <row r="856" spans="2:7">
      <c r="B856" s="73"/>
      <c r="C856" s="25"/>
      <c r="D856" s="74"/>
      <c r="E856" s="73"/>
      <c r="F856" s="25"/>
      <c r="G856" s="74"/>
    </row>
    <row r="857" spans="2:7">
      <c r="B857" s="73"/>
      <c r="C857" s="25"/>
      <c r="D857" s="74"/>
      <c r="E857" s="73"/>
      <c r="F857" s="25"/>
      <c r="G857" s="74"/>
    </row>
    <row r="858" spans="2:7">
      <c r="B858" s="73"/>
      <c r="C858" s="25"/>
      <c r="D858" s="74"/>
      <c r="E858" s="73"/>
      <c r="F858" s="25"/>
      <c r="G858" s="74"/>
    </row>
    <row r="859" spans="2:7">
      <c r="B859" s="73"/>
      <c r="C859" s="25"/>
      <c r="D859" s="74"/>
      <c r="E859" s="73"/>
      <c r="F859" s="25"/>
      <c r="G859" s="74"/>
    </row>
    <row r="860" spans="2:7">
      <c r="B860" s="73"/>
      <c r="C860" s="25"/>
      <c r="D860" s="74"/>
      <c r="E860" s="73"/>
      <c r="F860" s="25"/>
      <c r="G860" s="74"/>
    </row>
    <row r="861" spans="2:7">
      <c r="B861" s="73"/>
      <c r="C861" s="25"/>
      <c r="D861" s="74"/>
      <c r="E861" s="73"/>
      <c r="F861" s="25"/>
      <c r="G861" s="74"/>
    </row>
    <row r="862" spans="2:7">
      <c r="B862" s="73"/>
      <c r="C862" s="25"/>
      <c r="D862" s="74"/>
      <c r="E862" s="73"/>
      <c r="F862" s="25"/>
      <c r="G862" s="74"/>
    </row>
    <row r="863" spans="2:7">
      <c r="B863" s="73"/>
      <c r="C863" s="25"/>
      <c r="D863" s="74"/>
      <c r="E863" s="73"/>
      <c r="F863" s="25"/>
      <c r="G863" s="74"/>
    </row>
    <row r="864" spans="2:7">
      <c r="B864" s="73"/>
      <c r="C864" s="25"/>
      <c r="D864" s="74"/>
      <c r="E864" s="73"/>
      <c r="F864" s="25"/>
      <c r="G864" s="74"/>
    </row>
    <row r="865" spans="2:7">
      <c r="B865" s="73"/>
      <c r="C865" s="25"/>
      <c r="D865" s="74"/>
      <c r="E865" s="73"/>
      <c r="F865" s="25"/>
      <c r="G865" s="74"/>
    </row>
    <row r="866" spans="2:7">
      <c r="B866" s="73"/>
      <c r="C866" s="25"/>
      <c r="D866" s="74"/>
      <c r="E866" s="73"/>
      <c r="F866" s="25"/>
      <c r="G866" s="74"/>
    </row>
    <row r="867" spans="2:7">
      <c r="B867" s="73"/>
      <c r="C867" s="25"/>
      <c r="D867" s="74"/>
      <c r="E867" s="73"/>
      <c r="F867" s="25"/>
      <c r="G867" s="74"/>
    </row>
    <row r="868" spans="2:7">
      <c r="B868" s="73"/>
      <c r="C868" s="25"/>
      <c r="D868" s="74"/>
      <c r="E868" s="73"/>
      <c r="F868" s="25"/>
      <c r="G868" s="74"/>
    </row>
    <row r="869" spans="2:7">
      <c r="B869" s="73"/>
      <c r="C869" s="25"/>
      <c r="D869" s="74"/>
      <c r="E869" s="73"/>
      <c r="F869" s="25"/>
      <c r="G869" s="74"/>
    </row>
    <row r="870" spans="2:7">
      <c r="B870" s="73"/>
      <c r="C870" s="25"/>
      <c r="D870" s="74"/>
      <c r="E870" s="73"/>
      <c r="F870" s="25"/>
      <c r="G870" s="74"/>
    </row>
    <row r="871" spans="2:7">
      <c r="B871" s="73"/>
      <c r="C871" s="25"/>
      <c r="D871" s="74"/>
      <c r="E871" s="73"/>
      <c r="F871" s="25"/>
      <c r="G871" s="74"/>
    </row>
    <row r="872" spans="2:7">
      <c r="B872" s="73"/>
      <c r="C872" s="25"/>
      <c r="D872" s="74"/>
      <c r="E872" s="73"/>
      <c r="F872" s="25"/>
      <c r="G872" s="74"/>
    </row>
    <row r="873" spans="2:7">
      <c r="B873" s="73"/>
      <c r="C873" s="25"/>
      <c r="D873" s="74"/>
      <c r="E873" s="73"/>
      <c r="F873" s="25"/>
      <c r="G873" s="74"/>
    </row>
    <row r="874" spans="2:7">
      <c r="B874" s="73"/>
      <c r="C874" s="25"/>
      <c r="D874" s="74"/>
      <c r="E874" s="73"/>
      <c r="F874" s="25"/>
      <c r="G874" s="74"/>
    </row>
    <row r="875" spans="2:7">
      <c r="B875" s="73"/>
      <c r="C875" s="25"/>
      <c r="D875" s="74"/>
      <c r="E875" s="73"/>
      <c r="F875" s="25"/>
      <c r="G875" s="74"/>
    </row>
    <row r="876" spans="2:7">
      <c r="B876" s="73"/>
      <c r="C876" s="25"/>
      <c r="D876" s="74"/>
      <c r="E876" s="73"/>
      <c r="F876" s="25"/>
      <c r="G876" s="74"/>
    </row>
    <row r="877" spans="2:7">
      <c r="B877" s="73"/>
      <c r="C877" s="25"/>
      <c r="D877" s="74"/>
      <c r="E877" s="73"/>
      <c r="F877" s="25"/>
      <c r="G877" s="74"/>
    </row>
    <row r="878" spans="2:7">
      <c r="B878" s="73"/>
      <c r="C878" s="25"/>
      <c r="D878" s="74"/>
      <c r="E878" s="73"/>
      <c r="F878" s="25"/>
      <c r="G878" s="74"/>
    </row>
    <row r="879" spans="2:7">
      <c r="B879" s="73"/>
      <c r="C879" s="25"/>
      <c r="D879" s="74"/>
      <c r="E879" s="73"/>
      <c r="F879" s="25"/>
      <c r="G879" s="74"/>
    </row>
    <row r="880" spans="2:7">
      <c r="B880" s="73"/>
      <c r="C880" s="25"/>
      <c r="D880" s="74"/>
      <c r="E880" s="73"/>
      <c r="F880" s="25"/>
      <c r="G880" s="74"/>
    </row>
    <row r="881" spans="2:7">
      <c r="B881" s="73"/>
      <c r="C881" s="25"/>
      <c r="D881" s="74"/>
      <c r="E881" s="73"/>
      <c r="F881" s="25"/>
      <c r="G881" s="74"/>
    </row>
    <row r="882" spans="2:7">
      <c r="B882" s="73"/>
      <c r="C882" s="25"/>
      <c r="D882" s="74"/>
      <c r="E882" s="73"/>
      <c r="F882" s="25"/>
      <c r="G882" s="74"/>
    </row>
    <row r="883" spans="2:7">
      <c r="B883" s="73"/>
      <c r="C883" s="25"/>
      <c r="D883" s="74"/>
      <c r="E883" s="73"/>
      <c r="F883" s="25"/>
      <c r="G883" s="74"/>
    </row>
    <row r="884" spans="2:7">
      <c r="B884" s="73"/>
      <c r="C884" s="25"/>
      <c r="D884" s="74"/>
      <c r="E884" s="73"/>
      <c r="F884" s="25"/>
      <c r="G884" s="74"/>
    </row>
    <row r="885" spans="2:7">
      <c r="B885" s="73"/>
      <c r="C885" s="25"/>
      <c r="D885" s="74"/>
      <c r="E885" s="73"/>
      <c r="F885" s="25"/>
      <c r="G885" s="74"/>
    </row>
    <row r="886" spans="2:7">
      <c r="B886" s="73"/>
      <c r="C886" s="25"/>
      <c r="D886" s="74"/>
      <c r="E886" s="73"/>
      <c r="F886" s="25"/>
      <c r="G886" s="74"/>
    </row>
    <row r="887" spans="2:7">
      <c r="B887" s="73"/>
      <c r="C887" s="25"/>
      <c r="D887" s="74"/>
      <c r="E887" s="73"/>
      <c r="F887" s="25"/>
      <c r="G887" s="74"/>
    </row>
    <row r="888" spans="2:7">
      <c r="B888" s="73"/>
      <c r="C888" s="25"/>
      <c r="D888" s="74"/>
      <c r="E888" s="73"/>
      <c r="F888" s="25"/>
      <c r="G888" s="74"/>
    </row>
    <row r="889" spans="2:7">
      <c r="B889" s="73"/>
      <c r="C889" s="25"/>
      <c r="D889" s="74"/>
      <c r="E889" s="73"/>
      <c r="F889" s="25"/>
      <c r="G889" s="74"/>
    </row>
    <row r="890" spans="2:7">
      <c r="B890" s="73"/>
      <c r="C890" s="25"/>
      <c r="D890" s="74"/>
      <c r="E890" s="73"/>
      <c r="F890" s="25"/>
      <c r="G890" s="74"/>
    </row>
    <row r="891" spans="2:7">
      <c r="B891" s="73"/>
      <c r="C891" s="25"/>
      <c r="D891" s="74"/>
      <c r="E891" s="73"/>
      <c r="F891" s="25"/>
      <c r="G891" s="74"/>
    </row>
    <row r="892" spans="2:7">
      <c r="B892" s="73"/>
      <c r="C892" s="25"/>
      <c r="D892" s="74"/>
      <c r="E892" s="73"/>
      <c r="F892" s="25"/>
      <c r="G892" s="74"/>
    </row>
    <row r="893" spans="2:7">
      <c r="B893" s="73"/>
      <c r="C893" s="25"/>
      <c r="D893" s="74"/>
      <c r="E893" s="73"/>
      <c r="F893" s="25"/>
      <c r="G893" s="74"/>
    </row>
    <row r="894" spans="2:7">
      <c r="B894" s="73"/>
      <c r="C894" s="25"/>
      <c r="D894" s="74"/>
      <c r="E894" s="73"/>
      <c r="F894" s="25"/>
      <c r="G894" s="74"/>
    </row>
    <row r="895" spans="2:7">
      <c r="B895" s="73"/>
      <c r="C895" s="25"/>
      <c r="D895" s="74"/>
      <c r="E895" s="73"/>
      <c r="F895" s="25"/>
      <c r="G895" s="74"/>
    </row>
    <row r="896" spans="2:7">
      <c r="B896" s="73"/>
      <c r="C896" s="25"/>
      <c r="D896" s="74"/>
      <c r="E896" s="73"/>
      <c r="F896" s="25"/>
      <c r="G896" s="74"/>
    </row>
    <row r="897" spans="2:7">
      <c r="B897" s="73"/>
      <c r="C897" s="25"/>
      <c r="D897" s="74"/>
      <c r="E897" s="73"/>
      <c r="F897" s="25"/>
      <c r="G897" s="74"/>
    </row>
    <row r="898" spans="2:7">
      <c r="B898" s="73"/>
      <c r="C898" s="25"/>
      <c r="D898" s="74"/>
      <c r="E898" s="73"/>
      <c r="F898" s="25"/>
      <c r="G898" s="74"/>
    </row>
    <row r="899" spans="2:7">
      <c r="B899" s="73"/>
      <c r="C899" s="25"/>
      <c r="D899" s="74"/>
      <c r="E899" s="73"/>
      <c r="F899" s="25"/>
      <c r="G899" s="74"/>
    </row>
    <row r="900" spans="2:7">
      <c r="B900" s="73"/>
      <c r="C900" s="25"/>
      <c r="D900" s="74"/>
      <c r="E900" s="73"/>
      <c r="F900" s="25"/>
      <c r="G900" s="74"/>
    </row>
    <row r="901" spans="2:7">
      <c r="B901" s="73"/>
      <c r="C901" s="25"/>
      <c r="D901" s="74"/>
      <c r="E901" s="73"/>
      <c r="F901" s="25"/>
      <c r="G901" s="74"/>
    </row>
    <row r="902" spans="2:7">
      <c r="B902" s="73"/>
      <c r="C902" s="25"/>
      <c r="D902" s="74"/>
      <c r="E902" s="73"/>
      <c r="F902" s="25"/>
      <c r="G902" s="74"/>
    </row>
    <row r="903" spans="2:7">
      <c r="B903" s="73"/>
      <c r="C903" s="25"/>
      <c r="D903" s="74"/>
      <c r="E903" s="73"/>
      <c r="F903" s="25"/>
      <c r="G903" s="74"/>
    </row>
    <row r="904" spans="2:7">
      <c r="B904" s="73"/>
      <c r="C904" s="25"/>
      <c r="D904" s="74"/>
      <c r="E904" s="73"/>
      <c r="F904" s="25"/>
      <c r="G904" s="74"/>
    </row>
    <row r="905" spans="2:7">
      <c r="B905" s="73"/>
      <c r="C905" s="25"/>
      <c r="D905" s="74"/>
      <c r="E905" s="73"/>
      <c r="F905" s="25"/>
      <c r="G905" s="74"/>
    </row>
    <row r="906" spans="2:7">
      <c r="B906" s="73"/>
      <c r="C906" s="25"/>
      <c r="D906" s="74"/>
      <c r="E906" s="73"/>
      <c r="F906" s="25"/>
      <c r="G906" s="74"/>
    </row>
    <row r="907" spans="2:7">
      <c r="B907" s="73"/>
      <c r="C907" s="25"/>
      <c r="D907" s="74"/>
      <c r="E907" s="73"/>
      <c r="F907" s="25"/>
      <c r="G907" s="74"/>
    </row>
    <row r="908" spans="2:7">
      <c r="B908" s="73"/>
      <c r="C908" s="25"/>
      <c r="D908" s="74"/>
      <c r="E908" s="73"/>
      <c r="F908" s="25"/>
      <c r="G908" s="74"/>
    </row>
    <row r="909" spans="2:7">
      <c r="B909" s="73"/>
      <c r="C909" s="25"/>
      <c r="D909" s="74"/>
      <c r="E909" s="73"/>
      <c r="F909" s="25"/>
      <c r="G909" s="74"/>
    </row>
    <row r="910" spans="2:7">
      <c r="B910" s="73"/>
      <c r="C910" s="25"/>
      <c r="D910" s="74"/>
      <c r="E910" s="73"/>
      <c r="F910" s="25"/>
      <c r="G910" s="74"/>
    </row>
    <row r="911" spans="2:7">
      <c r="B911" s="73"/>
      <c r="C911" s="25"/>
      <c r="D911" s="74"/>
      <c r="E911" s="73"/>
      <c r="F911" s="25"/>
      <c r="G911" s="74"/>
    </row>
    <row r="912" spans="2:7">
      <c r="B912" s="73"/>
      <c r="C912" s="25"/>
      <c r="D912" s="74"/>
      <c r="E912" s="73"/>
      <c r="F912" s="25"/>
      <c r="G912" s="74"/>
    </row>
    <row r="913" spans="2:7">
      <c r="B913" s="73"/>
      <c r="C913" s="25"/>
      <c r="D913" s="74"/>
      <c r="E913" s="73"/>
      <c r="F913" s="25"/>
      <c r="G913" s="74"/>
    </row>
    <row r="914" spans="2:7">
      <c r="B914" s="73"/>
      <c r="C914" s="25"/>
      <c r="D914" s="74"/>
      <c r="E914" s="73"/>
      <c r="F914" s="25"/>
      <c r="G914" s="74"/>
    </row>
    <row r="915" spans="2:7">
      <c r="B915" s="73"/>
      <c r="C915" s="25"/>
      <c r="D915" s="74"/>
      <c r="E915" s="73"/>
      <c r="F915" s="25"/>
      <c r="G915" s="74"/>
    </row>
    <row r="916" spans="2:7">
      <c r="B916" s="73"/>
      <c r="C916" s="25"/>
      <c r="D916" s="74"/>
      <c r="E916" s="73"/>
      <c r="F916" s="25"/>
      <c r="G916" s="74"/>
    </row>
    <row r="917" spans="2:7">
      <c r="B917" s="73"/>
      <c r="C917" s="25"/>
      <c r="D917" s="74"/>
      <c r="E917" s="73"/>
      <c r="F917" s="25"/>
      <c r="G917" s="74"/>
    </row>
    <row r="918" spans="2:7">
      <c r="B918" s="73"/>
      <c r="C918" s="25"/>
      <c r="D918" s="74"/>
      <c r="E918" s="73"/>
      <c r="F918" s="25"/>
      <c r="G918" s="74"/>
    </row>
    <row r="919" spans="2:7">
      <c r="B919" s="73"/>
      <c r="C919" s="25"/>
      <c r="D919" s="74"/>
      <c r="E919" s="73"/>
      <c r="F919" s="25"/>
      <c r="G919" s="74"/>
    </row>
    <row r="920" spans="2:7">
      <c r="B920" s="73"/>
      <c r="C920" s="25"/>
      <c r="D920" s="74"/>
      <c r="E920" s="73"/>
      <c r="F920" s="25"/>
      <c r="G920" s="74"/>
    </row>
    <row r="921" spans="2:7">
      <c r="B921" s="73"/>
      <c r="C921" s="25"/>
      <c r="D921" s="74"/>
      <c r="E921" s="73"/>
      <c r="F921" s="25"/>
      <c r="G921" s="74"/>
    </row>
    <row r="922" spans="2:7">
      <c r="B922" s="73"/>
      <c r="C922" s="25"/>
      <c r="D922" s="74"/>
      <c r="E922" s="73"/>
      <c r="F922" s="25"/>
      <c r="G922" s="74"/>
    </row>
    <row r="923" spans="2:7">
      <c r="B923" s="73"/>
      <c r="C923" s="25"/>
      <c r="D923" s="74"/>
      <c r="E923" s="73"/>
      <c r="F923" s="25"/>
      <c r="G923" s="74"/>
    </row>
    <row r="924" spans="2:7">
      <c r="B924" s="73"/>
      <c r="C924" s="25"/>
      <c r="D924" s="74"/>
      <c r="E924" s="73"/>
      <c r="F924" s="25"/>
      <c r="G924" s="74"/>
    </row>
    <row r="925" spans="2:7">
      <c r="B925" s="73"/>
      <c r="C925" s="25"/>
      <c r="D925" s="74"/>
      <c r="E925" s="73"/>
      <c r="F925" s="25"/>
      <c r="G925" s="74"/>
    </row>
    <row r="926" spans="2:7">
      <c r="B926" s="73"/>
      <c r="C926" s="25"/>
      <c r="D926" s="74"/>
      <c r="E926" s="73"/>
      <c r="F926" s="25"/>
      <c r="G926" s="74"/>
    </row>
    <row r="927" spans="2:7">
      <c r="B927" s="73"/>
      <c r="C927" s="25"/>
      <c r="D927" s="74"/>
      <c r="E927" s="73"/>
      <c r="F927" s="25"/>
      <c r="G927" s="74"/>
    </row>
    <row r="928" spans="2:7">
      <c r="B928" s="73"/>
      <c r="C928" s="25"/>
      <c r="D928" s="74"/>
      <c r="E928" s="73"/>
      <c r="F928" s="25"/>
      <c r="G928" s="74"/>
    </row>
    <row r="929" spans="2:7">
      <c r="B929" s="73"/>
      <c r="C929" s="25"/>
      <c r="D929" s="74"/>
      <c r="E929" s="73"/>
      <c r="F929" s="25"/>
      <c r="G929" s="74"/>
    </row>
    <row r="930" spans="2:7">
      <c r="B930" s="73"/>
      <c r="C930" s="25"/>
      <c r="D930" s="74"/>
      <c r="E930" s="73"/>
      <c r="F930" s="25"/>
      <c r="G930" s="74"/>
    </row>
    <row r="931" spans="2:7">
      <c r="B931" s="73"/>
      <c r="C931" s="25"/>
      <c r="D931" s="74"/>
      <c r="E931" s="73"/>
      <c r="F931" s="25"/>
      <c r="G931" s="74"/>
    </row>
    <row r="932" spans="2:7">
      <c r="B932" s="73"/>
      <c r="C932" s="25"/>
      <c r="D932" s="74"/>
      <c r="E932" s="73"/>
      <c r="F932" s="25"/>
      <c r="G932" s="74"/>
    </row>
    <row r="933" spans="2:7">
      <c r="B933" s="73"/>
      <c r="C933" s="25"/>
      <c r="D933" s="74"/>
      <c r="E933" s="73"/>
      <c r="F933" s="25"/>
      <c r="G933" s="74"/>
    </row>
    <row r="934" spans="2:7">
      <c r="B934" s="73"/>
      <c r="C934" s="25"/>
      <c r="D934" s="74"/>
      <c r="E934" s="73"/>
      <c r="F934" s="25"/>
      <c r="G934" s="74"/>
    </row>
    <row r="935" spans="2:7">
      <c r="B935" s="73"/>
      <c r="C935" s="25"/>
      <c r="D935" s="74"/>
      <c r="E935" s="73"/>
      <c r="F935" s="25"/>
      <c r="G935" s="74"/>
    </row>
    <row r="936" spans="2:7">
      <c r="B936" s="73"/>
      <c r="C936" s="25"/>
      <c r="D936" s="74"/>
      <c r="E936" s="73"/>
      <c r="F936" s="25"/>
      <c r="G936" s="74"/>
    </row>
    <row r="937" spans="2:7">
      <c r="B937" s="73"/>
      <c r="C937" s="25"/>
      <c r="D937" s="74"/>
      <c r="E937" s="73"/>
      <c r="F937" s="25"/>
      <c r="G937" s="74"/>
    </row>
    <row r="938" spans="2:7">
      <c r="B938" s="73"/>
      <c r="C938" s="25"/>
      <c r="D938" s="74"/>
      <c r="E938" s="73"/>
      <c r="F938" s="25"/>
      <c r="G938" s="74"/>
    </row>
    <row r="939" spans="2:7">
      <c r="B939" s="73"/>
      <c r="C939" s="25"/>
      <c r="D939" s="74"/>
      <c r="E939" s="73"/>
      <c r="F939" s="25"/>
      <c r="G939" s="74"/>
    </row>
    <row r="940" spans="2:7">
      <c r="B940" s="73"/>
      <c r="C940" s="25"/>
      <c r="D940" s="74"/>
      <c r="E940" s="73"/>
      <c r="F940" s="25"/>
      <c r="G940" s="74"/>
    </row>
    <row r="941" spans="2:7">
      <c r="B941" s="73"/>
      <c r="C941" s="25"/>
      <c r="D941" s="74"/>
      <c r="E941" s="73"/>
      <c r="F941" s="25"/>
      <c r="G941" s="74"/>
    </row>
    <row r="942" spans="2:7">
      <c r="B942" s="73"/>
      <c r="C942" s="25"/>
      <c r="D942" s="74"/>
      <c r="E942" s="73"/>
      <c r="F942" s="25"/>
      <c r="G942" s="74"/>
    </row>
    <row r="943" spans="2:7">
      <c r="B943" s="73"/>
      <c r="C943" s="25"/>
      <c r="D943" s="74"/>
      <c r="E943" s="73"/>
      <c r="F943" s="25"/>
      <c r="G943" s="74"/>
    </row>
    <row r="944" spans="2:7">
      <c r="B944" s="73"/>
      <c r="C944" s="25"/>
      <c r="D944" s="74"/>
      <c r="E944" s="73"/>
      <c r="F944" s="25"/>
      <c r="G944" s="74"/>
    </row>
    <row r="945" spans="2:7">
      <c r="B945" s="73"/>
      <c r="C945" s="25"/>
      <c r="D945" s="74"/>
      <c r="E945" s="73"/>
      <c r="F945" s="25"/>
      <c r="G945" s="74"/>
    </row>
    <row r="946" spans="2:7">
      <c r="B946" s="73"/>
      <c r="C946" s="25"/>
      <c r="D946" s="74"/>
      <c r="E946" s="73"/>
      <c r="F946" s="25"/>
      <c r="G946" s="74"/>
    </row>
    <row r="947" spans="2:7">
      <c r="B947" s="73"/>
      <c r="C947" s="25"/>
      <c r="D947" s="74"/>
      <c r="E947" s="73"/>
      <c r="F947" s="25"/>
      <c r="G947" s="74"/>
    </row>
    <row r="948" spans="2:7">
      <c r="B948" s="73"/>
      <c r="C948" s="25"/>
      <c r="D948" s="74"/>
      <c r="E948" s="73"/>
      <c r="F948" s="25"/>
      <c r="G948" s="74"/>
    </row>
    <row r="949" spans="2:7">
      <c r="B949" s="73"/>
      <c r="C949" s="25"/>
      <c r="D949" s="74"/>
      <c r="E949" s="73"/>
      <c r="F949" s="25"/>
      <c r="G949" s="74"/>
    </row>
    <row r="950" spans="2:7">
      <c r="B950" s="73"/>
      <c r="C950" s="25"/>
      <c r="D950" s="74"/>
      <c r="E950" s="73"/>
      <c r="F950" s="25"/>
      <c r="G950" s="74"/>
    </row>
    <row r="951" spans="2:7">
      <c r="B951" s="73"/>
      <c r="C951" s="25"/>
      <c r="D951" s="74"/>
      <c r="E951" s="73"/>
      <c r="F951" s="25"/>
      <c r="G951" s="74"/>
    </row>
    <row r="952" spans="2:7">
      <c r="B952" s="73"/>
      <c r="C952" s="25"/>
      <c r="D952" s="74"/>
      <c r="E952" s="73"/>
      <c r="F952" s="25"/>
      <c r="G952" s="74"/>
    </row>
    <row r="953" spans="2:7">
      <c r="B953" s="73"/>
      <c r="C953" s="25"/>
      <c r="D953" s="74"/>
      <c r="E953" s="73"/>
      <c r="F953" s="25"/>
      <c r="G953" s="74"/>
    </row>
    <row r="954" spans="2:7">
      <c r="B954" s="73"/>
      <c r="C954" s="25"/>
      <c r="D954" s="74"/>
      <c r="E954" s="73"/>
      <c r="F954" s="25"/>
      <c r="G954" s="74"/>
    </row>
    <row r="955" spans="2:7">
      <c r="B955" s="73"/>
      <c r="C955" s="25"/>
      <c r="D955" s="74"/>
      <c r="E955" s="73"/>
      <c r="F955" s="25"/>
      <c r="G955" s="74"/>
    </row>
    <row r="956" spans="2:7">
      <c r="B956" s="73"/>
      <c r="C956" s="25"/>
      <c r="D956" s="74"/>
      <c r="E956" s="73"/>
      <c r="F956" s="25"/>
      <c r="G956" s="74"/>
    </row>
    <row r="957" spans="2:7">
      <c r="B957" s="73"/>
      <c r="C957" s="25"/>
      <c r="D957" s="74"/>
      <c r="E957" s="73"/>
      <c r="F957" s="25"/>
      <c r="G957" s="74"/>
    </row>
    <row r="958" spans="2:7">
      <c r="B958" s="73"/>
      <c r="C958" s="25"/>
      <c r="D958" s="74"/>
      <c r="E958" s="73"/>
      <c r="F958" s="25"/>
      <c r="G958" s="74"/>
    </row>
    <row r="959" spans="2:7">
      <c r="B959" s="73"/>
      <c r="C959" s="25"/>
      <c r="D959" s="74"/>
      <c r="E959" s="73"/>
      <c r="F959" s="25"/>
      <c r="G959" s="74"/>
    </row>
    <row r="960" spans="2:7">
      <c r="B960" s="73"/>
      <c r="C960" s="25"/>
      <c r="D960" s="74"/>
      <c r="E960" s="73"/>
      <c r="F960" s="25"/>
      <c r="G960" s="74"/>
    </row>
    <row r="961" spans="2:7">
      <c r="B961" s="73"/>
      <c r="C961" s="25"/>
      <c r="D961" s="74"/>
      <c r="E961" s="73"/>
      <c r="F961" s="25"/>
      <c r="G961" s="74"/>
    </row>
    <row r="962" spans="2:7">
      <c r="B962" s="73"/>
      <c r="C962" s="25"/>
      <c r="D962" s="74"/>
      <c r="E962" s="73"/>
      <c r="F962" s="25"/>
      <c r="G962" s="74"/>
    </row>
    <row r="963" spans="2:7">
      <c r="B963" s="73"/>
      <c r="C963" s="25"/>
      <c r="D963" s="74"/>
      <c r="E963" s="73"/>
      <c r="F963" s="25"/>
      <c r="G963" s="74"/>
    </row>
    <row r="964" spans="2:7">
      <c r="B964" s="73"/>
      <c r="C964" s="25"/>
      <c r="D964" s="74"/>
      <c r="E964" s="73"/>
      <c r="F964" s="25"/>
      <c r="G964" s="74"/>
    </row>
    <row r="965" spans="2:7">
      <c r="B965" s="73"/>
      <c r="C965" s="25"/>
      <c r="D965" s="74"/>
      <c r="E965" s="73"/>
      <c r="F965" s="25"/>
      <c r="G965" s="74"/>
    </row>
    <row r="966" spans="2:7">
      <c r="B966" s="73"/>
      <c r="C966" s="25"/>
      <c r="D966" s="74"/>
      <c r="E966" s="73"/>
      <c r="F966" s="25"/>
      <c r="G966" s="74"/>
    </row>
    <row r="967" spans="2:7">
      <c r="B967" s="73"/>
      <c r="C967" s="25"/>
      <c r="D967" s="74"/>
      <c r="E967" s="73"/>
      <c r="F967" s="25"/>
      <c r="G967" s="74"/>
    </row>
    <row r="968" spans="2:7">
      <c r="B968" s="73"/>
      <c r="C968" s="25"/>
      <c r="D968" s="74"/>
      <c r="E968" s="73"/>
      <c r="F968" s="25"/>
      <c r="G968" s="74"/>
    </row>
    <row r="969" spans="2:7">
      <c r="B969" s="73"/>
      <c r="C969" s="25"/>
      <c r="D969" s="74"/>
      <c r="E969" s="73"/>
      <c r="F969" s="25"/>
      <c r="G969" s="74"/>
    </row>
    <row r="970" spans="2:7">
      <c r="B970" s="73"/>
      <c r="C970" s="25"/>
      <c r="D970" s="74"/>
      <c r="E970" s="73"/>
      <c r="F970" s="25"/>
      <c r="G970" s="74"/>
    </row>
    <row r="971" spans="2:7">
      <c r="B971" s="73"/>
      <c r="C971" s="25"/>
      <c r="D971" s="74"/>
      <c r="E971" s="73"/>
      <c r="F971" s="25"/>
      <c r="G971" s="74"/>
    </row>
    <row r="972" spans="2:7">
      <c r="B972" s="73"/>
      <c r="C972" s="25"/>
      <c r="D972" s="74"/>
      <c r="E972" s="73"/>
      <c r="F972" s="25"/>
      <c r="G972" s="74"/>
    </row>
    <row r="973" spans="2:7">
      <c r="B973" s="73"/>
      <c r="C973" s="25"/>
      <c r="D973" s="74"/>
      <c r="E973" s="73"/>
      <c r="F973" s="25"/>
      <c r="G973" s="74"/>
    </row>
    <row r="974" spans="2:7">
      <c r="B974" s="73"/>
      <c r="C974" s="25"/>
      <c r="D974" s="74"/>
      <c r="E974" s="73"/>
      <c r="F974" s="25"/>
      <c r="G974" s="74"/>
    </row>
    <row r="975" spans="2:7">
      <c r="B975" s="73"/>
      <c r="C975" s="25"/>
      <c r="D975" s="74"/>
      <c r="E975" s="73"/>
      <c r="F975" s="25"/>
      <c r="G975" s="74"/>
    </row>
    <row r="976" spans="2:7">
      <c r="B976" s="73"/>
      <c r="C976" s="25"/>
      <c r="D976" s="74"/>
      <c r="E976" s="73"/>
      <c r="F976" s="25"/>
      <c r="G976" s="74"/>
    </row>
    <row r="977" spans="2:7">
      <c r="B977" s="73"/>
      <c r="C977" s="25"/>
      <c r="D977" s="74"/>
      <c r="E977" s="73"/>
      <c r="F977" s="25"/>
      <c r="G977" s="74"/>
    </row>
    <row r="978" spans="2:7">
      <c r="B978" s="73"/>
      <c r="C978" s="25"/>
      <c r="D978" s="74"/>
      <c r="E978" s="73"/>
      <c r="F978" s="25"/>
      <c r="G978" s="74"/>
    </row>
    <row r="979" spans="2:7">
      <c r="B979" s="73"/>
      <c r="C979" s="25"/>
      <c r="D979" s="74"/>
      <c r="E979" s="73"/>
      <c r="F979" s="25"/>
      <c r="G979" s="74"/>
    </row>
    <row r="980" spans="2:7">
      <c r="B980" s="73"/>
      <c r="C980" s="25"/>
      <c r="D980" s="74"/>
      <c r="E980" s="73"/>
      <c r="F980" s="25"/>
      <c r="G980" s="74"/>
    </row>
    <row r="981" spans="2:7">
      <c r="B981" s="73"/>
      <c r="C981" s="25"/>
      <c r="D981" s="74"/>
      <c r="E981" s="73"/>
      <c r="F981" s="25"/>
      <c r="G981" s="74"/>
    </row>
    <row r="982" spans="2:7">
      <c r="B982" s="73"/>
      <c r="C982" s="25"/>
      <c r="D982" s="74"/>
      <c r="E982" s="73"/>
      <c r="F982" s="25"/>
      <c r="G982" s="74"/>
    </row>
    <row r="983" spans="2:7">
      <c r="B983" s="73"/>
      <c r="C983" s="25"/>
      <c r="D983" s="74"/>
      <c r="E983" s="73"/>
      <c r="F983" s="25"/>
      <c r="G983" s="74"/>
    </row>
    <row r="984" spans="2:7">
      <c r="B984" s="73"/>
      <c r="C984" s="25"/>
      <c r="D984" s="74"/>
      <c r="E984" s="73"/>
      <c r="F984" s="25"/>
      <c r="G984" s="74"/>
    </row>
    <row r="985" spans="2:7">
      <c r="B985" s="73"/>
      <c r="C985" s="25"/>
      <c r="D985" s="74"/>
      <c r="E985" s="73"/>
      <c r="F985" s="25"/>
      <c r="G985" s="74"/>
    </row>
    <row r="986" spans="2:7">
      <c r="B986" s="73"/>
      <c r="C986" s="25"/>
      <c r="D986" s="74"/>
      <c r="E986" s="73"/>
      <c r="F986" s="25"/>
      <c r="G986" s="74"/>
    </row>
    <row r="987" spans="2:7">
      <c r="B987" s="73"/>
      <c r="C987" s="25"/>
      <c r="D987" s="74"/>
      <c r="E987" s="73"/>
      <c r="F987" s="25"/>
      <c r="G987" s="74"/>
    </row>
    <row r="988" spans="2:7">
      <c r="B988" s="73"/>
      <c r="C988" s="25"/>
      <c r="D988" s="74"/>
      <c r="E988" s="73"/>
      <c r="F988" s="25"/>
      <c r="G988" s="74"/>
    </row>
    <row r="989" spans="2:7">
      <c r="B989" s="73"/>
      <c r="C989" s="25"/>
      <c r="D989" s="74"/>
      <c r="E989" s="73"/>
      <c r="F989" s="25"/>
      <c r="G989" s="74"/>
    </row>
    <row r="990" spans="2:7">
      <c r="B990" s="73"/>
      <c r="C990" s="25"/>
      <c r="D990" s="74"/>
      <c r="E990" s="73"/>
      <c r="F990" s="25"/>
      <c r="G990" s="74"/>
    </row>
    <row r="991" spans="2:7">
      <c r="B991" s="73"/>
      <c r="C991" s="25"/>
      <c r="D991" s="74"/>
      <c r="E991" s="73"/>
      <c r="F991" s="25"/>
      <c r="G991" s="74"/>
    </row>
    <row r="992" spans="2:7">
      <c r="B992" s="73"/>
      <c r="C992" s="25"/>
      <c r="D992" s="74"/>
      <c r="E992" s="73"/>
      <c r="F992" s="25"/>
      <c r="G992" s="74"/>
    </row>
    <row r="993" spans="2:7">
      <c r="B993" s="73"/>
      <c r="C993" s="25"/>
      <c r="D993" s="74"/>
      <c r="E993" s="73"/>
      <c r="F993" s="25"/>
      <c r="G993" s="74"/>
    </row>
    <row r="994" spans="2:7">
      <c r="B994" s="73"/>
      <c r="C994" s="25"/>
      <c r="D994" s="74"/>
      <c r="E994" s="73"/>
      <c r="F994" s="25"/>
      <c r="G994" s="74"/>
    </row>
    <row r="995" spans="2:7">
      <c r="B995" s="73"/>
      <c r="C995" s="25"/>
      <c r="D995" s="74"/>
      <c r="E995" s="73"/>
      <c r="F995" s="25"/>
      <c r="G995" s="74"/>
    </row>
    <row r="996" spans="2:7">
      <c r="B996" s="73"/>
      <c r="C996" s="25"/>
      <c r="D996" s="74"/>
      <c r="E996" s="73"/>
      <c r="F996" s="25"/>
      <c r="G996" s="74"/>
    </row>
    <row r="997" spans="2:7">
      <c r="B997" s="73"/>
      <c r="C997" s="25"/>
      <c r="D997" s="74"/>
      <c r="E997" s="73"/>
      <c r="F997" s="25"/>
      <c r="G997" s="74"/>
    </row>
    <row r="998" spans="2:7">
      <c r="B998" s="73"/>
      <c r="C998" s="25"/>
      <c r="D998" s="74"/>
      <c r="E998" s="73"/>
      <c r="F998" s="25"/>
      <c r="G998" s="74"/>
    </row>
    <row r="999" spans="2:7">
      <c r="B999" s="73"/>
      <c r="C999" s="25"/>
      <c r="D999" s="74"/>
      <c r="E999" s="73"/>
      <c r="F999" s="25"/>
      <c r="G999" s="74"/>
    </row>
    <row r="1000" spans="2:7">
      <c r="B1000" s="73"/>
      <c r="C1000" s="25"/>
      <c r="D1000" s="74"/>
      <c r="E1000" s="73"/>
      <c r="F1000" s="25"/>
      <c r="G1000" s="74"/>
    </row>
    <row r="1001" spans="2:7">
      <c r="B1001" s="73"/>
      <c r="C1001" s="25"/>
      <c r="D1001" s="74"/>
      <c r="E1001" s="73"/>
      <c r="F1001" s="25"/>
      <c r="G1001" s="74"/>
    </row>
    <row r="1002" spans="2:7">
      <c r="B1002" s="73"/>
      <c r="C1002" s="25"/>
      <c r="D1002" s="74"/>
      <c r="E1002" s="73"/>
      <c r="F1002" s="25"/>
      <c r="G1002" s="74"/>
    </row>
    <row r="1003" spans="2:7">
      <c r="B1003" s="73"/>
      <c r="C1003" s="25"/>
      <c r="D1003" s="74"/>
      <c r="E1003" s="73"/>
      <c r="F1003" s="25"/>
      <c r="G1003" s="74"/>
    </row>
    <row r="1004" spans="2:7">
      <c r="B1004" s="73"/>
      <c r="C1004" s="25"/>
      <c r="D1004" s="74"/>
      <c r="E1004" s="73"/>
      <c r="F1004" s="25"/>
      <c r="G1004" s="74"/>
    </row>
    <row r="1005" spans="2:7">
      <c r="B1005" s="73"/>
      <c r="C1005" s="25"/>
      <c r="D1005" s="74"/>
      <c r="E1005" s="73"/>
      <c r="F1005" s="25"/>
      <c r="G1005" s="74"/>
    </row>
    <row r="1006" spans="2:7">
      <c r="B1006" s="73"/>
      <c r="C1006" s="25"/>
      <c r="D1006" s="74"/>
      <c r="E1006" s="73"/>
      <c r="F1006" s="25"/>
      <c r="G1006" s="74"/>
    </row>
    <row r="1007" spans="2:7">
      <c r="B1007" s="73"/>
      <c r="C1007" s="25"/>
      <c r="D1007" s="74"/>
      <c r="E1007" s="73"/>
      <c r="F1007" s="25"/>
      <c r="G1007" s="74"/>
    </row>
    <row r="1008" spans="2:7">
      <c r="B1008" s="73"/>
      <c r="C1008" s="25"/>
      <c r="D1008" s="74"/>
      <c r="E1008" s="73"/>
      <c r="F1008" s="25"/>
      <c r="G1008" s="74"/>
    </row>
    <row r="1009" spans="2:7">
      <c r="B1009" s="73"/>
      <c r="C1009" s="25"/>
      <c r="D1009" s="74"/>
      <c r="E1009" s="73"/>
      <c r="F1009" s="25"/>
      <c r="G1009" s="74"/>
    </row>
    <row r="1010" spans="2:7">
      <c r="B1010" s="73"/>
      <c r="C1010" s="25"/>
      <c r="D1010" s="74"/>
      <c r="E1010" s="73"/>
      <c r="F1010" s="25"/>
      <c r="G1010" s="74"/>
    </row>
    <row r="1011" spans="2:7">
      <c r="B1011" s="73"/>
      <c r="C1011" s="25"/>
      <c r="D1011" s="74"/>
      <c r="E1011" s="73"/>
      <c r="F1011" s="25"/>
      <c r="G1011" s="74"/>
    </row>
    <row r="1012" spans="2:7">
      <c r="B1012" s="73"/>
      <c r="C1012" s="25"/>
      <c r="D1012" s="74"/>
      <c r="E1012" s="73"/>
      <c r="F1012" s="25"/>
      <c r="G1012" s="74"/>
    </row>
    <row r="1013" spans="2:7">
      <c r="B1013" s="73"/>
      <c r="C1013" s="25"/>
      <c r="D1013" s="74"/>
      <c r="E1013" s="73"/>
      <c r="F1013" s="25"/>
      <c r="G1013" s="74"/>
    </row>
    <row r="1014" spans="2:7">
      <c r="B1014" s="73"/>
      <c r="C1014" s="25"/>
      <c r="D1014" s="74"/>
      <c r="E1014" s="73"/>
      <c r="F1014" s="25"/>
      <c r="G1014" s="74"/>
    </row>
    <row r="1015" spans="2:7">
      <c r="B1015" s="73"/>
      <c r="C1015" s="25"/>
      <c r="D1015" s="74"/>
      <c r="E1015" s="73"/>
      <c r="F1015" s="25"/>
      <c r="G1015" s="74"/>
    </row>
    <row r="1016" spans="2:7">
      <c r="B1016" s="73"/>
      <c r="C1016" s="25"/>
      <c r="D1016" s="74"/>
      <c r="E1016" s="73"/>
      <c r="F1016" s="25"/>
      <c r="G1016" s="74"/>
    </row>
    <row r="1017" spans="2:7">
      <c r="B1017" s="73"/>
      <c r="C1017" s="25"/>
      <c r="D1017" s="74"/>
      <c r="E1017" s="73"/>
      <c r="F1017" s="25"/>
      <c r="G1017" s="74"/>
    </row>
    <row r="1018" spans="2:7">
      <c r="B1018" s="73"/>
      <c r="C1018" s="25"/>
      <c r="D1018" s="74"/>
      <c r="E1018" s="73"/>
      <c r="F1018" s="25"/>
      <c r="G1018" s="74"/>
    </row>
    <row r="1019" spans="2:7">
      <c r="B1019" s="73"/>
      <c r="C1019" s="25"/>
      <c r="D1019" s="74"/>
      <c r="E1019" s="73"/>
      <c r="F1019" s="25"/>
      <c r="G1019" s="74"/>
    </row>
    <row r="1020" spans="2:7">
      <c r="B1020" s="73"/>
      <c r="C1020" s="25"/>
      <c r="D1020" s="74"/>
      <c r="E1020" s="73"/>
      <c r="F1020" s="25"/>
      <c r="G1020" s="74"/>
    </row>
    <row r="1021" spans="2:7">
      <c r="B1021" s="73"/>
      <c r="C1021" s="25"/>
      <c r="D1021" s="74"/>
      <c r="E1021" s="73"/>
      <c r="F1021" s="25"/>
      <c r="G1021" s="74"/>
    </row>
    <row r="1022" spans="2:7">
      <c r="B1022" s="73"/>
      <c r="C1022" s="25"/>
      <c r="D1022" s="74"/>
      <c r="E1022" s="73"/>
      <c r="F1022" s="25"/>
      <c r="G1022" s="74"/>
    </row>
    <row r="1023" spans="2:7">
      <c r="B1023" s="73"/>
      <c r="C1023" s="25"/>
      <c r="D1023" s="74"/>
      <c r="E1023" s="73"/>
      <c r="F1023" s="25"/>
      <c r="G1023" s="74"/>
    </row>
    <row r="1024" spans="2:7">
      <c r="B1024" s="73"/>
      <c r="C1024" s="25"/>
      <c r="D1024" s="74"/>
      <c r="E1024" s="73"/>
      <c r="F1024" s="25"/>
      <c r="G1024" s="74"/>
    </row>
    <row r="1025" spans="2:7">
      <c r="B1025" s="73"/>
      <c r="C1025" s="25"/>
      <c r="D1025" s="74"/>
      <c r="E1025" s="73"/>
      <c r="F1025" s="25"/>
      <c r="G1025" s="74"/>
    </row>
    <row r="1026" spans="2:7">
      <c r="B1026" s="73"/>
      <c r="C1026" s="25"/>
      <c r="D1026" s="74"/>
      <c r="E1026" s="73"/>
      <c r="F1026" s="25"/>
      <c r="G1026" s="74"/>
    </row>
    <row r="1027" spans="2:7">
      <c r="B1027" s="73"/>
      <c r="C1027" s="25"/>
      <c r="D1027" s="74"/>
      <c r="E1027" s="73"/>
      <c r="F1027" s="25"/>
      <c r="G1027" s="74"/>
    </row>
    <row r="1028" spans="2:7">
      <c r="B1028" s="73"/>
      <c r="C1028" s="25"/>
      <c r="D1028" s="74"/>
      <c r="E1028" s="73"/>
      <c r="F1028" s="25"/>
      <c r="G1028" s="74"/>
    </row>
    <row r="1029" spans="2:7">
      <c r="B1029" s="73"/>
      <c r="C1029" s="25"/>
      <c r="D1029" s="74"/>
      <c r="E1029" s="73"/>
      <c r="F1029" s="25"/>
      <c r="G1029" s="74"/>
    </row>
    <row r="1030" spans="2:7">
      <c r="B1030" s="73"/>
      <c r="C1030" s="25"/>
      <c r="D1030" s="74"/>
      <c r="E1030" s="73"/>
      <c r="F1030" s="25"/>
      <c r="G1030" s="74"/>
    </row>
    <row r="1031" spans="2:7">
      <c r="B1031" s="73"/>
      <c r="C1031" s="25"/>
      <c r="D1031" s="74"/>
      <c r="E1031" s="73"/>
      <c r="F1031" s="25"/>
      <c r="G1031" s="74"/>
    </row>
    <row r="1032" spans="2:7">
      <c r="B1032" s="73"/>
      <c r="C1032" s="25"/>
      <c r="D1032" s="74"/>
      <c r="E1032" s="73"/>
      <c r="F1032" s="25"/>
      <c r="G1032" s="74"/>
    </row>
    <row r="1033" spans="2:7">
      <c r="B1033" s="73"/>
      <c r="C1033" s="25"/>
      <c r="D1033" s="74"/>
      <c r="E1033" s="73"/>
      <c r="F1033" s="25"/>
      <c r="G1033" s="74"/>
    </row>
    <row r="1034" spans="2:7">
      <c r="B1034" s="73"/>
      <c r="C1034" s="25"/>
      <c r="D1034" s="74"/>
      <c r="E1034" s="73"/>
      <c r="F1034" s="25"/>
      <c r="G1034" s="74"/>
    </row>
    <row r="1035" spans="2:7">
      <c r="B1035" s="73"/>
      <c r="C1035" s="25"/>
      <c r="D1035" s="74"/>
      <c r="E1035" s="73"/>
      <c r="F1035" s="25"/>
      <c r="G1035" s="74"/>
    </row>
    <row r="1036" spans="2:7">
      <c r="B1036" s="73"/>
      <c r="C1036" s="25"/>
      <c r="D1036" s="74"/>
      <c r="E1036" s="73"/>
      <c r="F1036" s="25"/>
      <c r="G1036" s="74"/>
    </row>
    <row r="1037" spans="2:7">
      <c r="B1037" s="73"/>
      <c r="C1037" s="25"/>
      <c r="D1037" s="74"/>
      <c r="E1037" s="73"/>
      <c r="F1037" s="25"/>
      <c r="G1037" s="74"/>
    </row>
    <row r="1038" spans="2:7">
      <c r="B1038" s="73"/>
      <c r="C1038" s="25"/>
      <c r="D1038" s="74"/>
      <c r="E1038" s="73"/>
      <c r="F1038" s="25"/>
      <c r="G1038" s="74"/>
    </row>
    <row r="1039" spans="2:7">
      <c r="B1039" s="73"/>
      <c r="C1039" s="25"/>
      <c r="D1039" s="74"/>
      <c r="E1039" s="73"/>
      <c r="F1039" s="25"/>
      <c r="G1039" s="74"/>
    </row>
    <row r="1040" spans="2:7">
      <c r="B1040" s="73"/>
      <c r="C1040" s="25"/>
      <c r="D1040" s="74"/>
      <c r="E1040" s="73"/>
      <c r="F1040" s="25"/>
      <c r="G1040" s="74"/>
    </row>
    <row r="1041" spans="2:7">
      <c r="B1041" s="73"/>
      <c r="C1041" s="25"/>
      <c r="D1041" s="74"/>
      <c r="E1041" s="73"/>
      <c r="F1041" s="25"/>
      <c r="G1041" s="74"/>
    </row>
    <row r="1042" spans="2:7">
      <c r="B1042" s="73"/>
      <c r="C1042" s="25"/>
      <c r="D1042" s="74"/>
      <c r="E1042" s="73"/>
      <c r="F1042" s="25"/>
      <c r="G1042" s="74"/>
    </row>
    <row r="1043" spans="2:7">
      <c r="B1043" s="73"/>
      <c r="C1043" s="25"/>
      <c r="D1043" s="74"/>
      <c r="E1043" s="73"/>
      <c r="F1043" s="25"/>
      <c r="G1043" s="74"/>
    </row>
    <row r="1044" spans="2:7">
      <c r="B1044" s="73"/>
      <c r="C1044" s="25"/>
      <c r="D1044" s="74"/>
      <c r="E1044" s="73"/>
      <c r="F1044" s="25"/>
      <c r="G1044" s="74"/>
    </row>
    <row r="1045" spans="2:7">
      <c r="B1045" s="73"/>
      <c r="C1045" s="25"/>
      <c r="D1045" s="74"/>
      <c r="E1045" s="73"/>
      <c r="F1045" s="25"/>
      <c r="G1045" s="74"/>
    </row>
    <row r="1046" spans="2:7">
      <c r="B1046" s="73"/>
      <c r="C1046" s="25"/>
      <c r="D1046" s="74"/>
      <c r="E1046" s="73"/>
      <c r="F1046" s="25"/>
      <c r="G1046" s="74"/>
    </row>
    <row r="1047" spans="2:7">
      <c r="B1047" s="73"/>
      <c r="C1047" s="25"/>
      <c r="D1047" s="74"/>
      <c r="E1047" s="73"/>
      <c r="F1047" s="25"/>
      <c r="G1047" s="74"/>
    </row>
    <row r="1048" spans="2:7">
      <c r="B1048" s="73"/>
      <c r="C1048" s="25"/>
      <c r="D1048" s="74"/>
      <c r="E1048" s="73"/>
      <c r="F1048" s="25"/>
      <c r="G1048" s="74"/>
    </row>
    <row r="1049" spans="2:7">
      <c r="B1049" s="73"/>
      <c r="C1049" s="25"/>
      <c r="D1049" s="74"/>
      <c r="E1049" s="73"/>
      <c r="F1049" s="25"/>
      <c r="G1049" s="74"/>
    </row>
    <row r="1050" spans="2:7">
      <c r="B1050" s="73"/>
      <c r="C1050" s="25"/>
      <c r="D1050" s="74"/>
      <c r="E1050" s="73"/>
      <c r="F1050" s="25"/>
      <c r="G1050" s="74"/>
    </row>
    <row r="1051" spans="2:7">
      <c r="B1051" s="73"/>
      <c r="C1051" s="25"/>
      <c r="D1051" s="74"/>
      <c r="E1051" s="73"/>
      <c r="F1051" s="25"/>
      <c r="G1051" s="74"/>
    </row>
    <row r="1052" spans="2:7">
      <c r="B1052" s="73"/>
      <c r="C1052" s="25"/>
      <c r="D1052" s="74"/>
      <c r="E1052" s="73"/>
      <c r="F1052" s="25"/>
      <c r="G1052" s="74"/>
    </row>
    <row r="1053" spans="2:7">
      <c r="B1053" s="73"/>
      <c r="C1053" s="25"/>
      <c r="D1053" s="74"/>
      <c r="E1053" s="73"/>
      <c r="F1053" s="25"/>
      <c r="G1053" s="74"/>
    </row>
    <row r="1054" spans="2:7">
      <c r="B1054" s="73"/>
      <c r="C1054" s="25"/>
      <c r="D1054" s="74"/>
      <c r="E1054" s="73"/>
      <c r="F1054" s="25"/>
      <c r="G1054" s="74"/>
    </row>
    <row r="1055" spans="2:7">
      <c r="B1055" s="73"/>
      <c r="C1055" s="25"/>
      <c r="D1055" s="74"/>
      <c r="E1055" s="73"/>
      <c r="F1055" s="25"/>
      <c r="G1055" s="74"/>
    </row>
    <row r="1056" spans="2:7">
      <c r="B1056" s="73"/>
      <c r="C1056" s="25"/>
      <c r="D1056" s="74"/>
      <c r="E1056" s="73"/>
      <c r="F1056" s="25"/>
      <c r="G1056" s="74"/>
    </row>
    <row r="1057" spans="2:7">
      <c r="B1057" s="73"/>
      <c r="C1057" s="25"/>
      <c r="D1057" s="74"/>
      <c r="E1057" s="73"/>
      <c r="F1057" s="25"/>
      <c r="G1057" s="74"/>
    </row>
    <row r="1058" spans="2:7">
      <c r="B1058" s="73"/>
      <c r="C1058" s="25"/>
      <c r="D1058" s="74"/>
      <c r="E1058" s="73"/>
      <c r="F1058" s="25"/>
      <c r="G1058" s="74"/>
    </row>
    <row r="1059" spans="2:7">
      <c r="B1059" s="73"/>
      <c r="C1059" s="25"/>
      <c r="D1059" s="74"/>
      <c r="E1059" s="73"/>
      <c r="F1059" s="25"/>
      <c r="G1059" s="74"/>
    </row>
    <row r="1060" spans="2:7">
      <c r="B1060" s="73"/>
      <c r="C1060" s="25"/>
      <c r="D1060" s="74"/>
      <c r="E1060" s="73"/>
      <c r="F1060" s="25"/>
      <c r="G1060" s="74"/>
    </row>
    <row r="1061" spans="2:7">
      <c r="B1061" s="73"/>
      <c r="C1061" s="25"/>
      <c r="D1061" s="74"/>
      <c r="E1061" s="73"/>
      <c r="F1061" s="25"/>
      <c r="G1061" s="74"/>
    </row>
    <row r="1062" spans="2:7">
      <c r="B1062" s="73"/>
      <c r="C1062" s="25"/>
      <c r="D1062" s="74"/>
      <c r="E1062" s="73"/>
      <c r="F1062" s="25"/>
      <c r="G1062" s="74"/>
    </row>
    <row r="1063" spans="2:7">
      <c r="B1063" s="73"/>
      <c r="C1063" s="25"/>
      <c r="D1063" s="74"/>
      <c r="E1063" s="73"/>
      <c r="F1063" s="25"/>
      <c r="G1063" s="74"/>
    </row>
    <row r="1064" spans="2:7">
      <c r="B1064" s="73"/>
      <c r="C1064" s="25"/>
      <c r="D1064" s="74"/>
      <c r="E1064" s="73"/>
      <c r="F1064" s="25"/>
      <c r="G1064" s="74"/>
    </row>
    <row r="1065" spans="2:7">
      <c r="B1065" s="73"/>
      <c r="C1065" s="25"/>
      <c r="D1065" s="74"/>
      <c r="E1065" s="73"/>
      <c r="F1065" s="25"/>
      <c r="G1065" s="74"/>
    </row>
    <row r="1066" spans="2:7">
      <c r="B1066" s="73"/>
      <c r="C1066" s="25"/>
      <c r="D1066" s="74"/>
      <c r="E1066" s="73"/>
      <c r="F1066" s="25"/>
      <c r="G1066" s="74"/>
    </row>
    <row r="1067" spans="2:7">
      <c r="B1067" s="73"/>
      <c r="C1067" s="25"/>
      <c r="D1067" s="74"/>
      <c r="E1067" s="73"/>
      <c r="F1067" s="25"/>
      <c r="G1067" s="74"/>
    </row>
    <row r="1068" spans="2:7">
      <c r="B1068" s="73"/>
      <c r="C1068" s="25"/>
      <c r="D1068" s="74"/>
      <c r="E1068" s="73"/>
      <c r="F1068" s="25"/>
      <c r="G1068" s="74"/>
    </row>
    <row r="1069" spans="2:7">
      <c r="B1069" s="73"/>
      <c r="C1069" s="25"/>
      <c r="D1069" s="74"/>
      <c r="E1069" s="73"/>
      <c r="F1069" s="25"/>
      <c r="G1069" s="74"/>
    </row>
    <row r="1070" spans="2:7">
      <c r="B1070" s="73"/>
      <c r="C1070" s="25"/>
      <c r="D1070" s="74"/>
      <c r="E1070" s="73"/>
      <c r="F1070" s="25"/>
      <c r="G1070" s="74"/>
    </row>
    <row r="1071" spans="2:7">
      <c r="B1071" s="73"/>
      <c r="C1071" s="25"/>
      <c r="D1071" s="74"/>
      <c r="E1071" s="73"/>
      <c r="F1071" s="25"/>
      <c r="G1071" s="74"/>
    </row>
    <row r="1072" spans="2:7">
      <c r="B1072" s="73"/>
      <c r="C1072" s="25"/>
      <c r="D1072" s="74"/>
      <c r="E1072" s="73"/>
      <c r="F1072" s="25"/>
      <c r="G1072" s="74"/>
    </row>
    <row r="1073" spans="2:7">
      <c r="B1073" s="73"/>
      <c r="C1073" s="25"/>
      <c r="D1073" s="74"/>
      <c r="E1073" s="73"/>
      <c r="F1073" s="25"/>
      <c r="G1073" s="74"/>
    </row>
    <row r="1074" spans="2:7">
      <c r="B1074" s="73"/>
      <c r="C1074" s="25"/>
      <c r="D1074" s="74"/>
      <c r="E1074" s="73"/>
      <c r="F1074" s="25"/>
      <c r="G1074" s="74"/>
    </row>
    <row r="1075" spans="2:7">
      <c r="B1075" s="73"/>
      <c r="C1075" s="25"/>
      <c r="D1075" s="74"/>
      <c r="E1075" s="73"/>
      <c r="F1075" s="25"/>
      <c r="G1075" s="74"/>
    </row>
    <row r="1076" spans="2:7">
      <c r="B1076" s="73"/>
      <c r="C1076" s="25"/>
      <c r="D1076" s="74"/>
      <c r="E1076" s="73"/>
      <c r="F1076" s="25"/>
      <c r="G1076" s="74"/>
    </row>
    <row r="1077" spans="2:7">
      <c r="B1077" s="73"/>
      <c r="C1077" s="25"/>
      <c r="D1077" s="74"/>
      <c r="E1077" s="73"/>
      <c r="F1077" s="25"/>
      <c r="G1077" s="74"/>
    </row>
    <row r="1078" spans="2:7">
      <c r="B1078" s="73"/>
      <c r="C1078" s="25"/>
      <c r="D1078" s="74"/>
      <c r="E1078" s="73"/>
      <c r="F1078" s="25"/>
      <c r="G1078" s="74"/>
    </row>
    <row r="1079" spans="2:7">
      <c r="B1079" s="73"/>
      <c r="C1079" s="25"/>
      <c r="D1079" s="74"/>
      <c r="E1079" s="73"/>
      <c r="F1079" s="25"/>
      <c r="G1079" s="74"/>
    </row>
    <row r="1080" spans="2:7">
      <c r="B1080" s="73"/>
      <c r="C1080" s="25"/>
      <c r="D1080" s="74"/>
      <c r="E1080" s="73"/>
      <c r="F1080" s="25"/>
      <c r="G1080" s="74"/>
    </row>
    <row r="1081" spans="2:7">
      <c r="B1081" s="73"/>
      <c r="C1081" s="25"/>
      <c r="D1081" s="74"/>
      <c r="E1081" s="73"/>
      <c r="F1081" s="25"/>
      <c r="G1081" s="74"/>
    </row>
    <row r="1082" spans="2:7">
      <c r="B1082" s="73"/>
      <c r="C1082" s="25"/>
      <c r="D1082" s="74"/>
      <c r="E1082" s="73"/>
      <c r="F1082" s="25"/>
      <c r="G1082" s="74"/>
    </row>
    <row r="1083" spans="2:7">
      <c r="B1083" s="73"/>
      <c r="C1083" s="25"/>
      <c r="D1083" s="74"/>
      <c r="E1083" s="73"/>
      <c r="F1083" s="25"/>
      <c r="G1083" s="74"/>
    </row>
    <row r="1084" spans="2:7">
      <c r="B1084" s="73"/>
      <c r="C1084" s="25"/>
      <c r="D1084" s="74"/>
      <c r="E1084" s="73"/>
      <c r="F1084" s="25"/>
      <c r="G1084" s="74"/>
    </row>
    <row r="1085" spans="2:7">
      <c r="B1085" s="73"/>
      <c r="C1085" s="25"/>
      <c r="D1085" s="74"/>
      <c r="E1085" s="73"/>
      <c r="F1085" s="25"/>
      <c r="G1085" s="74"/>
    </row>
    <row r="1086" spans="2:7">
      <c r="B1086" s="73"/>
      <c r="C1086" s="25"/>
      <c r="D1086" s="74"/>
      <c r="E1086" s="73"/>
      <c r="F1086" s="25"/>
      <c r="G1086" s="74"/>
    </row>
    <row r="1087" spans="2:7">
      <c r="B1087" s="73"/>
      <c r="C1087" s="25"/>
      <c r="D1087" s="74"/>
      <c r="E1087" s="73"/>
      <c r="F1087" s="25"/>
      <c r="G1087" s="74"/>
    </row>
    <row r="1088" spans="2:7">
      <c r="B1088" s="73"/>
      <c r="C1088" s="25"/>
      <c r="D1088" s="74"/>
      <c r="E1088" s="73"/>
      <c r="F1088" s="25"/>
      <c r="G1088" s="74"/>
    </row>
    <row r="1089" spans="2:7">
      <c r="B1089" s="73"/>
      <c r="C1089" s="25"/>
      <c r="D1089" s="74"/>
      <c r="E1089" s="73"/>
      <c r="F1089" s="25"/>
      <c r="G1089" s="74"/>
    </row>
    <row r="1090" spans="2:7">
      <c r="B1090" s="73"/>
      <c r="C1090" s="25"/>
      <c r="D1090" s="74"/>
      <c r="E1090" s="73"/>
      <c r="F1090" s="25"/>
      <c r="G1090" s="74"/>
    </row>
    <row r="1091" spans="2:7">
      <c r="B1091" s="73"/>
      <c r="C1091" s="25"/>
      <c r="D1091" s="74"/>
      <c r="E1091" s="73"/>
      <c r="F1091" s="25"/>
      <c r="G1091" s="74"/>
    </row>
    <row r="1092" spans="2:7">
      <c r="B1092" s="73"/>
      <c r="C1092" s="25"/>
      <c r="D1092" s="74"/>
      <c r="E1092" s="73"/>
      <c r="F1092" s="25"/>
      <c r="G1092" s="74"/>
    </row>
    <row r="1093" spans="2:7">
      <c r="B1093" s="73"/>
      <c r="C1093" s="25"/>
      <c r="D1093" s="74"/>
      <c r="E1093" s="73"/>
      <c r="F1093" s="25"/>
      <c r="G1093" s="74"/>
    </row>
    <row r="1094" spans="2:7">
      <c r="B1094" s="73"/>
      <c r="C1094" s="25"/>
      <c r="D1094" s="74"/>
      <c r="E1094" s="73"/>
      <c r="F1094" s="25"/>
      <c r="G1094" s="74"/>
    </row>
    <row r="1095" spans="2:7">
      <c r="B1095" s="73"/>
      <c r="C1095" s="25"/>
      <c r="D1095" s="74"/>
      <c r="E1095" s="73"/>
      <c r="F1095" s="25"/>
      <c r="G1095" s="74"/>
    </row>
    <row r="1096" spans="2:7">
      <c r="B1096" s="73"/>
      <c r="C1096" s="25"/>
      <c r="D1096" s="74"/>
      <c r="E1096" s="73"/>
      <c r="F1096" s="25"/>
      <c r="G1096" s="74"/>
    </row>
    <row r="1097" spans="2:7">
      <c r="B1097" s="73"/>
      <c r="C1097" s="25"/>
      <c r="D1097" s="74"/>
      <c r="E1097" s="73"/>
      <c r="F1097" s="25"/>
      <c r="G1097" s="74"/>
    </row>
    <row r="1098" spans="2:7">
      <c r="B1098" s="73"/>
      <c r="C1098" s="25"/>
      <c r="D1098" s="74"/>
      <c r="E1098" s="73"/>
      <c r="F1098" s="25"/>
      <c r="G1098" s="74"/>
    </row>
    <row r="1099" spans="2:7">
      <c r="B1099" s="73"/>
      <c r="C1099" s="25"/>
      <c r="D1099" s="74"/>
      <c r="E1099" s="73"/>
      <c r="F1099" s="25"/>
      <c r="G1099" s="74"/>
    </row>
    <row r="1100" spans="2:7">
      <c r="B1100" s="73"/>
      <c r="C1100" s="25"/>
      <c r="D1100" s="74"/>
      <c r="E1100" s="73"/>
      <c r="F1100" s="25"/>
      <c r="G1100" s="74"/>
    </row>
    <row r="1101" spans="2:7">
      <c r="B1101" s="73"/>
      <c r="C1101" s="25"/>
      <c r="D1101" s="74"/>
      <c r="E1101" s="73"/>
      <c r="F1101" s="25"/>
      <c r="G1101" s="74"/>
    </row>
    <row r="1102" spans="2:7">
      <c r="B1102" s="73"/>
      <c r="C1102" s="25"/>
      <c r="D1102" s="74"/>
      <c r="E1102" s="73"/>
      <c r="F1102" s="25"/>
      <c r="G1102" s="74"/>
    </row>
    <row r="1103" spans="2:7">
      <c r="B1103" s="73"/>
      <c r="C1103" s="25"/>
      <c r="D1103" s="74"/>
      <c r="E1103" s="73"/>
      <c r="F1103" s="25"/>
      <c r="G1103" s="74"/>
    </row>
    <row r="1104" spans="2:7">
      <c r="B1104" s="73"/>
      <c r="C1104" s="25"/>
      <c r="D1104" s="74"/>
      <c r="E1104" s="73"/>
      <c r="F1104" s="25"/>
      <c r="G1104" s="74"/>
    </row>
    <row r="1105" spans="2:7">
      <c r="B1105" s="73"/>
      <c r="C1105" s="25"/>
      <c r="D1105" s="74"/>
      <c r="E1105" s="73"/>
      <c r="F1105" s="25"/>
      <c r="G1105" s="74"/>
    </row>
    <row r="1106" spans="2:7">
      <c r="B1106" s="73"/>
      <c r="C1106" s="25"/>
      <c r="D1106" s="74"/>
      <c r="E1106" s="73"/>
      <c r="F1106" s="25"/>
      <c r="G1106" s="74"/>
    </row>
    <row r="1107" spans="2:7">
      <c r="B1107" s="73"/>
      <c r="C1107" s="25"/>
      <c r="D1107" s="74"/>
      <c r="E1107" s="73"/>
      <c r="F1107" s="25"/>
      <c r="G1107" s="74"/>
    </row>
    <row r="1108" spans="2:7">
      <c r="B1108" s="73"/>
      <c r="C1108" s="25"/>
      <c r="D1108" s="74"/>
      <c r="E1108" s="73"/>
      <c r="F1108" s="25"/>
      <c r="G1108" s="74"/>
    </row>
    <row r="1109" spans="2:7">
      <c r="B1109" s="73"/>
      <c r="C1109" s="25"/>
      <c r="D1109" s="74"/>
      <c r="E1109" s="73"/>
      <c r="F1109" s="25"/>
      <c r="G1109" s="74"/>
    </row>
    <row r="1110" spans="2:7">
      <c r="B1110" s="73"/>
      <c r="C1110" s="25"/>
      <c r="D1110" s="74"/>
      <c r="E1110" s="73"/>
      <c r="F1110" s="25"/>
      <c r="G1110" s="74"/>
    </row>
    <row r="1111" spans="2:7">
      <c r="B1111" s="73"/>
      <c r="C1111" s="25"/>
      <c r="D1111" s="74"/>
      <c r="E1111" s="73"/>
      <c r="F1111" s="25"/>
      <c r="G1111" s="74"/>
    </row>
    <row r="1112" spans="2:7">
      <c r="B1112" s="73"/>
      <c r="C1112" s="25"/>
      <c r="D1112" s="74"/>
      <c r="E1112" s="73"/>
      <c r="F1112" s="25"/>
      <c r="G1112" s="74"/>
    </row>
    <row r="1113" spans="2:7">
      <c r="B1113" s="73"/>
      <c r="C1113" s="25"/>
      <c r="D1113" s="74"/>
      <c r="E1113" s="73"/>
      <c r="F1113" s="25"/>
      <c r="G1113" s="74"/>
    </row>
    <row r="1114" spans="2:7">
      <c r="B1114" s="73"/>
      <c r="C1114" s="25"/>
      <c r="D1114" s="74"/>
      <c r="E1114" s="73"/>
      <c r="F1114" s="25"/>
      <c r="G1114" s="74"/>
    </row>
    <row r="1115" spans="2:7">
      <c r="B1115" s="73"/>
      <c r="C1115" s="25"/>
      <c r="D1115" s="74"/>
      <c r="E1115" s="73"/>
      <c r="F1115" s="25"/>
      <c r="G1115" s="74"/>
    </row>
    <row r="1116" spans="2:7">
      <c r="B1116" s="73"/>
      <c r="C1116" s="25"/>
      <c r="D1116" s="74"/>
      <c r="E1116" s="73"/>
      <c r="F1116" s="25"/>
      <c r="G1116" s="74"/>
    </row>
    <row r="1117" spans="2:7">
      <c r="B1117" s="73"/>
      <c r="C1117" s="25"/>
      <c r="D1117" s="74"/>
      <c r="E1117" s="73"/>
      <c r="F1117" s="25"/>
      <c r="G1117" s="74"/>
    </row>
    <row r="1118" spans="2:7">
      <c r="B1118" s="73"/>
      <c r="C1118" s="25"/>
      <c r="D1118" s="74"/>
      <c r="E1118" s="73"/>
      <c r="F1118" s="25"/>
      <c r="G1118" s="74"/>
    </row>
    <row r="1119" spans="2:7">
      <c r="B1119" s="73"/>
      <c r="C1119" s="25"/>
      <c r="D1119" s="74"/>
      <c r="E1119" s="73"/>
      <c r="F1119" s="25"/>
      <c r="G1119" s="74"/>
    </row>
    <row r="1120" spans="2:7">
      <c r="B1120" s="73"/>
      <c r="C1120" s="25"/>
      <c r="D1120" s="74"/>
      <c r="E1120" s="73"/>
      <c r="F1120" s="25"/>
      <c r="G1120" s="74"/>
    </row>
    <row r="1121" spans="2:7">
      <c r="B1121" s="73"/>
      <c r="C1121" s="25"/>
      <c r="D1121" s="74"/>
      <c r="E1121" s="73"/>
      <c r="F1121" s="25"/>
      <c r="G1121" s="74"/>
    </row>
    <row r="1122" spans="2:7">
      <c r="B1122" s="73"/>
      <c r="C1122" s="25"/>
      <c r="D1122" s="74"/>
      <c r="E1122" s="73"/>
      <c r="F1122" s="25"/>
      <c r="G1122" s="74"/>
    </row>
    <row r="1123" spans="2:7">
      <c r="B1123" s="73"/>
      <c r="C1123" s="25"/>
      <c r="D1123" s="74"/>
      <c r="E1123" s="73"/>
      <c r="F1123" s="25"/>
      <c r="G1123" s="74"/>
    </row>
    <row r="1124" spans="2:7">
      <c r="B1124" s="73"/>
      <c r="C1124" s="25"/>
      <c r="D1124" s="74"/>
      <c r="E1124" s="73"/>
      <c r="F1124" s="25"/>
      <c r="G1124" s="74"/>
    </row>
    <row r="1125" spans="2:7">
      <c r="B1125" s="73"/>
      <c r="C1125" s="25"/>
      <c r="D1125" s="74"/>
      <c r="E1125" s="73"/>
      <c r="F1125" s="25"/>
      <c r="G1125" s="74"/>
    </row>
    <row r="1126" spans="2:7">
      <c r="B1126" s="73"/>
      <c r="C1126" s="25"/>
      <c r="D1126" s="74"/>
      <c r="E1126" s="73"/>
      <c r="F1126" s="25"/>
      <c r="G1126" s="74"/>
    </row>
    <row r="1127" spans="2:7">
      <c r="B1127" s="73"/>
      <c r="C1127" s="25"/>
      <c r="D1127" s="74"/>
      <c r="E1127" s="73"/>
      <c r="F1127" s="25"/>
      <c r="G1127" s="74"/>
    </row>
    <row r="1128" spans="2:7">
      <c r="B1128" s="73"/>
      <c r="C1128" s="25"/>
      <c r="D1128" s="74"/>
      <c r="E1128" s="73"/>
      <c r="F1128" s="25"/>
      <c r="G1128" s="74"/>
    </row>
    <row r="1129" spans="2:7">
      <c r="B1129" s="73"/>
      <c r="C1129" s="25"/>
      <c r="D1129" s="74"/>
      <c r="E1129" s="73"/>
      <c r="F1129" s="25"/>
      <c r="G1129" s="74"/>
    </row>
    <row r="1130" spans="2:7">
      <c r="B1130" s="73"/>
      <c r="C1130" s="25"/>
      <c r="D1130" s="74"/>
      <c r="E1130" s="73"/>
      <c r="F1130" s="25"/>
      <c r="G1130" s="74"/>
    </row>
    <row r="1131" spans="2:7">
      <c r="B1131" s="73"/>
      <c r="C1131" s="25"/>
      <c r="D1131" s="74"/>
      <c r="E1131" s="73"/>
      <c r="F1131" s="25"/>
      <c r="G1131" s="74"/>
    </row>
    <row r="1132" spans="2:7">
      <c r="B1132" s="73"/>
      <c r="C1132" s="25"/>
      <c r="D1132" s="74"/>
      <c r="E1132" s="73"/>
      <c r="F1132" s="25"/>
      <c r="G1132" s="74"/>
    </row>
    <row r="1133" spans="2:7">
      <c r="B1133" s="73"/>
      <c r="C1133" s="25"/>
      <c r="D1133" s="74"/>
      <c r="E1133" s="73"/>
      <c r="F1133" s="25"/>
      <c r="G1133" s="74"/>
    </row>
    <row r="1134" spans="2:7">
      <c r="B1134" s="73"/>
      <c r="C1134" s="25"/>
      <c r="D1134" s="74"/>
      <c r="E1134" s="73"/>
      <c r="F1134" s="25"/>
      <c r="G1134" s="74"/>
    </row>
    <row r="1135" spans="2:7">
      <c r="B1135" s="73"/>
      <c r="C1135" s="25"/>
      <c r="D1135" s="74"/>
      <c r="E1135" s="73"/>
      <c r="F1135" s="25"/>
      <c r="G1135" s="74"/>
    </row>
    <row r="1136" spans="2:7">
      <c r="B1136" s="73"/>
      <c r="C1136" s="25"/>
      <c r="D1136" s="74"/>
      <c r="E1136" s="73"/>
      <c r="F1136" s="25"/>
      <c r="G1136" s="74"/>
    </row>
    <row r="1137" spans="2:7">
      <c r="B1137" s="73"/>
      <c r="C1137" s="25"/>
      <c r="D1137" s="74"/>
      <c r="E1137" s="73"/>
      <c r="F1137" s="25"/>
      <c r="G1137" s="74"/>
    </row>
    <row r="1138" spans="2:7">
      <c r="B1138" s="73"/>
      <c r="C1138" s="25"/>
      <c r="D1138" s="74"/>
      <c r="E1138" s="73"/>
      <c r="F1138" s="25"/>
      <c r="G1138" s="74"/>
    </row>
    <row r="1139" spans="2:7">
      <c r="B1139" s="73"/>
      <c r="C1139" s="25"/>
      <c r="D1139" s="74"/>
      <c r="E1139" s="73"/>
      <c r="F1139" s="25"/>
      <c r="G1139" s="74"/>
    </row>
    <row r="1140" spans="2:7">
      <c r="B1140" s="73"/>
      <c r="C1140" s="25"/>
      <c r="D1140" s="74"/>
      <c r="E1140" s="73"/>
      <c r="F1140" s="25"/>
      <c r="G1140" s="74"/>
    </row>
    <row r="1141" spans="2:7">
      <c r="B1141" s="73"/>
      <c r="C1141" s="25"/>
      <c r="D1141" s="74"/>
      <c r="E1141" s="73"/>
      <c r="F1141" s="25"/>
      <c r="G1141" s="74"/>
    </row>
    <row r="1142" spans="2:7">
      <c r="B1142" s="73"/>
      <c r="C1142" s="25"/>
      <c r="D1142" s="74"/>
      <c r="E1142" s="73"/>
      <c r="F1142" s="25"/>
      <c r="G1142" s="74"/>
    </row>
    <row r="1143" spans="2:7">
      <c r="B1143" s="73"/>
      <c r="C1143" s="25"/>
      <c r="D1143" s="74"/>
      <c r="E1143" s="73"/>
      <c r="F1143" s="25"/>
      <c r="G1143" s="74"/>
    </row>
    <row r="1144" spans="2:7">
      <c r="B1144" s="73"/>
      <c r="C1144" s="25"/>
      <c r="D1144" s="74"/>
      <c r="E1144" s="73"/>
      <c r="F1144" s="25"/>
      <c r="G1144" s="74"/>
    </row>
    <row r="1145" spans="2:7">
      <c r="B1145" s="73"/>
      <c r="C1145" s="25"/>
      <c r="D1145" s="74"/>
      <c r="E1145" s="73"/>
      <c r="F1145" s="25"/>
      <c r="G1145" s="74"/>
    </row>
    <row r="1146" spans="2:7">
      <c r="B1146" s="73"/>
      <c r="C1146" s="25"/>
      <c r="D1146" s="74"/>
      <c r="E1146" s="73"/>
      <c r="F1146" s="25"/>
      <c r="G1146" s="74"/>
    </row>
    <row r="1147" spans="2:7">
      <c r="B1147" s="73"/>
      <c r="C1147" s="25"/>
      <c r="D1147" s="74"/>
      <c r="E1147" s="73"/>
      <c r="F1147" s="25"/>
      <c r="G1147" s="74"/>
    </row>
    <row r="1148" spans="2:7">
      <c r="B1148" s="73"/>
      <c r="C1148" s="25"/>
      <c r="D1148" s="74"/>
      <c r="E1148" s="73"/>
      <c r="F1148" s="25"/>
      <c r="G1148" s="74"/>
    </row>
    <row r="1149" spans="2:7">
      <c r="B1149" s="73"/>
      <c r="C1149" s="25"/>
      <c r="D1149" s="74"/>
      <c r="E1149" s="73"/>
      <c r="F1149" s="25"/>
      <c r="G1149" s="74"/>
    </row>
    <row r="1150" spans="2:7">
      <c r="B1150" s="73"/>
      <c r="C1150" s="25"/>
      <c r="D1150" s="74"/>
      <c r="E1150" s="73"/>
      <c r="F1150" s="25"/>
      <c r="G1150" s="74"/>
    </row>
    <row r="1151" spans="2:7">
      <c r="B1151" s="73"/>
      <c r="C1151" s="25"/>
      <c r="D1151" s="74"/>
      <c r="E1151" s="73"/>
      <c r="F1151" s="25"/>
      <c r="G1151" s="74"/>
    </row>
    <row r="1152" spans="2:7">
      <c r="B1152" s="73"/>
      <c r="C1152" s="25"/>
      <c r="D1152" s="74"/>
      <c r="E1152" s="73"/>
      <c r="F1152" s="25"/>
      <c r="G1152" s="74"/>
    </row>
    <row r="1153" spans="2:7">
      <c r="B1153" s="73"/>
      <c r="C1153" s="25"/>
      <c r="D1153" s="74"/>
      <c r="E1153" s="73"/>
      <c r="F1153" s="25"/>
      <c r="G1153" s="74"/>
    </row>
    <row r="1154" spans="2:7">
      <c r="B1154" s="73"/>
      <c r="C1154" s="25"/>
      <c r="D1154" s="74"/>
      <c r="E1154" s="73"/>
      <c r="F1154" s="25"/>
      <c r="G1154" s="74"/>
    </row>
    <row r="1155" spans="2:7">
      <c r="B1155" s="73"/>
      <c r="C1155" s="25"/>
      <c r="D1155" s="74"/>
      <c r="E1155" s="73"/>
      <c r="F1155" s="25"/>
      <c r="G1155" s="74"/>
    </row>
    <row r="1156" spans="2:7">
      <c r="B1156" s="73"/>
      <c r="C1156" s="25"/>
      <c r="D1156" s="74"/>
      <c r="E1156" s="73"/>
      <c r="F1156" s="25"/>
      <c r="G1156" s="74"/>
    </row>
    <row r="1157" spans="2:7">
      <c r="B1157" s="73"/>
      <c r="C1157" s="25"/>
      <c r="D1157" s="74"/>
      <c r="E1157" s="73"/>
      <c r="F1157" s="25"/>
      <c r="G1157" s="74"/>
    </row>
    <row r="1158" spans="2:7">
      <c r="B1158" s="73"/>
      <c r="C1158" s="25"/>
      <c r="D1158" s="74"/>
      <c r="E1158" s="73"/>
      <c r="F1158" s="25"/>
      <c r="G1158" s="74"/>
    </row>
    <row r="1159" spans="2:7">
      <c r="B1159" s="73"/>
      <c r="C1159" s="25"/>
      <c r="D1159" s="74"/>
      <c r="E1159" s="73"/>
      <c r="F1159" s="25"/>
      <c r="G1159" s="74"/>
    </row>
    <row r="1160" spans="2:7">
      <c r="B1160" s="73"/>
      <c r="C1160" s="25"/>
      <c r="D1160" s="74"/>
      <c r="E1160" s="73"/>
      <c r="F1160" s="25"/>
      <c r="G1160" s="74"/>
    </row>
    <row r="1161" spans="2:7">
      <c r="B1161" s="73"/>
      <c r="C1161" s="25"/>
      <c r="D1161" s="74"/>
      <c r="E1161" s="73"/>
      <c r="F1161" s="25"/>
      <c r="G1161" s="74"/>
    </row>
    <row r="1162" spans="2:7">
      <c r="B1162" s="73"/>
      <c r="C1162" s="25"/>
      <c r="D1162" s="74"/>
      <c r="E1162" s="73"/>
      <c r="F1162" s="25"/>
      <c r="G1162" s="74"/>
    </row>
    <row r="1163" spans="2:7">
      <c r="B1163" s="73"/>
      <c r="C1163" s="25"/>
      <c r="D1163" s="74"/>
      <c r="E1163" s="73"/>
      <c r="F1163" s="25"/>
      <c r="G1163" s="74"/>
    </row>
    <row r="1164" spans="2:7">
      <c r="B1164" s="73"/>
      <c r="C1164" s="25"/>
      <c r="D1164" s="74"/>
      <c r="E1164" s="73"/>
      <c r="F1164" s="25"/>
      <c r="G1164" s="74"/>
    </row>
    <row r="1165" spans="2:7">
      <c r="B1165" s="73"/>
      <c r="C1165" s="25"/>
      <c r="D1165" s="74"/>
      <c r="E1165" s="73"/>
      <c r="F1165" s="25"/>
      <c r="G1165" s="74"/>
    </row>
    <row r="1166" spans="2:7">
      <c r="B1166" s="73"/>
      <c r="C1166" s="25"/>
      <c r="D1166" s="74"/>
      <c r="E1166" s="73"/>
      <c r="F1166" s="25"/>
      <c r="G1166" s="74"/>
    </row>
    <row r="1167" spans="2:7">
      <c r="B1167" s="73"/>
      <c r="C1167" s="25"/>
      <c r="D1167" s="74"/>
      <c r="E1167" s="73"/>
      <c r="F1167" s="25"/>
      <c r="G1167" s="74"/>
    </row>
    <row r="1168" spans="2:7">
      <c r="B1168" s="73"/>
      <c r="C1168" s="25"/>
      <c r="D1168" s="74"/>
      <c r="E1168" s="73"/>
      <c r="F1168" s="25"/>
      <c r="G1168" s="74"/>
    </row>
    <row r="1169" spans="2:7">
      <c r="B1169" s="73"/>
      <c r="C1169" s="25"/>
      <c r="D1169" s="74"/>
      <c r="E1169" s="73"/>
      <c r="F1169" s="25"/>
      <c r="G1169" s="74"/>
    </row>
    <row r="1170" spans="2:7">
      <c r="B1170" s="73"/>
      <c r="C1170" s="25"/>
      <c r="D1170" s="74"/>
      <c r="E1170" s="73"/>
      <c r="F1170" s="25"/>
      <c r="G1170" s="74"/>
    </row>
    <row r="1171" spans="2:7">
      <c r="B1171" s="73"/>
      <c r="C1171" s="25"/>
      <c r="D1171" s="74"/>
      <c r="E1171" s="73"/>
      <c r="F1171" s="25"/>
      <c r="G1171" s="74"/>
    </row>
    <row r="1172" spans="2:7">
      <c r="B1172" s="73"/>
      <c r="C1172" s="25"/>
      <c r="D1172" s="74"/>
      <c r="E1172" s="73"/>
      <c r="F1172" s="25"/>
      <c r="G1172" s="74"/>
    </row>
    <row r="1173" spans="2:7">
      <c r="B1173" s="73"/>
      <c r="C1173" s="25"/>
      <c r="D1173" s="74"/>
      <c r="E1173" s="73"/>
      <c r="F1173" s="25"/>
      <c r="G1173" s="74"/>
    </row>
    <row r="1174" spans="2:7">
      <c r="B1174" s="73"/>
      <c r="C1174" s="25"/>
      <c r="D1174" s="74"/>
      <c r="E1174" s="73"/>
      <c r="F1174" s="25"/>
      <c r="G1174" s="74"/>
    </row>
    <row r="1175" spans="2:7">
      <c r="B1175" s="73"/>
      <c r="C1175" s="25"/>
      <c r="D1175" s="74"/>
      <c r="E1175" s="73"/>
      <c r="F1175" s="25"/>
      <c r="G1175" s="74"/>
    </row>
    <row r="1176" spans="2:7">
      <c r="B1176" s="73"/>
      <c r="C1176" s="25"/>
      <c r="D1176" s="74"/>
      <c r="E1176" s="73"/>
      <c r="F1176" s="25"/>
      <c r="G1176" s="74"/>
    </row>
    <row r="1177" spans="2:7">
      <c r="B1177" s="73"/>
      <c r="C1177" s="25"/>
      <c r="D1177" s="74"/>
      <c r="E1177" s="73"/>
      <c r="F1177" s="25"/>
      <c r="G1177" s="74"/>
    </row>
    <row r="1178" spans="2:7">
      <c r="B1178" s="73"/>
      <c r="C1178" s="25"/>
      <c r="D1178" s="74"/>
      <c r="E1178" s="73"/>
      <c r="F1178" s="25"/>
      <c r="G1178" s="74"/>
    </row>
    <row r="1179" spans="2:7">
      <c r="B1179" s="73"/>
      <c r="C1179" s="25"/>
      <c r="D1179" s="74"/>
      <c r="E1179" s="73"/>
      <c r="F1179" s="25"/>
      <c r="G1179" s="74"/>
    </row>
    <row r="1180" spans="2:7">
      <c r="B1180" s="73"/>
      <c r="C1180" s="25"/>
      <c r="D1180" s="74"/>
      <c r="E1180" s="73"/>
      <c r="F1180" s="25"/>
      <c r="G1180" s="74"/>
    </row>
    <row r="1181" spans="2:7">
      <c r="B1181" s="73"/>
      <c r="C1181" s="25"/>
      <c r="D1181" s="74"/>
      <c r="E1181" s="73"/>
      <c r="F1181" s="25"/>
      <c r="G1181" s="74"/>
    </row>
    <row r="1182" spans="2:7">
      <c r="B1182" s="73"/>
      <c r="C1182" s="25"/>
      <c r="D1182" s="74"/>
      <c r="E1182" s="73"/>
      <c r="F1182" s="25"/>
      <c r="G1182" s="74"/>
    </row>
    <row r="1183" spans="2:7">
      <c r="B1183" s="73"/>
      <c r="C1183" s="25"/>
      <c r="D1183" s="74"/>
      <c r="E1183" s="73"/>
      <c r="F1183" s="25"/>
      <c r="G1183" s="74"/>
    </row>
    <row r="1184" spans="2:7">
      <c r="B1184" s="73"/>
      <c r="C1184" s="25"/>
      <c r="D1184" s="74"/>
      <c r="E1184" s="73"/>
      <c r="F1184" s="25"/>
      <c r="G1184" s="74"/>
    </row>
    <row r="1185" spans="2:7">
      <c r="B1185" s="73"/>
      <c r="C1185" s="25"/>
      <c r="D1185" s="74"/>
      <c r="E1185" s="73"/>
      <c r="F1185" s="25"/>
      <c r="G1185" s="74"/>
    </row>
    <row r="1186" spans="2:7">
      <c r="B1186" s="73"/>
      <c r="C1186" s="25"/>
      <c r="D1186" s="74"/>
      <c r="E1186" s="73"/>
      <c r="F1186" s="25"/>
      <c r="G1186" s="74"/>
    </row>
    <row r="1187" spans="2:7">
      <c r="B1187" s="73"/>
      <c r="C1187" s="25"/>
      <c r="D1187" s="74"/>
      <c r="E1187" s="73"/>
      <c r="F1187" s="25"/>
      <c r="G1187" s="74"/>
    </row>
    <row r="1188" spans="2:7">
      <c r="B1188" s="73"/>
      <c r="C1188" s="25"/>
      <c r="D1188" s="74"/>
      <c r="E1188" s="73"/>
      <c r="F1188" s="25"/>
      <c r="G1188" s="74"/>
    </row>
    <row r="1189" spans="2:7">
      <c r="B1189" s="73"/>
      <c r="C1189" s="25"/>
      <c r="D1189" s="74"/>
      <c r="E1189" s="73"/>
      <c r="F1189" s="25"/>
      <c r="G1189" s="74"/>
    </row>
    <row r="1190" spans="2:7">
      <c r="B1190" s="73"/>
      <c r="C1190" s="25"/>
      <c r="D1190" s="74"/>
      <c r="E1190" s="73"/>
      <c r="F1190" s="25"/>
      <c r="G1190" s="74"/>
    </row>
    <row r="1191" spans="2:7">
      <c r="B1191" s="73"/>
      <c r="C1191" s="25"/>
      <c r="D1191" s="74"/>
      <c r="E1191" s="73"/>
      <c r="F1191" s="25"/>
      <c r="G1191" s="74"/>
    </row>
    <row r="1192" spans="2:7">
      <c r="B1192" s="73"/>
      <c r="C1192" s="25"/>
      <c r="D1192" s="74"/>
      <c r="E1192" s="73"/>
      <c r="F1192" s="25"/>
      <c r="G1192" s="74"/>
    </row>
    <row r="1193" spans="2:7">
      <c r="B1193" s="73"/>
      <c r="C1193" s="25"/>
      <c r="D1193" s="74"/>
      <c r="E1193" s="73"/>
      <c r="F1193" s="25"/>
      <c r="G1193" s="74"/>
    </row>
    <row r="1194" spans="2:7">
      <c r="B1194" s="73"/>
      <c r="C1194" s="25"/>
      <c r="D1194" s="74"/>
      <c r="E1194" s="73"/>
      <c r="F1194" s="25"/>
      <c r="G1194" s="74"/>
    </row>
    <row r="1195" spans="2:7">
      <c r="B1195" s="73"/>
      <c r="C1195" s="25"/>
      <c r="D1195" s="74"/>
      <c r="E1195" s="73"/>
      <c r="F1195" s="25"/>
      <c r="G1195" s="74"/>
    </row>
    <row r="1196" spans="2:7">
      <c r="B1196" s="73"/>
      <c r="C1196" s="25"/>
      <c r="D1196" s="74"/>
      <c r="E1196" s="73"/>
      <c r="F1196" s="25"/>
      <c r="G1196" s="74"/>
    </row>
    <row r="1197" spans="2:7">
      <c r="B1197" s="73"/>
      <c r="C1197" s="25"/>
      <c r="D1197" s="74"/>
      <c r="E1197" s="73"/>
      <c r="F1197" s="25"/>
      <c r="G1197" s="74"/>
    </row>
    <row r="1198" spans="2:7">
      <c r="B1198" s="73"/>
      <c r="C1198" s="25"/>
      <c r="D1198" s="74"/>
      <c r="E1198" s="73"/>
      <c r="F1198" s="25"/>
      <c r="G1198" s="74"/>
    </row>
    <row r="1199" spans="2:7">
      <c r="B1199" s="73"/>
      <c r="C1199" s="25"/>
      <c r="D1199" s="74"/>
      <c r="E1199" s="73"/>
      <c r="F1199" s="25"/>
      <c r="G1199" s="74"/>
    </row>
    <row r="1200" spans="2:7">
      <c r="B1200" s="73"/>
      <c r="C1200" s="25"/>
      <c r="D1200" s="74"/>
      <c r="E1200" s="73"/>
      <c r="F1200" s="25"/>
      <c r="G1200" s="74"/>
    </row>
    <row r="1201" spans="2:7">
      <c r="B1201" s="73"/>
      <c r="C1201" s="25"/>
      <c r="D1201" s="74"/>
      <c r="E1201" s="73"/>
      <c r="F1201" s="25"/>
      <c r="G1201" s="74"/>
    </row>
    <row r="1202" spans="2:7">
      <c r="B1202" s="73"/>
      <c r="C1202" s="25"/>
      <c r="D1202" s="74"/>
      <c r="E1202" s="73"/>
      <c r="F1202" s="25"/>
      <c r="G1202" s="74"/>
    </row>
    <row r="1203" spans="2:7">
      <c r="B1203" s="73"/>
      <c r="C1203" s="25"/>
      <c r="D1203" s="74"/>
      <c r="E1203" s="73"/>
      <c r="F1203" s="25"/>
      <c r="G1203" s="74"/>
    </row>
    <row r="1204" spans="2:7">
      <c r="B1204" s="73"/>
      <c r="C1204" s="25"/>
      <c r="D1204" s="74"/>
      <c r="E1204" s="73"/>
      <c r="F1204" s="25"/>
      <c r="G1204" s="74"/>
    </row>
    <row r="1205" spans="2:7">
      <c r="B1205" s="73"/>
      <c r="C1205" s="25"/>
      <c r="D1205" s="74"/>
      <c r="E1205" s="73"/>
      <c r="F1205" s="25"/>
      <c r="G1205" s="74"/>
    </row>
    <row r="1206" spans="2:7">
      <c r="B1206" s="73"/>
      <c r="C1206" s="25"/>
      <c r="D1206" s="74"/>
      <c r="E1206" s="73"/>
      <c r="F1206" s="25"/>
      <c r="G1206" s="74"/>
    </row>
    <row r="1207" spans="2:7">
      <c r="B1207" s="73"/>
      <c r="C1207" s="25"/>
      <c r="D1207" s="74"/>
      <c r="E1207" s="73"/>
      <c r="F1207" s="25"/>
      <c r="G1207" s="74"/>
    </row>
    <row r="1208" spans="2:7">
      <c r="B1208" s="73"/>
      <c r="C1208" s="25"/>
      <c r="D1208" s="74"/>
      <c r="E1208" s="73"/>
      <c r="F1208" s="25"/>
      <c r="G1208" s="74"/>
    </row>
    <row r="1209" spans="2:7">
      <c r="B1209" s="73"/>
      <c r="C1209" s="25"/>
      <c r="D1209" s="74"/>
      <c r="E1209" s="73"/>
      <c r="F1209" s="25"/>
      <c r="G1209" s="74"/>
    </row>
    <row r="1210" spans="2:7">
      <c r="B1210" s="73"/>
      <c r="C1210" s="25"/>
      <c r="D1210" s="74"/>
      <c r="E1210" s="73"/>
      <c r="F1210" s="25"/>
      <c r="G1210" s="74"/>
    </row>
    <row r="1211" spans="2:7">
      <c r="B1211" s="73"/>
      <c r="C1211" s="25"/>
      <c r="D1211" s="74"/>
      <c r="E1211" s="73"/>
      <c r="F1211" s="25"/>
      <c r="G1211" s="74"/>
    </row>
    <row r="1212" spans="2:7">
      <c r="B1212" s="73"/>
      <c r="C1212" s="25"/>
      <c r="D1212" s="74"/>
      <c r="E1212" s="73"/>
      <c r="F1212" s="25"/>
      <c r="G1212" s="74"/>
    </row>
    <row r="1213" spans="2:7">
      <c r="B1213" s="73"/>
      <c r="C1213" s="25"/>
      <c r="D1213" s="74"/>
      <c r="E1213" s="73"/>
      <c r="F1213" s="25"/>
      <c r="G1213" s="74"/>
    </row>
    <row r="1214" spans="2:7">
      <c r="B1214" s="73"/>
      <c r="C1214" s="25"/>
      <c r="D1214" s="74"/>
      <c r="E1214" s="73"/>
      <c r="F1214" s="25"/>
      <c r="G1214" s="74"/>
    </row>
    <row r="1215" spans="2:7">
      <c r="B1215" s="73"/>
      <c r="C1215" s="25"/>
      <c r="D1215" s="74"/>
      <c r="E1215" s="73"/>
      <c r="F1215" s="25"/>
      <c r="G1215" s="74"/>
    </row>
    <row r="1216" spans="2:7">
      <c r="B1216" s="73"/>
      <c r="C1216" s="25"/>
      <c r="D1216" s="74"/>
      <c r="E1216" s="73"/>
      <c r="F1216" s="25"/>
      <c r="G1216" s="74"/>
    </row>
    <row r="1217" spans="2:7">
      <c r="B1217" s="73"/>
      <c r="C1217" s="25"/>
      <c r="D1217" s="74"/>
      <c r="E1217" s="73"/>
      <c r="F1217" s="25"/>
      <c r="G1217" s="74"/>
    </row>
    <row r="1218" spans="2:7">
      <c r="B1218" s="73"/>
      <c r="C1218" s="25"/>
      <c r="D1218" s="74"/>
      <c r="E1218" s="73"/>
      <c r="F1218" s="25"/>
      <c r="G1218" s="74"/>
    </row>
    <row r="1219" spans="2:7">
      <c r="B1219" s="73"/>
      <c r="C1219" s="25"/>
      <c r="D1219" s="74"/>
      <c r="E1219" s="73"/>
      <c r="F1219" s="25"/>
      <c r="G1219" s="74"/>
    </row>
    <row r="1220" spans="2:7">
      <c r="B1220" s="73"/>
      <c r="C1220" s="25"/>
      <c r="D1220" s="74"/>
      <c r="E1220" s="73"/>
      <c r="F1220" s="25"/>
      <c r="G1220" s="74"/>
    </row>
    <row r="1221" spans="2:7">
      <c r="B1221" s="73"/>
      <c r="C1221" s="25"/>
      <c r="D1221" s="74"/>
      <c r="E1221" s="73"/>
      <c r="F1221" s="25"/>
      <c r="G1221" s="74"/>
    </row>
    <row r="1222" spans="2:7">
      <c r="B1222" s="73"/>
      <c r="C1222" s="25"/>
      <c r="D1222" s="74"/>
      <c r="E1222" s="73"/>
      <c r="F1222" s="25"/>
      <c r="G1222" s="74"/>
    </row>
    <row r="1223" spans="2:7">
      <c r="B1223" s="73"/>
      <c r="C1223" s="25"/>
      <c r="D1223" s="74"/>
      <c r="E1223" s="73"/>
      <c r="F1223" s="25"/>
      <c r="G1223" s="74"/>
    </row>
    <row r="1224" spans="2:7">
      <c r="B1224" s="73"/>
      <c r="C1224" s="25"/>
      <c r="D1224" s="74"/>
      <c r="E1224" s="73"/>
      <c r="F1224" s="25"/>
      <c r="G1224" s="74"/>
    </row>
    <row r="1225" spans="2:7">
      <c r="B1225" s="73"/>
      <c r="C1225" s="25"/>
      <c r="D1225" s="74"/>
      <c r="E1225" s="73"/>
      <c r="F1225" s="25"/>
      <c r="G1225" s="74"/>
    </row>
    <row r="1226" spans="2:7">
      <c r="B1226" s="73"/>
      <c r="C1226" s="25"/>
      <c r="D1226" s="74"/>
      <c r="E1226" s="73"/>
      <c r="F1226" s="25"/>
      <c r="G1226" s="74"/>
    </row>
    <row r="1227" spans="2:7">
      <c r="B1227" s="73"/>
      <c r="C1227" s="25"/>
      <c r="D1227" s="74"/>
      <c r="E1227" s="73"/>
      <c r="F1227" s="25"/>
      <c r="G1227" s="74"/>
    </row>
    <row r="1228" spans="2:7">
      <c r="B1228" s="73"/>
      <c r="C1228" s="25"/>
      <c r="D1228" s="74"/>
      <c r="E1228" s="73"/>
      <c r="F1228" s="25"/>
      <c r="G1228" s="74"/>
    </row>
    <row r="1229" spans="2:7">
      <c r="B1229" s="73"/>
      <c r="C1229" s="25"/>
      <c r="D1229" s="74"/>
      <c r="E1229" s="73"/>
      <c r="F1229" s="25"/>
      <c r="G1229" s="74"/>
    </row>
    <row r="1230" spans="2:7">
      <c r="B1230" s="73"/>
      <c r="C1230" s="25"/>
      <c r="D1230" s="74"/>
      <c r="E1230" s="73"/>
      <c r="F1230" s="25"/>
      <c r="G1230" s="74"/>
    </row>
    <row r="1231" spans="2:7">
      <c r="B1231" s="73"/>
      <c r="C1231" s="25"/>
      <c r="D1231" s="74"/>
      <c r="E1231" s="73"/>
      <c r="F1231" s="25"/>
      <c r="G1231" s="74"/>
    </row>
    <row r="1232" spans="2:7">
      <c r="B1232" s="73"/>
      <c r="C1232" s="25"/>
      <c r="D1232" s="74"/>
      <c r="E1232" s="73"/>
      <c r="F1232" s="25"/>
      <c r="G1232" s="74"/>
    </row>
    <row r="1233" spans="2:7">
      <c r="B1233" s="73"/>
      <c r="C1233" s="25"/>
      <c r="D1233" s="74"/>
      <c r="E1233" s="73"/>
      <c r="F1233" s="25"/>
      <c r="G1233" s="74"/>
    </row>
    <row r="1234" spans="2:7">
      <c r="B1234" s="73"/>
      <c r="C1234" s="25"/>
      <c r="D1234" s="74"/>
      <c r="E1234" s="73"/>
      <c r="F1234" s="25"/>
      <c r="G1234" s="74"/>
    </row>
    <row r="1235" spans="2:7">
      <c r="B1235" s="73"/>
      <c r="C1235" s="25"/>
      <c r="D1235" s="74"/>
      <c r="E1235" s="73"/>
      <c r="F1235" s="25"/>
      <c r="G1235" s="74"/>
    </row>
    <row r="1236" spans="2:7">
      <c r="B1236" s="73"/>
      <c r="C1236" s="25"/>
      <c r="D1236" s="74"/>
      <c r="E1236" s="73"/>
      <c r="F1236" s="25"/>
      <c r="G1236" s="74"/>
    </row>
    <row r="1237" spans="2:7">
      <c r="B1237" s="73"/>
      <c r="C1237" s="25"/>
      <c r="D1237" s="74"/>
      <c r="E1237" s="73"/>
      <c r="F1237" s="25"/>
      <c r="G1237" s="74"/>
    </row>
    <row r="1238" spans="2:7">
      <c r="B1238" s="73"/>
      <c r="C1238" s="25"/>
      <c r="D1238" s="74"/>
      <c r="E1238" s="73"/>
      <c r="F1238" s="25"/>
      <c r="G1238" s="74"/>
    </row>
    <row r="1239" spans="2:7">
      <c r="B1239" s="73"/>
      <c r="C1239" s="25"/>
      <c r="D1239" s="74"/>
      <c r="E1239" s="73"/>
      <c r="F1239" s="25"/>
      <c r="G1239" s="74"/>
    </row>
    <row r="1240" spans="2:7">
      <c r="B1240" s="73"/>
      <c r="C1240" s="25"/>
      <c r="D1240" s="74"/>
      <c r="E1240" s="73"/>
      <c r="F1240" s="25"/>
      <c r="G1240" s="74"/>
    </row>
    <row r="1241" spans="2:7">
      <c r="B1241" s="73"/>
      <c r="C1241" s="25"/>
      <c r="D1241" s="74"/>
      <c r="E1241" s="73"/>
      <c r="F1241" s="25"/>
      <c r="G1241" s="74"/>
    </row>
    <row r="1242" spans="2:7">
      <c r="B1242" s="73"/>
      <c r="C1242" s="25"/>
      <c r="D1242" s="74"/>
      <c r="E1242" s="73"/>
      <c r="F1242" s="25"/>
      <c r="G1242" s="74"/>
    </row>
    <row r="1243" spans="2:7">
      <c r="B1243" s="73"/>
      <c r="C1243" s="25"/>
      <c r="D1243" s="74"/>
      <c r="E1243" s="73"/>
      <c r="F1243" s="25"/>
      <c r="G1243" s="74"/>
    </row>
    <row r="1244" spans="2:7">
      <c r="B1244" s="73"/>
      <c r="C1244" s="25"/>
      <c r="D1244" s="74"/>
      <c r="E1244" s="73"/>
      <c r="F1244" s="25"/>
      <c r="G1244" s="74"/>
    </row>
    <row r="1245" spans="2:7">
      <c r="B1245" s="73"/>
      <c r="C1245" s="25"/>
      <c r="D1245" s="74"/>
      <c r="E1245" s="73"/>
      <c r="F1245" s="25"/>
      <c r="G1245" s="74"/>
    </row>
    <row r="1246" spans="2:7">
      <c r="B1246" s="73"/>
      <c r="C1246" s="25"/>
      <c r="D1246" s="74"/>
      <c r="E1246" s="73"/>
      <c r="F1246" s="25"/>
      <c r="G1246" s="74"/>
    </row>
    <row r="1247" spans="2:7">
      <c r="B1247" s="73"/>
      <c r="C1247" s="25"/>
      <c r="D1247" s="74"/>
      <c r="E1247" s="73"/>
      <c r="F1247" s="25"/>
      <c r="G1247" s="74"/>
    </row>
    <row r="1248" spans="2:7">
      <c r="B1248" s="73"/>
      <c r="C1248" s="25"/>
      <c r="D1248" s="74"/>
      <c r="E1248" s="73"/>
      <c r="F1248" s="25"/>
      <c r="G1248" s="74"/>
    </row>
    <row r="1249" spans="2:7">
      <c r="B1249" s="73"/>
      <c r="C1249" s="25"/>
      <c r="D1249" s="74"/>
      <c r="E1249" s="73"/>
      <c r="F1249" s="25"/>
      <c r="G1249" s="74"/>
    </row>
    <row r="1250" spans="2:7">
      <c r="B1250" s="73"/>
      <c r="C1250" s="25"/>
      <c r="D1250" s="74"/>
      <c r="E1250" s="73"/>
      <c r="F1250" s="25"/>
      <c r="G1250" s="74"/>
    </row>
    <row r="1251" spans="2:7">
      <c r="B1251" s="73"/>
      <c r="C1251" s="25"/>
      <c r="D1251" s="74"/>
      <c r="E1251" s="73"/>
      <c r="F1251" s="25"/>
      <c r="G1251" s="74"/>
    </row>
    <row r="1252" spans="2:7">
      <c r="B1252" s="73"/>
      <c r="C1252" s="25"/>
      <c r="D1252" s="74"/>
      <c r="E1252" s="73"/>
      <c r="F1252" s="25"/>
      <c r="G1252" s="74"/>
    </row>
    <row r="1253" spans="2:7">
      <c r="B1253" s="73"/>
      <c r="C1253" s="25"/>
      <c r="D1253" s="74"/>
      <c r="E1253" s="73"/>
      <c r="F1253" s="25"/>
      <c r="G1253" s="74"/>
    </row>
    <row r="1254" spans="2:7">
      <c r="B1254" s="73"/>
      <c r="C1254" s="25"/>
      <c r="D1254" s="74"/>
      <c r="E1254" s="73"/>
      <c r="F1254" s="25"/>
      <c r="G1254" s="74"/>
    </row>
    <row r="1255" spans="2:7">
      <c r="B1255" s="73"/>
      <c r="C1255" s="25"/>
      <c r="D1255" s="74"/>
      <c r="E1255" s="73"/>
      <c r="F1255" s="25"/>
      <c r="G1255" s="74"/>
    </row>
    <row r="1256" spans="2:7">
      <c r="B1256" s="73"/>
      <c r="C1256" s="25"/>
      <c r="D1256" s="74"/>
      <c r="E1256" s="73"/>
      <c r="F1256" s="25"/>
      <c r="G1256" s="74"/>
    </row>
    <row r="1257" spans="2:7">
      <c r="B1257" s="73"/>
      <c r="C1257" s="25"/>
      <c r="D1257" s="74"/>
      <c r="E1257" s="73"/>
      <c r="F1257" s="25"/>
      <c r="G1257" s="74"/>
    </row>
    <row r="1258" spans="2:7">
      <c r="B1258" s="73"/>
      <c r="C1258" s="25"/>
      <c r="D1258" s="74"/>
      <c r="E1258" s="73"/>
      <c r="F1258" s="25"/>
      <c r="G1258" s="74"/>
    </row>
    <row r="1259" spans="2:7">
      <c r="B1259" s="73"/>
      <c r="C1259" s="25"/>
      <c r="D1259" s="74"/>
      <c r="E1259" s="73"/>
      <c r="F1259" s="25"/>
      <c r="G1259" s="74"/>
    </row>
    <row r="1260" spans="2:7">
      <c r="B1260" s="73"/>
      <c r="C1260" s="25"/>
      <c r="D1260" s="74"/>
      <c r="E1260" s="73"/>
      <c r="F1260" s="25"/>
      <c r="G1260" s="74"/>
    </row>
    <row r="1261" spans="2:7">
      <c r="B1261" s="73"/>
      <c r="C1261" s="25"/>
      <c r="D1261" s="74"/>
      <c r="E1261" s="73"/>
      <c r="F1261" s="25"/>
      <c r="G1261" s="74"/>
    </row>
    <row r="1262" spans="2:7">
      <c r="B1262" s="73"/>
      <c r="C1262" s="25"/>
      <c r="D1262" s="74"/>
      <c r="E1262" s="73"/>
      <c r="F1262" s="25"/>
      <c r="G1262" s="74"/>
    </row>
    <row r="1263" spans="2:7">
      <c r="B1263" s="73"/>
      <c r="C1263" s="25"/>
      <c r="D1263" s="74"/>
      <c r="E1263" s="73"/>
      <c r="F1263" s="25"/>
      <c r="G1263" s="74"/>
    </row>
    <row r="1264" spans="2:7">
      <c r="B1264" s="73"/>
      <c r="C1264" s="25"/>
      <c r="D1264" s="74"/>
      <c r="E1264" s="73"/>
      <c r="F1264" s="25"/>
      <c r="G1264" s="74"/>
    </row>
    <row r="1265" spans="2:7">
      <c r="B1265" s="73"/>
      <c r="C1265" s="25"/>
      <c r="D1265" s="74"/>
      <c r="E1265" s="73"/>
      <c r="F1265" s="25"/>
      <c r="G1265" s="74"/>
    </row>
    <row r="1266" spans="2:7">
      <c r="B1266" s="73"/>
      <c r="C1266" s="25"/>
      <c r="D1266" s="74"/>
      <c r="E1266" s="73"/>
      <c r="F1266" s="25"/>
      <c r="G1266" s="74"/>
    </row>
    <row r="1267" spans="2:7">
      <c r="B1267" s="73"/>
      <c r="C1267" s="25"/>
      <c r="D1267" s="74"/>
      <c r="E1267" s="73"/>
      <c r="F1267" s="25"/>
      <c r="G1267" s="74"/>
    </row>
    <row r="1268" spans="2:7">
      <c r="B1268" s="73"/>
      <c r="C1268" s="25"/>
      <c r="D1268" s="74"/>
      <c r="E1268" s="73"/>
      <c r="F1268" s="25"/>
      <c r="G1268" s="74"/>
    </row>
    <row r="1269" spans="2:7">
      <c r="B1269" s="73"/>
      <c r="C1269" s="25"/>
      <c r="D1269" s="74"/>
      <c r="E1269" s="73"/>
      <c r="F1269" s="25"/>
      <c r="G1269" s="74"/>
    </row>
    <row r="1270" spans="2:7">
      <c r="B1270" s="73"/>
      <c r="C1270" s="25"/>
      <c r="D1270" s="74"/>
      <c r="E1270" s="73"/>
      <c r="F1270" s="25"/>
      <c r="G1270" s="74"/>
    </row>
    <row r="1271" spans="2:7">
      <c r="B1271" s="73"/>
      <c r="C1271" s="25"/>
      <c r="D1271" s="74"/>
      <c r="E1271" s="73"/>
      <c r="F1271" s="25"/>
      <c r="G1271" s="74"/>
    </row>
    <row r="1272" spans="2:7">
      <c r="B1272" s="73"/>
      <c r="C1272" s="25"/>
      <c r="D1272" s="74"/>
      <c r="E1272" s="73"/>
      <c r="F1272" s="25"/>
      <c r="G1272" s="74"/>
    </row>
    <row r="1273" spans="2:7">
      <c r="B1273" s="73"/>
      <c r="C1273" s="25"/>
      <c r="D1273" s="74"/>
      <c r="E1273" s="73"/>
      <c r="F1273" s="25"/>
      <c r="G1273" s="74"/>
    </row>
    <row r="1274" spans="2:7">
      <c r="B1274" s="73"/>
      <c r="C1274" s="25"/>
      <c r="D1274" s="74"/>
      <c r="E1274" s="73"/>
      <c r="F1274" s="25"/>
      <c r="G1274" s="74"/>
    </row>
    <row r="1275" spans="2:7">
      <c r="B1275" s="73"/>
      <c r="C1275" s="25"/>
      <c r="D1275" s="74"/>
      <c r="E1275" s="73"/>
      <c r="F1275" s="25"/>
      <c r="G1275" s="74"/>
    </row>
    <row r="1276" spans="2:7">
      <c r="B1276" s="73"/>
      <c r="C1276" s="25"/>
      <c r="D1276" s="74"/>
      <c r="E1276" s="73"/>
      <c r="F1276" s="25"/>
      <c r="G1276" s="74"/>
    </row>
    <row r="1277" spans="2:7">
      <c r="B1277" s="73"/>
      <c r="C1277" s="25"/>
      <c r="D1277" s="74"/>
      <c r="E1277" s="73"/>
      <c r="F1277" s="25"/>
      <c r="G1277" s="74"/>
    </row>
    <row r="1278" spans="2:7">
      <c r="B1278" s="73"/>
      <c r="C1278" s="25"/>
      <c r="D1278" s="74"/>
      <c r="E1278" s="73"/>
      <c r="F1278" s="25"/>
      <c r="G1278" s="74"/>
    </row>
    <row r="1279" spans="2:7">
      <c r="B1279" s="73"/>
      <c r="C1279" s="25"/>
      <c r="D1279" s="74"/>
      <c r="E1279" s="73"/>
      <c r="F1279" s="25"/>
      <c r="G1279" s="74"/>
    </row>
    <row r="1280" spans="2:7">
      <c r="B1280" s="73"/>
      <c r="C1280" s="25"/>
      <c r="D1280" s="74"/>
      <c r="E1280" s="73"/>
      <c r="F1280" s="25"/>
      <c r="G1280" s="74"/>
    </row>
    <row r="1281" spans="2:7">
      <c r="B1281" s="73"/>
      <c r="C1281" s="25"/>
      <c r="D1281" s="74"/>
      <c r="E1281" s="73"/>
      <c r="F1281" s="25"/>
      <c r="G1281" s="74"/>
    </row>
    <row r="1282" spans="2:7">
      <c r="B1282" s="73"/>
      <c r="C1282" s="25"/>
      <c r="D1282" s="74"/>
      <c r="E1282" s="73"/>
      <c r="F1282" s="25"/>
      <c r="G1282" s="74"/>
    </row>
    <row r="1283" spans="2:7">
      <c r="B1283" s="73"/>
      <c r="C1283" s="25"/>
      <c r="D1283" s="74"/>
      <c r="E1283" s="73"/>
      <c r="F1283" s="25"/>
      <c r="G1283" s="74"/>
    </row>
    <row r="1284" spans="2:7">
      <c r="B1284" s="73"/>
      <c r="C1284" s="25"/>
      <c r="D1284" s="74"/>
      <c r="E1284" s="73"/>
      <c r="F1284" s="25"/>
      <c r="G1284" s="74"/>
    </row>
    <row r="1285" spans="2:7">
      <c r="B1285" s="73"/>
      <c r="C1285" s="25"/>
      <c r="D1285" s="74"/>
      <c r="E1285" s="73"/>
      <c r="F1285" s="25"/>
      <c r="G1285" s="74"/>
    </row>
    <row r="1286" spans="2:7">
      <c r="B1286" s="73"/>
      <c r="C1286" s="25"/>
      <c r="D1286" s="74"/>
      <c r="E1286" s="73"/>
      <c r="F1286" s="25"/>
      <c r="G1286" s="74"/>
    </row>
    <row r="1287" spans="2:7">
      <c r="B1287" s="73"/>
      <c r="C1287" s="25"/>
      <c r="D1287" s="74"/>
      <c r="E1287" s="73"/>
      <c r="F1287" s="25"/>
      <c r="G1287" s="74"/>
    </row>
    <row r="1288" spans="2:7">
      <c r="B1288" s="73"/>
      <c r="C1288" s="25"/>
      <c r="D1288" s="74"/>
      <c r="E1288" s="73"/>
      <c r="F1288" s="25"/>
      <c r="G1288" s="74"/>
    </row>
    <row r="1289" spans="2:7">
      <c r="B1289" s="73"/>
      <c r="C1289" s="25"/>
      <c r="D1289" s="74"/>
      <c r="E1289" s="73"/>
      <c r="F1289" s="25"/>
      <c r="G1289" s="74"/>
    </row>
    <row r="1290" spans="2:7">
      <c r="B1290" s="73"/>
      <c r="C1290" s="25"/>
      <c r="D1290" s="74"/>
      <c r="E1290" s="73"/>
      <c r="F1290" s="25"/>
      <c r="G1290" s="74"/>
    </row>
    <row r="1291" spans="2:7">
      <c r="B1291" s="73"/>
      <c r="C1291" s="25"/>
      <c r="D1291" s="74"/>
      <c r="E1291" s="73"/>
      <c r="F1291" s="25"/>
      <c r="G1291" s="74"/>
    </row>
    <row r="1292" spans="2:7">
      <c r="B1292" s="73"/>
      <c r="C1292" s="25"/>
      <c r="D1292" s="74"/>
      <c r="E1292" s="73"/>
      <c r="F1292" s="25"/>
      <c r="G1292" s="74"/>
    </row>
    <row r="1293" spans="2:7">
      <c r="B1293" s="73"/>
      <c r="C1293" s="25"/>
      <c r="D1293" s="74"/>
      <c r="E1293" s="73"/>
      <c r="F1293" s="25"/>
      <c r="G1293" s="74"/>
    </row>
    <row r="1294" spans="2:7">
      <c r="B1294" s="73"/>
      <c r="C1294" s="25"/>
      <c r="D1294" s="74"/>
      <c r="E1294" s="73"/>
      <c r="F1294" s="25"/>
      <c r="G1294" s="74"/>
    </row>
    <row r="1295" spans="2:7">
      <c r="B1295" s="73"/>
      <c r="C1295" s="25"/>
      <c r="D1295" s="74"/>
      <c r="E1295" s="73"/>
      <c r="F1295" s="25"/>
      <c r="G1295" s="74"/>
    </row>
    <row r="1296" spans="2:7">
      <c r="B1296" s="73"/>
      <c r="C1296" s="25"/>
      <c r="D1296" s="74"/>
      <c r="E1296" s="73"/>
      <c r="F1296" s="25"/>
      <c r="G1296" s="74"/>
    </row>
    <row r="1297" spans="2:7">
      <c r="B1297" s="73"/>
      <c r="C1297" s="25"/>
      <c r="D1297" s="74"/>
      <c r="E1297" s="73"/>
      <c r="F1297" s="25"/>
      <c r="G1297" s="74"/>
    </row>
    <row r="1298" spans="2:7">
      <c r="B1298" s="73"/>
      <c r="C1298" s="25"/>
      <c r="D1298" s="74"/>
      <c r="E1298" s="73"/>
      <c r="F1298" s="25"/>
      <c r="G1298" s="74"/>
    </row>
    <row r="1299" spans="2:7">
      <c r="B1299" s="73"/>
      <c r="C1299" s="25"/>
      <c r="D1299" s="74"/>
      <c r="E1299" s="73"/>
      <c r="F1299" s="25"/>
      <c r="G1299" s="74"/>
    </row>
    <row r="1300" spans="2:7">
      <c r="B1300" s="73"/>
      <c r="C1300" s="25"/>
      <c r="D1300" s="74"/>
      <c r="E1300" s="73"/>
      <c r="F1300" s="25"/>
      <c r="G1300" s="74"/>
    </row>
    <row r="1301" spans="2:7">
      <c r="B1301" s="73"/>
      <c r="C1301" s="25"/>
      <c r="D1301" s="74"/>
      <c r="E1301" s="73"/>
      <c r="F1301" s="25"/>
      <c r="G1301" s="74"/>
    </row>
    <row r="1302" spans="2:7">
      <c r="B1302" s="73"/>
      <c r="C1302" s="25"/>
      <c r="D1302" s="74"/>
      <c r="E1302" s="73"/>
      <c r="F1302" s="25"/>
      <c r="G1302" s="74"/>
    </row>
    <row r="1303" spans="2:7">
      <c r="B1303" s="73"/>
      <c r="C1303" s="25"/>
      <c r="D1303" s="74"/>
      <c r="E1303" s="73"/>
      <c r="F1303" s="25"/>
      <c r="G1303" s="74"/>
    </row>
    <row r="1304" spans="2:7">
      <c r="B1304" s="73"/>
      <c r="C1304" s="25"/>
      <c r="D1304" s="74"/>
      <c r="E1304" s="73"/>
      <c r="F1304" s="25"/>
      <c r="G1304" s="74"/>
    </row>
    <row r="1305" spans="2:7">
      <c r="B1305" s="73"/>
      <c r="C1305" s="25"/>
      <c r="D1305" s="74"/>
      <c r="E1305" s="73"/>
      <c r="F1305" s="25"/>
      <c r="G1305" s="74"/>
    </row>
    <row r="1306" spans="2:7">
      <c r="B1306" s="73"/>
      <c r="C1306" s="25"/>
      <c r="D1306" s="74"/>
      <c r="E1306" s="73"/>
      <c r="F1306" s="25"/>
      <c r="G1306" s="74"/>
    </row>
    <row r="1307" spans="2:7">
      <c r="B1307" s="73"/>
      <c r="C1307" s="25"/>
      <c r="D1307" s="74"/>
      <c r="E1307" s="73"/>
      <c r="F1307" s="25"/>
      <c r="G1307" s="74"/>
    </row>
    <row r="1308" spans="2:7">
      <c r="B1308" s="73"/>
      <c r="C1308" s="25"/>
      <c r="D1308" s="74"/>
      <c r="E1308" s="73"/>
      <c r="F1308" s="25"/>
      <c r="G1308" s="74"/>
    </row>
    <row r="1309" spans="2:7">
      <c r="B1309" s="73"/>
      <c r="C1309" s="25"/>
      <c r="D1309" s="74"/>
      <c r="E1309" s="73"/>
      <c r="F1309" s="25"/>
      <c r="G1309" s="74"/>
    </row>
    <row r="1310" spans="2:7">
      <c r="B1310" s="73"/>
      <c r="C1310" s="25"/>
      <c r="D1310" s="74"/>
      <c r="E1310" s="73"/>
      <c r="F1310" s="25"/>
      <c r="G1310" s="74"/>
    </row>
    <row r="1311" spans="2:7">
      <c r="B1311" s="73"/>
      <c r="C1311" s="25"/>
      <c r="D1311" s="74"/>
      <c r="E1311" s="73"/>
      <c r="F1311" s="25"/>
      <c r="G1311" s="74"/>
    </row>
    <row r="1312" spans="2:7">
      <c r="B1312" s="73"/>
      <c r="C1312" s="25"/>
      <c r="D1312" s="74"/>
      <c r="E1312" s="73"/>
      <c r="F1312" s="25"/>
      <c r="G1312" s="74"/>
    </row>
    <row r="1313" spans="2:7">
      <c r="B1313" s="73"/>
      <c r="C1313" s="25"/>
      <c r="D1313" s="74"/>
      <c r="E1313" s="73"/>
      <c r="F1313" s="25"/>
      <c r="G1313" s="74"/>
    </row>
    <row r="1314" spans="2:7">
      <c r="B1314" s="73"/>
      <c r="C1314" s="25"/>
      <c r="D1314" s="74"/>
      <c r="E1314" s="73"/>
      <c r="F1314" s="25"/>
      <c r="G1314" s="74"/>
    </row>
    <row r="1315" spans="2:7">
      <c r="B1315" s="73"/>
      <c r="C1315" s="25"/>
      <c r="D1315" s="74"/>
      <c r="E1315" s="73"/>
      <c r="F1315" s="25"/>
      <c r="G1315" s="74"/>
    </row>
    <row r="1316" spans="2:7">
      <c r="B1316" s="73"/>
      <c r="C1316" s="25"/>
      <c r="D1316" s="74"/>
      <c r="E1316" s="73"/>
      <c r="F1316" s="25"/>
      <c r="G1316" s="74"/>
    </row>
    <row r="1317" spans="2:7">
      <c r="B1317" s="73"/>
      <c r="C1317" s="25"/>
      <c r="D1317" s="74"/>
      <c r="E1317" s="73"/>
      <c r="F1317" s="25"/>
      <c r="G1317" s="74"/>
    </row>
    <row r="1318" spans="2:7">
      <c r="B1318" s="73"/>
      <c r="C1318" s="25"/>
      <c r="D1318" s="74"/>
      <c r="E1318" s="73"/>
      <c r="F1318" s="25"/>
      <c r="G1318" s="74"/>
    </row>
    <row r="1319" spans="2:7">
      <c r="B1319" s="73"/>
      <c r="C1319" s="25"/>
      <c r="D1319" s="74"/>
      <c r="E1319" s="73"/>
      <c r="F1319" s="25"/>
      <c r="G1319" s="74"/>
    </row>
    <row r="1320" spans="2:7">
      <c r="B1320" s="73"/>
      <c r="C1320" s="25"/>
      <c r="D1320" s="74"/>
      <c r="E1320" s="73"/>
      <c r="F1320" s="25"/>
      <c r="G1320" s="74"/>
    </row>
    <row r="1321" spans="2:7">
      <c r="B1321" s="73"/>
      <c r="C1321" s="25"/>
      <c r="D1321" s="74"/>
      <c r="E1321" s="73"/>
      <c r="F1321" s="25"/>
      <c r="G1321" s="74"/>
    </row>
    <row r="1322" spans="2:7">
      <c r="B1322" s="73"/>
      <c r="C1322" s="25"/>
      <c r="D1322" s="74"/>
      <c r="E1322" s="73"/>
      <c r="F1322" s="25"/>
      <c r="G1322" s="74"/>
    </row>
    <row r="1323" spans="2:7">
      <c r="B1323" s="73"/>
      <c r="C1323" s="25"/>
      <c r="D1323" s="74"/>
      <c r="E1323" s="73"/>
      <c r="F1323" s="25"/>
      <c r="G1323" s="74"/>
    </row>
    <row r="1324" spans="2:7">
      <c r="B1324" s="73"/>
      <c r="C1324" s="25"/>
      <c r="D1324" s="74"/>
      <c r="E1324" s="73"/>
      <c r="F1324" s="25"/>
      <c r="G1324" s="74"/>
    </row>
    <row r="1325" spans="2:7">
      <c r="B1325" s="73"/>
      <c r="C1325" s="25"/>
      <c r="D1325" s="74"/>
      <c r="E1325" s="73"/>
      <c r="F1325" s="25"/>
      <c r="G1325" s="74"/>
    </row>
    <row r="1326" spans="2:7">
      <c r="B1326" s="73"/>
      <c r="C1326" s="25"/>
      <c r="D1326" s="74"/>
      <c r="E1326" s="73"/>
      <c r="F1326" s="25"/>
      <c r="G1326" s="74"/>
    </row>
    <row r="1327" spans="2:7">
      <c r="B1327" s="73"/>
      <c r="C1327" s="25"/>
      <c r="D1327" s="74"/>
      <c r="E1327" s="73"/>
      <c r="F1327" s="25"/>
      <c r="G1327" s="74"/>
    </row>
    <row r="1328" spans="2:7">
      <c r="B1328" s="73"/>
      <c r="C1328" s="25"/>
      <c r="D1328" s="74"/>
      <c r="E1328" s="73"/>
      <c r="F1328" s="25"/>
      <c r="G1328" s="74"/>
    </row>
    <row r="1329" spans="2:7">
      <c r="B1329" s="73"/>
      <c r="C1329" s="25"/>
      <c r="D1329" s="74"/>
      <c r="E1329" s="73"/>
      <c r="F1329" s="25"/>
      <c r="G1329" s="74"/>
    </row>
    <row r="1330" spans="2:7">
      <c r="B1330" s="73"/>
      <c r="C1330" s="25"/>
      <c r="D1330" s="74"/>
      <c r="E1330" s="73"/>
      <c r="F1330" s="25"/>
      <c r="G1330" s="74"/>
    </row>
    <row r="1331" spans="2:7">
      <c r="B1331" s="73"/>
      <c r="C1331" s="25"/>
      <c r="D1331" s="74"/>
      <c r="E1331" s="73"/>
      <c r="F1331" s="25"/>
      <c r="G1331" s="74"/>
    </row>
    <row r="1332" spans="2:7">
      <c r="B1332" s="73"/>
      <c r="C1332" s="25"/>
      <c r="D1332" s="74"/>
      <c r="E1332" s="73"/>
      <c r="F1332" s="25"/>
      <c r="G1332" s="74"/>
    </row>
    <row r="1333" spans="2:7">
      <c r="B1333" s="73"/>
      <c r="C1333" s="25"/>
      <c r="D1333" s="74"/>
      <c r="E1333" s="73"/>
      <c r="F1333" s="25"/>
      <c r="G1333" s="74"/>
    </row>
    <row r="1334" spans="2:7">
      <c r="B1334" s="73"/>
      <c r="C1334" s="25"/>
      <c r="D1334" s="74"/>
      <c r="E1334" s="73"/>
      <c r="F1334" s="25"/>
      <c r="G1334" s="74"/>
    </row>
    <row r="1335" spans="2:7">
      <c r="B1335" s="73"/>
      <c r="C1335" s="25"/>
      <c r="D1335" s="74"/>
      <c r="E1335" s="73"/>
      <c r="F1335" s="25"/>
      <c r="G1335" s="74"/>
    </row>
    <row r="1336" spans="2:7">
      <c r="B1336" s="73"/>
      <c r="C1336" s="25"/>
      <c r="D1336" s="74"/>
      <c r="E1336" s="73"/>
      <c r="F1336" s="25"/>
      <c r="G1336" s="74"/>
    </row>
    <row r="1337" spans="2:7">
      <c r="B1337" s="73"/>
      <c r="C1337" s="25"/>
      <c r="D1337" s="74"/>
      <c r="E1337" s="73"/>
      <c r="F1337" s="25"/>
      <c r="G1337" s="74"/>
    </row>
    <row r="1338" spans="2:7">
      <c r="B1338" s="73"/>
      <c r="C1338" s="25"/>
      <c r="D1338" s="74"/>
      <c r="E1338" s="73"/>
      <c r="F1338" s="25"/>
      <c r="G1338" s="74"/>
    </row>
    <row r="1339" spans="2:7">
      <c r="B1339" s="73"/>
      <c r="C1339" s="25"/>
      <c r="D1339" s="74"/>
      <c r="E1339" s="73"/>
      <c r="F1339" s="25"/>
      <c r="G1339" s="74"/>
    </row>
    <row r="1340" spans="2:7">
      <c r="B1340" s="73"/>
      <c r="C1340" s="25"/>
      <c r="D1340" s="74"/>
      <c r="E1340" s="73"/>
      <c r="F1340" s="25"/>
      <c r="G1340" s="74"/>
    </row>
    <row r="1341" spans="2:7">
      <c r="B1341" s="73"/>
      <c r="C1341" s="25"/>
      <c r="D1341" s="74"/>
      <c r="E1341" s="73"/>
      <c r="F1341" s="25"/>
      <c r="G1341" s="74"/>
    </row>
    <row r="1342" spans="2:7">
      <c r="B1342" s="73"/>
      <c r="C1342" s="25"/>
      <c r="D1342" s="74"/>
      <c r="E1342" s="73"/>
      <c r="F1342" s="25"/>
      <c r="G1342" s="74"/>
    </row>
    <row r="1343" spans="2:7">
      <c r="B1343" s="73"/>
      <c r="C1343" s="25"/>
      <c r="D1343" s="74"/>
      <c r="E1343" s="73"/>
      <c r="F1343" s="25"/>
      <c r="G1343" s="74"/>
    </row>
    <row r="1344" spans="2:7">
      <c r="B1344" s="73"/>
      <c r="C1344" s="25"/>
      <c r="D1344" s="74"/>
      <c r="E1344" s="73"/>
      <c r="F1344" s="25"/>
      <c r="G1344" s="74"/>
    </row>
    <row r="1345" spans="2:7">
      <c r="B1345" s="73"/>
      <c r="C1345" s="25"/>
      <c r="D1345" s="74"/>
      <c r="E1345" s="73"/>
      <c r="F1345" s="25"/>
      <c r="G1345" s="74"/>
    </row>
    <row r="1346" spans="2:7">
      <c r="B1346" s="73"/>
      <c r="C1346" s="25"/>
      <c r="D1346" s="74"/>
      <c r="E1346" s="73"/>
      <c r="F1346" s="25"/>
      <c r="G1346" s="74"/>
    </row>
    <row r="1347" spans="2:7">
      <c r="B1347" s="73"/>
      <c r="C1347" s="25"/>
      <c r="D1347" s="74"/>
      <c r="E1347" s="73"/>
      <c r="F1347" s="25"/>
      <c r="G1347" s="74"/>
    </row>
    <row r="1348" spans="2:7">
      <c r="B1348" s="73"/>
      <c r="C1348" s="25"/>
      <c r="D1348" s="74"/>
      <c r="E1348" s="73"/>
      <c r="F1348" s="25"/>
      <c r="G1348" s="74"/>
    </row>
    <row r="1349" spans="2:7">
      <c r="B1349" s="73"/>
      <c r="C1349" s="25"/>
      <c r="D1349" s="74"/>
      <c r="E1349" s="73"/>
      <c r="F1349" s="25"/>
      <c r="G1349" s="74"/>
    </row>
    <row r="1350" spans="2:7">
      <c r="B1350" s="73"/>
      <c r="C1350" s="25"/>
      <c r="D1350" s="74"/>
      <c r="E1350" s="73"/>
      <c r="F1350" s="25"/>
      <c r="G1350" s="74"/>
    </row>
    <row r="1351" spans="2:7">
      <c r="B1351" s="73"/>
      <c r="C1351" s="25"/>
      <c r="D1351" s="74"/>
      <c r="E1351" s="73"/>
      <c r="F1351" s="25"/>
      <c r="G1351" s="74"/>
    </row>
    <row r="1352" spans="2:7">
      <c r="B1352" s="73"/>
      <c r="C1352" s="25"/>
      <c r="D1352" s="74"/>
      <c r="E1352" s="73"/>
      <c r="F1352" s="25"/>
      <c r="G1352" s="74"/>
    </row>
    <row r="1353" spans="2:7">
      <c r="B1353" s="73"/>
      <c r="C1353" s="25"/>
      <c r="D1353" s="74"/>
      <c r="E1353" s="73"/>
      <c r="F1353" s="25"/>
      <c r="G1353" s="74"/>
    </row>
    <row r="1354" spans="2:7">
      <c r="B1354" s="73"/>
      <c r="C1354" s="25"/>
      <c r="D1354" s="74"/>
      <c r="E1354" s="73"/>
      <c r="F1354" s="25"/>
      <c r="G1354" s="74"/>
    </row>
    <row r="1355" spans="2:7">
      <c r="B1355" s="73"/>
      <c r="C1355" s="25"/>
      <c r="D1355" s="74"/>
      <c r="E1355" s="73"/>
      <c r="F1355" s="25"/>
      <c r="G1355" s="74"/>
    </row>
    <row r="1356" spans="2:7">
      <c r="B1356" s="73"/>
      <c r="C1356" s="25"/>
      <c r="D1356" s="74"/>
      <c r="E1356" s="73"/>
      <c r="F1356" s="25"/>
      <c r="G1356" s="74"/>
    </row>
    <row r="1357" spans="2:7">
      <c r="B1357" s="73"/>
      <c r="C1357" s="25"/>
      <c r="D1357" s="74"/>
      <c r="E1357" s="73"/>
      <c r="F1357" s="25"/>
      <c r="G1357" s="74"/>
    </row>
    <row r="1358" spans="2:7">
      <c r="B1358" s="73"/>
      <c r="C1358" s="25"/>
      <c r="D1358" s="74"/>
      <c r="E1358" s="73"/>
      <c r="F1358" s="25"/>
      <c r="G1358" s="74"/>
    </row>
    <row r="1359" spans="2:7">
      <c r="B1359" s="73"/>
      <c r="C1359" s="25"/>
      <c r="D1359" s="74"/>
      <c r="E1359" s="73"/>
      <c r="F1359" s="25"/>
      <c r="G1359" s="74"/>
    </row>
    <row r="1360" spans="2:7">
      <c r="B1360" s="73"/>
      <c r="C1360" s="25"/>
      <c r="D1360" s="74"/>
      <c r="E1360" s="73"/>
      <c r="F1360" s="25"/>
      <c r="G1360" s="74"/>
    </row>
    <row r="1361" spans="2:7">
      <c r="B1361" s="73"/>
      <c r="C1361" s="25"/>
      <c r="D1361" s="74"/>
      <c r="E1361" s="73"/>
      <c r="F1361" s="25"/>
      <c r="G1361" s="74"/>
    </row>
    <row r="1362" spans="2:7">
      <c r="B1362" s="73"/>
      <c r="C1362" s="25"/>
      <c r="D1362" s="74"/>
      <c r="E1362" s="73"/>
      <c r="F1362" s="25"/>
      <c r="G1362" s="74"/>
    </row>
    <row r="1363" spans="2:7">
      <c r="B1363" s="73"/>
      <c r="C1363" s="25"/>
      <c r="D1363" s="74"/>
      <c r="E1363" s="73"/>
      <c r="F1363" s="25"/>
      <c r="G1363" s="74"/>
    </row>
    <row r="1364" spans="2:7">
      <c r="B1364" s="73"/>
      <c r="C1364" s="25"/>
      <c r="D1364" s="74"/>
      <c r="E1364" s="73"/>
      <c r="F1364" s="25"/>
      <c r="G1364" s="74"/>
    </row>
    <row r="1365" spans="2:7">
      <c r="B1365" s="73"/>
      <c r="C1365" s="25"/>
      <c r="D1365" s="74"/>
      <c r="E1365" s="73"/>
      <c r="F1365" s="25"/>
      <c r="G1365" s="74"/>
    </row>
    <row r="1366" spans="2:7">
      <c r="B1366" s="73"/>
      <c r="C1366" s="25"/>
      <c r="D1366" s="74"/>
      <c r="E1366" s="73"/>
      <c r="F1366" s="25"/>
      <c r="G1366" s="74"/>
    </row>
    <row r="1367" spans="2:7">
      <c r="B1367" s="73"/>
      <c r="C1367" s="25"/>
      <c r="D1367" s="74"/>
      <c r="E1367" s="73"/>
      <c r="F1367" s="25"/>
      <c r="G1367" s="74"/>
    </row>
    <row r="1368" spans="2:7">
      <c r="B1368" s="73"/>
      <c r="C1368" s="25"/>
      <c r="D1368" s="74"/>
      <c r="E1368" s="73"/>
      <c r="F1368" s="25"/>
      <c r="G1368" s="74"/>
    </row>
    <row r="1369" spans="2:7">
      <c r="B1369" s="73"/>
      <c r="C1369" s="25"/>
      <c r="D1369" s="74"/>
      <c r="E1369" s="73"/>
      <c r="F1369" s="25"/>
      <c r="G1369" s="74"/>
    </row>
    <row r="1370" spans="2:7">
      <c r="B1370" s="73"/>
      <c r="C1370" s="25"/>
      <c r="D1370" s="74"/>
      <c r="E1370" s="73"/>
      <c r="F1370" s="25"/>
      <c r="G1370" s="74"/>
    </row>
    <row r="1371" spans="2:7">
      <c r="B1371" s="73"/>
      <c r="C1371" s="25"/>
      <c r="D1371" s="74"/>
      <c r="E1371" s="73"/>
      <c r="F1371" s="25"/>
      <c r="G1371" s="74"/>
    </row>
    <row r="1372" spans="2:7">
      <c r="B1372" s="73"/>
      <c r="C1372" s="25"/>
      <c r="D1372" s="74"/>
      <c r="E1372" s="73"/>
      <c r="F1372" s="25"/>
      <c r="G1372" s="74"/>
    </row>
    <row r="1373" spans="2:7">
      <c r="B1373" s="73"/>
      <c r="C1373" s="25"/>
      <c r="D1373" s="74"/>
      <c r="E1373" s="73"/>
      <c r="F1373" s="25"/>
      <c r="G1373" s="74"/>
    </row>
    <row r="1374" spans="2:7">
      <c r="B1374" s="73"/>
      <c r="C1374" s="25"/>
      <c r="D1374" s="74"/>
      <c r="E1374" s="73"/>
      <c r="F1374" s="25"/>
      <c r="G1374" s="74"/>
    </row>
    <row r="1375" spans="2:7">
      <c r="B1375" s="73"/>
      <c r="C1375" s="25"/>
      <c r="D1375" s="74"/>
      <c r="E1375" s="73"/>
      <c r="F1375" s="25"/>
      <c r="G1375" s="74"/>
    </row>
    <row r="1376" spans="2:7">
      <c r="B1376" s="73"/>
      <c r="C1376" s="25"/>
      <c r="D1376" s="74"/>
      <c r="E1376" s="73"/>
      <c r="F1376" s="25"/>
      <c r="G1376" s="74"/>
    </row>
    <row r="1377" spans="2:7">
      <c r="B1377" s="73"/>
      <c r="C1377" s="25"/>
      <c r="D1377" s="74"/>
      <c r="E1377" s="73"/>
      <c r="F1377" s="25"/>
      <c r="G1377" s="74"/>
    </row>
    <row r="1378" spans="2:7">
      <c r="B1378" s="73"/>
      <c r="C1378" s="25"/>
      <c r="D1378" s="74"/>
      <c r="E1378" s="73"/>
      <c r="F1378" s="25"/>
      <c r="G1378" s="74"/>
    </row>
    <row r="1379" spans="2:7">
      <c r="B1379" s="73"/>
      <c r="C1379" s="25"/>
      <c r="D1379" s="74"/>
      <c r="E1379" s="73"/>
      <c r="F1379" s="25"/>
      <c r="G1379" s="74"/>
    </row>
    <row r="1380" spans="2:7">
      <c r="B1380" s="73"/>
      <c r="C1380" s="25"/>
      <c r="D1380" s="74"/>
      <c r="E1380" s="73"/>
      <c r="F1380" s="25"/>
      <c r="G1380" s="74"/>
    </row>
    <row r="1381" spans="2:7">
      <c r="B1381" s="73"/>
      <c r="C1381" s="25"/>
      <c r="D1381" s="74"/>
      <c r="E1381" s="73"/>
      <c r="F1381" s="25"/>
      <c r="G1381" s="74"/>
    </row>
    <row r="1382" spans="2:7">
      <c r="B1382" s="73"/>
      <c r="C1382" s="25"/>
      <c r="D1382" s="74"/>
      <c r="E1382" s="73"/>
      <c r="F1382" s="25"/>
      <c r="G1382" s="74"/>
    </row>
    <row r="1383" spans="2:7">
      <c r="B1383" s="73"/>
      <c r="C1383" s="25"/>
      <c r="D1383" s="74"/>
      <c r="E1383" s="73"/>
      <c r="F1383" s="25"/>
      <c r="G1383" s="74"/>
    </row>
    <row r="1384" spans="2:7">
      <c r="B1384" s="73"/>
      <c r="C1384" s="25"/>
      <c r="D1384" s="74"/>
      <c r="E1384" s="73"/>
      <c r="F1384" s="25"/>
      <c r="G1384" s="74"/>
    </row>
    <row r="1385" spans="2:7">
      <c r="B1385" s="73"/>
      <c r="C1385" s="25"/>
      <c r="D1385" s="74"/>
      <c r="E1385" s="73"/>
      <c r="F1385" s="25"/>
      <c r="G1385" s="74"/>
    </row>
    <row r="1386" spans="2:7">
      <c r="B1386" s="73"/>
      <c r="C1386" s="25"/>
      <c r="D1386" s="74"/>
      <c r="E1386" s="73"/>
      <c r="F1386" s="25"/>
      <c r="G1386" s="74"/>
    </row>
    <row r="1387" spans="2:7">
      <c r="B1387" s="73"/>
      <c r="C1387" s="25"/>
      <c r="D1387" s="74"/>
      <c r="E1387" s="73"/>
      <c r="F1387" s="25"/>
      <c r="G1387" s="74"/>
    </row>
    <row r="1388" spans="2:7">
      <c r="B1388" s="73"/>
      <c r="C1388" s="25"/>
      <c r="D1388" s="74"/>
      <c r="E1388" s="73"/>
      <c r="F1388" s="25"/>
      <c r="G1388" s="74"/>
    </row>
    <row r="1389" spans="2:7">
      <c r="B1389" s="73"/>
      <c r="C1389" s="25"/>
      <c r="D1389" s="74"/>
      <c r="E1389" s="73"/>
      <c r="F1389" s="25"/>
      <c r="G1389" s="74"/>
    </row>
    <row r="1390" spans="2:7">
      <c r="B1390" s="73"/>
      <c r="C1390" s="25"/>
      <c r="D1390" s="74"/>
      <c r="E1390" s="73"/>
      <c r="F1390" s="25"/>
      <c r="G1390" s="74"/>
    </row>
    <row r="1391" spans="2:7">
      <c r="B1391" s="73"/>
      <c r="C1391" s="25"/>
      <c r="D1391" s="74"/>
      <c r="E1391" s="73"/>
      <c r="F1391" s="25"/>
      <c r="G1391" s="74"/>
    </row>
    <row r="1392" spans="2:7">
      <c r="B1392" s="73"/>
      <c r="C1392" s="25"/>
      <c r="D1392" s="74"/>
      <c r="E1392" s="73"/>
      <c r="F1392" s="25"/>
      <c r="G1392" s="74"/>
    </row>
    <row r="1393" spans="2:7">
      <c r="B1393" s="73"/>
      <c r="C1393" s="25"/>
      <c r="D1393" s="74"/>
      <c r="E1393" s="73"/>
      <c r="F1393" s="25"/>
      <c r="G1393" s="74"/>
    </row>
    <row r="1394" spans="2:7">
      <c r="B1394" s="73"/>
      <c r="C1394" s="25"/>
      <c r="D1394" s="74"/>
      <c r="E1394" s="73"/>
      <c r="F1394" s="25"/>
      <c r="G1394" s="74"/>
    </row>
    <row r="1395" spans="2:7">
      <c r="B1395" s="73"/>
      <c r="C1395" s="25"/>
      <c r="D1395" s="74"/>
      <c r="E1395" s="73"/>
      <c r="F1395" s="25"/>
      <c r="G1395" s="74"/>
    </row>
    <row r="1396" spans="2:7">
      <c r="B1396" s="73"/>
      <c r="C1396" s="25"/>
      <c r="D1396" s="74"/>
      <c r="E1396" s="73"/>
      <c r="F1396" s="25"/>
      <c r="G1396" s="74"/>
    </row>
    <row r="1397" spans="2:7">
      <c r="B1397" s="73"/>
      <c r="C1397" s="25"/>
      <c r="D1397" s="74"/>
      <c r="E1397" s="73"/>
      <c r="F1397" s="25"/>
      <c r="G1397" s="74"/>
    </row>
    <row r="1398" spans="2:7">
      <c r="B1398" s="73"/>
      <c r="C1398" s="25"/>
      <c r="D1398" s="74"/>
      <c r="E1398" s="73"/>
      <c r="F1398" s="25"/>
      <c r="G1398" s="74"/>
    </row>
    <row r="1399" spans="2:7">
      <c r="B1399" s="73"/>
      <c r="C1399" s="25"/>
      <c r="D1399" s="74"/>
      <c r="E1399" s="73"/>
      <c r="F1399" s="25"/>
      <c r="G1399" s="74"/>
    </row>
    <row r="1400" spans="2:7">
      <c r="B1400" s="73"/>
      <c r="C1400" s="25"/>
      <c r="D1400" s="74"/>
      <c r="E1400" s="73"/>
      <c r="F1400" s="25"/>
      <c r="G1400" s="74"/>
    </row>
    <row r="1401" spans="2:7">
      <c r="B1401" s="73"/>
      <c r="C1401" s="25"/>
      <c r="D1401" s="74"/>
      <c r="E1401" s="73"/>
      <c r="F1401" s="25"/>
      <c r="G1401" s="74"/>
    </row>
    <row r="1402" spans="2:7">
      <c r="B1402" s="73"/>
      <c r="C1402" s="25"/>
      <c r="D1402" s="74"/>
      <c r="E1402" s="73"/>
      <c r="F1402" s="25"/>
      <c r="G1402" s="74"/>
    </row>
    <row r="1403" spans="2:7">
      <c r="B1403" s="73"/>
      <c r="C1403" s="25"/>
      <c r="D1403" s="74"/>
      <c r="E1403" s="73"/>
      <c r="F1403" s="25"/>
      <c r="G1403" s="74"/>
    </row>
    <row r="1404" spans="2:7">
      <c r="B1404" s="73"/>
      <c r="C1404" s="25"/>
      <c r="D1404" s="74"/>
      <c r="E1404" s="73"/>
      <c r="F1404" s="25"/>
      <c r="G1404" s="74"/>
    </row>
    <row r="1405" spans="2:7">
      <c r="B1405" s="73"/>
      <c r="C1405" s="25"/>
      <c r="D1405" s="74"/>
      <c r="E1405" s="73"/>
      <c r="F1405" s="25"/>
      <c r="G1405" s="74"/>
    </row>
    <row r="1406" spans="2:7">
      <c r="B1406" s="73"/>
      <c r="C1406" s="25"/>
      <c r="D1406" s="74"/>
      <c r="E1406" s="73"/>
      <c r="F1406" s="25"/>
      <c r="G1406" s="74"/>
    </row>
    <row r="1407" spans="2:7">
      <c r="B1407" s="73"/>
      <c r="C1407" s="25"/>
      <c r="D1407" s="74"/>
      <c r="E1407" s="73"/>
      <c r="F1407" s="25"/>
      <c r="G1407" s="74"/>
    </row>
    <row r="1408" spans="2:7">
      <c r="B1408" s="73"/>
      <c r="C1408" s="25"/>
      <c r="D1408" s="74"/>
      <c r="E1408" s="73"/>
      <c r="F1408" s="25"/>
      <c r="G1408" s="74"/>
    </row>
    <row r="1409" spans="2:7">
      <c r="B1409" s="73"/>
      <c r="C1409" s="25"/>
      <c r="D1409" s="74"/>
      <c r="E1409" s="73"/>
      <c r="F1409" s="25"/>
      <c r="G1409" s="74"/>
    </row>
    <row r="1410" spans="2:7">
      <c r="B1410" s="73"/>
      <c r="C1410" s="25"/>
      <c r="D1410" s="74"/>
      <c r="E1410" s="73"/>
      <c r="F1410" s="25"/>
      <c r="G1410" s="74"/>
    </row>
    <row r="1411" spans="2:7">
      <c r="B1411" s="73"/>
      <c r="C1411" s="25"/>
      <c r="D1411" s="74"/>
      <c r="E1411" s="73"/>
      <c r="F1411" s="25"/>
      <c r="G1411" s="74"/>
    </row>
    <row r="1412" spans="2:7">
      <c r="B1412" s="73"/>
      <c r="C1412" s="25"/>
      <c r="D1412" s="74"/>
      <c r="E1412" s="73"/>
      <c r="F1412" s="25"/>
      <c r="G1412" s="74"/>
    </row>
    <row r="1413" spans="2:7">
      <c r="B1413" s="73"/>
      <c r="C1413" s="25"/>
      <c r="D1413" s="74"/>
      <c r="E1413" s="73"/>
      <c r="F1413" s="25"/>
      <c r="G1413" s="74"/>
    </row>
    <row r="1414" spans="2:7">
      <c r="B1414" s="73"/>
      <c r="C1414" s="25"/>
      <c r="D1414" s="74"/>
      <c r="E1414" s="73"/>
      <c r="F1414" s="25"/>
      <c r="G1414" s="74"/>
    </row>
    <row r="1415" spans="2:7">
      <c r="B1415" s="73"/>
      <c r="C1415" s="25"/>
      <c r="D1415" s="74"/>
      <c r="E1415" s="73"/>
      <c r="F1415" s="25"/>
      <c r="G1415" s="74"/>
    </row>
    <row r="1416" spans="2:7">
      <c r="B1416" s="73"/>
      <c r="C1416" s="25"/>
      <c r="D1416" s="74"/>
      <c r="E1416" s="73"/>
      <c r="F1416" s="25"/>
      <c r="G1416" s="74"/>
    </row>
    <row r="1417" spans="2:7">
      <c r="B1417" s="73"/>
      <c r="C1417" s="25"/>
      <c r="D1417" s="74"/>
      <c r="E1417" s="73"/>
      <c r="F1417" s="25"/>
      <c r="G1417" s="74"/>
    </row>
    <row r="1418" spans="2:7">
      <c r="B1418" s="73"/>
      <c r="C1418" s="25"/>
      <c r="D1418" s="74"/>
      <c r="E1418" s="73"/>
      <c r="F1418" s="25"/>
      <c r="G1418" s="74"/>
    </row>
    <row r="1419" spans="2:7">
      <c r="B1419" s="73"/>
      <c r="C1419" s="25"/>
      <c r="D1419" s="74"/>
      <c r="E1419" s="73"/>
      <c r="F1419" s="25"/>
      <c r="G1419" s="74"/>
    </row>
    <row r="1420" spans="2:7">
      <c r="B1420" s="73"/>
      <c r="C1420" s="25"/>
      <c r="D1420" s="74"/>
      <c r="E1420" s="73"/>
      <c r="F1420" s="25"/>
      <c r="G1420" s="74"/>
    </row>
    <row r="1421" spans="2:7">
      <c r="B1421" s="73"/>
      <c r="C1421" s="25"/>
      <c r="D1421" s="74"/>
      <c r="E1421" s="73"/>
      <c r="F1421" s="25"/>
      <c r="G1421" s="74"/>
    </row>
    <row r="1422" spans="2:7">
      <c r="B1422" s="73"/>
      <c r="C1422" s="25"/>
      <c r="D1422" s="74"/>
      <c r="E1422" s="73"/>
      <c r="F1422" s="25"/>
      <c r="G1422" s="74"/>
    </row>
    <row r="1423" spans="2:7">
      <c r="B1423" s="73"/>
      <c r="C1423" s="25"/>
      <c r="D1423" s="74"/>
      <c r="E1423" s="73"/>
      <c r="F1423" s="25"/>
      <c r="G1423" s="74"/>
    </row>
    <row r="1424" spans="2:7">
      <c r="B1424" s="73"/>
      <c r="C1424" s="25"/>
      <c r="D1424" s="74"/>
      <c r="E1424" s="73"/>
      <c r="F1424" s="25"/>
      <c r="G1424" s="74"/>
    </row>
    <row r="1425" spans="2:7">
      <c r="B1425" s="73"/>
      <c r="C1425" s="25"/>
      <c r="D1425" s="74"/>
      <c r="E1425" s="73"/>
      <c r="F1425" s="25"/>
      <c r="G1425" s="74"/>
    </row>
    <row r="1426" spans="2:7">
      <c r="B1426" s="73"/>
      <c r="C1426" s="25"/>
      <c r="D1426" s="74"/>
      <c r="E1426" s="73"/>
      <c r="F1426" s="25"/>
      <c r="G1426" s="74"/>
    </row>
    <row r="1427" spans="2:7">
      <c r="B1427" s="73"/>
      <c r="C1427" s="25"/>
      <c r="D1427" s="74"/>
      <c r="E1427" s="73"/>
      <c r="F1427" s="25"/>
      <c r="G1427" s="74"/>
    </row>
    <row r="1428" spans="2:7">
      <c r="B1428" s="73"/>
      <c r="C1428" s="25"/>
      <c r="D1428" s="74"/>
      <c r="E1428" s="73"/>
      <c r="F1428" s="25"/>
      <c r="G1428" s="74"/>
    </row>
    <row r="1429" spans="2:7">
      <c r="B1429" s="73"/>
      <c r="C1429" s="25"/>
      <c r="D1429" s="74"/>
      <c r="E1429" s="73"/>
      <c r="F1429" s="25"/>
      <c r="G1429" s="74"/>
    </row>
    <row r="1430" spans="2:7">
      <c r="B1430" s="73"/>
      <c r="C1430" s="25"/>
      <c r="D1430" s="74"/>
      <c r="E1430" s="73"/>
      <c r="F1430" s="25"/>
      <c r="G1430" s="74"/>
    </row>
    <row r="1431" spans="2:7">
      <c r="B1431" s="73"/>
      <c r="C1431" s="25"/>
      <c r="D1431" s="74"/>
      <c r="E1431" s="73"/>
      <c r="F1431" s="25"/>
      <c r="G1431" s="74"/>
    </row>
    <row r="1432" spans="2:7">
      <c r="B1432" s="73"/>
      <c r="C1432" s="25"/>
      <c r="D1432" s="74"/>
      <c r="E1432" s="73"/>
      <c r="F1432" s="25"/>
      <c r="G1432" s="74"/>
    </row>
    <row r="1433" spans="2:7">
      <c r="B1433" s="73"/>
      <c r="C1433" s="25"/>
      <c r="D1433" s="74"/>
      <c r="E1433" s="73"/>
      <c r="F1433" s="25"/>
      <c r="G1433" s="74"/>
    </row>
    <row r="1434" spans="2:7">
      <c r="B1434" s="73"/>
      <c r="C1434" s="25"/>
      <c r="D1434" s="74"/>
      <c r="E1434" s="73"/>
      <c r="F1434" s="25"/>
      <c r="G1434" s="74"/>
    </row>
    <row r="1435" spans="2:7">
      <c r="B1435" s="73"/>
      <c r="C1435" s="25"/>
      <c r="D1435" s="74"/>
      <c r="E1435" s="73"/>
      <c r="F1435" s="25"/>
      <c r="G1435" s="74"/>
    </row>
    <row r="1436" spans="2:7">
      <c r="B1436" s="73"/>
      <c r="C1436" s="25"/>
      <c r="D1436" s="74"/>
      <c r="E1436" s="73"/>
      <c r="F1436" s="25"/>
      <c r="G1436" s="74"/>
    </row>
    <row r="1437" spans="2:7">
      <c r="B1437" s="73"/>
      <c r="C1437" s="25"/>
      <c r="D1437" s="74"/>
      <c r="E1437" s="73"/>
      <c r="F1437" s="25"/>
      <c r="G1437" s="74"/>
    </row>
    <row r="1438" spans="2:7">
      <c r="B1438" s="73"/>
      <c r="C1438" s="25"/>
      <c r="D1438" s="74"/>
      <c r="E1438" s="73"/>
      <c r="F1438" s="25"/>
      <c r="G1438" s="74"/>
    </row>
    <row r="1439" spans="2:7">
      <c r="B1439" s="73"/>
      <c r="C1439" s="25"/>
      <c r="D1439" s="74"/>
      <c r="E1439" s="73"/>
      <c r="F1439" s="25"/>
      <c r="G1439" s="74"/>
    </row>
    <row r="1440" spans="2:7">
      <c r="B1440" s="73"/>
      <c r="C1440" s="25"/>
      <c r="D1440" s="74"/>
      <c r="E1440" s="73"/>
      <c r="F1440" s="25"/>
      <c r="G1440" s="74"/>
    </row>
    <row r="1441" spans="2:7">
      <c r="B1441" s="73"/>
      <c r="C1441" s="25"/>
      <c r="D1441" s="74"/>
      <c r="E1441" s="73"/>
      <c r="F1441" s="25"/>
      <c r="G1441" s="74"/>
    </row>
    <row r="1442" spans="2:7">
      <c r="B1442" s="73"/>
      <c r="C1442" s="25"/>
      <c r="D1442" s="74"/>
      <c r="E1442" s="73"/>
      <c r="F1442" s="25"/>
      <c r="G1442" s="74"/>
    </row>
    <row r="1443" spans="2:7">
      <c r="B1443" s="73"/>
      <c r="C1443" s="25"/>
      <c r="D1443" s="74"/>
      <c r="E1443" s="73"/>
      <c r="F1443" s="25"/>
      <c r="G1443" s="74"/>
    </row>
    <row r="1444" spans="2:7">
      <c r="B1444" s="73"/>
      <c r="C1444" s="25"/>
      <c r="D1444" s="74"/>
      <c r="E1444" s="73"/>
      <c r="F1444" s="25"/>
      <c r="G1444" s="74"/>
    </row>
    <row r="1445" spans="2:7">
      <c r="B1445" s="73"/>
      <c r="C1445" s="25"/>
      <c r="D1445" s="74"/>
      <c r="E1445" s="73"/>
      <c r="F1445" s="25"/>
      <c r="G1445" s="74"/>
    </row>
    <row r="1446" spans="2:7">
      <c r="B1446" s="73"/>
      <c r="C1446" s="25"/>
      <c r="D1446" s="74"/>
      <c r="E1446" s="73"/>
      <c r="F1446" s="25"/>
      <c r="G1446" s="74"/>
    </row>
    <row r="1447" spans="2:7">
      <c r="B1447" s="73"/>
      <c r="C1447" s="25"/>
      <c r="D1447" s="74"/>
      <c r="E1447" s="73"/>
      <c r="F1447" s="25"/>
      <c r="G1447" s="74"/>
    </row>
    <row r="1448" spans="2:7">
      <c r="B1448" s="73"/>
      <c r="C1448" s="25"/>
      <c r="D1448" s="74"/>
      <c r="E1448" s="73"/>
      <c r="F1448" s="25"/>
      <c r="G1448" s="74"/>
    </row>
    <row r="1449" spans="2:7">
      <c r="B1449" s="73"/>
      <c r="C1449" s="25"/>
      <c r="D1449" s="74"/>
      <c r="E1449" s="73"/>
      <c r="F1449" s="25"/>
      <c r="G1449" s="74"/>
    </row>
    <row r="1450" spans="2:7">
      <c r="B1450" s="73"/>
      <c r="C1450" s="25"/>
      <c r="D1450" s="74"/>
      <c r="E1450" s="73"/>
      <c r="F1450" s="25"/>
      <c r="G1450" s="74"/>
    </row>
    <row r="1451" spans="2:7">
      <c r="B1451" s="73"/>
      <c r="C1451" s="25"/>
      <c r="D1451" s="74"/>
      <c r="E1451" s="73"/>
      <c r="F1451" s="25"/>
      <c r="G1451" s="74"/>
    </row>
    <row r="1452" spans="2:7">
      <c r="B1452" s="73"/>
      <c r="C1452" s="25"/>
      <c r="D1452" s="74"/>
      <c r="E1452" s="73"/>
      <c r="F1452" s="25"/>
      <c r="G1452" s="74"/>
    </row>
    <row r="1453" spans="2:7">
      <c r="B1453" s="73"/>
      <c r="C1453" s="25"/>
      <c r="D1453" s="74"/>
      <c r="E1453" s="73"/>
      <c r="F1453" s="25"/>
      <c r="G1453" s="74"/>
    </row>
    <row r="1454" spans="2:7">
      <c r="B1454" s="73"/>
      <c r="C1454" s="25"/>
      <c r="D1454" s="74"/>
      <c r="E1454" s="73"/>
      <c r="F1454" s="25"/>
      <c r="G1454" s="74"/>
    </row>
    <row r="1455" spans="2:7">
      <c r="B1455" s="73"/>
      <c r="C1455" s="25"/>
      <c r="D1455" s="74"/>
      <c r="E1455" s="73"/>
      <c r="F1455" s="25"/>
      <c r="G1455" s="74"/>
    </row>
    <row r="1456" spans="2:7">
      <c r="B1456" s="73"/>
      <c r="C1456" s="25"/>
      <c r="D1456" s="74"/>
      <c r="E1456" s="73"/>
      <c r="F1456" s="25"/>
      <c r="G1456" s="74"/>
    </row>
    <row r="1457" spans="2:7">
      <c r="B1457" s="73"/>
      <c r="C1457" s="25"/>
      <c r="D1457" s="74"/>
      <c r="E1457" s="73"/>
      <c r="F1457" s="25"/>
      <c r="G1457" s="74"/>
    </row>
    <row r="1458" spans="2:7">
      <c r="B1458" s="73"/>
      <c r="C1458" s="25"/>
      <c r="D1458" s="74"/>
      <c r="E1458" s="73"/>
      <c r="F1458" s="25"/>
      <c r="G1458" s="74"/>
    </row>
    <row r="1459" spans="2:7">
      <c r="B1459" s="73"/>
      <c r="C1459" s="25"/>
      <c r="D1459" s="74"/>
      <c r="E1459" s="73"/>
      <c r="F1459" s="25"/>
      <c r="G1459" s="74"/>
    </row>
    <row r="1460" spans="2:7">
      <c r="B1460" s="73"/>
      <c r="C1460" s="25"/>
      <c r="D1460" s="74"/>
      <c r="E1460" s="73"/>
      <c r="F1460" s="25"/>
      <c r="G1460" s="74"/>
    </row>
    <row r="1461" spans="2:7">
      <c r="B1461" s="73"/>
      <c r="C1461" s="25"/>
      <c r="D1461" s="74"/>
      <c r="E1461" s="73"/>
      <c r="F1461" s="25"/>
      <c r="G1461" s="74"/>
    </row>
    <row r="1462" spans="2:7">
      <c r="B1462" s="73"/>
      <c r="C1462" s="25"/>
      <c r="D1462" s="74"/>
      <c r="E1462" s="73"/>
      <c r="F1462" s="25"/>
      <c r="G1462" s="74"/>
    </row>
    <row r="1463" spans="2:7">
      <c r="B1463" s="73"/>
      <c r="C1463" s="25"/>
      <c r="D1463" s="74"/>
      <c r="E1463" s="73"/>
      <c r="F1463" s="25"/>
      <c r="G1463" s="74"/>
    </row>
    <row r="1464" spans="2:7">
      <c r="B1464" s="73"/>
      <c r="C1464" s="25"/>
      <c r="D1464" s="74"/>
      <c r="E1464" s="73"/>
      <c r="F1464" s="25"/>
      <c r="G1464" s="74"/>
    </row>
    <row r="1465" spans="2:7">
      <c r="B1465" s="73"/>
      <c r="C1465" s="25"/>
      <c r="D1465" s="74"/>
      <c r="E1465" s="73"/>
      <c r="F1465" s="25"/>
      <c r="G1465" s="74"/>
    </row>
    <row r="1466" spans="2:7">
      <c r="B1466" s="73"/>
      <c r="C1466" s="25"/>
      <c r="D1466" s="74"/>
      <c r="E1466" s="73"/>
      <c r="F1466" s="25"/>
      <c r="G1466" s="74"/>
    </row>
    <row r="1467" spans="2:7">
      <c r="B1467" s="73"/>
      <c r="C1467" s="25"/>
      <c r="D1467" s="74"/>
      <c r="E1467" s="73"/>
      <c r="F1467" s="25"/>
      <c r="G1467" s="74"/>
    </row>
    <row r="1468" spans="2:7">
      <c r="B1468" s="73"/>
      <c r="C1468" s="25"/>
      <c r="D1468" s="74"/>
      <c r="E1468" s="73"/>
      <c r="F1468" s="25"/>
      <c r="G1468" s="74"/>
    </row>
    <row r="1469" spans="2:7">
      <c r="B1469" s="73"/>
      <c r="C1469" s="25"/>
      <c r="D1469" s="74"/>
      <c r="E1469" s="73"/>
      <c r="F1469" s="25"/>
      <c r="G1469" s="74"/>
    </row>
    <row r="1470" spans="2:7">
      <c r="B1470" s="73"/>
      <c r="C1470" s="25"/>
      <c r="D1470" s="74"/>
      <c r="E1470" s="73"/>
      <c r="F1470" s="25"/>
      <c r="G1470" s="74"/>
    </row>
    <row r="1471" spans="2:7">
      <c r="B1471" s="73"/>
      <c r="C1471" s="25"/>
      <c r="D1471" s="74"/>
      <c r="E1471" s="73"/>
      <c r="F1471" s="25"/>
      <c r="G1471" s="74"/>
    </row>
    <row r="1472" spans="2:7">
      <c r="B1472" s="73"/>
      <c r="C1472" s="25"/>
      <c r="D1472" s="74"/>
      <c r="E1472" s="73"/>
      <c r="F1472" s="25"/>
      <c r="G1472" s="74"/>
    </row>
    <row r="1473" spans="2:7">
      <c r="B1473" s="73"/>
      <c r="C1473" s="25"/>
      <c r="D1473" s="74"/>
      <c r="E1473" s="73"/>
      <c r="F1473" s="25"/>
      <c r="G1473" s="74"/>
    </row>
    <row r="1474" spans="2:7">
      <c r="B1474" s="73"/>
      <c r="C1474" s="25"/>
      <c r="D1474" s="74"/>
      <c r="E1474" s="73"/>
      <c r="F1474" s="25"/>
      <c r="G1474" s="74"/>
    </row>
    <row r="1475" spans="2:7">
      <c r="B1475" s="73"/>
      <c r="C1475" s="25"/>
      <c r="D1475" s="74"/>
      <c r="E1475" s="73"/>
      <c r="F1475" s="25"/>
      <c r="G1475" s="74"/>
    </row>
    <row r="1476" spans="2:7">
      <c r="B1476" s="73"/>
      <c r="C1476" s="25"/>
      <c r="D1476" s="74"/>
      <c r="E1476" s="73"/>
      <c r="F1476" s="25"/>
      <c r="G1476" s="74"/>
    </row>
    <row r="1477" spans="2:7">
      <c r="B1477" s="73"/>
      <c r="C1477" s="25"/>
      <c r="D1477" s="74"/>
      <c r="E1477" s="73"/>
      <c r="F1477" s="25"/>
      <c r="G1477" s="74"/>
    </row>
    <row r="1478" spans="2:7">
      <c r="B1478" s="73"/>
      <c r="C1478" s="25"/>
      <c r="D1478" s="74"/>
      <c r="E1478" s="73"/>
      <c r="F1478" s="25"/>
      <c r="G1478" s="74"/>
    </row>
    <row r="1479" spans="2:7">
      <c r="B1479" s="73"/>
      <c r="C1479" s="25"/>
      <c r="D1479" s="74"/>
      <c r="E1479" s="73"/>
      <c r="F1479" s="25"/>
      <c r="G1479" s="74"/>
    </row>
    <row r="1480" spans="2:7">
      <c r="B1480" s="73"/>
      <c r="C1480" s="25"/>
      <c r="D1480" s="74"/>
      <c r="E1480" s="73"/>
      <c r="F1480" s="25"/>
      <c r="G1480" s="74"/>
    </row>
    <row r="1481" spans="2:7">
      <c r="B1481" s="73"/>
      <c r="C1481" s="25"/>
      <c r="D1481" s="74"/>
      <c r="E1481" s="73"/>
      <c r="F1481" s="25"/>
      <c r="G1481" s="74"/>
    </row>
    <row r="1482" spans="2:7">
      <c r="B1482" s="73"/>
      <c r="C1482" s="25"/>
      <c r="D1482" s="74"/>
      <c r="E1482" s="73"/>
      <c r="F1482" s="25"/>
      <c r="G1482" s="74"/>
    </row>
    <row r="1483" spans="2:7">
      <c r="B1483" s="73"/>
      <c r="C1483" s="25"/>
      <c r="D1483" s="74"/>
      <c r="E1483" s="73"/>
      <c r="F1483" s="25"/>
      <c r="G1483" s="74"/>
    </row>
    <row r="1484" spans="2:7">
      <c r="B1484" s="73"/>
      <c r="C1484" s="25"/>
      <c r="D1484" s="74"/>
      <c r="E1484" s="73"/>
      <c r="F1484" s="25"/>
      <c r="G1484" s="74"/>
    </row>
    <row r="1485" spans="2:7">
      <c r="B1485" s="73"/>
      <c r="C1485" s="25"/>
      <c r="D1485" s="74"/>
      <c r="E1485" s="73"/>
      <c r="F1485" s="25"/>
      <c r="G1485" s="74"/>
    </row>
    <row r="1486" spans="2:7">
      <c r="B1486" s="73"/>
      <c r="C1486" s="25"/>
      <c r="D1486" s="74"/>
      <c r="E1486" s="73"/>
      <c r="F1486" s="25"/>
      <c r="G1486" s="74"/>
    </row>
    <row r="1487" spans="2:7">
      <c r="B1487" s="73"/>
      <c r="C1487" s="25"/>
      <c r="D1487" s="74"/>
      <c r="E1487" s="73"/>
      <c r="F1487" s="25"/>
      <c r="G1487" s="74"/>
    </row>
    <row r="1488" spans="2:7">
      <c r="B1488" s="73"/>
      <c r="C1488" s="25"/>
      <c r="D1488" s="74"/>
      <c r="E1488" s="73"/>
      <c r="F1488" s="25"/>
      <c r="G1488" s="74"/>
    </row>
    <row r="1489" spans="2:7">
      <c r="B1489" s="73"/>
      <c r="C1489" s="25"/>
      <c r="D1489" s="74"/>
      <c r="E1489" s="73"/>
      <c r="F1489" s="25"/>
      <c r="G1489" s="74"/>
    </row>
    <row r="1490" spans="2:7">
      <c r="B1490" s="73"/>
      <c r="C1490" s="25"/>
      <c r="D1490" s="74"/>
      <c r="E1490" s="73"/>
      <c r="F1490" s="25"/>
      <c r="G1490" s="74"/>
    </row>
    <row r="1491" spans="2:7">
      <c r="B1491" s="73"/>
      <c r="C1491" s="25"/>
      <c r="D1491" s="74"/>
      <c r="E1491" s="73"/>
      <c r="F1491" s="25"/>
      <c r="G1491" s="74"/>
    </row>
    <row r="1492" spans="2:7">
      <c r="B1492" s="73"/>
      <c r="C1492" s="25"/>
      <c r="D1492" s="74"/>
      <c r="E1492" s="73"/>
      <c r="F1492" s="25"/>
      <c r="G1492" s="74"/>
    </row>
    <row r="1493" spans="2:7">
      <c r="B1493" s="73"/>
      <c r="C1493" s="25"/>
      <c r="D1493" s="74"/>
      <c r="E1493" s="73"/>
      <c r="F1493" s="25"/>
      <c r="G1493" s="74"/>
    </row>
    <row r="1494" spans="2:7">
      <c r="B1494" s="73"/>
      <c r="C1494" s="25"/>
      <c r="D1494" s="74"/>
      <c r="E1494" s="73"/>
      <c r="F1494" s="25"/>
      <c r="G1494" s="74"/>
    </row>
    <row r="1495" spans="2:7">
      <c r="B1495" s="73"/>
      <c r="C1495" s="25"/>
      <c r="D1495" s="74"/>
      <c r="E1495" s="73"/>
      <c r="F1495" s="25"/>
      <c r="G1495" s="74"/>
    </row>
    <row r="1496" spans="2:7">
      <c r="B1496" s="73"/>
      <c r="C1496" s="25"/>
      <c r="D1496" s="74"/>
      <c r="E1496" s="73"/>
      <c r="F1496" s="25"/>
      <c r="G1496" s="74"/>
    </row>
    <row r="1497" spans="2:7">
      <c r="B1497" s="73"/>
      <c r="C1497" s="25"/>
      <c r="D1497" s="74"/>
      <c r="E1497" s="73"/>
      <c r="F1497" s="25"/>
      <c r="G1497" s="74"/>
    </row>
    <row r="1498" spans="2:7">
      <c r="B1498" s="73"/>
      <c r="C1498" s="25"/>
      <c r="D1498" s="74"/>
      <c r="E1498" s="73"/>
      <c r="F1498" s="25"/>
      <c r="G1498" s="74"/>
    </row>
    <row r="1499" spans="2:7">
      <c r="B1499" s="73"/>
      <c r="C1499" s="25"/>
      <c r="D1499" s="74"/>
      <c r="E1499" s="73"/>
      <c r="F1499" s="25"/>
      <c r="G1499" s="74"/>
    </row>
    <row r="1500" spans="2:7">
      <c r="B1500" s="73"/>
      <c r="C1500" s="25"/>
      <c r="D1500" s="74"/>
      <c r="E1500" s="73"/>
      <c r="F1500" s="25"/>
      <c r="G1500" s="74"/>
    </row>
    <row r="1501" spans="2:7">
      <c r="B1501" s="73"/>
      <c r="C1501" s="25"/>
      <c r="D1501" s="74"/>
      <c r="E1501" s="73"/>
      <c r="F1501" s="25"/>
      <c r="G1501" s="74"/>
    </row>
    <row r="1502" spans="2:7">
      <c r="B1502" s="73"/>
      <c r="C1502" s="25"/>
      <c r="D1502" s="74"/>
      <c r="E1502" s="73"/>
      <c r="F1502" s="25"/>
      <c r="G1502" s="74"/>
    </row>
    <row r="1503" spans="2:7">
      <c r="B1503" s="73"/>
      <c r="C1503" s="25"/>
      <c r="D1503" s="74"/>
      <c r="E1503" s="73"/>
      <c r="F1503" s="25"/>
      <c r="G1503" s="74"/>
    </row>
    <row r="1504" spans="2:7">
      <c r="B1504" s="73"/>
      <c r="C1504" s="25"/>
      <c r="D1504" s="74"/>
      <c r="E1504" s="73"/>
      <c r="F1504" s="25"/>
      <c r="G1504" s="74"/>
    </row>
    <row r="1505" spans="2:7">
      <c r="B1505" s="73"/>
      <c r="C1505" s="25"/>
      <c r="D1505" s="74"/>
      <c r="E1505" s="73"/>
      <c r="F1505" s="25"/>
      <c r="G1505" s="74"/>
    </row>
    <row r="1506" spans="2:7">
      <c r="B1506" s="73"/>
      <c r="C1506" s="25"/>
      <c r="D1506" s="74"/>
      <c r="E1506" s="73"/>
      <c r="F1506" s="25"/>
      <c r="G1506" s="74"/>
    </row>
    <row r="1507" spans="2:7">
      <c r="B1507" s="73"/>
      <c r="C1507" s="25"/>
      <c r="D1507" s="74"/>
      <c r="E1507" s="73"/>
      <c r="F1507" s="25"/>
      <c r="G1507" s="74"/>
    </row>
    <row r="1508" spans="2:7">
      <c r="B1508" s="73"/>
      <c r="C1508" s="25"/>
      <c r="D1508" s="74"/>
      <c r="E1508" s="73"/>
      <c r="F1508" s="25"/>
      <c r="G1508" s="74"/>
    </row>
    <row r="1509" spans="2:7">
      <c r="B1509" s="73"/>
      <c r="C1509" s="25"/>
      <c r="D1509" s="74"/>
      <c r="E1509" s="73"/>
      <c r="F1509" s="25"/>
      <c r="G1509" s="74"/>
    </row>
    <row r="1510" spans="2:7">
      <c r="B1510" s="73"/>
      <c r="C1510" s="25"/>
      <c r="D1510" s="74"/>
      <c r="E1510" s="73"/>
      <c r="F1510" s="25"/>
      <c r="G1510" s="74"/>
    </row>
    <row r="1511" spans="2:7">
      <c r="B1511" s="73"/>
      <c r="C1511" s="25"/>
      <c r="D1511" s="74"/>
      <c r="E1511" s="73"/>
      <c r="F1511" s="25"/>
      <c r="G1511" s="74"/>
    </row>
    <row r="1512" spans="2:7">
      <c r="B1512" s="73"/>
      <c r="C1512" s="25"/>
      <c r="D1512" s="74"/>
      <c r="E1512" s="73"/>
      <c r="F1512" s="25"/>
      <c r="G1512" s="74"/>
    </row>
    <row r="1513" spans="2:7">
      <c r="B1513" s="73"/>
      <c r="C1513" s="25"/>
      <c r="D1513" s="74"/>
      <c r="E1513" s="73"/>
      <c r="F1513" s="25"/>
      <c r="G1513" s="74"/>
    </row>
    <row r="1514" spans="2:7">
      <c r="B1514" s="73"/>
      <c r="C1514" s="25"/>
      <c r="D1514" s="74"/>
      <c r="E1514" s="73"/>
      <c r="F1514" s="25"/>
      <c r="G1514" s="74"/>
    </row>
    <row r="1515" spans="2:7">
      <c r="B1515" s="73"/>
      <c r="C1515" s="25"/>
      <c r="D1515" s="74"/>
      <c r="E1515" s="73"/>
      <c r="F1515" s="25"/>
      <c r="G1515" s="74"/>
    </row>
    <row r="1516" spans="2:7">
      <c r="B1516" s="73"/>
      <c r="C1516" s="25"/>
      <c r="D1516" s="74"/>
      <c r="E1516" s="73"/>
      <c r="F1516" s="25"/>
      <c r="G1516" s="74"/>
    </row>
    <row r="1517" spans="2:7">
      <c r="B1517" s="73"/>
      <c r="C1517" s="25"/>
      <c r="D1517" s="74"/>
      <c r="E1517" s="73"/>
      <c r="F1517" s="25"/>
      <c r="G1517" s="74"/>
    </row>
    <row r="1518" spans="2:7">
      <c r="B1518" s="73"/>
      <c r="C1518" s="25"/>
      <c r="D1518" s="74"/>
      <c r="E1518" s="73"/>
      <c r="F1518" s="25"/>
      <c r="G1518" s="74"/>
    </row>
    <row r="1519" spans="2:7">
      <c r="B1519" s="73"/>
      <c r="C1519" s="25"/>
      <c r="D1519" s="74"/>
      <c r="E1519" s="73"/>
      <c r="F1519" s="25"/>
      <c r="G1519" s="74"/>
    </row>
    <row r="1520" spans="2:7">
      <c r="B1520" s="73"/>
      <c r="C1520" s="25"/>
      <c r="D1520" s="74"/>
      <c r="E1520" s="73"/>
      <c r="F1520" s="25"/>
      <c r="G1520" s="74"/>
    </row>
    <row r="1521" spans="2:7">
      <c r="B1521" s="73"/>
      <c r="C1521" s="25"/>
      <c r="D1521" s="74"/>
      <c r="E1521" s="73"/>
      <c r="F1521" s="25"/>
      <c r="G1521" s="74"/>
    </row>
    <row r="1522" spans="2:7">
      <c r="B1522" s="73"/>
      <c r="C1522" s="25"/>
      <c r="D1522" s="74"/>
      <c r="E1522" s="73"/>
      <c r="F1522" s="25"/>
      <c r="G1522" s="74"/>
    </row>
    <row r="1523" spans="2:7">
      <c r="B1523" s="73"/>
      <c r="C1523" s="25"/>
      <c r="D1523" s="74"/>
      <c r="E1523" s="73"/>
      <c r="F1523" s="25"/>
      <c r="G1523" s="74"/>
    </row>
    <row r="1524" spans="2:7">
      <c r="B1524" s="73"/>
      <c r="C1524" s="25"/>
      <c r="D1524" s="74"/>
      <c r="E1524" s="73"/>
      <c r="F1524" s="25"/>
      <c r="G1524" s="74"/>
    </row>
    <row r="1525" spans="2:7">
      <c r="B1525" s="73"/>
      <c r="C1525" s="25"/>
      <c r="D1525" s="74"/>
      <c r="E1525" s="73"/>
      <c r="F1525" s="25"/>
      <c r="G1525" s="74"/>
    </row>
    <row r="1526" spans="2:7">
      <c r="B1526" s="73"/>
      <c r="C1526" s="25"/>
      <c r="D1526" s="74"/>
      <c r="E1526" s="73"/>
      <c r="F1526" s="25"/>
      <c r="G1526" s="74"/>
    </row>
    <row r="1527" spans="2:7">
      <c r="B1527" s="73"/>
      <c r="C1527" s="25"/>
      <c r="D1527" s="74"/>
      <c r="E1527" s="73"/>
      <c r="F1527" s="25"/>
      <c r="G1527" s="74"/>
    </row>
    <row r="1528" spans="2:7">
      <c r="B1528" s="73"/>
      <c r="C1528" s="25"/>
      <c r="D1528" s="74"/>
      <c r="E1528" s="73"/>
      <c r="F1528" s="25"/>
      <c r="G1528" s="74"/>
    </row>
    <row r="1529" spans="2:7">
      <c r="B1529" s="73"/>
      <c r="C1529" s="25"/>
      <c r="D1529" s="74"/>
      <c r="E1529" s="73"/>
      <c r="F1529" s="25"/>
      <c r="G1529" s="74"/>
    </row>
    <row r="1530" spans="2:7">
      <c r="B1530" s="73"/>
      <c r="C1530" s="25"/>
      <c r="D1530" s="74"/>
      <c r="E1530" s="73"/>
      <c r="F1530" s="25"/>
      <c r="G1530" s="74"/>
    </row>
    <row r="1531" spans="2:7">
      <c r="B1531" s="73"/>
      <c r="C1531" s="25"/>
      <c r="D1531" s="74"/>
      <c r="E1531" s="73"/>
      <c r="F1531" s="25"/>
      <c r="G1531" s="74"/>
    </row>
    <row r="1532" spans="2:7">
      <c r="B1532" s="73"/>
      <c r="C1532" s="25"/>
      <c r="D1532" s="74"/>
      <c r="E1532" s="73"/>
      <c r="F1532" s="25"/>
      <c r="G1532" s="74"/>
    </row>
    <row r="1533" spans="2:7">
      <c r="B1533" s="73"/>
      <c r="C1533" s="25"/>
      <c r="D1533" s="74"/>
      <c r="E1533" s="73"/>
      <c r="F1533" s="25"/>
      <c r="G1533" s="74"/>
    </row>
    <row r="1534" spans="2:7">
      <c r="B1534" s="73"/>
      <c r="C1534" s="25"/>
      <c r="D1534" s="74"/>
      <c r="E1534" s="73"/>
      <c r="F1534" s="25"/>
      <c r="G1534" s="74"/>
    </row>
    <row r="1535" spans="2:7">
      <c r="B1535" s="73"/>
      <c r="C1535" s="25"/>
      <c r="D1535" s="74"/>
      <c r="E1535" s="73"/>
      <c r="F1535" s="25"/>
      <c r="G1535" s="74"/>
    </row>
    <row r="1536" spans="2:7">
      <c r="B1536" s="73"/>
      <c r="C1536" s="25"/>
      <c r="D1536" s="74"/>
      <c r="E1536" s="73"/>
      <c r="F1536" s="25"/>
      <c r="G1536" s="74"/>
    </row>
    <row r="1537" spans="2:7">
      <c r="B1537" s="73"/>
      <c r="C1537" s="25"/>
      <c r="D1537" s="74"/>
      <c r="E1537" s="73"/>
      <c r="F1537" s="25"/>
      <c r="G1537" s="74"/>
    </row>
    <row r="1538" spans="2:7">
      <c r="B1538" s="73"/>
      <c r="C1538" s="25"/>
      <c r="D1538" s="74"/>
      <c r="E1538" s="73"/>
      <c r="F1538" s="25"/>
      <c r="G1538" s="74"/>
    </row>
    <row r="1539" spans="2:7">
      <c r="B1539" s="73"/>
      <c r="C1539" s="25"/>
      <c r="D1539" s="74"/>
      <c r="E1539" s="73"/>
      <c r="F1539" s="25"/>
      <c r="G1539" s="74"/>
    </row>
    <row r="1540" spans="2:7">
      <c r="B1540" s="73"/>
      <c r="C1540" s="25"/>
      <c r="D1540" s="74"/>
      <c r="E1540" s="73"/>
      <c r="F1540" s="25"/>
      <c r="G1540" s="74"/>
    </row>
    <row r="1541" spans="2:7">
      <c r="B1541" s="73"/>
      <c r="C1541" s="25"/>
      <c r="D1541" s="74"/>
      <c r="E1541" s="73"/>
      <c r="F1541" s="25"/>
      <c r="G1541" s="74"/>
    </row>
    <row r="1542" spans="2:7">
      <c r="B1542" s="73"/>
      <c r="C1542" s="25"/>
      <c r="D1542" s="74"/>
      <c r="E1542" s="73"/>
      <c r="F1542" s="25"/>
      <c r="G1542" s="74"/>
    </row>
    <row r="1543" spans="2:7">
      <c r="B1543" s="73"/>
      <c r="C1543" s="25"/>
      <c r="D1543" s="74"/>
      <c r="E1543" s="73"/>
      <c r="F1543" s="25"/>
      <c r="G1543" s="74"/>
    </row>
    <row r="1544" spans="2:7">
      <c r="B1544" s="73"/>
      <c r="C1544" s="25"/>
      <c r="D1544" s="74"/>
      <c r="E1544" s="73"/>
      <c r="F1544" s="25"/>
      <c r="G1544" s="74"/>
    </row>
    <row r="1545" spans="2:7">
      <c r="B1545" s="73"/>
      <c r="C1545" s="25"/>
      <c r="D1545" s="74"/>
      <c r="E1545" s="73"/>
      <c r="F1545" s="25"/>
      <c r="G1545" s="74"/>
    </row>
    <row r="1546" spans="2:7">
      <c r="B1546" s="73"/>
      <c r="C1546" s="25"/>
      <c r="D1546" s="74"/>
      <c r="E1546" s="73"/>
      <c r="F1546" s="25"/>
      <c r="G1546" s="74"/>
    </row>
    <row r="1547" spans="2:7">
      <c r="B1547" s="73"/>
      <c r="C1547" s="25"/>
      <c r="D1547" s="74"/>
      <c r="E1547" s="73"/>
      <c r="F1547" s="25"/>
      <c r="G1547" s="74"/>
    </row>
    <row r="1548" spans="2:7">
      <c r="B1548" s="73"/>
      <c r="C1548" s="25"/>
      <c r="D1548" s="74"/>
      <c r="E1548" s="73"/>
      <c r="F1548" s="25"/>
      <c r="G1548" s="74"/>
    </row>
    <row r="1549" spans="2:7">
      <c r="B1549" s="73"/>
      <c r="C1549" s="25"/>
      <c r="D1549" s="74"/>
      <c r="E1549" s="73"/>
      <c r="F1549" s="25"/>
      <c r="G1549" s="74"/>
    </row>
    <row r="1550" spans="2:7">
      <c r="B1550" s="73"/>
      <c r="C1550" s="25"/>
      <c r="D1550" s="74"/>
      <c r="E1550" s="73"/>
      <c r="F1550" s="25"/>
      <c r="G1550" s="74"/>
    </row>
    <row r="1551" spans="2:7">
      <c r="B1551" s="73"/>
      <c r="C1551" s="25"/>
      <c r="D1551" s="74"/>
      <c r="E1551" s="73"/>
      <c r="F1551" s="25"/>
      <c r="G1551" s="74"/>
    </row>
    <row r="1552" spans="2:7">
      <c r="B1552" s="73"/>
      <c r="C1552" s="25"/>
      <c r="D1552" s="74"/>
      <c r="E1552" s="73"/>
      <c r="F1552" s="25"/>
      <c r="G1552" s="74"/>
    </row>
    <row r="1553" spans="2:7">
      <c r="B1553" s="73"/>
      <c r="C1553" s="25"/>
      <c r="D1553" s="74"/>
      <c r="E1553" s="73"/>
      <c r="F1553" s="25"/>
      <c r="G1553" s="74"/>
    </row>
    <row r="1554" spans="2:7">
      <c r="B1554" s="73"/>
      <c r="C1554" s="25"/>
      <c r="D1554" s="74"/>
      <c r="E1554" s="73"/>
      <c r="F1554" s="25"/>
      <c r="G1554" s="74"/>
    </row>
    <row r="1555" spans="2:7">
      <c r="B1555" s="73"/>
      <c r="C1555" s="25"/>
      <c r="D1555" s="74"/>
      <c r="E1555" s="73"/>
      <c r="F1555" s="25"/>
      <c r="G1555" s="74"/>
    </row>
    <row r="1556" spans="2:7">
      <c r="B1556" s="73"/>
      <c r="C1556" s="25"/>
      <c r="D1556" s="74"/>
      <c r="E1556" s="73"/>
      <c r="F1556" s="25"/>
      <c r="G1556" s="74"/>
    </row>
    <row r="1557" spans="2:7">
      <c r="B1557" s="73"/>
      <c r="C1557" s="25"/>
      <c r="D1557" s="74"/>
      <c r="E1557" s="73"/>
      <c r="F1557" s="25"/>
      <c r="G1557" s="74"/>
    </row>
    <row r="1558" spans="2:7">
      <c r="B1558" s="73"/>
      <c r="C1558" s="25"/>
      <c r="D1558" s="74"/>
      <c r="E1558" s="73"/>
      <c r="F1558" s="25"/>
      <c r="G1558" s="74"/>
    </row>
    <row r="1559" spans="2:7">
      <c r="B1559" s="73"/>
      <c r="C1559" s="25"/>
      <c r="D1559" s="74"/>
      <c r="E1559" s="73"/>
      <c r="F1559" s="25"/>
      <c r="G1559" s="74"/>
    </row>
    <row r="1560" spans="2:7">
      <c r="B1560" s="73"/>
      <c r="C1560" s="25"/>
      <c r="D1560" s="74"/>
      <c r="E1560" s="73"/>
      <c r="F1560" s="25"/>
      <c r="G1560" s="74"/>
    </row>
    <row r="1561" spans="2:7">
      <c r="B1561" s="73"/>
      <c r="C1561" s="25"/>
      <c r="D1561" s="74"/>
      <c r="E1561" s="73"/>
      <c r="F1561" s="25"/>
      <c r="G1561" s="74"/>
    </row>
    <row r="1562" spans="2:7">
      <c r="B1562" s="73"/>
      <c r="C1562" s="25"/>
      <c r="D1562" s="74"/>
      <c r="E1562" s="73"/>
      <c r="F1562" s="25"/>
      <c r="G1562" s="74"/>
    </row>
    <row r="1563" spans="2:7">
      <c r="B1563" s="73"/>
      <c r="C1563" s="25"/>
      <c r="D1563" s="74"/>
      <c r="E1563" s="73"/>
      <c r="F1563" s="25"/>
      <c r="G1563" s="74"/>
    </row>
    <row r="1564" spans="2:7">
      <c r="B1564" s="73"/>
      <c r="C1564" s="25"/>
      <c r="D1564" s="74"/>
      <c r="E1564" s="73"/>
      <c r="F1564" s="25"/>
      <c r="G1564" s="74"/>
    </row>
    <row r="1565" spans="2:7">
      <c r="B1565" s="73"/>
      <c r="C1565" s="25"/>
      <c r="D1565" s="74"/>
      <c r="E1565" s="73"/>
      <c r="F1565" s="25"/>
      <c r="G1565" s="74"/>
    </row>
    <row r="1566" spans="2:7">
      <c r="B1566" s="73"/>
      <c r="C1566" s="25"/>
      <c r="D1566" s="74"/>
      <c r="E1566" s="73"/>
      <c r="F1566" s="25"/>
      <c r="G1566" s="74"/>
    </row>
    <row r="1567" spans="2:7">
      <c r="B1567" s="73"/>
      <c r="C1567" s="25"/>
      <c r="D1567" s="74"/>
      <c r="E1567" s="73"/>
      <c r="F1567" s="25"/>
      <c r="G1567" s="74"/>
    </row>
    <row r="1568" spans="2:7">
      <c r="B1568" s="73"/>
      <c r="C1568" s="25"/>
      <c r="D1568" s="74"/>
      <c r="E1568" s="73"/>
      <c r="F1568" s="25"/>
      <c r="G1568" s="74"/>
    </row>
    <row r="1569" spans="2:7">
      <c r="B1569" s="73"/>
      <c r="C1569" s="25"/>
      <c r="D1569" s="74"/>
      <c r="E1569" s="73"/>
      <c r="F1569" s="25"/>
      <c r="G1569" s="74"/>
    </row>
    <row r="1570" spans="2:7">
      <c r="B1570" s="73"/>
      <c r="C1570" s="25"/>
      <c r="D1570" s="74"/>
      <c r="E1570" s="73"/>
      <c r="F1570" s="25"/>
      <c r="G1570" s="74"/>
    </row>
    <row r="1571" spans="2:7">
      <c r="B1571" s="73"/>
      <c r="C1571" s="25"/>
      <c r="D1571" s="74"/>
      <c r="E1571" s="73"/>
      <c r="F1571" s="25"/>
      <c r="G1571" s="74"/>
    </row>
    <row r="1572" spans="2:7">
      <c r="B1572" s="73"/>
      <c r="C1572" s="25"/>
      <c r="D1572" s="74"/>
      <c r="E1572" s="73"/>
      <c r="F1572" s="25"/>
      <c r="G1572" s="74"/>
    </row>
    <row r="1573" spans="2:7">
      <c r="B1573" s="73"/>
      <c r="C1573" s="25"/>
      <c r="D1573" s="74"/>
      <c r="E1573" s="73"/>
      <c r="F1573" s="25"/>
      <c r="G1573" s="74"/>
    </row>
    <row r="1574" spans="2:7">
      <c r="B1574" s="73"/>
      <c r="C1574" s="25"/>
      <c r="D1574" s="74"/>
      <c r="E1574" s="73"/>
      <c r="F1574" s="25"/>
      <c r="G1574" s="74"/>
    </row>
    <row r="1575" spans="2:7">
      <c r="B1575" s="73"/>
      <c r="C1575" s="25"/>
      <c r="D1575" s="74"/>
      <c r="E1575" s="73"/>
      <c r="F1575" s="25"/>
      <c r="G1575" s="74"/>
    </row>
    <row r="1576" spans="2:7">
      <c r="B1576" s="73"/>
      <c r="C1576" s="25"/>
      <c r="D1576" s="74"/>
      <c r="E1576" s="73"/>
      <c r="F1576" s="25"/>
      <c r="G1576" s="74"/>
    </row>
    <row r="1577" spans="2:7">
      <c r="B1577" s="73"/>
      <c r="C1577" s="25"/>
      <c r="D1577" s="74"/>
      <c r="E1577" s="73"/>
      <c r="F1577" s="25"/>
      <c r="G1577" s="74"/>
    </row>
    <row r="1578" spans="2:7">
      <c r="B1578" s="73"/>
      <c r="C1578" s="25"/>
      <c r="D1578" s="74"/>
      <c r="E1578" s="73"/>
      <c r="F1578" s="25"/>
      <c r="G1578" s="74"/>
    </row>
    <row r="1579" spans="2:7">
      <c r="B1579" s="73"/>
      <c r="C1579" s="25"/>
      <c r="D1579" s="74"/>
      <c r="E1579" s="73"/>
      <c r="F1579" s="25"/>
      <c r="G1579" s="74"/>
    </row>
    <row r="1580" spans="2:7">
      <c r="B1580" s="73"/>
      <c r="C1580" s="25"/>
      <c r="D1580" s="74"/>
      <c r="E1580" s="73"/>
      <c r="F1580" s="25"/>
      <c r="G1580" s="74"/>
    </row>
    <row r="1581" spans="2:7">
      <c r="B1581" s="73"/>
      <c r="C1581" s="25"/>
      <c r="D1581" s="74"/>
      <c r="E1581" s="73"/>
      <c r="F1581" s="25"/>
      <c r="G1581" s="74"/>
    </row>
    <row r="1582" spans="2:7">
      <c r="B1582" s="73"/>
      <c r="C1582" s="25"/>
      <c r="D1582" s="74"/>
      <c r="E1582" s="73"/>
      <c r="F1582" s="25"/>
      <c r="G1582" s="74"/>
    </row>
    <row r="1583" spans="2:7">
      <c r="B1583" s="73"/>
      <c r="C1583" s="25"/>
      <c r="D1583" s="74"/>
      <c r="E1583" s="73"/>
      <c r="F1583" s="25"/>
      <c r="G1583" s="74"/>
    </row>
    <row r="1584" spans="2:7">
      <c r="B1584" s="73"/>
      <c r="C1584" s="25"/>
      <c r="D1584" s="74"/>
      <c r="E1584" s="73"/>
      <c r="F1584" s="25"/>
      <c r="G1584" s="74"/>
    </row>
    <row r="1585" spans="2:7">
      <c r="B1585" s="73"/>
      <c r="C1585" s="25"/>
      <c r="D1585" s="74"/>
      <c r="E1585" s="73"/>
      <c r="F1585" s="25"/>
      <c r="G1585" s="74"/>
    </row>
    <row r="1586" spans="2:7">
      <c r="B1586" s="73"/>
      <c r="C1586" s="25"/>
      <c r="D1586" s="74"/>
      <c r="E1586" s="73"/>
      <c r="F1586" s="25"/>
      <c r="G1586" s="74"/>
    </row>
    <row r="1587" spans="2:7">
      <c r="B1587" s="73"/>
      <c r="C1587" s="25"/>
      <c r="D1587" s="74"/>
      <c r="E1587" s="73"/>
      <c r="F1587" s="25"/>
      <c r="G1587" s="74"/>
    </row>
    <row r="1588" spans="2:7">
      <c r="B1588" s="73"/>
      <c r="C1588" s="25"/>
      <c r="D1588" s="74"/>
      <c r="E1588" s="73"/>
      <c r="F1588" s="25"/>
      <c r="G1588" s="74"/>
    </row>
    <row r="1589" spans="2:7">
      <c r="B1589" s="73"/>
      <c r="C1589" s="25"/>
      <c r="D1589" s="74"/>
      <c r="E1589" s="73"/>
      <c r="F1589" s="25"/>
      <c r="G1589" s="74"/>
    </row>
    <row r="1590" spans="2:7">
      <c r="B1590" s="73"/>
      <c r="C1590" s="25"/>
      <c r="D1590" s="74"/>
      <c r="E1590" s="73"/>
      <c r="F1590" s="25"/>
      <c r="G1590" s="74"/>
    </row>
    <row r="1591" spans="2:7">
      <c r="B1591" s="73"/>
      <c r="C1591" s="25"/>
      <c r="D1591" s="74"/>
      <c r="E1591" s="73"/>
      <c r="F1591" s="25"/>
      <c r="G1591" s="74"/>
    </row>
    <row r="1592" spans="2:7">
      <c r="B1592" s="73"/>
      <c r="C1592" s="25"/>
      <c r="D1592" s="74"/>
      <c r="E1592" s="73"/>
      <c r="F1592" s="25"/>
      <c r="G1592" s="74"/>
    </row>
    <row r="1593" spans="2:7">
      <c r="B1593" s="73"/>
      <c r="C1593" s="25"/>
      <c r="D1593" s="74"/>
      <c r="E1593" s="73"/>
      <c r="F1593" s="25"/>
      <c r="G1593" s="74"/>
    </row>
    <row r="1594" spans="2:7">
      <c r="B1594" s="73"/>
      <c r="C1594" s="25"/>
      <c r="D1594" s="74"/>
      <c r="E1594" s="73"/>
      <c r="F1594" s="25"/>
      <c r="G1594" s="74"/>
    </row>
    <row r="1595" spans="2:7">
      <c r="B1595" s="73"/>
      <c r="C1595" s="25"/>
      <c r="D1595" s="74"/>
      <c r="E1595" s="73"/>
      <c r="F1595" s="25"/>
      <c r="G1595" s="74"/>
    </row>
    <row r="1596" spans="2:7">
      <c r="B1596" s="73"/>
      <c r="C1596" s="25"/>
      <c r="D1596" s="74"/>
      <c r="E1596" s="73"/>
      <c r="F1596" s="25"/>
      <c r="G1596" s="74"/>
    </row>
    <row r="1597" spans="2:7">
      <c r="B1597" s="73"/>
      <c r="C1597" s="25"/>
      <c r="D1597" s="74"/>
      <c r="E1597" s="73"/>
      <c r="F1597" s="25"/>
      <c r="G1597" s="74"/>
    </row>
    <row r="1598" spans="2:7">
      <c r="B1598" s="73"/>
      <c r="C1598" s="25"/>
      <c r="D1598" s="74"/>
      <c r="E1598" s="73"/>
      <c r="F1598" s="25"/>
      <c r="G1598" s="74"/>
    </row>
    <row r="1599" spans="2:7">
      <c r="B1599" s="73"/>
      <c r="C1599" s="25"/>
      <c r="D1599" s="74"/>
      <c r="E1599" s="73"/>
      <c r="F1599" s="25"/>
      <c r="G1599" s="74"/>
    </row>
    <row r="1600" spans="2:7">
      <c r="B1600" s="73"/>
      <c r="C1600" s="25"/>
      <c r="D1600" s="74"/>
      <c r="E1600" s="73"/>
      <c r="F1600" s="25"/>
      <c r="G1600" s="74"/>
    </row>
    <row r="1601" spans="2:7">
      <c r="B1601" s="73"/>
      <c r="C1601" s="25"/>
      <c r="D1601" s="74"/>
      <c r="E1601" s="73"/>
      <c r="F1601" s="25"/>
      <c r="G1601" s="74"/>
    </row>
    <row r="1602" spans="2:7">
      <c r="B1602" s="73"/>
      <c r="C1602" s="25"/>
      <c r="D1602" s="74"/>
      <c r="E1602" s="73"/>
      <c r="F1602" s="25"/>
      <c r="G1602" s="74"/>
    </row>
    <row r="1603" spans="2:7">
      <c r="B1603" s="73"/>
      <c r="C1603" s="25"/>
      <c r="D1603" s="74"/>
      <c r="E1603" s="73"/>
      <c r="F1603" s="25"/>
      <c r="G1603" s="74"/>
    </row>
    <row r="1604" spans="2:7">
      <c r="B1604" s="73"/>
      <c r="C1604" s="25"/>
      <c r="D1604" s="74"/>
      <c r="E1604" s="73"/>
      <c r="F1604" s="25"/>
      <c r="G1604" s="74"/>
    </row>
    <row r="1605" spans="2:7">
      <c r="B1605" s="73"/>
      <c r="C1605" s="25"/>
      <c r="D1605" s="74"/>
      <c r="E1605" s="73"/>
      <c r="F1605" s="25"/>
      <c r="G1605" s="74"/>
    </row>
    <row r="1606" spans="2:7">
      <c r="B1606" s="73"/>
      <c r="C1606" s="25"/>
      <c r="D1606" s="74"/>
      <c r="E1606" s="73"/>
      <c r="F1606" s="25"/>
      <c r="G1606" s="74"/>
    </row>
    <row r="1607" spans="2:7">
      <c r="B1607" s="73"/>
      <c r="C1607" s="25"/>
      <c r="D1607" s="74"/>
      <c r="E1607" s="73"/>
      <c r="F1607" s="25"/>
      <c r="G1607" s="74"/>
    </row>
    <row r="1608" spans="2:7">
      <c r="B1608" s="73"/>
      <c r="C1608" s="25"/>
      <c r="D1608" s="74"/>
      <c r="E1608" s="73"/>
      <c r="F1608" s="25"/>
      <c r="G1608" s="74"/>
    </row>
    <row r="1609" spans="2:7">
      <c r="B1609" s="73"/>
      <c r="C1609" s="25"/>
      <c r="D1609" s="74"/>
      <c r="E1609" s="73"/>
      <c r="F1609" s="25"/>
      <c r="G1609" s="74"/>
    </row>
    <row r="1610" spans="2:7">
      <c r="B1610" s="73"/>
      <c r="C1610" s="25"/>
      <c r="D1610" s="74"/>
      <c r="E1610" s="73"/>
      <c r="F1610" s="25"/>
      <c r="G1610" s="74"/>
    </row>
    <row r="1611" spans="2:7">
      <c r="B1611" s="73"/>
      <c r="C1611" s="25"/>
      <c r="D1611" s="74"/>
      <c r="E1611" s="73"/>
      <c r="F1611" s="25"/>
      <c r="G1611" s="74"/>
    </row>
    <row r="1612" spans="2:7">
      <c r="B1612" s="73"/>
      <c r="C1612" s="25"/>
      <c r="D1612" s="74"/>
      <c r="E1612" s="73"/>
      <c r="F1612" s="25"/>
      <c r="G1612" s="74"/>
    </row>
    <row r="1613" spans="2:7">
      <c r="B1613" s="73"/>
      <c r="C1613" s="25"/>
      <c r="D1613" s="74"/>
      <c r="E1613" s="73"/>
      <c r="F1613" s="25"/>
      <c r="G1613" s="74"/>
    </row>
    <row r="1614" spans="2:7">
      <c r="B1614" s="73"/>
      <c r="C1614" s="25"/>
      <c r="D1614" s="74"/>
      <c r="E1614" s="73"/>
      <c r="F1614" s="25"/>
      <c r="G1614" s="74"/>
    </row>
    <row r="1615" spans="2:7">
      <c r="B1615" s="73"/>
      <c r="C1615" s="25"/>
      <c r="D1615" s="74"/>
      <c r="E1615" s="73"/>
      <c r="F1615" s="25"/>
      <c r="G1615" s="74"/>
    </row>
    <row r="1616" spans="2:7">
      <c r="B1616" s="73"/>
      <c r="C1616" s="25"/>
      <c r="D1616" s="74"/>
      <c r="E1616" s="73"/>
      <c r="F1616" s="25"/>
      <c r="G1616" s="74"/>
    </row>
    <row r="1617" spans="2:7">
      <c r="B1617" s="73"/>
      <c r="C1617" s="25"/>
      <c r="D1617" s="74"/>
      <c r="E1617" s="73"/>
      <c r="F1617" s="25"/>
      <c r="G1617" s="74"/>
    </row>
    <row r="1618" spans="2:7">
      <c r="B1618" s="73"/>
      <c r="C1618" s="25"/>
      <c r="D1618" s="74"/>
      <c r="E1618" s="73"/>
      <c r="F1618" s="25"/>
      <c r="G1618" s="74"/>
    </row>
    <row r="1619" spans="2:7">
      <c r="B1619" s="73"/>
      <c r="C1619" s="25"/>
      <c r="D1619" s="74"/>
      <c r="E1619" s="73"/>
      <c r="F1619" s="25"/>
      <c r="G1619" s="74"/>
    </row>
    <row r="1620" spans="2:7">
      <c r="B1620" s="73"/>
      <c r="C1620" s="25"/>
      <c r="D1620" s="74"/>
      <c r="E1620" s="73"/>
      <c r="F1620" s="25"/>
      <c r="G1620" s="74"/>
    </row>
    <row r="1621" spans="2:7">
      <c r="B1621" s="73"/>
      <c r="C1621" s="25"/>
      <c r="D1621" s="74"/>
      <c r="E1621" s="73"/>
      <c r="F1621" s="25"/>
      <c r="G1621" s="74"/>
    </row>
    <row r="1622" spans="2:7">
      <c r="B1622" s="73"/>
      <c r="C1622" s="25"/>
      <c r="D1622" s="74"/>
      <c r="E1622" s="73"/>
      <c r="F1622" s="25"/>
      <c r="G1622" s="74"/>
    </row>
    <row r="1623" spans="2:7">
      <c r="B1623" s="73"/>
      <c r="C1623" s="25"/>
      <c r="D1623" s="74"/>
      <c r="E1623" s="73"/>
      <c r="F1623" s="25"/>
      <c r="G1623" s="74"/>
    </row>
    <row r="1624" spans="2:7">
      <c r="B1624" s="73"/>
      <c r="C1624" s="25"/>
      <c r="D1624" s="74"/>
      <c r="E1624" s="73"/>
      <c r="F1624" s="25"/>
      <c r="G1624" s="74"/>
    </row>
    <row r="1625" spans="2:7">
      <c r="B1625" s="73"/>
      <c r="C1625" s="25"/>
      <c r="D1625" s="74"/>
      <c r="E1625" s="73"/>
      <c r="F1625" s="25"/>
      <c r="G1625" s="74"/>
    </row>
    <row r="1626" spans="2:7">
      <c r="B1626" s="73"/>
      <c r="C1626" s="25"/>
      <c r="D1626" s="74"/>
      <c r="E1626" s="73"/>
      <c r="F1626" s="25"/>
      <c r="G1626" s="74"/>
    </row>
    <row r="1627" spans="2:7">
      <c r="B1627" s="73"/>
      <c r="C1627" s="25"/>
      <c r="D1627" s="74"/>
      <c r="E1627" s="73"/>
      <c r="F1627" s="25"/>
      <c r="G1627" s="74"/>
    </row>
    <row r="1628" spans="2:7">
      <c r="B1628" s="73"/>
      <c r="C1628" s="25"/>
      <c r="D1628" s="74"/>
      <c r="E1628" s="73"/>
      <c r="F1628" s="25"/>
      <c r="G1628" s="74"/>
    </row>
    <row r="1629" spans="2:7">
      <c r="B1629" s="73"/>
      <c r="C1629" s="25"/>
      <c r="D1629" s="74"/>
      <c r="E1629" s="73"/>
      <c r="F1629" s="25"/>
      <c r="G1629" s="74"/>
    </row>
    <row r="1630" spans="2:7">
      <c r="B1630" s="73"/>
      <c r="C1630" s="25"/>
      <c r="D1630" s="74"/>
      <c r="E1630" s="73"/>
      <c r="F1630" s="25"/>
      <c r="G1630" s="74"/>
    </row>
    <row r="1631" spans="2:7">
      <c r="B1631" s="73"/>
      <c r="C1631" s="25"/>
      <c r="D1631" s="74"/>
      <c r="E1631" s="73"/>
      <c r="F1631" s="25"/>
      <c r="G1631" s="74"/>
    </row>
    <row r="1632" spans="2:7">
      <c r="B1632" s="73"/>
      <c r="C1632" s="25"/>
      <c r="D1632" s="74"/>
      <c r="E1632" s="73"/>
      <c r="F1632" s="25"/>
      <c r="G1632" s="74"/>
    </row>
    <row r="1633" spans="2:7">
      <c r="B1633" s="73"/>
      <c r="C1633" s="25"/>
      <c r="D1633" s="74"/>
      <c r="E1633" s="73"/>
      <c r="F1633" s="25"/>
      <c r="G1633" s="74"/>
    </row>
    <row r="1634" spans="2:7">
      <c r="B1634" s="73"/>
      <c r="C1634" s="25"/>
      <c r="D1634" s="74"/>
      <c r="E1634" s="73"/>
      <c r="F1634" s="25"/>
      <c r="G1634" s="74"/>
    </row>
    <row r="1635" spans="2:7">
      <c r="B1635" s="73"/>
      <c r="C1635" s="25"/>
      <c r="D1635" s="74"/>
      <c r="E1635" s="73"/>
      <c r="F1635" s="25"/>
      <c r="G1635" s="74"/>
    </row>
    <row r="1636" spans="2:7">
      <c r="B1636" s="73"/>
      <c r="C1636" s="25"/>
      <c r="D1636" s="74"/>
      <c r="E1636" s="73"/>
      <c r="F1636" s="25"/>
      <c r="G1636" s="74"/>
    </row>
    <row r="1637" spans="2:7">
      <c r="B1637" s="73"/>
      <c r="C1637" s="25"/>
      <c r="D1637" s="74"/>
      <c r="E1637" s="73"/>
      <c r="F1637" s="25"/>
      <c r="G1637" s="74"/>
    </row>
    <row r="1638" spans="2:7">
      <c r="B1638" s="73"/>
      <c r="C1638" s="25"/>
      <c r="D1638" s="74"/>
      <c r="E1638" s="73"/>
      <c r="F1638" s="25"/>
      <c r="G1638" s="74"/>
    </row>
    <row r="1639" spans="2:7">
      <c r="B1639" s="73"/>
      <c r="C1639" s="25"/>
      <c r="D1639" s="74"/>
      <c r="E1639" s="73"/>
      <c r="F1639" s="25"/>
      <c r="G1639" s="74"/>
    </row>
    <row r="1640" spans="2:7">
      <c r="B1640" s="73"/>
      <c r="C1640" s="25"/>
      <c r="D1640" s="74"/>
      <c r="E1640" s="73"/>
      <c r="F1640" s="25"/>
      <c r="G1640" s="74"/>
    </row>
    <row r="1641" spans="2:7">
      <c r="B1641" s="73"/>
      <c r="C1641" s="25"/>
      <c r="D1641" s="74"/>
      <c r="E1641" s="73"/>
      <c r="F1641" s="25"/>
      <c r="G1641" s="74"/>
    </row>
    <row r="1642" spans="2:7">
      <c r="B1642" s="73"/>
      <c r="C1642" s="25"/>
      <c r="D1642" s="74"/>
      <c r="E1642" s="73"/>
      <c r="F1642" s="25"/>
      <c r="G1642" s="74"/>
    </row>
    <row r="1643" spans="2:7">
      <c r="B1643" s="73"/>
      <c r="C1643" s="25"/>
      <c r="D1643" s="74"/>
      <c r="E1643" s="73"/>
      <c r="F1643" s="25"/>
      <c r="G1643" s="74"/>
    </row>
    <row r="1644" spans="2:7">
      <c r="B1644" s="73"/>
      <c r="C1644" s="25"/>
      <c r="D1644" s="74"/>
      <c r="E1644" s="73"/>
      <c r="F1644" s="25"/>
      <c r="G1644" s="74"/>
    </row>
    <row r="1645" spans="2:7">
      <c r="B1645" s="73"/>
      <c r="C1645" s="25"/>
      <c r="D1645" s="74"/>
      <c r="E1645" s="73"/>
      <c r="F1645" s="25"/>
      <c r="G1645" s="74"/>
    </row>
    <row r="1646" spans="2:7">
      <c r="B1646" s="73"/>
      <c r="C1646" s="25"/>
      <c r="D1646" s="74"/>
      <c r="E1646" s="73"/>
      <c r="F1646" s="25"/>
      <c r="G1646" s="74"/>
    </row>
    <row r="1647" spans="2:7">
      <c r="B1647" s="73"/>
      <c r="C1647" s="25"/>
      <c r="D1647" s="74"/>
      <c r="E1647" s="73"/>
      <c r="F1647" s="25"/>
      <c r="G1647" s="74"/>
    </row>
    <row r="1648" spans="2:7">
      <c r="B1648" s="73"/>
      <c r="C1648" s="25"/>
      <c r="D1648" s="74"/>
      <c r="E1648" s="73"/>
      <c r="F1648" s="25"/>
      <c r="G1648" s="74"/>
    </row>
    <row r="1649" spans="2:7">
      <c r="B1649" s="73"/>
      <c r="C1649" s="25"/>
      <c r="D1649" s="74"/>
      <c r="E1649" s="73"/>
      <c r="F1649" s="25"/>
      <c r="G1649" s="74"/>
    </row>
    <row r="1650" spans="2:7">
      <c r="B1650" s="73"/>
      <c r="C1650" s="25"/>
      <c r="D1650" s="74"/>
      <c r="E1650" s="73"/>
      <c r="F1650" s="25"/>
      <c r="G1650" s="74"/>
    </row>
    <row r="1651" spans="2:7">
      <c r="B1651" s="73"/>
      <c r="C1651" s="25"/>
      <c r="D1651" s="74"/>
      <c r="E1651" s="73"/>
      <c r="F1651" s="25"/>
      <c r="G1651" s="74"/>
    </row>
    <row r="1652" spans="2:7">
      <c r="B1652" s="73"/>
      <c r="C1652" s="25"/>
      <c r="D1652" s="74"/>
      <c r="E1652" s="73"/>
      <c r="F1652" s="25"/>
      <c r="G1652" s="74"/>
    </row>
    <row r="1653" spans="2:7">
      <c r="B1653" s="73"/>
      <c r="C1653" s="25"/>
      <c r="D1653" s="74"/>
      <c r="E1653" s="73"/>
      <c r="F1653" s="25"/>
      <c r="G1653" s="74"/>
    </row>
    <row r="1654" spans="2:7">
      <c r="B1654" s="73"/>
      <c r="C1654" s="25"/>
      <c r="D1654" s="74"/>
      <c r="E1654" s="73"/>
      <c r="F1654" s="25"/>
      <c r="G1654" s="74"/>
    </row>
    <row r="1655" spans="2:7">
      <c r="B1655" s="73"/>
      <c r="C1655" s="25"/>
      <c r="D1655" s="74"/>
      <c r="E1655" s="73"/>
      <c r="F1655" s="25"/>
      <c r="G1655" s="74"/>
    </row>
    <row r="1656" spans="2:7">
      <c r="B1656" s="73"/>
      <c r="C1656" s="25"/>
      <c r="D1656" s="74"/>
      <c r="E1656" s="73"/>
      <c r="F1656" s="25"/>
      <c r="G1656" s="74"/>
    </row>
    <row r="1657" spans="2:7">
      <c r="B1657" s="73"/>
      <c r="C1657" s="25"/>
      <c r="D1657" s="74"/>
      <c r="E1657" s="73"/>
      <c r="F1657" s="25"/>
      <c r="G1657" s="74"/>
    </row>
    <row r="1658" spans="2:7">
      <c r="B1658" s="73"/>
      <c r="C1658" s="25"/>
      <c r="D1658" s="74"/>
      <c r="E1658" s="73"/>
      <c r="F1658" s="25"/>
      <c r="G1658" s="74"/>
    </row>
    <row r="1659" spans="2:7">
      <c r="B1659" s="73"/>
      <c r="C1659" s="25"/>
      <c r="D1659" s="74"/>
      <c r="E1659" s="73"/>
      <c r="F1659" s="25"/>
      <c r="G1659" s="74"/>
    </row>
    <row r="1660" spans="2:7">
      <c r="B1660" s="73"/>
      <c r="C1660" s="25"/>
      <c r="D1660" s="74"/>
      <c r="E1660" s="73"/>
      <c r="F1660" s="25"/>
      <c r="G1660" s="74"/>
    </row>
    <row r="1661" spans="2:7">
      <c r="B1661" s="73"/>
      <c r="C1661" s="25"/>
      <c r="D1661" s="74"/>
      <c r="E1661" s="73"/>
      <c r="F1661" s="25"/>
      <c r="G1661" s="74"/>
    </row>
    <row r="1662" spans="2:7">
      <c r="B1662" s="73"/>
      <c r="C1662" s="25"/>
      <c r="D1662" s="74"/>
      <c r="E1662" s="73"/>
      <c r="F1662" s="25"/>
      <c r="G1662" s="74"/>
    </row>
    <row r="1663" spans="2:7">
      <c r="B1663" s="73"/>
      <c r="C1663" s="25"/>
      <c r="D1663" s="74"/>
      <c r="E1663" s="73"/>
      <c r="F1663" s="25"/>
      <c r="G1663" s="74"/>
    </row>
    <row r="1664" spans="2:7">
      <c r="B1664" s="73"/>
      <c r="C1664" s="25"/>
      <c r="D1664" s="74"/>
      <c r="E1664" s="73"/>
      <c r="F1664" s="25"/>
      <c r="G1664" s="74"/>
    </row>
    <row r="1665" spans="2:7">
      <c r="B1665" s="73"/>
      <c r="C1665" s="25"/>
      <c r="D1665" s="74"/>
      <c r="E1665" s="73"/>
      <c r="F1665" s="25"/>
      <c r="G1665" s="74"/>
    </row>
    <row r="1666" spans="2:7">
      <c r="B1666" s="73"/>
      <c r="C1666" s="25"/>
      <c r="D1666" s="74"/>
      <c r="E1666" s="73"/>
      <c r="F1666" s="25"/>
      <c r="G1666" s="74"/>
    </row>
    <row r="1667" spans="2:7">
      <c r="B1667" s="73"/>
      <c r="C1667" s="25"/>
      <c r="D1667" s="74"/>
      <c r="E1667" s="73"/>
      <c r="F1667" s="25"/>
      <c r="G1667" s="74"/>
    </row>
    <row r="1668" spans="2:7">
      <c r="B1668" s="73"/>
      <c r="C1668" s="25"/>
      <c r="D1668" s="74"/>
      <c r="E1668" s="73"/>
      <c r="F1668" s="25"/>
      <c r="G1668" s="74"/>
    </row>
    <row r="1669" spans="2:7">
      <c r="B1669" s="73"/>
      <c r="C1669" s="25"/>
      <c r="D1669" s="74"/>
      <c r="E1669" s="73"/>
      <c r="F1669" s="25"/>
      <c r="G1669" s="74"/>
    </row>
    <row r="1670" spans="2:7">
      <c r="B1670" s="73"/>
      <c r="C1670" s="25"/>
      <c r="D1670" s="74"/>
      <c r="E1670" s="73"/>
      <c r="F1670" s="25"/>
      <c r="G1670" s="74"/>
    </row>
    <row r="1671" spans="2:7">
      <c r="B1671" s="73"/>
      <c r="C1671" s="25"/>
      <c r="D1671" s="74"/>
      <c r="E1671" s="73"/>
      <c r="F1671" s="25"/>
      <c r="G1671" s="74"/>
    </row>
    <row r="1672" spans="2:7">
      <c r="B1672" s="73"/>
      <c r="C1672" s="25"/>
      <c r="D1672" s="74"/>
      <c r="E1672" s="73"/>
      <c r="F1672" s="25"/>
      <c r="G1672" s="74"/>
    </row>
    <row r="1673" spans="2:7">
      <c r="B1673" s="73"/>
      <c r="C1673" s="25"/>
      <c r="D1673" s="74"/>
      <c r="E1673" s="73"/>
      <c r="F1673" s="25"/>
      <c r="G1673" s="74"/>
    </row>
    <row r="1674" spans="2:7">
      <c r="B1674" s="73"/>
      <c r="C1674" s="25"/>
      <c r="D1674" s="74"/>
      <c r="E1674" s="73"/>
      <c r="F1674" s="25"/>
      <c r="G1674" s="74"/>
    </row>
    <row r="1675" spans="2:7">
      <c r="B1675" s="73"/>
      <c r="C1675" s="25"/>
      <c r="D1675" s="74"/>
      <c r="E1675" s="73"/>
      <c r="F1675" s="25"/>
      <c r="G1675" s="74"/>
    </row>
    <row r="1676" spans="2:7">
      <c r="B1676" s="73"/>
      <c r="C1676" s="25"/>
      <c r="D1676" s="74"/>
      <c r="E1676" s="73"/>
      <c r="F1676" s="25"/>
      <c r="G1676" s="74"/>
    </row>
    <row r="1677" spans="2:7">
      <c r="B1677" s="73"/>
      <c r="C1677" s="25"/>
      <c r="D1677" s="74"/>
      <c r="E1677" s="73"/>
      <c r="F1677" s="25"/>
      <c r="G1677" s="74"/>
    </row>
    <row r="1678" spans="2:7">
      <c r="B1678" s="73"/>
      <c r="C1678" s="25"/>
      <c r="D1678" s="74"/>
      <c r="E1678" s="73"/>
      <c r="F1678" s="25"/>
      <c r="G1678" s="74"/>
    </row>
    <row r="1679" spans="2:7">
      <c r="B1679" s="73"/>
      <c r="C1679" s="25"/>
      <c r="D1679" s="74"/>
      <c r="E1679" s="73"/>
      <c r="F1679" s="25"/>
      <c r="G1679" s="74"/>
    </row>
    <row r="1680" spans="2:7">
      <c r="B1680" s="73"/>
      <c r="C1680" s="25"/>
      <c r="D1680" s="74"/>
      <c r="E1680" s="73"/>
      <c r="F1680" s="25"/>
      <c r="G1680" s="74"/>
    </row>
    <row r="1681" spans="2:7">
      <c r="B1681" s="73"/>
      <c r="C1681" s="25"/>
      <c r="D1681" s="74"/>
      <c r="E1681" s="73"/>
      <c r="F1681" s="25"/>
      <c r="G1681" s="74"/>
    </row>
    <row r="1682" spans="2:7">
      <c r="B1682" s="73"/>
      <c r="C1682" s="25"/>
      <c r="D1682" s="74"/>
      <c r="E1682" s="73"/>
      <c r="F1682" s="25"/>
      <c r="G1682" s="74"/>
    </row>
    <row r="1683" spans="2:7">
      <c r="B1683" s="73"/>
      <c r="C1683" s="25"/>
      <c r="D1683" s="74"/>
      <c r="E1683" s="73"/>
      <c r="F1683" s="25"/>
      <c r="G1683" s="74"/>
    </row>
    <row r="1684" spans="2:7">
      <c r="B1684" s="73"/>
      <c r="C1684" s="25"/>
      <c r="D1684" s="74"/>
      <c r="E1684" s="73"/>
      <c r="F1684" s="25"/>
      <c r="G1684" s="74"/>
    </row>
    <row r="1685" spans="2:7">
      <c r="B1685" s="73"/>
      <c r="C1685" s="25"/>
      <c r="D1685" s="74"/>
      <c r="E1685" s="73"/>
      <c r="F1685" s="25"/>
      <c r="G1685" s="74"/>
    </row>
    <row r="1686" spans="2:7">
      <c r="B1686" s="73"/>
      <c r="C1686" s="25"/>
      <c r="D1686" s="74"/>
      <c r="E1686" s="73"/>
      <c r="F1686" s="25"/>
      <c r="G1686" s="74"/>
    </row>
    <row r="1687" spans="2:7">
      <c r="B1687" s="73"/>
      <c r="C1687" s="25"/>
      <c r="D1687" s="74"/>
      <c r="E1687" s="73"/>
      <c r="F1687" s="25"/>
      <c r="G1687" s="74"/>
    </row>
    <row r="1688" spans="2:7">
      <c r="B1688" s="73"/>
      <c r="C1688" s="25"/>
      <c r="D1688" s="74"/>
      <c r="E1688" s="73"/>
      <c r="F1688" s="25"/>
      <c r="G1688" s="74"/>
    </row>
    <row r="1689" spans="2:7">
      <c r="B1689" s="73"/>
      <c r="C1689" s="25"/>
      <c r="D1689" s="74"/>
      <c r="E1689" s="73"/>
      <c r="F1689" s="25"/>
      <c r="G1689" s="74"/>
    </row>
    <row r="1690" spans="2:7">
      <c r="B1690" s="73"/>
      <c r="C1690" s="25"/>
      <c r="D1690" s="74"/>
      <c r="E1690" s="73"/>
      <c r="F1690" s="25"/>
      <c r="G1690" s="74"/>
    </row>
    <row r="1691" spans="2:7">
      <c r="B1691" s="73"/>
      <c r="C1691" s="25"/>
      <c r="D1691" s="74"/>
      <c r="E1691" s="73"/>
      <c r="F1691" s="25"/>
      <c r="G1691" s="74"/>
    </row>
    <row r="1692" spans="2:7">
      <c r="B1692" s="73"/>
      <c r="C1692" s="25"/>
      <c r="D1692" s="74"/>
      <c r="E1692" s="73"/>
      <c r="F1692" s="25"/>
      <c r="G1692" s="74"/>
    </row>
    <row r="1693" spans="2:7">
      <c r="B1693" s="73"/>
      <c r="C1693" s="25"/>
      <c r="D1693" s="74"/>
      <c r="E1693" s="73"/>
      <c r="F1693" s="25"/>
      <c r="G1693" s="74"/>
    </row>
    <row r="1694" spans="2:7">
      <c r="B1694" s="73"/>
      <c r="C1694" s="25"/>
      <c r="D1694" s="74"/>
      <c r="E1694" s="73"/>
      <c r="F1694" s="25"/>
      <c r="G1694" s="74"/>
    </row>
    <row r="1695" spans="2:7">
      <c r="B1695" s="73"/>
      <c r="C1695" s="25"/>
      <c r="D1695" s="74"/>
      <c r="E1695" s="73"/>
      <c r="F1695" s="25"/>
      <c r="G1695" s="74"/>
    </row>
    <row r="1696" spans="2:7">
      <c r="B1696" s="73"/>
      <c r="C1696" s="25"/>
      <c r="D1696" s="74"/>
      <c r="E1696" s="73"/>
      <c r="F1696" s="25"/>
      <c r="G1696" s="74"/>
    </row>
    <row r="1697" spans="2:7">
      <c r="B1697" s="73"/>
      <c r="C1697" s="25"/>
      <c r="D1697" s="74"/>
      <c r="E1697" s="73"/>
      <c r="F1697" s="25"/>
      <c r="G1697" s="74"/>
    </row>
    <row r="1698" spans="2:7">
      <c r="B1698" s="73"/>
      <c r="C1698" s="25"/>
      <c r="D1698" s="74"/>
      <c r="E1698" s="73"/>
      <c r="F1698" s="25"/>
      <c r="G1698" s="74"/>
    </row>
    <row r="1699" spans="2:7">
      <c r="B1699" s="73"/>
      <c r="C1699" s="25"/>
      <c r="D1699" s="74"/>
      <c r="E1699" s="73"/>
      <c r="F1699" s="25"/>
      <c r="G1699" s="74"/>
    </row>
    <row r="1700" spans="2:7">
      <c r="B1700" s="73"/>
      <c r="C1700" s="25"/>
      <c r="D1700" s="74"/>
      <c r="E1700" s="73"/>
      <c r="F1700" s="25"/>
      <c r="G1700" s="74"/>
    </row>
    <row r="1701" spans="2:7">
      <c r="B1701" s="73"/>
      <c r="C1701" s="25"/>
      <c r="D1701" s="74"/>
      <c r="E1701" s="73"/>
      <c r="F1701" s="25"/>
      <c r="G1701" s="74"/>
    </row>
    <row r="1702" spans="2:7">
      <c r="B1702" s="73"/>
      <c r="C1702" s="25"/>
      <c r="D1702" s="74"/>
      <c r="E1702" s="73"/>
      <c r="F1702" s="25"/>
      <c r="G1702" s="74"/>
    </row>
    <row r="1703" spans="2:7">
      <c r="B1703" s="73"/>
      <c r="C1703" s="25"/>
      <c r="D1703" s="74"/>
      <c r="E1703" s="73"/>
      <c r="F1703" s="25"/>
      <c r="G1703" s="74"/>
    </row>
    <row r="1704" spans="2:7">
      <c r="B1704" s="73"/>
      <c r="C1704" s="25"/>
      <c r="D1704" s="74"/>
      <c r="E1704" s="73"/>
      <c r="F1704" s="25"/>
      <c r="G1704" s="74"/>
    </row>
    <row r="1705" spans="2:7">
      <c r="B1705" s="73"/>
      <c r="C1705" s="25"/>
      <c r="D1705" s="74"/>
      <c r="E1705" s="73"/>
      <c r="F1705" s="25"/>
      <c r="G1705" s="74"/>
    </row>
    <row r="1706" spans="2:7">
      <c r="B1706" s="73"/>
      <c r="C1706" s="25"/>
      <c r="D1706" s="74"/>
      <c r="E1706" s="73"/>
      <c r="F1706" s="25"/>
      <c r="G1706" s="74"/>
    </row>
    <row r="1707" spans="2:7">
      <c r="B1707" s="73"/>
      <c r="C1707" s="25"/>
      <c r="D1707" s="74"/>
      <c r="E1707" s="73"/>
      <c r="F1707" s="25"/>
      <c r="G1707" s="74"/>
    </row>
    <row r="1708" spans="2:7">
      <c r="B1708" s="73"/>
      <c r="C1708" s="25"/>
      <c r="D1708" s="74"/>
      <c r="E1708" s="73"/>
      <c r="F1708" s="25"/>
      <c r="G1708" s="74"/>
    </row>
    <row r="1709" spans="2:7">
      <c r="B1709" s="73"/>
      <c r="C1709" s="25"/>
      <c r="D1709" s="74"/>
      <c r="E1709" s="73"/>
      <c r="F1709" s="25"/>
      <c r="G1709" s="74"/>
    </row>
    <row r="1710" spans="2:7">
      <c r="B1710" s="73"/>
      <c r="C1710" s="25"/>
      <c r="D1710" s="74"/>
      <c r="E1710" s="73"/>
      <c r="F1710" s="25"/>
      <c r="G1710" s="74"/>
    </row>
    <row r="1711" spans="2:7">
      <c r="B1711" s="73"/>
      <c r="C1711" s="25"/>
      <c r="D1711" s="74"/>
      <c r="E1711" s="73"/>
      <c r="F1711" s="25"/>
      <c r="G1711" s="74"/>
    </row>
    <row r="1712" spans="2:7">
      <c r="B1712" s="73"/>
      <c r="C1712" s="25"/>
      <c r="D1712" s="74"/>
      <c r="E1712" s="73"/>
      <c r="F1712" s="25"/>
      <c r="G1712" s="74"/>
    </row>
    <row r="1713" spans="2:7">
      <c r="B1713" s="73"/>
      <c r="C1713" s="25"/>
      <c r="D1713" s="74"/>
      <c r="E1713" s="73"/>
      <c r="F1713" s="25"/>
      <c r="G1713" s="74"/>
    </row>
    <row r="1714" spans="2:7">
      <c r="B1714" s="73"/>
      <c r="C1714" s="25"/>
      <c r="D1714" s="74"/>
      <c r="E1714" s="73"/>
      <c r="F1714" s="25"/>
      <c r="G1714" s="74"/>
    </row>
    <row r="1715" spans="2:7">
      <c r="B1715" s="73"/>
      <c r="C1715" s="25"/>
      <c r="D1715" s="74"/>
      <c r="E1715" s="73"/>
      <c r="F1715" s="25"/>
      <c r="G1715" s="74"/>
    </row>
    <row r="1716" spans="2:7">
      <c r="B1716" s="73"/>
      <c r="C1716" s="25"/>
      <c r="D1716" s="74"/>
      <c r="E1716" s="73"/>
      <c r="F1716" s="25"/>
      <c r="G1716" s="74"/>
    </row>
    <row r="1717" spans="2:7">
      <c r="B1717" s="73"/>
      <c r="C1717" s="25"/>
      <c r="D1717" s="74"/>
      <c r="E1717" s="73"/>
      <c r="F1717" s="25"/>
      <c r="G1717" s="74"/>
    </row>
    <row r="1718" spans="2:7">
      <c r="B1718" s="73"/>
      <c r="C1718" s="25"/>
      <c r="D1718" s="74"/>
      <c r="E1718" s="73"/>
      <c r="F1718" s="25"/>
      <c r="G1718" s="74"/>
    </row>
    <row r="1719" spans="2:7">
      <c r="B1719" s="73"/>
      <c r="C1719" s="25"/>
      <c r="D1719" s="74"/>
      <c r="E1719" s="73"/>
      <c r="F1719" s="25"/>
      <c r="G1719" s="74"/>
    </row>
    <row r="1720" spans="2:7">
      <c r="B1720" s="73"/>
      <c r="C1720" s="25"/>
      <c r="D1720" s="74"/>
      <c r="E1720" s="73"/>
      <c r="F1720" s="25"/>
      <c r="G1720" s="74"/>
    </row>
    <row r="1721" spans="2:7">
      <c r="B1721" s="73"/>
      <c r="C1721" s="25"/>
      <c r="D1721" s="74"/>
      <c r="E1721" s="73"/>
      <c r="F1721" s="25"/>
      <c r="G1721" s="74"/>
    </row>
    <row r="1722" spans="2:7">
      <c r="B1722" s="73"/>
      <c r="C1722" s="25"/>
      <c r="D1722" s="74"/>
      <c r="E1722" s="73"/>
      <c r="F1722" s="25"/>
      <c r="G1722" s="74"/>
    </row>
    <row r="1723" spans="2:7">
      <c r="B1723" s="73"/>
      <c r="C1723" s="25"/>
      <c r="D1723" s="74"/>
      <c r="E1723" s="73"/>
      <c r="F1723" s="25"/>
      <c r="G1723" s="74"/>
    </row>
    <row r="1724" spans="2:7">
      <c r="B1724" s="73"/>
      <c r="C1724" s="25"/>
      <c r="D1724" s="74"/>
      <c r="E1724" s="73"/>
      <c r="F1724" s="25"/>
      <c r="G1724" s="74"/>
    </row>
    <row r="1725" spans="2:7">
      <c r="B1725" s="73"/>
      <c r="C1725" s="25"/>
      <c r="D1725" s="74"/>
      <c r="E1725" s="73"/>
      <c r="F1725" s="25"/>
      <c r="G1725" s="74"/>
    </row>
    <row r="1726" spans="2:7">
      <c r="B1726" s="73"/>
      <c r="C1726" s="25"/>
      <c r="D1726" s="74"/>
      <c r="E1726" s="73"/>
      <c r="F1726" s="25"/>
      <c r="G1726" s="74"/>
    </row>
    <row r="1727" spans="2:7">
      <c r="B1727" s="73"/>
      <c r="C1727" s="25"/>
      <c r="D1727" s="74"/>
      <c r="E1727" s="73"/>
      <c r="F1727" s="25"/>
      <c r="G1727" s="74"/>
    </row>
    <row r="1728" spans="2:7">
      <c r="B1728" s="73"/>
      <c r="C1728" s="25"/>
      <c r="D1728" s="74"/>
      <c r="E1728" s="73"/>
      <c r="F1728" s="25"/>
      <c r="G1728" s="74"/>
    </row>
    <row r="1729" spans="2:7">
      <c r="B1729" s="73"/>
      <c r="C1729" s="25"/>
      <c r="D1729" s="74"/>
      <c r="E1729" s="73"/>
      <c r="F1729" s="25"/>
      <c r="G1729" s="74"/>
    </row>
    <row r="1730" spans="2:7">
      <c r="B1730" s="73"/>
      <c r="C1730" s="25"/>
      <c r="D1730" s="74"/>
      <c r="E1730" s="73"/>
      <c r="F1730" s="25"/>
      <c r="G1730" s="74"/>
    </row>
    <row r="1731" spans="2:7">
      <c r="B1731" s="73"/>
      <c r="C1731" s="25"/>
      <c r="D1731" s="74"/>
      <c r="E1731" s="73"/>
      <c r="F1731" s="25"/>
      <c r="G1731" s="74"/>
    </row>
    <row r="1732" spans="2:7">
      <c r="B1732" s="73"/>
      <c r="C1732" s="25"/>
      <c r="D1732" s="74"/>
      <c r="E1732" s="73"/>
      <c r="F1732" s="25"/>
      <c r="G1732" s="74"/>
    </row>
    <row r="1733" spans="2:7">
      <c r="B1733" s="73"/>
      <c r="C1733" s="25"/>
      <c r="D1733" s="74"/>
      <c r="E1733" s="73"/>
      <c r="F1733" s="25"/>
      <c r="G1733" s="74"/>
    </row>
    <row r="1734" spans="2:7">
      <c r="B1734" s="73"/>
      <c r="C1734" s="25"/>
      <c r="D1734" s="74"/>
      <c r="E1734" s="73"/>
      <c r="F1734" s="25"/>
      <c r="G1734" s="74"/>
    </row>
    <row r="1735" spans="2:7">
      <c r="B1735" s="73"/>
      <c r="C1735" s="25"/>
      <c r="D1735" s="74"/>
      <c r="E1735" s="73"/>
      <c r="F1735" s="25"/>
      <c r="G1735" s="74"/>
    </row>
    <row r="1736" spans="2:7">
      <c r="B1736" s="73"/>
      <c r="C1736" s="25"/>
      <c r="D1736" s="74"/>
      <c r="E1736" s="73"/>
      <c r="F1736" s="25"/>
      <c r="G1736" s="74"/>
    </row>
    <row r="1737" spans="2:7">
      <c r="B1737" s="73"/>
      <c r="C1737" s="25"/>
      <c r="D1737" s="74"/>
      <c r="E1737" s="73"/>
      <c r="F1737" s="25"/>
      <c r="G1737" s="74"/>
    </row>
    <row r="1738" spans="2:7">
      <c r="B1738" s="73"/>
      <c r="C1738" s="25"/>
      <c r="D1738" s="74"/>
      <c r="E1738" s="73"/>
      <c r="F1738" s="25"/>
      <c r="G1738" s="74"/>
    </row>
    <row r="1739" spans="2:7">
      <c r="B1739" s="73"/>
      <c r="C1739" s="25"/>
      <c r="D1739" s="74"/>
      <c r="E1739" s="73"/>
      <c r="F1739" s="25"/>
      <c r="G1739" s="74"/>
    </row>
    <row r="1740" spans="2:7">
      <c r="B1740" s="73"/>
      <c r="C1740" s="25"/>
      <c r="D1740" s="74"/>
      <c r="E1740" s="73"/>
      <c r="F1740" s="25"/>
      <c r="G1740" s="74"/>
    </row>
    <row r="1741" spans="2:7">
      <c r="B1741" s="73"/>
      <c r="C1741" s="25"/>
      <c r="D1741" s="74"/>
      <c r="E1741" s="73"/>
      <c r="F1741" s="25"/>
      <c r="G1741" s="74"/>
    </row>
    <row r="1742" spans="2:7">
      <c r="B1742" s="73"/>
      <c r="C1742" s="25"/>
      <c r="D1742" s="74"/>
      <c r="E1742" s="73"/>
      <c r="F1742" s="25"/>
      <c r="G1742" s="74"/>
    </row>
    <row r="1743" spans="2:7">
      <c r="B1743" s="73"/>
      <c r="C1743" s="25"/>
      <c r="D1743" s="74"/>
      <c r="E1743" s="73"/>
      <c r="F1743" s="25"/>
      <c r="G1743" s="74"/>
    </row>
    <row r="1744" spans="2:7">
      <c r="B1744" s="73"/>
      <c r="C1744" s="25"/>
      <c r="D1744" s="74"/>
      <c r="E1744" s="73"/>
      <c r="F1744" s="25"/>
      <c r="G1744" s="74"/>
    </row>
    <row r="1745" spans="2:7">
      <c r="B1745" s="73"/>
      <c r="C1745" s="25"/>
      <c r="D1745" s="74"/>
      <c r="E1745" s="73"/>
      <c r="F1745" s="25"/>
      <c r="G1745" s="74"/>
    </row>
    <row r="1746" spans="2:7">
      <c r="B1746" s="73"/>
      <c r="C1746" s="25"/>
      <c r="D1746" s="74"/>
      <c r="E1746" s="73"/>
      <c r="F1746" s="25"/>
      <c r="G1746" s="74"/>
    </row>
    <row r="1747" spans="2:7">
      <c r="B1747" s="73"/>
      <c r="C1747" s="25"/>
      <c r="D1747" s="74"/>
      <c r="E1747" s="73"/>
      <c r="F1747" s="25"/>
      <c r="G1747" s="74"/>
    </row>
    <row r="1748" spans="2:7">
      <c r="B1748" s="73"/>
      <c r="C1748" s="25"/>
      <c r="D1748" s="74"/>
      <c r="E1748" s="73"/>
      <c r="F1748" s="25"/>
      <c r="G1748" s="74"/>
    </row>
    <row r="1749" spans="2:7">
      <c r="B1749" s="73"/>
      <c r="C1749" s="25"/>
      <c r="D1749" s="74"/>
      <c r="E1749" s="73"/>
      <c r="F1749" s="25"/>
      <c r="G1749" s="74"/>
    </row>
    <row r="1750" spans="2:7">
      <c r="B1750" s="73"/>
      <c r="C1750" s="25"/>
      <c r="D1750" s="74"/>
      <c r="E1750" s="73"/>
      <c r="F1750" s="25"/>
      <c r="G1750" s="74"/>
    </row>
    <row r="1751" spans="2:7">
      <c r="B1751" s="73"/>
      <c r="C1751" s="25"/>
      <c r="D1751" s="74"/>
      <c r="E1751" s="73"/>
      <c r="F1751" s="25"/>
      <c r="G1751" s="74"/>
    </row>
    <row r="1752" spans="2:7">
      <c r="B1752" s="73"/>
      <c r="C1752" s="25"/>
      <c r="D1752" s="74"/>
      <c r="E1752" s="73"/>
      <c r="F1752" s="25"/>
      <c r="G1752" s="74"/>
    </row>
    <row r="1753" spans="2:7">
      <c r="B1753" s="73"/>
      <c r="C1753" s="25"/>
      <c r="D1753" s="74"/>
      <c r="E1753" s="73"/>
      <c r="F1753" s="25"/>
      <c r="G1753" s="74"/>
    </row>
    <row r="1754" spans="2:7">
      <c r="B1754" s="73"/>
      <c r="C1754" s="25"/>
      <c r="D1754" s="74"/>
      <c r="E1754" s="73"/>
      <c r="F1754" s="25"/>
      <c r="G1754" s="74"/>
    </row>
    <row r="1755" spans="2:7">
      <c r="B1755" s="73"/>
      <c r="C1755" s="25"/>
      <c r="D1755" s="74"/>
      <c r="E1755" s="73"/>
      <c r="F1755" s="25"/>
      <c r="G1755" s="74"/>
    </row>
    <row r="1756" spans="2:7">
      <c r="B1756" s="73"/>
      <c r="C1756" s="25"/>
      <c r="D1756" s="74"/>
      <c r="E1756" s="73"/>
      <c r="F1756" s="25"/>
      <c r="G1756" s="74"/>
    </row>
    <row r="1757" spans="2:7">
      <c r="B1757" s="73"/>
      <c r="C1757" s="25"/>
      <c r="D1757" s="74"/>
      <c r="E1757" s="73"/>
      <c r="F1757" s="25"/>
      <c r="G1757" s="74"/>
    </row>
    <row r="1758" spans="2:7">
      <c r="B1758" s="73"/>
      <c r="C1758" s="25"/>
      <c r="D1758" s="74"/>
      <c r="E1758" s="73"/>
      <c r="F1758" s="25"/>
      <c r="G1758" s="74"/>
    </row>
    <row r="1759" spans="2:7">
      <c r="B1759" s="73"/>
      <c r="C1759" s="25"/>
      <c r="D1759" s="74"/>
      <c r="E1759" s="73"/>
      <c r="F1759" s="25"/>
      <c r="G1759" s="74"/>
    </row>
    <row r="1760" spans="2:7">
      <c r="B1760" s="73"/>
      <c r="C1760" s="25"/>
      <c r="D1760" s="74"/>
      <c r="E1760" s="73"/>
      <c r="F1760" s="25"/>
      <c r="G1760" s="74"/>
    </row>
    <row r="1761" spans="2:7">
      <c r="B1761" s="73"/>
      <c r="C1761" s="25"/>
      <c r="D1761" s="74"/>
      <c r="E1761" s="73"/>
      <c r="F1761" s="25"/>
      <c r="G1761" s="74"/>
    </row>
    <row r="1762" spans="2:7">
      <c r="B1762" s="73"/>
      <c r="C1762" s="25"/>
      <c r="D1762" s="74"/>
      <c r="E1762" s="73"/>
      <c r="F1762" s="25"/>
      <c r="G1762" s="74"/>
    </row>
    <row r="1763" spans="2:7">
      <c r="B1763" s="73"/>
      <c r="C1763" s="25"/>
      <c r="D1763" s="74"/>
      <c r="E1763" s="73"/>
      <c r="F1763" s="25"/>
      <c r="G1763" s="74"/>
    </row>
    <row r="1764" spans="2:7">
      <c r="B1764" s="73"/>
      <c r="C1764" s="25"/>
      <c r="D1764" s="74"/>
      <c r="E1764" s="73"/>
      <c r="F1764" s="25"/>
      <c r="G1764" s="74"/>
    </row>
    <row r="1765" spans="2:7">
      <c r="B1765" s="73"/>
      <c r="C1765" s="25"/>
      <c r="D1765" s="74"/>
      <c r="E1765" s="73"/>
      <c r="F1765" s="25"/>
      <c r="G1765" s="74"/>
    </row>
    <row r="1766" spans="2:7">
      <c r="B1766" s="73"/>
      <c r="C1766" s="25"/>
      <c r="D1766" s="74"/>
      <c r="E1766" s="73"/>
      <c r="F1766" s="25"/>
      <c r="G1766" s="74"/>
    </row>
    <row r="1767" spans="2:7">
      <c r="B1767" s="73"/>
      <c r="C1767" s="25"/>
      <c r="D1767" s="74"/>
      <c r="E1767" s="73"/>
      <c r="F1767" s="25"/>
      <c r="G1767" s="74"/>
    </row>
    <row r="1768" spans="2:7">
      <c r="B1768" s="73"/>
      <c r="C1768" s="25"/>
      <c r="D1768" s="74"/>
      <c r="E1768" s="73"/>
      <c r="F1768" s="25"/>
      <c r="G1768" s="74"/>
    </row>
    <row r="1769" spans="2:7">
      <c r="B1769" s="73"/>
      <c r="C1769" s="25"/>
      <c r="D1769" s="74"/>
      <c r="E1769" s="73"/>
      <c r="F1769" s="25"/>
      <c r="G1769" s="74"/>
    </row>
    <row r="1770" spans="2:7">
      <c r="B1770" s="73"/>
      <c r="C1770" s="25"/>
      <c r="D1770" s="74"/>
      <c r="E1770" s="73"/>
      <c r="F1770" s="25"/>
      <c r="G1770" s="74"/>
    </row>
    <row r="1771" spans="2:7">
      <c r="B1771" s="73"/>
      <c r="C1771" s="25"/>
      <c r="D1771" s="74"/>
      <c r="E1771" s="73"/>
      <c r="F1771" s="25"/>
      <c r="G1771" s="74"/>
    </row>
    <row r="1772" spans="2:7">
      <c r="B1772" s="73"/>
      <c r="C1772" s="25"/>
      <c r="D1772" s="74"/>
      <c r="E1772" s="73"/>
      <c r="F1772" s="25"/>
      <c r="G1772" s="74"/>
    </row>
    <row r="1773" spans="2:7">
      <c r="B1773" s="73"/>
      <c r="C1773" s="25"/>
      <c r="D1773" s="74"/>
      <c r="E1773" s="73"/>
      <c r="F1773" s="25"/>
      <c r="G1773" s="74"/>
    </row>
    <row r="1774" spans="2:7">
      <c r="B1774" s="73"/>
      <c r="C1774" s="25"/>
      <c r="D1774" s="74"/>
      <c r="E1774" s="73"/>
      <c r="F1774" s="25"/>
      <c r="G1774" s="74"/>
    </row>
    <row r="1775" spans="2:7">
      <c r="B1775" s="73"/>
      <c r="C1775" s="25"/>
      <c r="D1775" s="74"/>
      <c r="E1775" s="73"/>
      <c r="F1775" s="25"/>
      <c r="G1775" s="74"/>
    </row>
    <row r="1776" spans="2:7">
      <c r="B1776" s="73"/>
      <c r="C1776" s="25"/>
      <c r="D1776" s="74"/>
      <c r="E1776" s="73"/>
      <c r="F1776" s="25"/>
      <c r="G1776" s="74"/>
    </row>
    <row r="1777" spans="2:7">
      <c r="B1777" s="73"/>
      <c r="C1777" s="25"/>
      <c r="D1777" s="74"/>
      <c r="E1777" s="73"/>
      <c r="F1777" s="25"/>
      <c r="G1777" s="74"/>
    </row>
    <row r="1778" spans="2:7">
      <c r="B1778" s="73"/>
      <c r="C1778" s="25"/>
      <c r="D1778" s="74"/>
      <c r="E1778" s="73"/>
      <c r="F1778" s="25"/>
      <c r="G1778" s="74"/>
    </row>
    <row r="1779" spans="2:7">
      <c r="B1779" s="73"/>
      <c r="C1779" s="25"/>
      <c r="D1779" s="74"/>
      <c r="E1779" s="73"/>
      <c r="F1779" s="25"/>
      <c r="G1779" s="74"/>
    </row>
    <row r="1780" spans="2:7">
      <c r="B1780" s="73"/>
      <c r="C1780" s="25"/>
      <c r="D1780" s="74"/>
      <c r="E1780" s="73"/>
      <c r="F1780" s="25"/>
      <c r="G1780" s="74"/>
    </row>
    <row r="1781" spans="2:7">
      <c r="B1781" s="73"/>
      <c r="C1781" s="25"/>
      <c r="D1781" s="74"/>
      <c r="E1781" s="73"/>
      <c r="F1781" s="25"/>
      <c r="G1781" s="74"/>
    </row>
    <row r="1782" spans="2:7">
      <c r="B1782" s="73"/>
      <c r="C1782" s="25"/>
      <c r="D1782" s="74"/>
      <c r="E1782" s="73"/>
      <c r="F1782" s="25"/>
      <c r="G1782" s="74"/>
    </row>
    <row r="1783" spans="2:7">
      <c r="B1783" s="73"/>
      <c r="C1783" s="25"/>
      <c r="D1783" s="74"/>
      <c r="E1783" s="73"/>
      <c r="F1783" s="25"/>
      <c r="G1783" s="74"/>
    </row>
    <row r="1784" spans="2:7">
      <c r="B1784" s="73"/>
      <c r="C1784" s="25"/>
      <c r="D1784" s="74"/>
      <c r="E1784" s="73"/>
      <c r="F1784" s="25"/>
      <c r="G1784" s="74"/>
    </row>
    <row r="1785" spans="2:7">
      <c r="B1785" s="73"/>
      <c r="C1785" s="25"/>
      <c r="D1785" s="74"/>
      <c r="E1785" s="73"/>
      <c r="F1785" s="25"/>
      <c r="G1785" s="74"/>
    </row>
    <row r="1786" spans="2:7">
      <c r="B1786" s="73"/>
      <c r="C1786" s="25"/>
      <c r="D1786" s="74"/>
      <c r="E1786" s="73"/>
      <c r="F1786" s="25"/>
      <c r="G1786" s="74"/>
    </row>
    <row r="1787" spans="2:7">
      <c r="B1787" s="73"/>
      <c r="C1787" s="25"/>
      <c r="D1787" s="74"/>
      <c r="E1787" s="73"/>
      <c r="F1787" s="25"/>
      <c r="G1787" s="74"/>
    </row>
    <row r="1788" spans="2:7">
      <c r="B1788" s="73"/>
      <c r="C1788" s="25"/>
      <c r="D1788" s="74"/>
      <c r="E1788" s="73"/>
      <c r="F1788" s="25"/>
      <c r="G1788" s="74"/>
    </row>
    <row r="1789" spans="2:7">
      <c r="B1789" s="73"/>
      <c r="C1789" s="25"/>
      <c r="D1789" s="74"/>
      <c r="E1789" s="73"/>
      <c r="F1789" s="25"/>
      <c r="G1789" s="74"/>
    </row>
    <row r="1790" spans="2:7">
      <c r="B1790" s="73"/>
      <c r="C1790" s="25"/>
      <c r="D1790" s="74"/>
      <c r="E1790" s="73"/>
      <c r="F1790" s="25"/>
      <c r="G1790" s="74"/>
    </row>
    <row r="1791" spans="2:7">
      <c r="B1791" s="73"/>
      <c r="C1791" s="25"/>
      <c r="D1791" s="74"/>
      <c r="E1791" s="73"/>
      <c r="F1791" s="25"/>
      <c r="G1791" s="74"/>
    </row>
    <row r="1792" spans="2:7">
      <c r="B1792" s="73"/>
      <c r="C1792" s="25"/>
      <c r="D1792" s="74"/>
      <c r="E1792" s="73"/>
      <c r="F1792" s="25"/>
      <c r="G1792" s="74"/>
    </row>
    <row r="1793" spans="2:7">
      <c r="B1793" s="73"/>
      <c r="C1793" s="25"/>
      <c r="D1793" s="74"/>
      <c r="E1793" s="73"/>
      <c r="F1793" s="25"/>
      <c r="G1793" s="74"/>
    </row>
    <row r="1794" spans="2:7">
      <c r="B1794" s="73"/>
      <c r="C1794" s="25"/>
      <c r="D1794" s="74"/>
      <c r="E1794" s="73"/>
      <c r="F1794" s="25"/>
      <c r="G1794" s="74"/>
    </row>
    <row r="1795" spans="2:7">
      <c r="B1795" s="73"/>
      <c r="C1795" s="25"/>
      <c r="D1795" s="74"/>
      <c r="E1795" s="73"/>
      <c r="F1795" s="25"/>
      <c r="G1795" s="74"/>
    </row>
    <row r="1796" spans="2:7">
      <c r="B1796" s="73"/>
      <c r="C1796" s="25"/>
      <c r="D1796" s="74"/>
      <c r="E1796" s="73"/>
      <c r="F1796" s="25"/>
      <c r="G1796" s="74"/>
    </row>
    <row r="1797" spans="2:7">
      <c r="B1797" s="73"/>
      <c r="C1797" s="25"/>
      <c r="D1797" s="74"/>
      <c r="E1797" s="73"/>
      <c r="F1797" s="25"/>
      <c r="G1797" s="74"/>
    </row>
    <row r="1798" spans="2:7">
      <c r="B1798" s="73"/>
      <c r="C1798" s="25"/>
      <c r="D1798" s="74"/>
      <c r="E1798" s="73"/>
      <c r="F1798" s="25"/>
      <c r="G1798" s="74"/>
    </row>
    <row r="1799" spans="2:7">
      <c r="B1799" s="73"/>
      <c r="C1799" s="25"/>
      <c r="D1799" s="74"/>
      <c r="E1799" s="73"/>
      <c r="F1799" s="25"/>
      <c r="G1799" s="74"/>
    </row>
    <row r="1800" spans="2:7">
      <c r="B1800" s="73"/>
      <c r="C1800" s="25"/>
      <c r="D1800" s="74"/>
      <c r="E1800" s="73"/>
      <c r="F1800" s="25"/>
      <c r="G1800" s="74"/>
    </row>
    <row r="1801" spans="2:7">
      <c r="B1801" s="73"/>
      <c r="C1801" s="25"/>
      <c r="D1801" s="74"/>
      <c r="E1801" s="73"/>
      <c r="F1801" s="25"/>
      <c r="G1801" s="74"/>
    </row>
    <row r="1802" spans="2:7">
      <c r="B1802" s="73"/>
      <c r="C1802" s="25"/>
      <c r="D1802" s="74"/>
      <c r="E1802" s="73"/>
      <c r="F1802" s="25"/>
      <c r="G1802" s="74"/>
    </row>
    <row r="1803" spans="2:7">
      <c r="B1803" s="73"/>
      <c r="C1803" s="25"/>
      <c r="D1803" s="74"/>
      <c r="E1803" s="73"/>
      <c r="F1803" s="25"/>
      <c r="G1803" s="74"/>
    </row>
    <row r="1804" spans="2:7">
      <c r="B1804" s="73"/>
      <c r="C1804" s="25"/>
      <c r="D1804" s="74"/>
      <c r="E1804" s="73"/>
      <c r="F1804" s="25"/>
      <c r="G1804" s="74"/>
    </row>
    <row r="1805" spans="2:7">
      <c r="B1805" s="73"/>
      <c r="C1805" s="25"/>
      <c r="D1805" s="74"/>
      <c r="E1805" s="73"/>
      <c r="F1805" s="25"/>
      <c r="G1805" s="74"/>
    </row>
    <row r="1806" spans="2:7">
      <c r="B1806" s="73"/>
      <c r="C1806" s="25"/>
      <c r="D1806" s="74"/>
      <c r="E1806" s="73"/>
      <c r="F1806" s="25"/>
      <c r="G1806" s="74"/>
    </row>
    <row r="1807" spans="2:7">
      <c r="B1807" s="73"/>
      <c r="C1807" s="25"/>
      <c r="D1807" s="74"/>
      <c r="E1807" s="73"/>
      <c r="F1807" s="25"/>
      <c r="G1807" s="74"/>
    </row>
    <row r="1808" spans="2:7">
      <c r="B1808" s="73"/>
      <c r="C1808" s="25"/>
      <c r="D1808" s="74"/>
      <c r="E1808" s="73"/>
      <c r="F1808" s="25"/>
      <c r="G1808" s="74"/>
    </row>
    <row r="1809" spans="2:7">
      <c r="B1809" s="73"/>
      <c r="C1809" s="25"/>
      <c r="D1809" s="74"/>
      <c r="E1809" s="73"/>
      <c r="F1809" s="25"/>
      <c r="G1809" s="74"/>
    </row>
    <row r="1810" spans="2:7">
      <c r="B1810" s="73"/>
      <c r="C1810" s="25"/>
      <c r="D1810" s="74"/>
      <c r="E1810" s="73"/>
      <c r="F1810" s="25"/>
      <c r="G1810" s="74"/>
    </row>
    <row r="1811" spans="2:7">
      <c r="B1811" s="73"/>
      <c r="C1811" s="25"/>
      <c r="D1811" s="74"/>
      <c r="E1811" s="73"/>
      <c r="F1811" s="25"/>
      <c r="G1811" s="74"/>
    </row>
    <row r="1812" spans="2:7">
      <c r="B1812" s="73"/>
      <c r="C1812" s="25"/>
      <c r="D1812" s="74"/>
      <c r="E1812" s="73"/>
      <c r="F1812" s="25"/>
      <c r="G1812" s="74"/>
    </row>
    <row r="1813" spans="2:7">
      <c r="B1813" s="73"/>
      <c r="C1813" s="25"/>
      <c r="D1813" s="74"/>
      <c r="E1813" s="73"/>
      <c r="F1813" s="25"/>
      <c r="G1813" s="74"/>
    </row>
    <row r="1814" spans="2:7">
      <c r="B1814" s="73"/>
      <c r="C1814" s="25"/>
      <c r="D1814" s="74"/>
      <c r="E1814" s="73"/>
      <c r="F1814" s="25"/>
      <c r="G1814" s="74"/>
    </row>
    <row r="1815" spans="2:7">
      <c r="B1815" s="73"/>
      <c r="C1815" s="25"/>
      <c r="D1815" s="74"/>
      <c r="E1815" s="73"/>
      <c r="F1815" s="25"/>
      <c r="G1815" s="74"/>
    </row>
    <row r="1816" spans="2:7">
      <c r="B1816" s="73"/>
      <c r="C1816" s="25"/>
      <c r="D1816" s="74"/>
      <c r="E1816" s="73"/>
      <c r="F1816" s="25"/>
      <c r="G1816" s="74"/>
    </row>
    <row r="1817" spans="2:7">
      <c r="B1817" s="73"/>
      <c r="C1817" s="25"/>
      <c r="D1817" s="74"/>
      <c r="E1817" s="73"/>
      <c r="F1817" s="25"/>
      <c r="G1817" s="74"/>
    </row>
    <row r="1818" spans="2:7">
      <c r="B1818" s="73"/>
      <c r="C1818" s="25"/>
      <c r="D1818" s="74"/>
      <c r="E1818" s="73"/>
      <c r="F1818" s="25"/>
      <c r="G1818" s="74"/>
    </row>
    <row r="1819" spans="2:7">
      <c r="B1819" s="73"/>
      <c r="C1819" s="25"/>
      <c r="D1819" s="74"/>
      <c r="E1819" s="73"/>
      <c r="F1819" s="25"/>
      <c r="G1819" s="74"/>
    </row>
    <row r="1820" spans="2:7">
      <c r="B1820" s="73"/>
      <c r="C1820" s="25"/>
      <c r="D1820" s="74"/>
      <c r="E1820" s="73"/>
      <c r="F1820" s="25"/>
      <c r="G1820" s="74"/>
    </row>
    <row r="1821" spans="2:7">
      <c r="B1821" s="73"/>
      <c r="C1821" s="25"/>
      <c r="D1821" s="74"/>
      <c r="E1821" s="73"/>
      <c r="F1821" s="25"/>
      <c r="G1821" s="74"/>
    </row>
    <row r="1822" spans="2:7">
      <c r="B1822" s="73"/>
      <c r="C1822" s="25"/>
      <c r="D1822" s="74"/>
      <c r="E1822" s="73"/>
      <c r="F1822" s="25"/>
      <c r="G1822" s="74"/>
    </row>
    <row r="1823" spans="2:7">
      <c r="B1823" s="73"/>
      <c r="C1823" s="25"/>
      <c r="D1823" s="74"/>
      <c r="E1823" s="73"/>
      <c r="F1823" s="25"/>
      <c r="G1823" s="74"/>
    </row>
    <row r="1824" spans="2:7">
      <c r="B1824" s="73"/>
      <c r="C1824" s="25"/>
      <c r="D1824" s="74"/>
      <c r="E1824" s="73"/>
      <c r="F1824" s="25"/>
      <c r="G1824" s="74"/>
    </row>
    <row r="1825" spans="2:7">
      <c r="B1825" s="73"/>
      <c r="C1825" s="25"/>
      <c r="D1825" s="74"/>
      <c r="E1825" s="73"/>
      <c r="F1825" s="25"/>
      <c r="G1825" s="74"/>
    </row>
    <row r="1826" spans="2:7">
      <c r="B1826" s="73"/>
      <c r="C1826" s="25"/>
      <c r="D1826" s="74"/>
      <c r="E1826" s="73"/>
      <c r="F1826" s="25"/>
      <c r="G1826" s="74"/>
    </row>
    <row r="1827" spans="2:7">
      <c r="B1827" s="73"/>
      <c r="C1827" s="25"/>
      <c r="D1827" s="74"/>
      <c r="E1827" s="73"/>
      <c r="F1827" s="25"/>
      <c r="G1827" s="74"/>
    </row>
    <row r="1828" spans="2:7">
      <c r="B1828" s="73"/>
      <c r="C1828" s="25"/>
      <c r="D1828" s="74"/>
      <c r="E1828" s="73"/>
      <c r="F1828" s="25"/>
      <c r="G1828" s="74"/>
    </row>
    <row r="1829" spans="2:7">
      <c r="B1829" s="73"/>
      <c r="C1829" s="25"/>
      <c r="D1829" s="74"/>
      <c r="E1829" s="73"/>
      <c r="F1829" s="25"/>
      <c r="G1829" s="74"/>
    </row>
    <row r="1830" spans="2:7">
      <c r="B1830" s="73"/>
      <c r="C1830" s="25"/>
      <c r="D1830" s="74"/>
      <c r="E1830" s="73"/>
      <c r="F1830" s="25"/>
      <c r="G1830" s="74"/>
    </row>
    <row r="1831" spans="2:7">
      <c r="B1831" s="73"/>
      <c r="C1831" s="25"/>
      <c r="D1831" s="74"/>
      <c r="E1831" s="73"/>
      <c r="F1831" s="25"/>
      <c r="G1831" s="74"/>
    </row>
    <row r="1832" spans="2:7">
      <c r="B1832" s="73"/>
      <c r="C1832" s="25"/>
      <c r="D1832" s="74"/>
      <c r="E1832" s="73"/>
      <c r="F1832" s="25"/>
      <c r="G1832" s="74"/>
    </row>
    <row r="1833" spans="2:7">
      <c r="B1833" s="73"/>
      <c r="C1833" s="25"/>
      <c r="D1833" s="74"/>
      <c r="E1833" s="73"/>
      <c r="F1833" s="25"/>
      <c r="G1833" s="74"/>
    </row>
    <row r="1834" spans="2:7">
      <c r="B1834" s="73"/>
      <c r="C1834" s="25"/>
      <c r="D1834" s="74"/>
      <c r="E1834" s="73"/>
      <c r="F1834" s="25"/>
      <c r="G1834" s="74"/>
    </row>
    <row r="1835" spans="2:7">
      <c r="B1835" s="73"/>
      <c r="C1835" s="25"/>
      <c r="D1835" s="74"/>
      <c r="E1835" s="73"/>
      <c r="F1835" s="25"/>
      <c r="G1835" s="74"/>
    </row>
    <row r="1836" spans="2:7">
      <c r="B1836" s="73"/>
      <c r="C1836" s="25"/>
      <c r="D1836" s="74"/>
      <c r="E1836" s="73"/>
      <c r="F1836" s="25"/>
      <c r="G1836" s="74"/>
    </row>
    <row r="1837" spans="2:7">
      <c r="B1837" s="73"/>
      <c r="C1837" s="25"/>
      <c r="D1837" s="74"/>
      <c r="E1837" s="73"/>
      <c r="F1837" s="25"/>
      <c r="G1837" s="74"/>
    </row>
    <row r="1838" spans="2:7">
      <c r="B1838" s="73"/>
      <c r="C1838" s="25"/>
      <c r="D1838" s="74"/>
      <c r="E1838" s="73"/>
      <c r="F1838" s="25"/>
      <c r="G1838" s="74"/>
    </row>
    <row r="1839" spans="2:7">
      <c r="B1839" s="73"/>
      <c r="C1839" s="25"/>
      <c r="D1839" s="74"/>
      <c r="E1839" s="73"/>
      <c r="F1839" s="25"/>
      <c r="G1839" s="74"/>
    </row>
    <row r="1840" spans="2:7">
      <c r="B1840" s="73"/>
      <c r="C1840" s="25"/>
      <c r="D1840" s="74"/>
      <c r="E1840" s="73"/>
      <c r="F1840" s="25"/>
      <c r="G1840" s="74"/>
    </row>
    <row r="1841" spans="2:7">
      <c r="B1841" s="73"/>
      <c r="C1841" s="25"/>
      <c r="D1841" s="74"/>
      <c r="E1841" s="73"/>
      <c r="F1841" s="25"/>
      <c r="G1841" s="74"/>
    </row>
    <row r="1842" spans="2:7">
      <c r="B1842" s="73"/>
      <c r="C1842" s="25"/>
      <c r="D1842" s="74"/>
      <c r="E1842" s="73"/>
      <c r="F1842" s="25"/>
      <c r="G1842" s="74"/>
    </row>
    <row r="1843" spans="2:7">
      <c r="B1843" s="73"/>
      <c r="C1843" s="25"/>
      <c r="D1843" s="74"/>
      <c r="E1843" s="73"/>
      <c r="F1843" s="25"/>
      <c r="G1843" s="74"/>
    </row>
    <row r="1844" spans="2:7">
      <c r="B1844" s="73"/>
      <c r="C1844" s="25"/>
      <c r="D1844" s="74"/>
      <c r="E1844" s="73"/>
      <c r="F1844" s="25"/>
      <c r="G1844" s="74"/>
    </row>
    <row r="1845" spans="2:7">
      <c r="B1845" s="73"/>
      <c r="C1845" s="25"/>
      <c r="D1845" s="74"/>
      <c r="E1845" s="73"/>
      <c r="F1845" s="25"/>
      <c r="G1845" s="74"/>
    </row>
    <row r="1846" spans="2:7">
      <c r="B1846" s="73"/>
      <c r="C1846" s="25"/>
      <c r="D1846" s="74"/>
      <c r="E1846" s="73"/>
      <c r="F1846" s="25"/>
      <c r="G1846" s="74"/>
    </row>
    <row r="1847" spans="2:7">
      <c r="B1847" s="73"/>
      <c r="C1847" s="25"/>
      <c r="D1847" s="74"/>
      <c r="E1847" s="73"/>
      <c r="F1847" s="25"/>
      <c r="G1847" s="74"/>
    </row>
    <row r="1848" spans="2:7">
      <c r="B1848" s="73"/>
      <c r="C1848" s="25"/>
      <c r="D1848" s="74"/>
      <c r="E1848" s="73"/>
      <c r="F1848" s="25"/>
      <c r="G1848" s="74"/>
    </row>
    <row r="1849" spans="2:7">
      <c r="B1849" s="73"/>
      <c r="C1849" s="25"/>
      <c r="D1849" s="74"/>
      <c r="E1849" s="73"/>
      <c r="F1849" s="25"/>
      <c r="G1849" s="74"/>
    </row>
    <row r="1850" spans="2:7">
      <c r="B1850" s="73"/>
      <c r="C1850" s="25"/>
      <c r="D1850" s="74"/>
      <c r="E1850" s="73"/>
      <c r="F1850" s="25"/>
      <c r="G1850" s="74"/>
    </row>
    <row r="1851" spans="2:7">
      <c r="B1851" s="73"/>
      <c r="C1851" s="25"/>
      <c r="D1851" s="74"/>
      <c r="E1851" s="73"/>
      <c r="F1851" s="25"/>
      <c r="G1851" s="74"/>
    </row>
    <row r="1852" spans="2:7">
      <c r="B1852" s="73"/>
      <c r="C1852" s="25"/>
      <c r="D1852" s="74"/>
      <c r="E1852" s="73"/>
      <c r="F1852" s="25"/>
      <c r="G1852" s="74"/>
    </row>
    <row r="1853" spans="2:7">
      <c r="B1853" s="73"/>
      <c r="C1853" s="25"/>
      <c r="D1853" s="74"/>
      <c r="E1853" s="73"/>
      <c r="F1853" s="25"/>
      <c r="G1853" s="74"/>
    </row>
    <row r="1854" spans="2:7">
      <c r="B1854" s="73"/>
      <c r="C1854" s="25"/>
      <c r="D1854" s="74"/>
      <c r="E1854" s="73"/>
      <c r="F1854" s="25"/>
      <c r="G1854" s="74"/>
    </row>
    <row r="1855" spans="2:7">
      <c r="B1855" s="73"/>
      <c r="C1855" s="25"/>
      <c r="D1855" s="74"/>
      <c r="E1855" s="73"/>
      <c r="F1855" s="25"/>
      <c r="G1855" s="74"/>
    </row>
    <row r="1856" spans="2:7">
      <c r="B1856" s="73"/>
      <c r="C1856" s="25"/>
      <c r="D1856" s="74"/>
      <c r="E1856" s="73"/>
      <c r="F1856" s="25"/>
      <c r="G1856" s="74"/>
    </row>
    <row r="1857" spans="2:7">
      <c r="B1857" s="73"/>
      <c r="C1857" s="25"/>
      <c r="D1857" s="74"/>
      <c r="E1857" s="73"/>
      <c r="F1857" s="25"/>
      <c r="G1857" s="74"/>
    </row>
    <row r="1858" spans="2:7">
      <c r="B1858" s="73"/>
      <c r="C1858" s="25"/>
      <c r="D1858" s="74"/>
      <c r="E1858" s="73"/>
      <c r="F1858" s="25"/>
      <c r="G1858" s="74"/>
    </row>
    <row r="1859" spans="2:7">
      <c r="B1859" s="73"/>
      <c r="C1859" s="25"/>
      <c r="D1859" s="74"/>
      <c r="E1859" s="73"/>
      <c r="F1859" s="25"/>
      <c r="G1859" s="74"/>
    </row>
    <row r="1860" spans="2:7">
      <c r="B1860" s="73"/>
      <c r="C1860" s="25"/>
      <c r="D1860" s="74"/>
      <c r="E1860" s="73"/>
      <c r="F1860" s="25"/>
      <c r="G1860" s="74"/>
    </row>
    <row r="1861" spans="2:7">
      <c r="B1861" s="73"/>
      <c r="C1861" s="25"/>
      <c r="D1861" s="74"/>
      <c r="E1861" s="73"/>
      <c r="F1861" s="25"/>
      <c r="G1861" s="74"/>
    </row>
    <row r="1862" spans="2:7">
      <c r="B1862" s="73"/>
      <c r="C1862" s="25"/>
      <c r="D1862" s="74"/>
      <c r="E1862" s="73"/>
      <c r="F1862" s="25"/>
      <c r="G1862" s="74"/>
    </row>
    <row r="1863" spans="2:7">
      <c r="B1863" s="73"/>
      <c r="C1863" s="25"/>
      <c r="D1863" s="74"/>
      <c r="E1863" s="73"/>
      <c r="F1863" s="25"/>
      <c r="G1863" s="74"/>
    </row>
    <row r="1864" spans="2:7">
      <c r="B1864" s="73"/>
      <c r="C1864" s="25"/>
      <c r="D1864" s="74"/>
      <c r="E1864" s="73"/>
      <c r="F1864" s="25"/>
      <c r="G1864" s="74"/>
    </row>
    <row r="1865" spans="2:7">
      <c r="B1865" s="73"/>
      <c r="C1865" s="25"/>
      <c r="D1865" s="74"/>
      <c r="E1865" s="73"/>
      <c r="F1865" s="25"/>
      <c r="G1865" s="74"/>
    </row>
    <row r="1866" spans="2:7">
      <c r="B1866" s="73"/>
      <c r="C1866" s="25"/>
      <c r="D1866" s="74"/>
      <c r="E1866" s="73"/>
      <c r="F1866" s="25"/>
      <c r="G1866" s="74"/>
    </row>
    <row r="1867" spans="2:7">
      <c r="B1867" s="73"/>
      <c r="C1867" s="25"/>
      <c r="D1867" s="74"/>
      <c r="E1867" s="73"/>
      <c r="F1867" s="25"/>
      <c r="G1867" s="74"/>
    </row>
    <row r="1868" spans="2:7">
      <c r="B1868" s="73"/>
      <c r="C1868" s="25"/>
      <c r="D1868" s="74"/>
      <c r="E1868" s="73"/>
      <c r="F1868" s="25"/>
      <c r="G1868" s="74"/>
    </row>
    <row r="1869" spans="2:7">
      <c r="B1869" s="73"/>
      <c r="C1869" s="25"/>
      <c r="D1869" s="74"/>
      <c r="E1869" s="73"/>
      <c r="F1869" s="25"/>
      <c r="G1869" s="74"/>
    </row>
    <row r="1870" spans="2:7">
      <c r="B1870" s="73"/>
      <c r="C1870" s="25"/>
      <c r="D1870" s="74"/>
      <c r="E1870" s="73"/>
      <c r="F1870" s="25"/>
      <c r="G1870" s="74"/>
    </row>
    <row r="1871" spans="2:7">
      <c r="B1871" s="73"/>
      <c r="C1871" s="25"/>
      <c r="D1871" s="74"/>
      <c r="E1871" s="73"/>
      <c r="F1871" s="25"/>
      <c r="G1871" s="74"/>
    </row>
    <row r="1872" spans="2:7">
      <c r="B1872" s="73"/>
      <c r="C1872" s="25"/>
      <c r="D1872" s="74"/>
      <c r="E1872" s="73"/>
      <c r="F1872" s="25"/>
      <c r="G1872" s="74"/>
    </row>
    <row r="1873" spans="2:7">
      <c r="B1873" s="73"/>
      <c r="C1873" s="25"/>
      <c r="D1873" s="74"/>
      <c r="E1873" s="73"/>
      <c r="F1873" s="25"/>
      <c r="G1873" s="74"/>
    </row>
    <row r="1874" spans="2:7">
      <c r="B1874" s="73"/>
      <c r="C1874" s="25"/>
      <c r="D1874" s="74"/>
      <c r="E1874" s="73"/>
      <c r="F1874" s="25"/>
      <c r="G1874" s="74"/>
    </row>
    <row r="1875" spans="2:7">
      <c r="B1875" s="73"/>
      <c r="C1875" s="25"/>
      <c r="D1875" s="74"/>
      <c r="E1875" s="73"/>
      <c r="F1875" s="25"/>
      <c r="G1875" s="74"/>
    </row>
    <row r="1876" spans="2:7">
      <c r="B1876" s="73"/>
      <c r="C1876" s="25"/>
      <c r="D1876" s="74"/>
      <c r="E1876" s="73"/>
      <c r="F1876" s="25"/>
      <c r="G1876" s="74"/>
    </row>
    <row r="1877" spans="2:7">
      <c r="B1877" s="73"/>
      <c r="C1877" s="25"/>
      <c r="D1877" s="74"/>
      <c r="E1877" s="73"/>
      <c r="F1877" s="25"/>
      <c r="G1877" s="74"/>
    </row>
    <row r="1878" spans="2:7">
      <c r="B1878" s="73"/>
      <c r="C1878" s="25"/>
      <c r="D1878" s="74"/>
      <c r="E1878" s="73"/>
      <c r="F1878" s="25"/>
      <c r="G1878" s="74"/>
    </row>
    <row r="1879" spans="2:7">
      <c r="B1879" s="73"/>
      <c r="C1879" s="25"/>
      <c r="D1879" s="74"/>
      <c r="E1879" s="73"/>
      <c r="F1879" s="25"/>
      <c r="G1879" s="74"/>
    </row>
    <row r="1880" spans="2:7">
      <c r="B1880" s="73"/>
      <c r="C1880" s="25"/>
      <c r="D1880" s="74"/>
      <c r="E1880" s="73"/>
      <c r="F1880" s="25"/>
      <c r="G1880" s="74"/>
    </row>
    <row r="1881" spans="2:7">
      <c r="B1881" s="73"/>
      <c r="C1881" s="25"/>
      <c r="D1881" s="74"/>
      <c r="E1881" s="73"/>
      <c r="F1881" s="25"/>
      <c r="G1881" s="74"/>
    </row>
    <row r="1882" spans="2:7">
      <c r="B1882" s="73"/>
      <c r="C1882" s="25"/>
      <c r="D1882" s="74"/>
      <c r="E1882" s="73"/>
      <c r="F1882" s="25"/>
      <c r="G1882" s="74"/>
    </row>
    <row r="1883" spans="2:7">
      <c r="B1883" s="73"/>
      <c r="C1883" s="25"/>
      <c r="D1883" s="74"/>
      <c r="E1883" s="73"/>
      <c r="F1883" s="25"/>
      <c r="G1883" s="74"/>
    </row>
    <row r="1884" spans="2:7">
      <c r="B1884" s="73"/>
      <c r="C1884" s="25"/>
      <c r="D1884" s="74"/>
      <c r="E1884" s="73"/>
      <c r="F1884" s="25"/>
      <c r="G1884" s="74"/>
    </row>
    <row r="1885" spans="2:7">
      <c r="B1885" s="73"/>
      <c r="C1885" s="25"/>
      <c r="D1885" s="74"/>
      <c r="E1885" s="73"/>
      <c r="F1885" s="25"/>
      <c r="G1885" s="74"/>
    </row>
    <row r="1886" spans="2:7">
      <c r="B1886" s="73"/>
      <c r="C1886" s="25"/>
      <c r="D1886" s="74"/>
      <c r="E1886" s="73"/>
      <c r="F1886" s="25"/>
      <c r="G1886" s="74"/>
    </row>
    <row r="1887" spans="2:7">
      <c r="B1887" s="73"/>
      <c r="C1887" s="25"/>
      <c r="D1887" s="74"/>
      <c r="E1887" s="73"/>
      <c r="F1887" s="25"/>
      <c r="G1887" s="74"/>
    </row>
    <row r="1888" spans="2:7">
      <c r="B1888" s="73"/>
      <c r="C1888" s="25"/>
      <c r="D1888" s="74"/>
      <c r="E1888" s="73"/>
      <c r="F1888" s="25"/>
      <c r="G1888" s="74"/>
    </row>
    <row r="1889" spans="2:7">
      <c r="B1889" s="73"/>
      <c r="C1889" s="25"/>
      <c r="D1889" s="74"/>
      <c r="E1889" s="73"/>
      <c r="F1889" s="25"/>
      <c r="G1889" s="74"/>
    </row>
    <row r="1890" spans="2:7">
      <c r="B1890" s="73"/>
      <c r="C1890" s="25"/>
      <c r="D1890" s="74"/>
      <c r="E1890" s="73"/>
      <c r="F1890" s="25"/>
      <c r="G1890" s="74"/>
    </row>
    <row r="1891" spans="2:7">
      <c r="B1891" s="73"/>
      <c r="C1891" s="25"/>
      <c r="D1891" s="74"/>
      <c r="E1891" s="73"/>
      <c r="F1891" s="25"/>
      <c r="G1891" s="74"/>
    </row>
    <row r="1892" spans="2:7">
      <c r="B1892" s="73"/>
      <c r="C1892" s="25"/>
      <c r="D1892" s="74"/>
      <c r="E1892" s="73"/>
      <c r="F1892" s="25"/>
      <c r="G1892" s="74"/>
    </row>
    <row r="1893" spans="2:7">
      <c r="B1893" s="73"/>
      <c r="C1893" s="25"/>
      <c r="D1893" s="74"/>
      <c r="E1893" s="73"/>
      <c r="F1893" s="25"/>
      <c r="G1893" s="74"/>
    </row>
    <row r="1894" spans="2:7">
      <c r="B1894" s="73"/>
      <c r="C1894" s="25"/>
      <c r="D1894" s="74"/>
      <c r="E1894" s="73"/>
      <c r="F1894" s="25"/>
      <c r="G1894" s="74"/>
    </row>
    <row r="1895" spans="2:7">
      <c r="B1895" s="73"/>
      <c r="C1895" s="25"/>
      <c r="D1895" s="74"/>
      <c r="E1895" s="73"/>
      <c r="F1895" s="25"/>
      <c r="G1895" s="74"/>
    </row>
    <row r="1896" spans="2:7">
      <c r="B1896" s="73"/>
      <c r="C1896" s="25"/>
      <c r="D1896" s="74"/>
      <c r="E1896" s="73"/>
      <c r="F1896" s="25"/>
      <c r="G1896" s="74"/>
    </row>
    <row r="1897" spans="2:7">
      <c r="B1897" s="73"/>
      <c r="C1897" s="25"/>
      <c r="D1897" s="74"/>
      <c r="E1897" s="73"/>
      <c r="F1897" s="25"/>
      <c r="G1897" s="74"/>
    </row>
    <row r="1898" spans="2:7">
      <c r="B1898" s="73"/>
      <c r="C1898" s="25"/>
      <c r="D1898" s="74"/>
      <c r="E1898" s="73"/>
      <c r="F1898" s="25"/>
      <c r="G1898" s="74"/>
    </row>
    <row r="1899" spans="2:7">
      <c r="B1899" s="73"/>
      <c r="C1899" s="25"/>
      <c r="D1899" s="74"/>
      <c r="E1899" s="73"/>
      <c r="F1899" s="25"/>
      <c r="G1899" s="74"/>
    </row>
    <row r="1900" spans="2:7">
      <c r="B1900" s="73"/>
      <c r="C1900" s="25"/>
      <c r="D1900" s="74"/>
      <c r="E1900" s="73"/>
      <c r="F1900" s="25"/>
      <c r="G1900" s="74"/>
    </row>
    <row r="1901" spans="2:7">
      <c r="B1901" s="73"/>
      <c r="C1901" s="25"/>
      <c r="D1901" s="74"/>
      <c r="E1901" s="73"/>
      <c r="F1901" s="25"/>
      <c r="G1901" s="74"/>
    </row>
    <row r="1902" spans="2:7">
      <c r="B1902" s="73"/>
      <c r="C1902" s="25"/>
      <c r="D1902" s="74"/>
      <c r="E1902" s="73"/>
      <c r="F1902" s="25"/>
      <c r="G1902" s="74"/>
    </row>
    <row r="1903" spans="2:7">
      <c r="B1903" s="73"/>
      <c r="C1903" s="25"/>
      <c r="D1903" s="74"/>
      <c r="E1903" s="73"/>
      <c r="F1903" s="25"/>
      <c r="G1903" s="74"/>
    </row>
    <row r="1904" spans="2:7">
      <c r="B1904" s="73"/>
      <c r="C1904" s="25"/>
      <c r="D1904" s="74"/>
      <c r="E1904" s="73"/>
      <c r="F1904" s="25"/>
      <c r="G1904" s="74"/>
    </row>
    <row r="1905" spans="2:7">
      <c r="B1905" s="73"/>
      <c r="C1905" s="25"/>
      <c r="D1905" s="74"/>
      <c r="E1905" s="73"/>
      <c r="F1905" s="25"/>
      <c r="G1905" s="74"/>
    </row>
    <row r="1906" spans="2:7">
      <c r="B1906" s="73"/>
      <c r="C1906" s="25"/>
      <c r="D1906" s="74"/>
      <c r="E1906" s="73"/>
      <c r="F1906" s="25"/>
      <c r="G1906" s="74"/>
    </row>
    <row r="1907" spans="2:7">
      <c r="B1907" s="73"/>
      <c r="C1907" s="25"/>
      <c r="D1907" s="74"/>
      <c r="E1907" s="73"/>
      <c r="F1907" s="25"/>
      <c r="G1907" s="74"/>
    </row>
    <row r="1908" spans="2:7">
      <c r="B1908" s="73"/>
      <c r="C1908" s="25"/>
      <c r="D1908" s="74"/>
      <c r="E1908" s="73"/>
      <c r="F1908" s="25"/>
      <c r="G1908" s="74"/>
    </row>
    <row r="1909" spans="2:7">
      <c r="B1909" s="73"/>
      <c r="C1909" s="25"/>
      <c r="D1909" s="74"/>
      <c r="E1909" s="73"/>
      <c r="F1909" s="25"/>
      <c r="G1909" s="74"/>
    </row>
    <row r="1910" spans="2:7">
      <c r="B1910" s="73"/>
      <c r="C1910" s="25"/>
      <c r="D1910" s="74"/>
      <c r="E1910" s="73"/>
      <c r="F1910" s="25"/>
      <c r="G1910" s="74"/>
    </row>
    <row r="1911" spans="2:7">
      <c r="B1911" s="73"/>
      <c r="C1911" s="25"/>
      <c r="D1911" s="74"/>
      <c r="E1911" s="73"/>
      <c r="F1911" s="25"/>
      <c r="G1911" s="74"/>
    </row>
    <row r="1912" spans="2:7">
      <c r="B1912" s="73"/>
      <c r="C1912" s="25"/>
      <c r="D1912" s="74"/>
      <c r="E1912" s="73"/>
      <c r="F1912" s="25"/>
      <c r="G1912" s="74"/>
    </row>
    <row r="1913" spans="2:7">
      <c r="B1913" s="73"/>
      <c r="C1913" s="25"/>
      <c r="D1913" s="74"/>
      <c r="E1913" s="73"/>
      <c r="F1913" s="25"/>
      <c r="G1913" s="74"/>
    </row>
    <row r="1914" spans="2:7">
      <c r="B1914" s="73"/>
      <c r="C1914" s="25"/>
      <c r="D1914" s="74"/>
      <c r="E1914" s="73"/>
      <c r="F1914" s="25"/>
      <c r="G1914" s="74"/>
    </row>
    <row r="1915" spans="2:7">
      <c r="B1915" s="73"/>
      <c r="C1915" s="25"/>
      <c r="D1915" s="74"/>
      <c r="E1915" s="73"/>
      <c r="F1915" s="25"/>
      <c r="G1915" s="74"/>
    </row>
    <row r="1916" spans="2:7">
      <c r="B1916" s="73"/>
      <c r="C1916" s="25"/>
      <c r="D1916" s="74"/>
      <c r="E1916" s="73"/>
      <c r="F1916" s="25"/>
      <c r="G1916" s="74"/>
    </row>
    <row r="1917" spans="2:7">
      <c r="B1917" s="73"/>
      <c r="C1917" s="25"/>
      <c r="D1917" s="74"/>
      <c r="E1917" s="73"/>
      <c r="F1917" s="25"/>
      <c r="G1917" s="74"/>
    </row>
    <row r="1918" spans="2:7">
      <c r="B1918" s="73"/>
      <c r="C1918" s="25"/>
      <c r="D1918" s="74"/>
      <c r="E1918" s="73"/>
      <c r="F1918" s="25"/>
      <c r="G1918" s="74"/>
    </row>
    <row r="1919" spans="2:7">
      <c r="B1919" s="73"/>
      <c r="C1919" s="25"/>
      <c r="D1919" s="74"/>
      <c r="E1919" s="73"/>
      <c r="F1919" s="25"/>
      <c r="G1919" s="74"/>
    </row>
    <row r="1920" spans="2:7">
      <c r="B1920" s="73"/>
      <c r="C1920" s="25"/>
      <c r="D1920" s="74"/>
      <c r="E1920" s="73"/>
      <c r="F1920" s="25"/>
      <c r="G1920" s="74"/>
    </row>
    <row r="1921" spans="2:7">
      <c r="B1921" s="73"/>
      <c r="C1921" s="25"/>
      <c r="D1921" s="74"/>
      <c r="E1921" s="73"/>
      <c r="F1921" s="25"/>
      <c r="G1921" s="74"/>
    </row>
    <row r="1922" spans="2:7">
      <c r="B1922" s="73"/>
      <c r="C1922" s="25"/>
      <c r="D1922" s="74"/>
      <c r="E1922" s="73"/>
      <c r="F1922" s="25"/>
      <c r="G1922" s="74"/>
    </row>
    <row r="1923" spans="2:7">
      <c r="B1923" s="73"/>
      <c r="C1923" s="25"/>
      <c r="D1923" s="74"/>
      <c r="E1923" s="73"/>
      <c r="F1923" s="25"/>
      <c r="G1923" s="74"/>
    </row>
    <row r="1924" spans="2:7">
      <c r="B1924" s="73"/>
      <c r="C1924" s="25"/>
      <c r="D1924" s="74"/>
      <c r="E1924" s="73"/>
      <c r="F1924" s="25"/>
      <c r="G1924" s="74"/>
    </row>
    <row r="1925" spans="2:7">
      <c r="B1925" s="73"/>
      <c r="C1925" s="25"/>
      <c r="D1925" s="74"/>
      <c r="E1925" s="73"/>
      <c r="F1925" s="25"/>
      <c r="G1925" s="74"/>
    </row>
    <row r="1926" spans="2:7">
      <c r="B1926" s="73"/>
      <c r="C1926" s="25"/>
      <c r="D1926" s="74"/>
      <c r="E1926" s="73"/>
      <c r="F1926" s="25"/>
      <c r="G1926" s="74"/>
    </row>
    <row r="1927" spans="2:7">
      <c r="B1927" s="73"/>
      <c r="C1927" s="25"/>
      <c r="D1927" s="74"/>
      <c r="E1927" s="73"/>
      <c r="F1927" s="25"/>
      <c r="G1927" s="74"/>
    </row>
    <row r="1928" spans="2:7">
      <c r="B1928" s="73"/>
      <c r="C1928" s="25"/>
      <c r="D1928" s="74"/>
      <c r="E1928" s="73"/>
      <c r="F1928" s="25"/>
      <c r="G1928" s="74"/>
    </row>
    <row r="1929" spans="2:7">
      <c r="B1929" s="73"/>
      <c r="C1929" s="25"/>
      <c r="D1929" s="74"/>
      <c r="E1929" s="73"/>
      <c r="F1929" s="25"/>
      <c r="G1929" s="74"/>
    </row>
    <row r="1930" spans="2:7">
      <c r="B1930" s="73"/>
      <c r="C1930" s="25"/>
      <c r="D1930" s="74"/>
      <c r="E1930" s="73"/>
      <c r="F1930" s="25"/>
      <c r="G1930" s="74"/>
    </row>
    <row r="1931" spans="2:7">
      <c r="B1931" s="73"/>
      <c r="C1931" s="25"/>
      <c r="D1931" s="74"/>
      <c r="E1931" s="73"/>
      <c r="F1931" s="25"/>
      <c r="G1931" s="74"/>
    </row>
    <row r="1932" spans="2:7">
      <c r="B1932" s="73"/>
      <c r="C1932" s="25"/>
      <c r="D1932" s="74"/>
      <c r="E1932" s="73"/>
      <c r="F1932" s="25"/>
      <c r="G1932" s="74"/>
    </row>
    <row r="1933" spans="2:7">
      <c r="B1933" s="73"/>
      <c r="C1933" s="25"/>
      <c r="D1933" s="74"/>
      <c r="E1933" s="73"/>
      <c r="F1933" s="25"/>
      <c r="G1933" s="74"/>
    </row>
    <row r="1934" spans="2:7">
      <c r="B1934" s="73"/>
      <c r="C1934" s="25"/>
      <c r="D1934" s="74"/>
      <c r="E1934" s="73"/>
      <c r="F1934" s="25"/>
      <c r="G1934" s="74"/>
    </row>
    <row r="1935" spans="2:7">
      <c r="B1935" s="73"/>
      <c r="C1935" s="25"/>
      <c r="D1935" s="74"/>
      <c r="E1935" s="73"/>
      <c r="F1935" s="25"/>
      <c r="G1935" s="74"/>
    </row>
    <row r="1936" spans="2:7">
      <c r="B1936" s="73"/>
      <c r="C1936" s="25"/>
      <c r="D1936" s="74"/>
      <c r="E1936" s="73"/>
      <c r="F1936" s="25"/>
      <c r="G1936" s="74"/>
    </row>
    <row r="1937" spans="2:7">
      <c r="B1937" s="73"/>
      <c r="C1937" s="25"/>
      <c r="D1937" s="74"/>
      <c r="E1937" s="73"/>
      <c r="F1937" s="25"/>
      <c r="G1937" s="74"/>
    </row>
    <row r="1938" spans="2:7">
      <c r="B1938" s="73"/>
      <c r="C1938" s="25"/>
      <c r="D1938" s="74"/>
      <c r="E1938" s="73"/>
      <c r="F1938" s="25"/>
      <c r="G1938" s="74"/>
    </row>
    <row r="1939" spans="2:7">
      <c r="B1939" s="73"/>
      <c r="C1939" s="25"/>
      <c r="D1939" s="74"/>
      <c r="E1939" s="73"/>
      <c r="F1939" s="25"/>
      <c r="G1939" s="74"/>
    </row>
    <row r="1940" spans="2:7">
      <c r="B1940" s="73"/>
      <c r="C1940" s="25"/>
      <c r="D1940" s="74"/>
      <c r="E1940" s="73"/>
      <c r="F1940" s="25"/>
      <c r="G1940" s="74"/>
    </row>
    <row r="1941" spans="2:7">
      <c r="B1941" s="73"/>
      <c r="C1941" s="25"/>
      <c r="D1941" s="74"/>
      <c r="E1941" s="73"/>
      <c r="F1941" s="25"/>
      <c r="G1941" s="74"/>
    </row>
    <row r="1942" spans="2:7">
      <c r="B1942" s="73"/>
      <c r="C1942" s="25"/>
      <c r="D1942" s="74"/>
      <c r="E1942" s="73"/>
      <c r="F1942" s="25"/>
      <c r="G1942" s="74"/>
    </row>
    <row r="1943" spans="2:7">
      <c r="B1943" s="73"/>
      <c r="C1943" s="25"/>
      <c r="D1943" s="74"/>
      <c r="E1943" s="73"/>
      <c r="F1943" s="25"/>
      <c r="G1943" s="74"/>
    </row>
    <row r="1944" spans="2:7">
      <c r="B1944" s="73"/>
      <c r="C1944" s="25"/>
      <c r="D1944" s="74"/>
      <c r="E1944" s="73"/>
      <c r="F1944" s="25"/>
      <c r="G1944" s="74"/>
    </row>
    <row r="1945" spans="2:7">
      <c r="B1945" s="73"/>
      <c r="C1945" s="25"/>
      <c r="D1945" s="74"/>
      <c r="E1945" s="73"/>
      <c r="F1945" s="25"/>
      <c r="G1945" s="74"/>
    </row>
    <row r="1946" spans="2:7">
      <c r="B1946" s="73"/>
      <c r="C1946" s="25"/>
      <c r="D1946" s="74"/>
      <c r="E1946" s="73"/>
      <c r="F1946" s="25"/>
      <c r="G1946" s="74"/>
    </row>
    <row r="1947" spans="2:7">
      <c r="B1947" s="73"/>
      <c r="C1947" s="25"/>
      <c r="D1947" s="74"/>
      <c r="E1947" s="73"/>
      <c r="F1947" s="25"/>
      <c r="G1947" s="74"/>
    </row>
    <row r="1948" spans="2:7">
      <c r="B1948" s="73"/>
      <c r="C1948" s="25"/>
      <c r="D1948" s="74"/>
      <c r="E1948" s="73"/>
      <c r="F1948" s="25"/>
      <c r="G1948" s="74"/>
    </row>
    <row r="1949" spans="2:7">
      <c r="B1949" s="73"/>
      <c r="C1949" s="25"/>
      <c r="D1949" s="74"/>
      <c r="E1949" s="73"/>
      <c r="F1949" s="25"/>
      <c r="G1949" s="74"/>
    </row>
    <row r="1950" spans="2:7">
      <c r="B1950" s="73"/>
      <c r="C1950" s="25"/>
      <c r="D1950" s="74"/>
      <c r="E1950" s="73"/>
      <c r="F1950" s="25"/>
      <c r="G1950" s="74"/>
    </row>
    <row r="1951" spans="2:7">
      <c r="B1951" s="73"/>
      <c r="C1951" s="25"/>
      <c r="D1951" s="74"/>
      <c r="E1951" s="73"/>
      <c r="F1951" s="25"/>
      <c r="G1951" s="74"/>
    </row>
    <row r="1952" spans="2:7">
      <c r="B1952" s="73"/>
      <c r="C1952" s="25"/>
      <c r="D1952" s="74"/>
      <c r="E1952" s="73"/>
      <c r="F1952" s="25"/>
      <c r="G1952" s="74"/>
    </row>
    <row r="1953" spans="2:7">
      <c r="B1953" s="73"/>
      <c r="C1953" s="25"/>
      <c r="D1953" s="74"/>
      <c r="E1953" s="73"/>
      <c r="F1953" s="25"/>
      <c r="G1953" s="74"/>
    </row>
    <row r="1954" spans="2:7">
      <c r="B1954" s="73"/>
      <c r="C1954" s="25"/>
      <c r="D1954" s="74"/>
      <c r="E1954" s="73"/>
      <c r="F1954" s="25"/>
      <c r="G1954" s="74"/>
    </row>
    <row r="1955" spans="2:7">
      <c r="B1955" s="73"/>
      <c r="C1955" s="25"/>
      <c r="D1955" s="74"/>
      <c r="E1955" s="73"/>
      <c r="F1955" s="25"/>
      <c r="G1955" s="74"/>
    </row>
    <row r="1956" spans="2:7">
      <c r="B1956" s="73"/>
      <c r="C1956" s="25"/>
      <c r="D1956" s="74"/>
      <c r="E1956" s="73"/>
      <c r="F1956" s="25"/>
      <c r="G1956" s="74"/>
    </row>
    <row r="1957" spans="2:7">
      <c r="B1957" s="73"/>
      <c r="C1957" s="25"/>
      <c r="D1957" s="74"/>
      <c r="E1957" s="73"/>
      <c r="F1957" s="25"/>
      <c r="G1957" s="74"/>
    </row>
    <row r="1958" spans="2:7">
      <c r="B1958" s="73"/>
      <c r="C1958" s="25"/>
      <c r="D1958" s="74"/>
      <c r="E1958" s="73"/>
      <c r="F1958" s="25"/>
      <c r="G1958" s="74"/>
    </row>
    <row r="1959" spans="2:7">
      <c r="B1959" s="73"/>
      <c r="C1959" s="25"/>
      <c r="D1959" s="74"/>
      <c r="E1959" s="73"/>
      <c r="F1959" s="25"/>
      <c r="G1959" s="74"/>
    </row>
    <row r="1960" spans="2:7">
      <c r="B1960" s="73"/>
      <c r="C1960" s="25"/>
      <c r="D1960" s="74"/>
      <c r="E1960" s="73"/>
      <c r="F1960" s="25"/>
      <c r="G1960" s="74"/>
    </row>
    <row r="1961" spans="2:7">
      <c r="B1961" s="73"/>
      <c r="C1961" s="25"/>
      <c r="D1961" s="74"/>
      <c r="E1961" s="73"/>
      <c r="F1961" s="25"/>
      <c r="G1961" s="74"/>
    </row>
    <row r="1962" spans="2:7">
      <c r="B1962" s="73"/>
      <c r="C1962" s="25"/>
      <c r="D1962" s="74"/>
      <c r="E1962" s="73"/>
      <c r="F1962" s="25"/>
      <c r="G1962" s="74"/>
    </row>
    <row r="1963" spans="2:7">
      <c r="B1963" s="73"/>
      <c r="C1963" s="25"/>
      <c r="D1963" s="74"/>
      <c r="E1963" s="73"/>
      <c r="F1963" s="25"/>
      <c r="G1963" s="74"/>
    </row>
    <row r="1964" spans="2:7">
      <c r="B1964" s="73"/>
      <c r="C1964" s="25"/>
      <c r="D1964" s="74"/>
      <c r="E1964" s="73"/>
      <c r="F1964" s="25"/>
      <c r="G1964" s="74"/>
    </row>
    <row r="1965" spans="2:7">
      <c r="B1965" s="73"/>
      <c r="C1965" s="25"/>
      <c r="D1965" s="74"/>
      <c r="E1965" s="73"/>
      <c r="F1965" s="25"/>
      <c r="G1965" s="74"/>
    </row>
    <row r="1966" spans="2:7">
      <c r="B1966" s="73"/>
      <c r="C1966" s="25"/>
      <c r="D1966" s="74"/>
      <c r="E1966" s="73"/>
      <c r="F1966" s="25"/>
      <c r="G1966" s="74"/>
    </row>
    <row r="1967" spans="2:7">
      <c r="B1967" s="73"/>
      <c r="C1967" s="25"/>
      <c r="D1967" s="74"/>
      <c r="E1967" s="73"/>
      <c r="F1967" s="25"/>
      <c r="G1967" s="74"/>
    </row>
    <row r="1968" spans="2:7">
      <c r="B1968" s="73"/>
      <c r="C1968" s="25"/>
      <c r="D1968" s="74"/>
      <c r="E1968" s="73"/>
      <c r="F1968" s="25"/>
      <c r="G1968" s="74"/>
    </row>
    <row r="1969" spans="2:7">
      <c r="B1969" s="73"/>
      <c r="C1969" s="25"/>
      <c r="D1969" s="74"/>
      <c r="E1969" s="73"/>
      <c r="F1969" s="25"/>
      <c r="G1969" s="74"/>
    </row>
    <row r="1970" spans="2:7">
      <c r="B1970" s="73"/>
      <c r="C1970" s="25"/>
      <c r="D1970" s="74"/>
      <c r="E1970" s="73"/>
      <c r="F1970" s="25"/>
      <c r="G1970" s="74"/>
    </row>
    <row r="1971" spans="2:7">
      <c r="B1971" s="73"/>
      <c r="C1971" s="25"/>
      <c r="D1971" s="74"/>
      <c r="E1971" s="73"/>
      <c r="F1971" s="25"/>
      <c r="G1971" s="74"/>
    </row>
    <row r="1972" spans="2:7">
      <c r="B1972" s="73"/>
      <c r="C1972" s="25"/>
      <c r="D1972" s="74"/>
      <c r="E1972" s="73"/>
      <c r="F1972" s="25"/>
      <c r="G1972" s="74"/>
    </row>
    <row r="1973" spans="2:7">
      <c r="B1973" s="73"/>
      <c r="C1973" s="25"/>
      <c r="D1973" s="74"/>
      <c r="E1973" s="73"/>
      <c r="F1973" s="25"/>
      <c r="G1973" s="74"/>
    </row>
    <row r="1974" spans="2:7">
      <c r="B1974" s="73"/>
      <c r="C1974" s="25"/>
      <c r="D1974" s="74"/>
      <c r="E1974" s="73"/>
      <c r="F1974" s="25"/>
      <c r="G1974" s="74"/>
    </row>
    <row r="1975" spans="2:7">
      <c r="B1975" s="73"/>
      <c r="C1975" s="25"/>
      <c r="D1975" s="74"/>
      <c r="E1975" s="73"/>
      <c r="F1975" s="25"/>
      <c r="G1975" s="74"/>
    </row>
    <row r="1976" spans="2:7">
      <c r="B1976" s="73"/>
      <c r="C1976" s="25"/>
      <c r="D1976" s="74"/>
      <c r="E1976" s="73"/>
      <c r="F1976" s="25"/>
      <c r="G1976" s="74"/>
    </row>
    <row r="1977" spans="2:7">
      <c r="B1977" s="73"/>
      <c r="C1977" s="25"/>
      <c r="D1977" s="74"/>
      <c r="E1977" s="73"/>
      <c r="F1977" s="25"/>
      <c r="G1977" s="74"/>
    </row>
    <row r="1978" spans="2:7">
      <c r="B1978" s="73"/>
      <c r="C1978" s="25"/>
      <c r="D1978" s="74"/>
      <c r="E1978" s="73"/>
      <c r="F1978" s="25"/>
      <c r="G1978" s="74"/>
    </row>
    <row r="1979" spans="2:7">
      <c r="B1979" s="73"/>
      <c r="C1979" s="25"/>
      <c r="D1979" s="74"/>
      <c r="E1979" s="73"/>
      <c r="F1979" s="25"/>
      <c r="G1979" s="74"/>
    </row>
    <row r="1980" spans="2:7">
      <c r="B1980" s="73"/>
      <c r="C1980" s="25"/>
      <c r="D1980" s="74"/>
      <c r="E1980" s="73"/>
      <c r="F1980" s="25"/>
      <c r="G1980" s="74"/>
    </row>
    <row r="1981" spans="2:7">
      <c r="B1981" s="73"/>
      <c r="C1981" s="25"/>
      <c r="D1981" s="74"/>
      <c r="E1981" s="73"/>
      <c r="F1981" s="25"/>
      <c r="G1981" s="74"/>
    </row>
    <row r="1982" spans="2:7">
      <c r="B1982" s="73"/>
      <c r="C1982" s="25"/>
      <c r="D1982" s="74"/>
      <c r="E1982" s="73"/>
      <c r="F1982" s="25"/>
      <c r="G1982" s="74"/>
    </row>
    <row r="1983" spans="2:7">
      <c r="B1983" s="73"/>
      <c r="C1983" s="25"/>
      <c r="D1983" s="74"/>
      <c r="E1983" s="73"/>
      <c r="F1983" s="25"/>
      <c r="G1983" s="74"/>
    </row>
    <row r="1984" spans="2:7">
      <c r="B1984" s="73"/>
      <c r="C1984" s="25"/>
      <c r="D1984" s="74"/>
      <c r="E1984" s="73"/>
      <c r="F1984" s="25"/>
      <c r="G1984" s="74"/>
    </row>
    <row r="1985" spans="2:7">
      <c r="B1985" s="73"/>
      <c r="C1985" s="25"/>
      <c r="D1985" s="74"/>
      <c r="E1985" s="73"/>
      <c r="F1985" s="25"/>
      <c r="G1985" s="74"/>
    </row>
    <row r="1986" spans="2:7">
      <c r="B1986" s="73"/>
      <c r="C1986" s="25"/>
      <c r="D1986" s="74"/>
      <c r="E1986" s="73"/>
      <c r="F1986" s="25"/>
      <c r="G1986" s="74"/>
    </row>
    <row r="1987" spans="2:7">
      <c r="B1987" s="73"/>
      <c r="C1987" s="25"/>
      <c r="D1987" s="74"/>
      <c r="E1987" s="73"/>
      <c r="F1987" s="25"/>
      <c r="G1987" s="74"/>
    </row>
    <row r="1988" spans="2:7">
      <c r="B1988" s="73"/>
      <c r="C1988" s="25"/>
      <c r="D1988" s="74"/>
      <c r="E1988" s="73"/>
      <c r="F1988" s="25"/>
      <c r="G1988" s="74"/>
    </row>
    <row r="1989" spans="2:7">
      <c r="B1989" s="73"/>
      <c r="C1989" s="25"/>
      <c r="D1989" s="74"/>
      <c r="E1989" s="73"/>
      <c r="F1989" s="25"/>
      <c r="G1989" s="74"/>
    </row>
    <row r="1990" spans="2:7">
      <c r="B1990" s="73"/>
      <c r="C1990" s="25"/>
      <c r="D1990" s="74"/>
      <c r="E1990" s="73"/>
      <c r="F1990" s="25"/>
      <c r="G1990" s="74"/>
    </row>
    <row r="1991" spans="2:7">
      <c r="B1991" s="73"/>
      <c r="C1991" s="25"/>
      <c r="D1991" s="74"/>
      <c r="E1991" s="73"/>
      <c r="F1991" s="25"/>
      <c r="G1991" s="74"/>
    </row>
    <row r="1992" spans="2:7">
      <c r="B1992" s="73"/>
      <c r="C1992" s="25"/>
      <c r="D1992" s="74"/>
      <c r="E1992" s="73"/>
      <c r="F1992" s="25"/>
      <c r="G1992" s="74"/>
    </row>
    <row r="1993" spans="2:7">
      <c r="B1993" s="73"/>
      <c r="C1993" s="25"/>
      <c r="D1993" s="74"/>
      <c r="E1993" s="73"/>
      <c r="F1993" s="25"/>
      <c r="G1993" s="74"/>
    </row>
    <row r="1994" spans="2:7">
      <c r="B1994" s="73"/>
      <c r="C1994" s="25"/>
      <c r="D1994" s="74"/>
      <c r="E1994" s="73"/>
      <c r="F1994" s="25"/>
      <c r="G1994" s="74"/>
    </row>
    <row r="1995" spans="2:7">
      <c r="B1995" s="73"/>
      <c r="C1995" s="25"/>
      <c r="D1995" s="74"/>
      <c r="E1995" s="73"/>
      <c r="F1995" s="25"/>
      <c r="G1995" s="74"/>
    </row>
    <row r="1996" spans="2:7">
      <c r="B1996" s="73"/>
      <c r="C1996" s="25"/>
      <c r="D1996" s="74"/>
      <c r="E1996" s="73"/>
      <c r="F1996" s="25"/>
      <c r="G1996" s="74"/>
    </row>
    <row r="1997" spans="2:7">
      <c r="B1997" s="73"/>
      <c r="C1997" s="25"/>
      <c r="D1997" s="74"/>
      <c r="E1997" s="73"/>
      <c r="F1997" s="25"/>
      <c r="G1997" s="74"/>
    </row>
    <row r="1998" spans="2:7">
      <c r="B1998" s="73"/>
      <c r="C1998" s="25"/>
      <c r="D1998" s="74"/>
      <c r="E1998" s="73"/>
      <c r="F1998" s="25"/>
      <c r="G1998" s="74"/>
    </row>
    <row r="1999" spans="2:7">
      <c r="B1999" s="73"/>
      <c r="C1999" s="25"/>
      <c r="D1999" s="74"/>
      <c r="E1999" s="73"/>
      <c r="F1999" s="25"/>
      <c r="G1999" s="74"/>
    </row>
    <row r="2000" spans="2:7">
      <c r="B2000" s="73"/>
      <c r="C2000" s="25"/>
      <c r="D2000" s="74"/>
      <c r="E2000" s="73"/>
      <c r="F2000" s="25"/>
      <c r="G2000" s="74"/>
    </row>
  </sheetData>
  <sheetProtection algorithmName="SHA-512" hashValue="NC4h8C7aKlEqdkb2tU5yrEUvIYezrx483kiwrELc+vF4hNRuOE4TZg/Uo7dgRtY1MImkhWktXh3BCf6eXDudow==" saltValue="LiWQBR+F2+mkQIo2lfSK3g==" spinCount="100000" sheet="1" objects="1" scenarios="1" formatCells="0" formatColumns="0" formatRows="0" sort="0" autoFilter="0"/>
  <mergeCells count="3">
    <mergeCell ref="B2:D2"/>
    <mergeCell ref="E2:G2"/>
    <mergeCell ref="C1:E1"/>
  </mergeCells>
  <dataValidations count="1">
    <dataValidation type="decimal" operator="greaterThanOrEqual" allowBlank="1" showInputMessage="1" showErrorMessage="1" sqref="D4:D2000 G4:G2000" xr:uid="{5F892C21-673B-4B97-945E-45E6EAF2E11E}">
      <formula1>0</formula1>
    </dataValidation>
  </dataValidation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9"/>
  <dimension ref="A1:D1000"/>
  <sheetViews>
    <sheetView showGridLines="0" workbookViewId="0"/>
  </sheetViews>
  <sheetFormatPr defaultRowHeight="15" zeroHeight="1"/>
  <cols>
    <col min="1" max="1" width="32.7109375" style="25" bestFit="1" customWidth="1"/>
    <col min="2" max="2" width="96.7109375" style="25" bestFit="1" customWidth="1"/>
    <col min="3" max="3" width="29.5703125" style="25" customWidth="1"/>
    <col min="4" max="4" width="47.5703125" style="25" customWidth="1"/>
  </cols>
  <sheetData>
    <row r="1" spans="1:4" ht="67.5" customHeight="1" thickBot="1">
      <c r="A1" s="131" t="s">
        <v>265</v>
      </c>
      <c r="B1" s="131" t="s">
        <v>64</v>
      </c>
      <c r="C1" s="133" t="s">
        <v>266</v>
      </c>
      <c r="D1" s="133" t="s">
        <v>267</v>
      </c>
    </row>
    <row r="2" spans="1:4" ht="15.75" thickTop="1">
      <c r="A2" s="33" t="s">
        <v>268</v>
      </c>
      <c r="B2" s="22" t="s">
        <v>269</v>
      </c>
      <c r="C2" s="32" t="s">
        <v>270</v>
      </c>
    </row>
    <row r="3" spans="1:4">
      <c r="A3" s="33" t="s">
        <v>271</v>
      </c>
      <c r="B3" s="22" t="s">
        <v>272</v>
      </c>
      <c r="C3" s="32" t="s">
        <v>273</v>
      </c>
    </row>
    <row r="4" spans="1:4">
      <c r="A4" s="33" t="s">
        <v>274</v>
      </c>
      <c r="B4" s="22" t="s">
        <v>275</v>
      </c>
      <c r="C4" s="32" t="s">
        <v>273</v>
      </c>
    </row>
    <row r="5" spans="1:4">
      <c r="A5" s="33" t="s">
        <v>276</v>
      </c>
      <c r="B5" s="22" t="s">
        <v>201</v>
      </c>
      <c r="C5" s="32" t="s">
        <v>273</v>
      </c>
    </row>
    <row r="6" spans="1:4">
      <c r="A6" s="33" t="s">
        <v>277</v>
      </c>
      <c r="B6" s="22" t="s">
        <v>278</v>
      </c>
      <c r="C6" s="32" t="s">
        <v>270</v>
      </c>
    </row>
    <row r="7" spans="1:4">
      <c r="A7" s="33" t="s">
        <v>279</v>
      </c>
      <c r="B7" s="22" t="s">
        <v>215</v>
      </c>
      <c r="C7" s="32" t="s">
        <v>270</v>
      </c>
    </row>
    <row r="8" spans="1:4">
      <c r="A8" s="33" t="s">
        <v>280</v>
      </c>
      <c r="B8" s="22" t="s">
        <v>281</v>
      </c>
      <c r="C8" s="32" t="s">
        <v>270</v>
      </c>
    </row>
    <row r="9" spans="1:4">
      <c r="A9" s="33" t="s">
        <v>282</v>
      </c>
      <c r="B9" s="22" t="s">
        <v>260</v>
      </c>
      <c r="C9" s="32" t="s">
        <v>270</v>
      </c>
    </row>
    <row r="10" spans="1:4">
      <c r="A10" s="33" t="s">
        <v>283</v>
      </c>
      <c r="B10" s="22" t="s">
        <v>284</v>
      </c>
      <c r="C10" s="32" t="s">
        <v>270</v>
      </c>
    </row>
    <row r="11" spans="1:4">
      <c r="A11" s="28" t="s">
        <v>285</v>
      </c>
      <c r="B11" s="22" t="s">
        <v>218</v>
      </c>
      <c r="C11" s="32" t="s">
        <v>270</v>
      </c>
    </row>
    <row r="12" spans="1:4">
      <c r="A12" s="28" t="s">
        <v>286</v>
      </c>
      <c r="B12" s="22" t="s">
        <v>287</v>
      </c>
      <c r="C12" s="32" t="s">
        <v>273</v>
      </c>
    </row>
    <row r="13" spans="1:4">
      <c r="A13" s="28" t="s">
        <v>288</v>
      </c>
      <c r="B13" s="22" t="s">
        <v>289</v>
      </c>
      <c r="C13" s="32" t="s">
        <v>270</v>
      </c>
    </row>
    <row r="14" spans="1:4">
      <c r="A14" s="28" t="s">
        <v>290</v>
      </c>
      <c r="B14" s="22" t="s">
        <v>291</v>
      </c>
      <c r="C14" s="32" t="s">
        <v>270</v>
      </c>
    </row>
    <row r="15" spans="1:4">
      <c r="A15" s="28" t="s">
        <v>292</v>
      </c>
      <c r="B15" s="22" t="s">
        <v>293</v>
      </c>
      <c r="C15" s="32" t="s">
        <v>270</v>
      </c>
    </row>
    <row r="16" spans="1:4">
      <c r="A16" s="28" t="s">
        <v>294</v>
      </c>
      <c r="B16" s="22" t="s">
        <v>295</v>
      </c>
      <c r="C16" s="32" t="s">
        <v>270</v>
      </c>
    </row>
    <row r="17" spans="1:3">
      <c r="A17" s="28" t="s">
        <v>296</v>
      </c>
      <c r="B17" s="22" t="s">
        <v>297</v>
      </c>
      <c r="C17" s="32" t="s">
        <v>270</v>
      </c>
    </row>
    <row r="18" spans="1:3">
      <c r="A18" s="28" t="s">
        <v>298</v>
      </c>
      <c r="B18" s="22" t="s">
        <v>299</v>
      </c>
      <c r="C18" s="32" t="s">
        <v>270</v>
      </c>
    </row>
    <row r="19" spans="1:3">
      <c r="A19" s="28" t="s">
        <v>300</v>
      </c>
      <c r="B19" s="22" t="s">
        <v>301</v>
      </c>
      <c r="C19" s="32" t="s">
        <v>273</v>
      </c>
    </row>
    <row r="20" spans="1:3">
      <c r="A20" s="28" t="s">
        <v>302</v>
      </c>
      <c r="B20" s="22" t="s">
        <v>303</v>
      </c>
      <c r="C20" s="32" t="s">
        <v>270</v>
      </c>
    </row>
    <row r="21" spans="1:3">
      <c r="A21" s="28" t="s">
        <v>304</v>
      </c>
      <c r="B21" s="22" t="s">
        <v>305</v>
      </c>
      <c r="C21" s="32" t="s">
        <v>270</v>
      </c>
    </row>
    <row r="22" spans="1:3">
      <c r="A22" s="28" t="s">
        <v>306</v>
      </c>
      <c r="B22" s="22" t="s">
        <v>307</v>
      </c>
      <c r="C22" s="32" t="s">
        <v>273</v>
      </c>
    </row>
    <row r="23" spans="1:3">
      <c r="A23" s="28" t="s">
        <v>308</v>
      </c>
      <c r="B23" s="22" t="s">
        <v>309</v>
      </c>
      <c r="C23" s="32" t="s">
        <v>270</v>
      </c>
    </row>
    <row r="24" spans="1:3">
      <c r="A24" s="28" t="s">
        <v>310</v>
      </c>
      <c r="B24" s="22" t="s">
        <v>311</v>
      </c>
      <c r="C24" s="32" t="s">
        <v>270</v>
      </c>
    </row>
    <row r="25" spans="1:3">
      <c r="A25" s="28"/>
      <c r="B25" s="22"/>
      <c r="C25" s="32"/>
    </row>
    <row r="26" spans="1:3">
      <c r="A26" s="28"/>
      <c r="B26" s="22"/>
      <c r="C26" s="32"/>
    </row>
    <row r="27" spans="1:3">
      <c r="A27" s="28"/>
      <c r="B27" s="22"/>
      <c r="C27" s="32"/>
    </row>
    <row r="28" spans="1:3">
      <c r="A28" s="28"/>
      <c r="B28" s="22"/>
      <c r="C28" s="32"/>
    </row>
    <row r="29" spans="1:3">
      <c r="A29" s="28"/>
      <c r="B29" s="22"/>
      <c r="C29" s="32"/>
    </row>
    <row r="30" spans="1:3">
      <c r="A30" s="28"/>
      <c r="B30" s="22"/>
      <c r="C30" s="32"/>
    </row>
    <row r="31" spans="1:3">
      <c r="A31" s="28"/>
      <c r="B31" s="22"/>
      <c r="C31" s="32"/>
    </row>
    <row r="32" spans="1:3">
      <c r="A32" s="28"/>
      <c r="B32" s="22"/>
      <c r="C32" s="32"/>
    </row>
    <row r="33" spans="1:3">
      <c r="A33" s="28"/>
      <c r="B33" s="22"/>
      <c r="C33" s="32"/>
    </row>
    <row r="34" spans="1:3">
      <c r="A34" s="28"/>
      <c r="B34" s="22"/>
      <c r="C34" s="32"/>
    </row>
    <row r="35" spans="1:3">
      <c r="A35" s="28"/>
      <c r="B35" s="22"/>
      <c r="C35" s="32"/>
    </row>
    <row r="36" spans="1:3">
      <c r="A36" s="28"/>
      <c r="B36" s="22"/>
      <c r="C36" s="32"/>
    </row>
    <row r="37" spans="1:3">
      <c r="A37" s="28"/>
      <c r="B37" s="22"/>
      <c r="C37" s="32"/>
    </row>
    <row r="38" spans="1:3">
      <c r="A38" s="28"/>
      <c r="B38" s="22"/>
      <c r="C38" s="32"/>
    </row>
    <row r="39" spans="1:3">
      <c r="A39" s="28"/>
      <c r="B39" s="22"/>
      <c r="C39" s="32"/>
    </row>
    <row r="40" spans="1:3">
      <c r="A40" s="28"/>
      <c r="B40" s="22"/>
      <c r="C40" s="32"/>
    </row>
    <row r="41" spans="1:3">
      <c r="A41" s="28"/>
      <c r="B41" s="22"/>
      <c r="C41" s="32"/>
    </row>
    <row r="42" spans="1:3">
      <c r="A42" s="28"/>
      <c r="B42" s="22"/>
      <c r="C42" s="32"/>
    </row>
    <row r="43" spans="1:3">
      <c r="A43" s="28"/>
      <c r="B43" s="22"/>
      <c r="C43" s="32"/>
    </row>
    <row r="44" spans="1:3">
      <c r="A44" s="28"/>
      <c r="B44" s="22"/>
      <c r="C44" s="32"/>
    </row>
    <row r="45" spans="1:3">
      <c r="A45" s="28"/>
      <c r="B45" s="22"/>
      <c r="C45" s="32"/>
    </row>
    <row r="46" spans="1:3">
      <c r="A46" s="28"/>
      <c r="B46" s="22"/>
      <c r="C46" s="32"/>
    </row>
    <row r="47" spans="1:3">
      <c r="A47" s="28"/>
      <c r="B47" s="22"/>
      <c r="C47" s="32"/>
    </row>
    <row r="48" spans="1:3">
      <c r="A48" s="28"/>
      <c r="B48" s="22"/>
      <c r="C48" s="32"/>
    </row>
    <row r="49" spans="1:3">
      <c r="A49" s="28"/>
      <c r="B49" s="22"/>
      <c r="C49" s="32"/>
    </row>
    <row r="50" spans="1:3">
      <c r="A50" s="28"/>
      <c r="B50" s="22"/>
      <c r="C50" s="32"/>
    </row>
    <row r="51" spans="1:3">
      <c r="A51" s="28"/>
      <c r="B51" s="22"/>
      <c r="C51" s="32"/>
    </row>
    <row r="52" spans="1:3">
      <c r="A52" s="28"/>
      <c r="B52" s="22"/>
      <c r="C52" s="32"/>
    </row>
    <row r="53" spans="1:3">
      <c r="A53" s="28"/>
      <c r="B53" s="22"/>
      <c r="C53" s="32"/>
    </row>
    <row r="54" spans="1:3">
      <c r="A54" s="28"/>
      <c r="B54" s="22"/>
      <c r="C54" s="32"/>
    </row>
    <row r="55" spans="1:3">
      <c r="A55" s="28"/>
      <c r="B55" s="22"/>
      <c r="C55" s="32"/>
    </row>
    <row r="56" spans="1:3">
      <c r="A56" s="28"/>
      <c r="B56" s="22"/>
      <c r="C56" s="32"/>
    </row>
    <row r="57" spans="1:3">
      <c r="A57" s="28"/>
      <c r="B57" s="22"/>
      <c r="C57" s="32"/>
    </row>
    <row r="58" spans="1:3">
      <c r="A58" s="28"/>
      <c r="B58" s="22"/>
      <c r="C58" s="32"/>
    </row>
    <row r="59" spans="1:3">
      <c r="A59" s="28"/>
      <c r="B59" s="22"/>
      <c r="C59" s="32"/>
    </row>
    <row r="60" spans="1:3">
      <c r="A60" s="28"/>
      <c r="B60" s="22"/>
      <c r="C60" s="32"/>
    </row>
    <row r="61" spans="1:3">
      <c r="A61" s="28"/>
      <c r="B61" s="22"/>
      <c r="C61" s="32"/>
    </row>
    <row r="62" spans="1:3">
      <c r="A62" s="28"/>
      <c r="B62" s="22"/>
      <c r="C62" s="32"/>
    </row>
    <row r="63" spans="1:3">
      <c r="A63" s="28"/>
      <c r="B63" s="22"/>
      <c r="C63" s="32"/>
    </row>
    <row r="64" spans="1:3">
      <c r="A64" s="28"/>
      <c r="B64" s="22"/>
      <c r="C64" s="32"/>
    </row>
    <row r="65" spans="1:3">
      <c r="A65" s="28"/>
      <c r="B65" s="22"/>
      <c r="C65" s="32"/>
    </row>
    <row r="66" spans="1:3">
      <c r="A66" s="28"/>
      <c r="B66" s="22"/>
      <c r="C66" s="32"/>
    </row>
    <row r="67" spans="1:3">
      <c r="A67" s="28"/>
      <c r="B67" s="22"/>
      <c r="C67" s="32"/>
    </row>
    <row r="68" spans="1:3">
      <c r="A68" s="28"/>
      <c r="B68" s="22"/>
      <c r="C68" s="32"/>
    </row>
    <row r="69" spans="1:3">
      <c r="A69" s="28"/>
      <c r="B69" s="22"/>
      <c r="C69" s="32"/>
    </row>
    <row r="70" spans="1:3">
      <c r="A70" s="28"/>
      <c r="B70" s="22"/>
      <c r="C70" s="32"/>
    </row>
    <row r="71" spans="1:3">
      <c r="A71" s="28"/>
      <c r="B71" s="22"/>
      <c r="C71" s="32"/>
    </row>
    <row r="72" spans="1:3">
      <c r="A72" s="28"/>
      <c r="B72" s="22"/>
      <c r="C72" s="32"/>
    </row>
    <row r="73" spans="1:3">
      <c r="A73" s="28"/>
      <c r="B73" s="22"/>
      <c r="C73" s="32"/>
    </row>
    <row r="74" spans="1:3">
      <c r="A74" s="28"/>
      <c r="B74" s="22"/>
      <c r="C74" s="32"/>
    </row>
    <row r="75" spans="1:3">
      <c r="A75" s="28"/>
      <c r="B75" s="22"/>
      <c r="C75" s="32"/>
    </row>
    <row r="76" spans="1:3">
      <c r="A76" s="28"/>
      <c r="B76" s="22"/>
      <c r="C76" s="32"/>
    </row>
    <row r="77" spans="1:3">
      <c r="A77" s="28"/>
      <c r="B77" s="22"/>
      <c r="C77" s="32"/>
    </row>
    <row r="78" spans="1:3">
      <c r="A78" s="28"/>
      <c r="B78" s="22"/>
      <c r="C78" s="32"/>
    </row>
    <row r="79" spans="1:3">
      <c r="A79" s="28"/>
      <c r="B79" s="22"/>
      <c r="C79" s="32"/>
    </row>
    <row r="80" spans="1:3">
      <c r="A80" s="28"/>
      <c r="B80" s="22"/>
      <c r="C80" s="32"/>
    </row>
    <row r="81" spans="1:3">
      <c r="A81" s="28"/>
      <c r="B81" s="22"/>
      <c r="C81" s="32"/>
    </row>
    <row r="82" spans="1:3">
      <c r="A82" s="28"/>
      <c r="B82" s="22"/>
      <c r="C82" s="32"/>
    </row>
    <row r="83" spans="1:3">
      <c r="A83" s="28"/>
      <c r="B83" s="22"/>
      <c r="C83" s="32"/>
    </row>
    <row r="84" spans="1:3">
      <c r="A84" s="28"/>
      <c r="B84" s="22"/>
      <c r="C84" s="32"/>
    </row>
    <row r="85" spans="1:3">
      <c r="A85" s="28"/>
      <c r="B85" s="22"/>
      <c r="C85" s="32"/>
    </row>
    <row r="86" spans="1:3">
      <c r="A86" s="28"/>
      <c r="B86" s="22"/>
      <c r="C86" s="32"/>
    </row>
    <row r="87" spans="1:3">
      <c r="A87" s="28"/>
      <c r="B87" s="22"/>
      <c r="C87" s="32"/>
    </row>
    <row r="88" spans="1:3">
      <c r="A88" s="28"/>
      <c r="B88" s="22"/>
      <c r="C88" s="32"/>
    </row>
    <row r="89" spans="1:3">
      <c r="A89" s="28"/>
      <c r="B89" s="22"/>
      <c r="C89" s="32"/>
    </row>
    <row r="90" spans="1:3">
      <c r="A90" s="28"/>
      <c r="B90" s="22"/>
      <c r="C90" s="32"/>
    </row>
    <row r="91" spans="1:3">
      <c r="A91" s="28"/>
      <c r="B91" s="22"/>
      <c r="C91" s="32"/>
    </row>
    <row r="92" spans="1:3">
      <c r="A92" s="28"/>
      <c r="B92" s="22"/>
      <c r="C92" s="32"/>
    </row>
    <row r="93" spans="1:3">
      <c r="A93" s="28"/>
      <c r="B93" s="22"/>
      <c r="C93" s="32"/>
    </row>
    <row r="94" spans="1:3">
      <c r="A94" s="28"/>
      <c r="B94" s="22"/>
      <c r="C94" s="32"/>
    </row>
    <row r="95" spans="1:3">
      <c r="A95" s="28"/>
      <c r="B95" s="22"/>
      <c r="C95" s="32"/>
    </row>
    <row r="96" spans="1:3">
      <c r="A96" s="28"/>
      <c r="B96" s="22"/>
      <c r="C96" s="32"/>
    </row>
    <row r="97" spans="1:3">
      <c r="A97" s="28"/>
      <c r="B97" s="22"/>
      <c r="C97" s="32"/>
    </row>
    <row r="98" spans="1:3">
      <c r="A98" s="28"/>
      <c r="B98" s="22"/>
      <c r="C98" s="32"/>
    </row>
    <row r="99" spans="1:3">
      <c r="A99" s="28"/>
      <c r="B99" s="22"/>
      <c r="C99" s="32"/>
    </row>
    <row r="100" spans="1:3">
      <c r="A100" s="28"/>
      <c r="B100" s="22"/>
      <c r="C100" s="32"/>
    </row>
    <row r="101" spans="1:3">
      <c r="A101" s="28"/>
      <c r="B101" s="22"/>
      <c r="C101" s="32"/>
    </row>
    <row r="102" spans="1:3">
      <c r="A102" s="28"/>
      <c r="B102" s="22"/>
      <c r="C102" s="32"/>
    </row>
    <row r="103" spans="1:3">
      <c r="A103" s="28"/>
      <c r="B103" s="22"/>
      <c r="C103" s="32"/>
    </row>
    <row r="104" spans="1:3">
      <c r="A104" s="28"/>
      <c r="B104" s="22"/>
      <c r="C104" s="32"/>
    </row>
    <row r="105" spans="1:3">
      <c r="A105" s="28"/>
      <c r="B105" s="22"/>
      <c r="C105" s="32"/>
    </row>
    <row r="106" spans="1:3">
      <c r="A106" s="28"/>
      <c r="B106" s="22"/>
      <c r="C106" s="32"/>
    </row>
    <row r="107" spans="1:3">
      <c r="A107" s="28"/>
      <c r="B107" s="22"/>
      <c r="C107" s="32"/>
    </row>
    <row r="108" spans="1:3">
      <c r="A108" s="28"/>
      <c r="B108" s="22"/>
      <c r="C108" s="32"/>
    </row>
    <row r="109" spans="1:3">
      <c r="A109" s="28"/>
      <c r="B109" s="22"/>
      <c r="C109" s="32"/>
    </row>
    <row r="110" spans="1:3">
      <c r="A110" s="28"/>
      <c r="B110" s="22"/>
      <c r="C110" s="32"/>
    </row>
    <row r="111" spans="1:3">
      <c r="A111" s="28"/>
      <c r="B111" s="22"/>
      <c r="C111" s="32"/>
    </row>
    <row r="112" spans="1:3">
      <c r="A112" s="28"/>
      <c r="B112" s="22"/>
      <c r="C112" s="32"/>
    </row>
    <row r="113" spans="1:3">
      <c r="A113" s="28"/>
      <c r="B113" s="22"/>
      <c r="C113" s="32"/>
    </row>
    <row r="114" spans="1:3">
      <c r="A114" s="28"/>
      <c r="B114" s="22"/>
      <c r="C114" s="32"/>
    </row>
    <row r="115" spans="1:3">
      <c r="A115" s="28"/>
      <c r="B115" s="22"/>
      <c r="C115" s="32"/>
    </row>
    <row r="116" spans="1:3">
      <c r="A116" s="28"/>
      <c r="B116" s="22"/>
      <c r="C116" s="32"/>
    </row>
    <row r="117" spans="1:3">
      <c r="A117" s="28"/>
      <c r="B117" s="22"/>
      <c r="C117" s="32"/>
    </row>
    <row r="118" spans="1:3">
      <c r="A118" s="28"/>
      <c r="B118" s="22"/>
      <c r="C118" s="32"/>
    </row>
    <row r="119" spans="1:3">
      <c r="A119" s="28"/>
      <c r="B119" s="22"/>
      <c r="C119" s="32"/>
    </row>
    <row r="120" spans="1:3">
      <c r="A120" s="28"/>
      <c r="B120" s="22"/>
      <c r="C120" s="32"/>
    </row>
    <row r="121" spans="1:3">
      <c r="A121" s="28"/>
      <c r="B121" s="22"/>
      <c r="C121" s="32"/>
    </row>
    <row r="122" spans="1:3">
      <c r="A122" s="28"/>
      <c r="B122" s="22"/>
      <c r="C122" s="32"/>
    </row>
    <row r="123" spans="1:3">
      <c r="A123" s="28"/>
      <c r="B123" s="22"/>
      <c r="C123" s="32"/>
    </row>
    <row r="124" spans="1:3">
      <c r="A124" s="28"/>
      <c r="B124" s="22"/>
      <c r="C124" s="32"/>
    </row>
    <row r="125" spans="1:3">
      <c r="A125" s="28"/>
      <c r="B125" s="22"/>
      <c r="C125" s="32"/>
    </row>
    <row r="126" spans="1:3">
      <c r="A126" s="28"/>
      <c r="B126" s="22"/>
      <c r="C126" s="32"/>
    </row>
    <row r="127" spans="1:3">
      <c r="A127" s="28"/>
      <c r="B127" s="22"/>
      <c r="C127" s="32"/>
    </row>
    <row r="128" spans="1:3">
      <c r="A128" s="28"/>
      <c r="B128" s="22"/>
      <c r="C128" s="32"/>
    </row>
    <row r="129" spans="1:3">
      <c r="A129" s="28"/>
      <c r="B129" s="22"/>
      <c r="C129" s="32"/>
    </row>
    <row r="130" spans="1:3">
      <c r="A130" s="28"/>
      <c r="B130" s="22"/>
      <c r="C130" s="32"/>
    </row>
    <row r="131" spans="1:3">
      <c r="A131" s="28"/>
      <c r="B131" s="22"/>
      <c r="C131" s="32"/>
    </row>
    <row r="132" spans="1:3">
      <c r="A132" s="28"/>
      <c r="B132" s="22"/>
      <c r="C132" s="32"/>
    </row>
    <row r="133" spans="1:3">
      <c r="A133" s="28"/>
      <c r="B133" s="22"/>
      <c r="C133" s="32"/>
    </row>
    <row r="134" spans="1:3">
      <c r="A134" s="28"/>
      <c r="B134" s="22"/>
      <c r="C134" s="32"/>
    </row>
    <row r="135" spans="1:3">
      <c r="A135" s="28"/>
      <c r="B135" s="22"/>
      <c r="C135" s="32"/>
    </row>
    <row r="136" spans="1:3">
      <c r="A136" s="28"/>
      <c r="B136" s="22"/>
      <c r="C136" s="32"/>
    </row>
    <row r="137" spans="1:3">
      <c r="A137" s="28"/>
      <c r="B137" s="22"/>
      <c r="C137" s="32"/>
    </row>
    <row r="138" spans="1:3">
      <c r="A138" s="28"/>
      <c r="B138" s="22"/>
      <c r="C138" s="32"/>
    </row>
    <row r="139" spans="1:3">
      <c r="A139" s="28"/>
      <c r="B139" s="22"/>
      <c r="C139" s="32"/>
    </row>
    <row r="140" spans="1:3">
      <c r="A140" s="28"/>
      <c r="B140" s="22"/>
      <c r="C140" s="32"/>
    </row>
    <row r="141" spans="1:3">
      <c r="A141" s="28"/>
      <c r="B141" s="22"/>
      <c r="C141" s="32"/>
    </row>
    <row r="142" spans="1:3">
      <c r="A142" s="28"/>
      <c r="B142" s="22"/>
      <c r="C142" s="32"/>
    </row>
    <row r="143" spans="1:3">
      <c r="A143" s="28"/>
      <c r="B143" s="22"/>
      <c r="C143" s="32"/>
    </row>
    <row r="144" spans="1:3">
      <c r="A144" s="28"/>
      <c r="B144" s="22"/>
      <c r="C144" s="32"/>
    </row>
    <row r="145" spans="1:3">
      <c r="A145" s="28"/>
      <c r="B145" s="22"/>
      <c r="C145" s="32"/>
    </row>
    <row r="146" spans="1:3">
      <c r="A146" s="28"/>
      <c r="B146" s="22"/>
      <c r="C146" s="32"/>
    </row>
    <row r="147" spans="1:3">
      <c r="A147" s="28"/>
      <c r="B147" s="22"/>
      <c r="C147" s="32"/>
    </row>
    <row r="148" spans="1:3">
      <c r="A148" s="28"/>
      <c r="B148" s="22"/>
      <c r="C148" s="32"/>
    </row>
    <row r="149" spans="1:3">
      <c r="A149" s="28"/>
      <c r="B149" s="22"/>
      <c r="C149" s="32"/>
    </row>
    <row r="150" spans="1:3">
      <c r="A150" s="28"/>
      <c r="B150" s="22"/>
      <c r="C150" s="32"/>
    </row>
    <row r="151" spans="1:3">
      <c r="A151" s="28"/>
      <c r="B151" s="22"/>
      <c r="C151" s="32"/>
    </row>
    <row r="152" spans="1:3">
      <c r="A152" s="28"/>
      <c r="B152" s="22"/>
      <c r="C152" s="32"/>
    </row>
    <row r="153" spans="1:3">
      <c r="A153" s="28"/>
      <c r="B153" s="22"/>
      <c r="C153" s="32"/>
    </row>
    <row r="154" spans="1:3">
      <c r="A154" s="28"/>
      <c r="B154" s="22"/>
      <c r="C154" s="32"/>
    </row>
    <row r="155" spans="1:3">
      <c r="A155" s="28"/>
      <c r="B155" s="22"/>
      <c r="C155" s="32"/>
    </row>
    <row r="156" spans="1:3">
      <c r="A156" s="28"/>
      <c r="B156" s="22"/>
      <c r="C156" s="32"/>
    </row>
    <row r="157" spans="1:3">
      <c r="A157" s="28"/>
      <c r="B157" s="22"/>
      <c r="C157" s="32"/>
    </row>
    <row r="158" spans="1:3">
      <c r="A158" s="28"/>
      <c r="B158" s="22"/>
      <c r="C158" s="32"/>
    </row>
    <row r="159" spans="1:3">
      <c r="A159" s="28"/>
      <c r="B159" s="22"/>
      <c r="C159" s="32"/>
    </row>
    <row r="160" spans="1:3">
      <c r="A160" s="28"/>
      <c r="B160" s="22"/>
      <c r="C160" s="32"/>
    </row>
    <row r="161" spans="1:3">
      <c r="A161" s="28"/>
      <c r="B161" s="22"/>
      <c r="C161" s="32"/>
    </row>
    <row r="162" spans="1:3">
      <c r="A162" s="28"/>
      <c r="B162" s="22"/>
      <c r="C162" s="32"/>
    </row>
    <row r="163" spans="1:3">
      <c r="A163" s="28"/>
      <c r="B163" s="22"/>
      <c r="C163" s="32"/>
    </row>
    <row r="164" spans="1:3">
      <c r="A164" s="28"/>
      <c r="B164" s="22"/>
      <c r="C164" s="32"/>
    </row>
    <row r="165" spans="1:3">
      <c r="A165" s="28"/>
      <c r="B165" s="22"/>
      <c r="C165" s="32"/>
    </row>
    <row r="166" spans="1:3">
      <c r="A166" s="28"/>
      <c r="B166" s="22"/>
      <c r="C166" s="32"/>
    </row>
    <row r="167" spans="1:3">
      <c r="A167" s="28"/>
      <c r="B167" s="22"/>
      <c r="C167" s="32"/>
    </row>
    <row r="168" spans="1:3">
      <c r="A168" s="28"/>
      <c r="B168" s="22"/>
      <c r="C168" s="32"/>
    </row>
    <row r="169" spans="1:3">
      <c r="A169" s="28"/>
      <c r="B169" s="22"/>
      <c r="C169" s="32"/>
    </row>
    <row r="170" spans="1:3">
      <c r="A170" s="28"/>
      <c r="B170" s="22"/>
      <c r="C170" s="32"/>
    </row>
    <row r="171" spans="1:3">
      <c r="A171" s="28"/>
      <c r="B171" s="22"/>
      <c r="C171" s="32"/>
    </row>
    <row r="172" spans="1:3">
      <c r="A172" s="28"/>
      <c r="B172" s="22"/>
      <c r="C172" s="32"/>
    </row>
    <row r="173" spans="1:3">
      <c r="A173" s="28"/>
      <c r="B173" s="22"/>
      <c r="C173" s="32"/>
    </row>
    <row r="174" spans="1:3">
      <c r="A174" s="28"/>
      <c r="B174" s="22"/>
      <c r="C174" s="32"/>
    </row>
    <row r="175" spans="1:3">
      <c r="A175" s="28"/>
      <c r="B175" s="22"/>
      <c r="C175" s="32"/>
    </row>
    <row r="176" spans="1:3">
      <c r="A176" s="28"/>
      <c r="B176" s="22"/>
      <c r="C176" s="32"/>
    </row>
    <row r="177" spans="1:3">
      <c r="A177" s="28"/>
      <c r="B177" s="22"/>
      <c r="C177" s="32"/>
    </row>
    <row r="178" spans="1:3">
      <c r="A178" s="28"/>
      <c r="B178" s="22"/>
      <c r="C178" s="32"/>
    </row>
    <row r="179" spans="1:3">
      <c r="A179" s="28"/>
      <c r="B179" s="22"/>
      <c r="C179" s="32"/>
    </row>
    <row r="180" spans="1:3">
      <c r="A180" s="28"/>
      <c r="B180" s="22"/>
      <c r="C180" s="32"/>
    </row>
    <row r="181" spans="1:3">
      <c r="A181" s="28"/>
      <c r="B181" s="22"/>
      <c r="C181" s="32"/>
    </row>
    <row r="182" spans="1:3">
      <c r="A182" s="28"/>
      <c r="B182" s="22"/>
      <c r="C182" s="32"/>
    </row>
    <row r="183" spans="1:3">
      <c r="A183" s="28"/>
      <c r="B183" s="22"/>
      <c r="C183" s="32"/>
    </row>
    <row r="184" spans="1:3">
      <c r="A184" s="28"/>
      <c r="B184" s="22"/>
      <c r="C184" s="32"/>
    </row>
    <row r="185" spans="1:3">
      <c r="A185" s="28"/>
      <c r="B185" s="22"/>
      <c r="C185" s="32"/>
    </row>
    <row r="186" spans="1:3">
      <c r="A186" s="28"/>
      <c r="B186" s="22"/>
      <c r="C186" s="32"/>
    </row>
    <row r="187" spans="1:3">
      <c r="A187" s="28"/>
      <c r="B187" s="22"/>
      <c r="C187" s="32"/>
    </row>
    <row r="188" spans="1:3">
      <c r="A188" s="28"/>
      <c r="B188" s="22"/>
      <c r="C188" s="32"/>
    </row>
    <row r="189" spans="1:3">
      <c r="A189" s="28"/>
      <c r="B189" s="22"/>
      <c r="C189" s="32"/>
    </row>
    <row r="190" spans="1:3">
      <c r="A190" s="28"/>
      <c r="B190" s="22"/>
      <c r="C190" s="32"/>
    </row>
    <row r="191" spans="1:3">
      <c r="A191" s="28"/>
      <c r="B191" s="22"/>
      <c r="C191" s="32"/>
    </row>
    <row r="192" spans="1:3">
      <c r="A192" s="28"/>
      <c r="B192" s="22"/>
      <c r="C192" s="32"/>
    </row>
    <row r="193" spans="1:3">
      <c r="A193" s="28"/>
      <c r="B193" s="22"/>
      <c r="C193" s="32"/>
    </row>
    <row r="194" spans="1:3">
      <c r="A194" s="28"/>
      <c r="B194" s="22"/>
      <c r="C194" s="32"/>
    </row>
    <row r="195" spans="1:3">
      <c r="A195" s="28"/>
      <c r="B195" s="22"/>
      <c r="C195" s="32"/>
    </row>
    <row r="196" spans="1:3">
      <c r="A196" s="28"/>
      <c r="B196" s="22"/>
      <c r="C196" s="32"/>
    </row>
    <row r="197" spans="1:3">
      <c r="A197" s="28"/>
      <c r="B197" s="22"/>
      <c r="C197" s="32"/>
    </row>
    <row r="198" spans="1:3">
      <c r="A198" s="28"/>
      <c r="B198" s="22"/>
      <c r="C198" s="32"/>
    </row>
    <row r="199" spans="1:3">
      <c r="A199" s="28"/>
      <c r="B199" s="22"/>
      <c r="C199" s="32"/>
    </row>
    <row r="200" spans="1:3">
      <c r="A200" s="28"/>
      <c r="B200" s="22"/>
      <c r="C200" s="32"/>
    </row>
    <row r="201" spans="1:3">
      <c r="A201" s="28"/>
      <c r="B201" s="22"/>
      <c r="C201" s="32"/>
    </row>
    <row r="202" spans="1:3">
      <c r="A202" s="28"/>
      <c r="B202" s="22"/>
      <c r="C202" s="32"/>
    </row>
    <row r="203" spans="1:3">
      <c r="A203" s="28"/>
      <c r="B203" s="22"/>
      <c r="C203" s="32"/>
    </row>
    <row r="204" spans="1:3">
      <c r="A204" s="28"/>
      <c r="B204" s="22"/>
      <c r="C204" s="32"/>
    </row>
    <row r="205" spans="1:3">
      <c r="A205" s="28"/>
      <c r="B205" s="22"/>
      <c r="C205" s="32"/>
    </row>
    <row r="206" spans="1:3">
      <c r="A206" s="28"/>
      <c r="B206" s="22"/>
      <c r="C206" s="32"/>
    </row>
    <row r="207" spans="1:3">
      <c r="A207" s="28"/>
      <c r="B207" s="22"/>
      <c r="C207" s="32"/>
    </row>
    <row r="208" spans="1:3">
      <c r="A208" s="28"/>
      <c r="B208" s="22"/>
      <c r="C208" s="32"/>
    </row>
    <row r="209" spans="1:3">
      <c r="A209" s="28"/>
      <c r="B209" s="22"/>
      <c r="C209" s="32"/>
    </row>
    <row r="210" spans="1:3">
      <c r="A210" s="28"/>
      <c r="B210" s="22"/>
      <c r="C210" s="32"/>
    </row>
    <row r="211" spans="1:3">
      <c r="A211" s="28"/>
      <c r="B211" s="22"/>
      <c r="C211" s="32"/>
    </row>
    <row r="212" spans="1:3">
      <c r="A212" s="28"/>
      <c r="B212" s="22"/>
      <c r="C212" s="32"/>
    </row>
    <row r="213" spans="1:3">
      <c r="A213" s="28"/>
      <c r="B213" s="22"/>
      <c r="C213" s="32"/>
    </row>
    <row r="214" spans="1:3">
      <c r="A214" s="28"/>
      <c r="B214" s="22"/>
      <c r="C214" s="32"/>
    </row>
    <row r="215" spans="1:3">
      <c r="A215" s="28"/>
      <c r="B215" s="22"/>
      <c r="C215" s="32"/>
    </row>
    <row r="216" spans="1:3">
      <c r="A216" s="28"/>
      <c r="B216" s="22"/>
      <c r="C216" s="32"/>
    </row>
    <row r="217" spans="1:3">
      <c r="A217" s="28"/>
      <c r="B217" s="22"/>
      <c r="C217" s="32"/>
    </row>
    <row r="218" spans="1:3">
      <c r="A218" s="28"/>
      <c r="B218" s="22"/>
      <c r="C218" s="32"/>
    </row>
    <row r="219" spans="1:3">
      <c r="A219" s="28"/>
      <c r="B219" s="22"/>
      <c r="C219" s="32"/>
    </row>
    <row r="220" spans="1:3">
      <c r="A220" s="28"/>
      <c r="B220" s="22"/>
      <c r="C220" s="32"/>
    </row>
    <row r="221" spans="1:3">
      <c r="A221" s="28"/>
      <c r="B221" s="22"/>
      <c r="C221" s="32"/>
    </row>
    <row r="222" spans="1:3">
      <c r="A222" s="28"/>
      <c r="B222" s="22"/>
      <c r="C222" s="32"/>
    </row>
    <row r="223" spans="1:3">
      <c r="A223" s="28"/>
      <c r="B223" s="22"/>
      <c r="C223" s="32"/>
    </row>
    <row r="224" spans="1:3">
      <c r="A224" s="28"/>
      <c r="B224" s="22"/>
      <c r="C224" s="32"/>
    </row>
    <row r="225" spans="1:3">
      <c r="A225" s="28"/>
      <c r="B225" s="22"/>
      <c r="C225" s="32"/>
    </row>
    <row r="226" spans="1:3">
      <c r="A226" s="28"/>
      <c r="B226" s="22"/>
      <c r="C226" s="32"/>
    </row>
    <row r="227" spans="1:3">
      <c r="A227" s="28"/>
      <c r="B227" s="22"/>
      <c r="C227" s="32"/>
    </row>
    <row r="228" spans="1:3">
      <c r="A228" s="28"/>
      <c r="B228" s="22"/>
      <c r="C228" s="32"/>
    </row>
    <row r="229" spans="1:3">
      <c r="A229" s="28"/>
      <c r="B229" s="22"/>
      <c r="C229" s="32"/>
    </row>
    <row r="230" spans="1:3">
      <c r="A230" s="28"/>
      <c r="B230" s="22"/>
      <c r="C230" s="32"/>
    </row>
    <row r="231" spans="1:3">
      <c r="A231" s="28"/>
      <c r="B231" s="22"/>
      <c r="C231" s="32"/>
    </row>
    <row r="232" spans="1:3">
      <c r="A232" s="28"/>
      <c r="B232" s="22"/>
      <c r="C232" s="32"/>
    </row>
    <row r="233" spans="1:3">
      <c r="A233" s="28"/>
      <c r="B233" s="22"/>
      <c r="C233" s="32"/>
    </row>
    <row r="234" spans="1:3">
      <c r="A234" s="28"/>
      <c r="B234" s="22"/>
      <c r="C234" s="32"/>
    </row>
    <row r="235" spans="1:3">
      <c r="A235" s="28"/>
      <c r="B235" s="22"/>
      <c r="C235" s="32"/>
    </row>
    <row r="236" spans="1:3">
      <c r="A236" s="28"/>
      <c r="B236" s="22"/>
      <c r="C236" s="32"/>
    </row>
    <row r="237" spans="1:3">
      <c r="A237" s="28"/>
      <c r="B237" s="22"/>
      <c r="C237" s="32"/>
    </row>
    <row r="238" spans="1:3">
      <c r="A238" s="28"/>
      <c r="B238" s="22"/>
      <c r="C238" s="32"/>
    </row>
    <row r="239" spans="1:3">
      <c r="A239" s="28"/>
      <c r="B239" s="22"/>
      <c r="C239" s="32"/>
    </row>
    <row r="240" spans="1:3">
      <c r="A240" s="28"/>
      <c r="B240" s="22"/>
      <c r="C240" s="32"/>
    </row>
    <row r="241" spans="1:3">
      <c r="A241" s="28"/>
      <c r="B241" s="22"/>
      <c r="C241" s="32"/>
    </row>
    <row r="242" spans="1:3">
      <c r="A242" s="28"/>
      <c r="B242" s="22"/>
      <c r="C242" s="32"/>
    </row>
    <row r="243" spans="1:3">
      <c r="A243" s="28"/>
      <c r="B243" s="22"/>
      <c r="C243" s="32"/>
    </row>
    <row r="244" spans="1:3">
      <c r="A244" s="28"/>
      <c r="B244" s="22"/>
      <c r="C244" s="32"/>
    </row>
    <row r="245" spans="1:3">
      <c r="A245" s="28"/>
      <c r="B245" s="22"/>
      <c r="C245" s="32"/>
    </row>
    <row r="246" spans="1:3">
      <c r="A246" s="28"/>
      <c r="B246" s="22"/>
      <c r="C246" s="32"/>
    </row>
    <row r="247" spans="1:3">
      <c r="A247" s="28"/>
      <c r="B247" s="22"/>
      <c r="C247" s="32"/>
    </row>
    <row r="248" spans="1:3">
      <c r="A248" s="28"/>
      <c r="B248" s="22"/>
      <c r="C248" s="32"/>
    </row>
    <row r="249" spans="1:3">
      <c r="A249" s="28"/>
      <c r="B249" s="22"/>
      <c r="C249" s="32"/>
    </row>
    <row r="250" spans="1:3">
      <c r="A250" s="28"/>
      <c r="B250" s="22"/>
      <c r="C250" s="32"/>
    </row>
    <row r="251" spans="1:3">
      <c r="A251" s="28"/>
      <c r="B251" s="22"/>
      <c r="C251" s="32"/>
    </row>
    <row r="252" spans="1:3">
      <c r="A252" s="28"/>
      <c r="B252" s="22"/>
      <c r="C252" s="32"/>
    </row>
    <row r="253" spans="1:3">
      <c r="A253" s="28"/>
      <c r="B253" s="22"/>
      <c r="C253" s="32"/>
    </row>
    <row r="254" spans="1:3">
      <c r="A254" s="28"/>
      <c r="B254" s="22"/>
      <c r="C254" s="32"/>
    </row>
    <row r="255" spans="1:3">
      <c r="A255" s="28"/>
      <c r="B255" s="22"/>
      <c r="C255" s="32"/>
    </row>
    <row r="256" spans="1:3">
      <c r="A256" s="28"/>
      <c r="B256" s="22"/>
      <c r="C256" s="32"/>
    </row>
    <row r="257" spans="1:3">
      <c r="A257" s="28"/>
      <c r="B257" s="22"/>
      <c r="C257" s="32"/>
    </row>
    <row r="258" spans="1:3">
      <c r="A258" s="28"/>
      <c r="B258" s="22"/>
      <c r="C258" s="32"/>
    </row>
    <row r="259" spans="1:3">
      <c r="A259" s="28"/>
      <c r="B259" s="22"/>
      <c r="C259" s="32"/>
    </row>
    <row r="260" spans="1:3">
      <c r="A260" s="28"/>
      <c r="B260" s="22"/>
      <c r="C260" s="32"/>
    </row>
    <row r="261" spans="1:3">
      <c r="A261" s="28"/>
      <c r="B261" s="22"/>
      <c r="C261" s="32"/>
    </row>
    <row r="262" spans="1:3">
      <c r="A262" s="28"/>
      <c r="B262" s="22"/>
      <c r="C262" s="32"/>
    </row>
    <row r="263" spans="1:3">
      <c r="A263" s="28"/>
      <c r="B263" s="22"/>
      <c r="C263" s="32"/>
    </row>
    <row r="264" spans="1:3">
      <c r="A264" s="28"/>
      <c r="B264" s="22"/>
      <c r="C264" s="32"/>
    </row>
    <row r="265" spans="1:3">
      <c r="A265" s="28"/>
      <c r="B265" s="22"/>
      <c r="C265" s="32"/>
    </row>
    <row r="266" spans="1:3">
      <c r="A266" s="28"/>
      <c r="B266" s="22"/>
      <c r="C266" s="32"/>
    </row>
    <row r="267" spans="1:3">
      <c r="A267" s="28"/>
      <c r="B267" s="22"/>
      <c r="C267" s="32"/>
    </row>
    <row r="268" spans="1:3">
      <c r="A268" s="28"/>
      <c r="B268" s="22"/>
      <c r="C268" s="32"/>
    </row>
    <row r="269" spans="1:3">
      <c r="A269" s="28"/>
      <c r="B269" s="22"/>
      <c r="C269" s="32"/>
    </row>
    <row r="270" spans="1:3">
      <c r="A270" s="28"/>
      <c r="B270" s="22"/>
      <c r="C270" s="32"/>
    </row>
    <row r="271" spans="1:3">
      <c r="A271" s="28"/>
      <c r="B271" s="22"/>
      <c r="C271" s="32"/>
    </row>
    <row r="272" spans="1:3">
      <c r="A272" s="28"/>
      <c r="B272" s="22"/>
      <c r="C272" s="32"/>
    </row>
    <row r="273" spans="1:3">
      <c r="A273" s="28"/>
      <c r="B273" s="22"/>
      <c r="C273" s="32"/>
    </row>
    <row r="274" spans="1:3">
      <c r="A274" s="28"/>
      <c r="B274" s="22"/>
      <c r="C274" s="32"/>
    </row>
    <row r="275" spans="1:3">
      <c r="A275" s="28"/>
      <c r="B275" s="22"/>
      <c r="C275" s="32"/>
    </row>
    <row r="276" spans="1:3">
      <c r="A276" s="28"/>
      <c r="B276" s="22"/>
      <c r="C276" s="32"/>
    </row>
    <row r="277" spans="1:3">
      <c r="A277" s="28"/>
      <c r="B277" s="22"/>
      <c r="C277" s="32"/>
    </row>
    <row r="278" spans="1:3">
      <c r="A278" s="28"/>
      <c r="B278" s="22"/>
      <c r="C278" s="32"/>
    </row>
    <row r="279" spans="1:3">
      <c r="A279" s="28"/>
      <c r="B279" s="22"/>
      <c r="C279" s="32"/>
    </row>
    <row r="280" spans="1:3">
      <c r="A280" s="28"/>
      <c r="B280" s="22"/>
      <c r="C280" s="32"/>
    </row>
    <row r="281" spans="1:3">
      <c r="A281" s="28"/>
      <c r="B281" s="22"/>
      <c r="C281" s="32"/>
    </row>
    <row r="282" spans="1:3">
      <c r="A282" s="28"/>
      <c r="B282" s="22"/>
      <c r="C282" s="32"/>
    </row>
    <row r="283" spans="1:3">
      <c r="A283" s="28"/>
      <c r="B283" s="22"/>
      <c r="C283" s="32"/>
    </row>
    <row r="284" spans="1:3">
      <c r="A284" s="28"/>
      <c r="B284" s="22"/>
      <c r="C284" s="32"/>
    </row>
    <row r="285" spans="1:3">
      <c r="A285" s="28"/>
      <c r="B285" s="22"/>
      <c r="C285" s="32"/>
    </row>
    <row r="286" spans="1:3">
      <c r="A286" s="28"/>
      <c r="B286" s="22"/>
      <c r="C286" s="32"/>
    </row>
    <row r="287" spans="1:3">
      <c r="A287" s="28"/>
      <c r="B287" s="22"/>
      <c r="C287" s="32"/>
    </row>
    <row r="288" spans="1:3">
      <c r="A288" s="28"/>
      <c r="B288" s="22"/>
      <c r="C288" s="32"/>
    </row>
    <row r="289" spans="1:3">
      <c r="A289" s="28"/>
      <c r="B289" s="22"/>
      <c r="C289" s="32"/>
    </row>
    <row r="290" spans="1:3">
      <c r="A290" s="28"/>
      <c r="B290" s="22"/>
      <c r="C290" s="32"/>
    </row>
    <row r="291" spans="1:3">
      <c r="A291" s="28"/>
      <c r="B291" s="22"/>
      <c r="C291" s="32"/>
    </row>
    <row r="292" spans="1:3">
      <c r="A292" s="28"/>
      <c r="B292" s="22"/>
      <c r="C292" s="32"/>
    </row>
    <row r="293" spans="1:3">
      <c r="A293" s="28"/>
      <c r="B293" s="22"/>
      <c r="C293" s="32"/>
    </row>
    <row r="294" spans="1:3">
      <c r="A294" s="28"/>
      <c r="B294" s="22"/>
      <c r="C294" s="32"/>
    </row>
    <row r="295" spans="1:3">
      <c r="A295" s="28"/>
      <c r="B295" s="22"/>
      <c r="C295" s="32"/>
    </row>
    <row r="296" spans="1:3">
      <c r="A296" s="28"/>
      <c r="B296" s="22"/>
      <c r="C296" s="32"/>
    </row>
    <row r="297" spans="1:3">
      <c r="A297" s="28"/>
      <c r="B297" s="22"/>
      <c r="C297" s="32"/>
    </row>
    <row r="298" spans="1:3">
      <c r="A298" s="28"/>
      <c r="B298" s="22"/>
      <c r="C298" s="32"/>
    </row>
    <row r="299" spans="1:3">
      <c r="A299" s="28"/>
      <c r="B299" s="22"/>
      <c r="C299" s="32"/>
    </row>
    <row r="300" spans="1:3">
      <c r="A300" s="28"/>
      <c r="B300" s="22"/>
      <c r="C300" s="32"/>
    </row>
    <row r="301" spans="1:3"/>
    <row r="302" spans="1:3"/>
    <row r="303" spans="1:3"/>
    <row r="304" spans="1:3"/>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sheetProtection algorithmName="SHA-512" hashValue="BFA7Oq0XCQKDchglMS9aOqnur6U7QZfeppZDMXXPF68AhFdeHi0e6JA/PFQn5P56LR5bHBe+Q4jYg5oA9eOJag==" saltValue="kk+Cw2LVEHTKyzSjHPnnOA==" spinCount="100000" sheet="1" objects="1" scenarios="1" formatCells="0" formatColumns="0" formatRows="0" sort="0" autoFilter="0"/>
  <autoFilter ref="A1:D1" xr:uid="{00000000-0009-0000-0000-000006000000}"/>
  <dataValidations count="1">
    <dataValidation type="whole" allowBlank="1" showInputMessage="1" showErrorMessage="1" sqref="A2:A300" xr:uid="{00000000-0002-0000-0600-000000000000}">
      <formula1>1000</formula1>
      <formula2>9999</formula2>
    </dataValidation>
  </dataValidation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REF!$A$31:$A$33</xm:f>
          </x14:formula1>
          <xm:sqref>C2:C300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X1502"/>
  <sheetViews>
    <sheetView showGridLines="0" workbookViewId="0">
      <selection sqref="A1:B1"/>
    </sheetView>
  </sheetViews>
  <sheetFormatPr defaultRowHeight="18" customHeight="1"/>
  <cols>
    <col min="1" max="1" width="45" style="40" bestFit="1" customWidth="1"/>
    <col min="2" max="2" width="22" style="72" customWidth="1"/>
    <col min="3" max="3" width="13.28515625" style="46" bestFit="1" customWidth="1"/>
    <col min="4" max="6" width="13.28515625" style="46" customWidth="1"/>
    <col min="7" max="9" width="13.28515625" style="46" hidden="1" customWidth="1"/>
    <col min="10" max="17" width="11.42578125" style="46" hidden="1" customWidth="1"/>
    <col min="18" max="19" width="11.42578125" style="47" hidden="1" customWidth="1"/>
    <col min="20" max="21" width="11.42578125" style="46" hidden="1" customWidth="1"/>
    <col min="22" max="22" width="13" style="72" customWidth="1"/>
    <col min="23" max="23" width="16.85546875" style="72" bestFit="1" customWidth="1"/>
    <col min="24" max="24" width="13" style="72" customWidth="1"/>
    <col min="25" max="16384" width="9.140625" style="11"/>
  </cols>
  <sheetData>
    <row r="1" spans="1:24" ht="291" customHeight="1">
      <c r="A1" s="174" t="s">
        <v>312</v>
      </c>
      <c r="B1" s="174"/>
      <c r="C1" s="109"/>
      <c r="D1" s="109"/>
      <c r="E1" s="109"/>
      <c r="F1" s="109"/>
      <c r="G1" s="109"/>
      <c r="H1" s="109"/>
      <c r="I1" s="109"/>
      <c r="J1" s="109"/>
      <c r="V1" s="11"/>
      <c r="W1" s="11"/>
      <c r="X1" s="11"/>
    </row>
    <row r="2" spans="1:24" ht="1.5" customHeight="1">
      <c r="B2" s="11"/>
      <c r="V2" s="11"/>
      <c r="W2" s="11"/>
      <c r="X2" s="11"/>
    </row>
    <row r="3" spans="1:24" ht="1.5" customHeight="1">
      <c r="B3" s="11"/>
      <c r="V3" s="11"/>
      <c r="W3" s="11"/>
      <c r="X3" s="11"/>
    </row>
    <row r="4" spans="1:24" s="38" customFormat="1" ht="136.5" customHeight="1" thickBot="1">
      <c r="A4" s="42" t="s">
        <v>313</v>
      </c>
      <c r="B4" s="43" t="s">
        <v>314</v>
      </c>
      <c r="C4" s="42" t="s">
        <v>315</v>
      </c>
      <c r="D4" s="42" t="s">
        <v>316</v>
      </c>
      <c r="E4" s="42" t="s">
        <v>317</v>
      </c>
      <c r="F4" s="42" t="s">
        <v>318</v>
      </c>
      <c r="G4" s="42"/>
      <c r="H4" s="42"/>
      <c r="I4" s="42"/>
      <c r="J4" s="42"/>
      <c r="K4" s="42"/>
      <c r="L4" s="42"/>
      <c r="M4" s="42"/>
      <c r="N4" s="42"/>
      <c r="O4" s="42"/>
      <c r="P4" s="42"/>
      <c r="Q4" s="42"/>
      <c r="R4" s="42"/>
      <c r="S4" s="42"/>
      <c r="T4" s="42"/>
      <c r="U4" s="42"/>
      <c r="V4" s="44" t="s">
        <v>319</v>
      </c>
      <c r="W4" s="44" t="s">
        <v>320</v>
      </c>
      <c r="X4" s="45" t="s">
        <v>321</v>
      </c>
    </row>
    <row r="5" spans="1:24" ht="18" customHeight="1">
      <c r="A5" s="36" t="s">
        <v>252</v>
      </c>
      <c r="B5" s="102">
        <f>SUMIF(Atividade_Pessoal_Auxílio!$A:$A,'Programa de Metas 2021-2024'!$A5,Atividade_Pessoal_Auxílio!$G:$G)+SUMIF(Projeto!$A:$A,'Programa de Metas 2021-2024'!$A5,Projeto!$G:$G)</f>
        <v>0</v>
      </c>
      <c r="C5" s="103"/>
      <c r="D5" s="103"/>
      <c r="E5" s="103"/>
      <c r="F5" s="103"/>
      <c r="G5" s="103"/>
      <c r="H5" s="103"/>
      <c r="I5" s="103"/>
      <c r="J5" s="103"/>
      <c r="K5" s="103"/>
      <c r="L5" s="103"/>
      <c r="M5" s="103"/>
      <c r="N5" s="103"/>
      <c r="O5" s="103"/>
      <c r="P5" s="103"/>
      <c r="Q5" s="103"/>
      <c r="R5" s="104"/>
      <c r="S5" s="104"/>
      <c r="T5" s="103"/>
      <c r="U5" s="103"/>
      <c r="V5" s="105">
        <f t="shared" ref="V5:V68" si="0">SUM(C5:U5)</f>
        <v>0</v>
      </c>
      <c r="W5" s="103">
        <f t="shared" ref="W5:W68" si="1">B5-V5</f>
        <v>0</v>
      </c>
      <c r="X5" s="36" t="str">
        <f t="shared" ref="X5:X68" si="2">IF(OR(B5&lt;&gt;SUM(V5,W5),W5&lt;0),"EQUILIBRAR","OK")</f>
        <v>OK</v>
      </c>
    </row>
    <row r="6" spans="1:24" ht="18" customHeight="1">
      <c r="A6" s="6" t="s">
        <v>73</v>
      </c>
      <c r="B6" s="102">
        <f>SUMIF(Atividade_Pessoal_Auxílio!$A:$A,'Programa de Metas 2021-2024'!$A6,Atividade_Pessoal_Auxílio!$G:$G)+SUMIF(Projeto!$A:$A,'Programa de Metas 2021-2024'!$A6,Projeto!$G:$G)</f>
        <v>4715581</v>
      </c>
      <c r="C6" s="106"/>
      <c r="D6" s="106"/>
      <c r="E6" s="106"/>
      <c r="F6" s="106"/>
      <c r="G6" s="106"/>
      <c r="H6" s="106"/>
      <c r="I6" s="106"/>
      <c r="J6" s="106"/>
      <c r="K6" s="106"/>
      <c r="L6" s="106"/>
      <c r="M6" s="106"/>
      <c r="N6" s="106"/>
      <c r="O6" s="106"/>
      <c r="P6" s="106"/>
      <c r="Q6" s="106"/>
      <c r="R6" s="107"/>
      <c r="S6" s="107"/>
      <c r="T6" s="106"/>
      <c r="U6" s="106"/>
      <c r="V6" s="108">
        <f t="shared" si="0"/>
        <v>0</v>
      </c>
      <c r="W6" s="103">
        <f t="shared" si="1"/>
        <v>4715581</v>
      </c>
      <c r="X6" s="36" t="str">
        <f t="shared" si="2"/>
        <v>OK</v>
      </c>
    </row>
    <row r="7" spans="1:24" ht="18" customHeight="1">
      <c r="A7" s="6" t="s">
        <v>77</v>
      </c>
      <c r="B7" s="102">
        <f>SUMIF(Atividade_Pessoal_Auxílio!$A:$A,'Programa de Metas 2021-2024'!$A7,Atividade_Pessoal_Auxílio!$G:$G)+SUMIF(Projeto!$A:$A,'Programa de Metas 2021-2024'!$A7,Projeto!$G:$G)</f>
        <v>247778</v>
      </c>
      <c r="C7" s="106"/>
      <c r="D7" s="106"/>
      <c r="E7" s="106"/>
      <c r="F7" s="106"/>
      <c r="G7" s="106"/>
      <c r="H7" s="106"/>
      <c r="I7" s="106"/>
      <c r="J7" s="106"/>
      <c r="K7" s="106"/>
      <c r="L7" s="106"/>
      <c r="M7" s="106"/>
      <c r="N7" s="106"/>
      <c r="O7" s="106"/>
      <c r="P7" s="106"/>
      <c r="Q7" s="106"/>
      <c r="R7" s="107"/>
      <c r="S7" s="107"/>
      <c r="T7" s="106"/>
      <c r="U7" s="106"/>
      <c r="V7" s="108">
        <f t="shared" si="0"/>
        <v>0</v>
      </c>
      <c r="W7" s="103">
        <f t="shared" si="1"/>
        <v>247778</v>
      </c>
      <c r="X7" s="36" t="str">
        <f t="shared" si="2"/>
        <v>OK</v>
      </c>
    </row>
    <row r="8" spans="1:24" ht="18" customHeight="1">
      <c r="A8" s="6" t="s">
        <v>80</v>
      </c>
      <c r="B8" s="102">
        <f>SUMIF(Atividade_Pessoal_Auxílio!$A:$A,'Programa de Metas 2021-2024'!$A8,Atividade_Pessoal_Auxílio!$G:$G)+SUMIF(Projeto!$A:$A,'Programa de Metas 2021-2024'!$A8,Projeto!$G:$G)</f>
        <v>11436954</v>
      </c>
      <c r="C8" s="106"/>
      <c r="D8" s="106"/>
      <c r="E8" s="106"/>
      <c r="F8" s="106"/>
      <c r="G8" s="106"/>
      <c r="H8" s="106"/>
      <c r="I8" s="106"/>
      <c r="J8" s="106"/>
      <c r="K8" s="106"/>
      <c r="L8" s="106"/>
      <c r="M8" s="106"/>
      <c r="N8" s="106"/>
      <c r="O8" s="106"/>
      <c r="P8" s="106"/>
      <c r="Q8" s="106"/>
      <c r="R8" s="107"/>
      <c r="S8" s="107"/>
      <c r="T8" s="106"/>
      <c r="U8" s="106"/>
      <c r="V8" s="108">
        <f t="shared" si="0"/>
        <v>0</v>
      </c>
      <c r="W8" s="103">
        <f t="shared" si="1"/>
        <v>11436954</v>
      </c>
      <c r="X8" s="36" t="str">
        <f t="shared" si="2"/>
        <v>OK</v>
      </c>
    </row>
    <row r="9" spans="1:24" ht="18" customHeight="1">
      <c r="A9" s="6" t="s">
        <v>82</v>
      </c>
      <c r="B9" s="102">
        <f>SUMIF(Atividade_Pessoal_Auxílio!$A:$A,'Programa de Metas 2021-2024'!$A9,Atividade_Pessoal_Auxílio!$G:$G)+SUMIF(Projeto!$A:$A,'Programa de Metas 2021-2024'!$A9,Projeto!$G:$G)</f>
        <v>11619936</v>
      </c>
      <c r="C9" s="106"/>
      <c r="D9" s="106"/>
      <c r="E9" s="106"/>
      <c r="F9" s="106"/>
      <c r="G9" s="106"/>
      <c r="H9" s="106"/>
      <c r="I9" s="106"/>
      <c r="J9" s="106"/>
      <c r="K9" s="106"/>
      <c r="L9" s="106"/>
      <c r="M9" s="106"/>
      <c r="N9" s="106"/>
      <c r="O9" s="106"/>
      <c r="P9" s="106"/>
      <c r="Q9" s="106"/>
      <c r="R9" s="107"/>
      <c r="S9" s="107"/>
      <c r="T9" s="106"/>
      <c r="U9" s="106"/>
      <c r="V9" s="108">
        <f t="shared" si="0"/>
        <v>0</v>
      </c>
      <c r="W9" s="103">
        <f t="shared" si="1"/>
        <v>11619936</v>
      </c>
      <c r="X9" s="36" t="str">
        <f t="shared" si="2"/>
        <v>OK</v>
      </c>
    </row>
    <row r="10" spans="1:24" ht="18" customHeight="1">
      <c r="A10" s="6" t="s">
        <v>84</v>
      </c>
      <c r="B10" s="102">
        <f>SUMIF(Atividade_Pessoal_Auxílio!$A:$A,'Programa de Metas 2021-2024'!$A10,Atividade_Pessoal_Auxílio!$G:$G)+SUMIF(Projeto!$A:$A,'Programa de Metas 2021-2024'!$A10,Projeto!$G:$G)</f>
        <v>61215000</v>
      </c>
      <c r="C10" s="106"/>
      <c r="D10" s="106"/>
      <c r="E10" s="106"/>
      <c r="F10" s="106"/>
      <c r="G10" s="106"/>
      <c r="H10" s="106"/>
      <c r="I10" s="106"/>
      <c r="J10" s="106"/>
      <c r="K10" s="106"/>
      <c r="L10" s="106"/>
      <c r="M10" s="106"/>
      <c r="N10" s="106"/>
      <c r="O10" s="106"/>
      <c r="P10" s="106"/>
      <c r="Q10" s="106"/>
      <c r="R10" s="107"/>
      <c r="S10" s="107"/>
      <c r="T10" s="106"/>
      <c r="U10" s="106"/>
      <c r="V10" s="108">
        <f t="shared" si="0"/>
        <v>0</v>
      </c>
      <c r="W10" s="103">
        <f t="shared" si="1"/>
        <v>61215000</v>
      </c>
      <c r="X10" s="36" t="str">
        <f t="shared" si="2"/>
        <v>OK</v>
      </c>
    </row>
    <row r="11" spans="1:24" ht="18" customHeight="1">
      <c r="A11" s="6" t="s">
        <v>87</v>
      </c>
      <c r="B11" s="102">
        <f>SUMIF(Atividade_Pessoal_Auxílio!$A:$A,'Programa de Metas 2021-2024'!$A11,Atividade_Pessoal_Auxílio!$G:$G)+SUMIF(Projeto!$A:$A,'Programa de Metas 2021-2024'!$A11,Projeto!$G:$G)</f>
        <v>1000</v>
      </c>
      <c r="C11" s="106"/>
      <c r="D11" s="106"/>
      <c r="E11" s="106"/>
      <c r="F11" s="106"/>
      <c r="G11" s="106"/>
      <c r="H11" s="106"/>
      <c r="I11" s="106"/>
      <c r="J11" s="106"/>
      <c r="K11" s="106"/>
      <c r="L11" s="106"/>
      <c r="M11" s="106"/>
      <c r="N11" s="106"/>
      <c r="O11" s="106"/>
      <c r="P11" s="106"/>
      <c r="Q11" s="106"/>
      <c r="R11" s="107"/>
      <c r="S11" s="107"/>
      <c r="T11" s="106"/>
      <c r="U11" s="106"/>
      <c r="V11" s="108">
        <f t="shared" si="0"/>
        <v>0</v>
      </c>
      <c r="W11" s="103">
        <f t="shared" si="1"/>
        <v>1000</v>
      </c>
      <c r="X11" s="36" t="str">
        <f t="shared" si="2"/>
        <v>OK</v>
      </c>
    </row>
    <row r="12" spans="1:24" ht="18" customHeight="1">
      <c r="A12" s="6" t="s">
        <v>89</v>
      </c>
      <c r="B12" s="102">
        <f>SUMIF(Atividade_Pessoal_Auxílio!$A:$A,'Programa de Metas 2021-2024'!$A12,Atividade_Pessoal_Auxílio!$G:$G)+SUMIF(Projeto!$A:$A,'Programa de Metas 2021-2024'!$A12,Projeto!$G:$G)</f>
        <v>1000</v>
      </c>
      <c r="C12" s="106"/>
      <c r="D12" s="106"/>
      <c r="E12" s="106"/>
      <c r="F12" s="106"/>
      <c r="G12" s="106"/>
      <c r="H12" s="106"/>
      <c r="I12" s="106"/>
      <c r="J12" s="106"/>
      <c r="K12" s="106"/>
      <c r="L12" s="106"/>
      <c r="M12" s="106"/>
      <c r="N12" s="106"/>
      <c r="O12" s="106"/>
      <c r="P12" s="106"/>
      <c r="Q12" s="106"/>
      <c r="R12" s="107"/>
      <c r="S12" s="107"/>
      <c r="T12" s="106"/>
      <c r="U12" s="106"/>
      <c r="V12" s="108">
        <f t="shared" si="0"/>
        <v>0</v>
      </c>
      <c r="W12" s="103">
        <f t="shared" si="1"/>
        <v>1000</v>
      </c>
      <c r="X12" s="36" t="str">
        <f t="shared" si="2"/>
        <v>OK</v>
      </c>
    </row>
    <row r="13" spans="1:24" ht="18" customHeight="1">
      <c r="A13" s="6" t="s">
        <v>90</v>
      </c>
      <c r="B13" s="102">
        <f>SUMIF(Atividade_Pessoal_Auxílio!$A:$A,'Programa de Metas 2021-2024'!$A13,Atividade_Pessoal_Auxílio!$G:$G)+SUMIF(Projeto!$A:$A,'Programa de Metas 2021-2024'!$A13,Projeto!$G:$G)</f>
        <v>2526900</v>
      </c>
      <c r="C13" s="106"/>
      <c r="D13" s="106"/>
      <c r="E13" s="106"/>
      <c r="F13" s="106"/>
      <c r="G13" s="106"/>
      <c r="H13" s="106"/>
      <c r="I13" s="106"/>
      <c r="J13" s="106"/>
      <c r="K13" s="106"/>
      <c r="L13" s="106"/>
      <c r="M13" s="106"/>
      <c r="N13" s="106"/>
      <c r="O13" s="106"/>
      <c r="P13" s="106"/>
      <c r="Q13" s="106"/>
      <c r="R13" s="107"/>
      <c r="S13" s="107"/>
      <c r="T13" s="106"/>
      <c r="U13" s="106"/>
      <c r="V13" s="108">
        <f t="shared" si="0"/>
        <v>0</v>
      </c>
      <c r="W13" s="103">
        <f t="shared" si="1"/>
        <v>2526900</v>
      </c>
      <c r="X13" s="36" t="str">
        <f t="shared" si="2"/>
        <v>OK</v>
      </c>
    </row>
    <row r="14" spans="1:24" ht="18" customHeight="1">
      <c r="A14" s="6" t="s">
        <v>92</v>
      </c>
      <c r="B14" s="102">
        <f>SUMIF(Atividade_Pessoal_Auxílio!$A:$A,'Programa de Metas 2021-2024'!$A14,Atividade_Pessoal_Auxílio!$G:$G)+SUMIF(Projeto!$A:$A,'Programa de Metas 2021-2024'!$A14,Projeto!$G:$G)</f>
        <v>126877367</v>
      </c>
      <c r="C14" s="106"/>
      <c r="D14" s="106"/>
      <c r="E14" s="106"/>
      <c r="F14" s="106"/>
      <c r="G14" s="106"/>
      <c r="H14" s="106"/>
      <c r="I14" s="106"/>
      <c r="J14" s="106"/>
      <c r="K14" s="106"/>
      <c r="L14" s="106"/>
      <c r="M14" s="106"/>
      <c r="N14" s="106"/>
      <c r="O14" s="106"/>
      <c r="P14" s="106"/>
      <c r="Q14" s="106"/>
      <c r="R14" s="107"/>
      <c r="S14" s="107"/>
      <c r="T14" s="106"/>
      <c r="U14" s="106"/>
      <c r="V14" s="108">
        <f t="shared" si="0"/>
        <v>0</v>
      </c>
      <c r="W14" s="103">
        <f t="shared" si="1"/>
        <v>126877367</v>
      </c>
      <c r="X14" s="36" t="str">
        <f t="shared" si="2"/>
        <v>OK</v>
      </c>
    </row>
    <row r="15" spans="1:24" ht="18" customHeight="1">
      <c r="A15" s="6" t="s">
        <v>95</v>
      </c>
      <c r="B15" s="102">
        <f>SUMIF(Atividade_Pessoal_Auxílio!$A:$A,'Programa de Metas 2021-2024'!$A15,Atividade_Pessoal_Auxílio!$G:$G)+SUMIF(Projeto!$A:$A,'Programa de Metas 2021-2024'!$A15,Projeto!$G:$G)</f>
        <v>101045417</v>
      </c>
      <c r="C15" s="106"/>
      <c r="D15" s="106"/>
      <c r="E15" s="106"/>
      <c r="F15" s="106"/>
      <c r="G15" s="106"/>
      <c r="H15" s="106"/>
      <c r="I15" s="106"/>
      <c r="J15" s="106"/>
      <c r="K15" s="106"/>
      <c r="L15" s="106"/>
      <c r="M15" s="106"/>
      <c r="N15" s="106"/>
      <c r="O15" s="106"/>
      <c r="P15" s="106"/>
      <c r="Q15" s="106"/>
      <c r="R15" s="107"/>
      <c r="S15" s="107"/>
      <c r="T15" s="106"/>
      <c r="U15" s="106"/>
      <c r="V15" s="108">
        <f t="shared" si="0"/>
        <v>0</v>
      </c>
      <c r="W15" s="103">
        <f t="shared" si="1"/>
        <v>101045417</v>
      </c>
      <c r="X15" s="36" t="str">
        <f t="shared" si="2"/>
        <v>OK</v>
      </c>
    </row>
    <row r="16" spans="1:24" ht="18" customHeight="1">
      <c r="A16" s="6" t="s">
        <v>98</v>
      </c>
      <c r="B16" s="102">
        <f>SUMIF(Atividade_Pessoal_Auxílio!$A:$A,'Programa de Metas 2021-2024'!$A16,Atividade_Pessoal_Auxílio!$G:$G)+SUMIF(Projeto!$A:$A,'Programa de Metas 2021-2024'!$A16,Projeto!$G:$G)</f>
        <v>98315203</v>
      </c>
      <c r="C16" s="106"/>
      <c r="D16" s="106"/>
      <c r="E16" s="106"/>
      <c r="F16" s="106"/>
      <c r="G16" s="106"/>
      <c r="H16" s="106"/>
      <c r="I16" s="106"/>
      <c r="J16" s="106"/>
      <c r="K16" s="106"/>
      <c r="L16" s="106"/>
      <c r="M16" s="106"/>
      <c r="N16" s="106"/>
      <c r="O16" s="106"/>
      <c r="P16" s="106"/>
      <c r="Q16" s="106"/>
      <c r="R16" s="107"/>
      <c r="S16" s="107"/>
      <c r="T16" s="106"/>
      <c r="U16" s="106"/>
      <c r="V16" s="108">
        <f t="shared" si="0"/>
        <v>0</v>
      </c>
      <c r="W16" s="103">
        <f t="shared" si="1"/>
        <v>98315203</v>
      </c>
      <c r="X16" s="36" t="str">
        <f t="shared" si="2"/>
        <v>OK</v>
      </c>
    </row>
    <row r="17" spans="1:24" ht="18" customHeight="1">
      <c r="A17" s="6" t="s">
        <v>101</v>
      </c>
      <c r="B17" s="102">
        <f>SUMIF(Atividade_Pessoal_Auxílio!$A:$A,'Programa de Metas 2021-2024'!$A17,Atividade_Pessoal_Auxílio!$G:$G)+SUMIF(Projeto!$A:$A,'Programa de Metas 2021-2024'!$A17,Projeto!$G:$G)</f>
        <v>488051929</v>
      </c>
      <c r="C17" s="106"/>
      <c r="D17" s="106"/>
      <c r="E17" s="106"/>
      <c r="F17" s="106"/>
      <c r="G17" s="106"/>
      <c r="H17" s="106"/>
      <c r="I17" s="106"/>
      <c r="J17" s="106"/>
      <c r="K17" s="106"/>
      <c r="L17" s="106"/>
      <c r="M17" s="106"/>
      <c r="N17" s="106"/>
      <c r="O17" s="106"/>
      <c r="P17" s="106"/>
      <c r="Q17" s="106"/>
      <c r="R17" s="107"/>
      <c r="S17" s="107"/>
      <c r="T17" s="106"/>
      <c r="U17" s="106"/>
      <c r="V17" s="108">
        <f t="shared" si="0"/>
        <v>0</v>
      </c>
      <c r="W17" s="103">
        <f t="shared" si="1"/>
        <v>488051929</v>
      </c>
      <c r="X17" s="36" t="str">
        <f t="shared" si="2"/>
        <v>OK</v>
      </c>
    </row>
    <row r="18" spans="1:24" ht="18" customHeight="1">
      <c r="A18" s="6" t="s">
        <v>104</v>
      </c>
      <c r="B18" s="102">
        <f>SUMIF(Atividade_Pessoal_Auxílio!$A:$A,'Programa de Metas 2021-2024'!$A18,Atividade_Pessoal_Auxílio!$G:$G)+SUMIF(Projeto!$A:$A,'Programa de Metas 2021-2024'!$A18,Projeto!$G:$G)</f>
        <v>427212194</v>
      </c>
      <c r="C18" s="106"/>
      <c r="D18" s="106"/>
      <c r="E18" s="106"/>
      <c r="F18" s="106"/>
      <c r="G18" s="106"/>
      <c r="H18" s="106"/>
      <c r="I18" s="106"/>
      <c r="J18" s="106"/>
      <c r="K18" s="106"/>
      <c r="L18" s="106"/>
      <c r="M18" s="106"/>
      <c r="N18" s="106"/>
      <c r="O18" s="106"/>
      <c r="P18" s="106"/>
      <c r="Q18" s="106"/>
      <c r="R18" s="107"/>
      <c r="S18" s="107"/>
      <c r="T18" s="106"/>
      <c r="U18" s="106"/>
      <c r="V18" s="108">
        <f t="shared" si="0"/>
        <v>0</v>
      </c>
      <c r="W18" s="103">
        <f t="shared" si="1"/>
        <v>427212194</v>
      </c>
      <c r="X18" s="36" t="str">
        <f t="shared" si="2"/>
        <v>OK</v>
      </c>
    </row>
    <row r="19" spans="1:24" ht="18" customHeight="1">
      <c r="A19" s="6" t="s">
        <v>107</v>
      </c>
      <c r="B19" s="102">
        <f>SUMIF(Atividade_Pessoal_Auxílio!$A:$A,'Programa de Metas 2021-2024'!$A19,Atividade_Pessoal_Auxílio!$G:$G)+SUMIF(Projeto!$A:$A,'Programa de Metas 2021-2024'!$A19,Projeto!$G:$G)</f>
        <v>24083471</v>
      </c>
      <c r="C19" s="106"/>
      <c r="D19" s="106"/>
      <c r="E19" s="106"/>
      <c r="F19" s="106"/>
      <c r="G19" s="106"/>
      <c r="H19" s="106"/>
      <c r="I19" s="106"/>
      <c r="J19" s="106"/>
      <c r="K19" s="106"/>
      <c r="L19" s="106"/>
      <c r="M19" s="106"/>
      <c r="N19" s="106"/>
      <c r="O19" s="106"/>
      <c r="P19" s="106"/>
      <c r="Q19" s="106"/>
      <c r="R19" s="107"/>
      <c r="S19" s="107"/>
      <c r="T19" s="106"/>
      <c r="U19" s="106"/>
      <c r="V19" s="108">
        <f t="shared" si="0"/>
        <v>0</v>
      </c>
      <c r="W19" s="103">
        <f t="shared" si="1"/>
        <v>24083471</v>
      </c>
      <c r="X19" s="36" t="str">
        <f t="shared" si="2"/>
        <v>OK</v>
      </c>
    </row>
    <row r="20" spans="1:24" ht="18" customHeight="1">
      <c r="A20" s="6" t="s">
        <v>110</v>
      </c>
      <c r="B20" s="102">
        <f>SUMIF(Atividade_Pessoal_Auxílio!$A:$A,'Programa de Metas 2021-2024'!$A20,Atividade_Pessoal_Auxílio!$G:$G)+SUMIF(Projeto!$A:$A,'Programa de Metas 2021-2024'!$A20,Projeto!$G:$G)</f>
        <v>11206963</v>
      </c>
      <c r="C20" s="106"/>
      <c r="D20" s="106"/>
      <c r="E20" s="106"/>
      <c r="F20" s="106"/>
      <c r="G20" s="106"/>
      <c r="H20" s="106"/>
      <c r="I20" s="106"/>
      <c r="J20" s="106"/>
      <c r="K20" s="106"/>
      <c r="L20" s="106"/>
      <c r="M20" s="106"/>
      <c r="N20" s="106"/>
      <c r="O20" s="106"/>
      <c r="P20" s="106"/>
      <c r="Q20" s="106"/>
      <c r="R20" s="107"/>
      <c r="S20" s="107"/>
      <c r="T20" s="106"/>
      <c r="U20" s="106"/>
      <c r="V20" s="108">
        <f t="shared" si="0"/>
        <v>0</v>
      </c>
      <c r="W20" s="103">
        <f t="shared" si="1"/>
        <v>11206963</v>
      </c>
      <c r="X20" s="36" t="str">
        <f t="shared" si="2"/>
        <v>OK</v>
      </c>
    </row>
    <row r="21" spans="1:24" ht="18" customHeight="1">
      <c r="A21" s="6" t="s">
        <v>112</v>
      </c>
      <c r="B21" s="102">
        <f>SUMIF(Atividade_Pessoal_Auxílio!$A:$A,'Programa de Metas 2021-2024'!$A21,Atividade_Pessoal_Auxílio!$G:$G)+SUMIF(Projeto!$A:$A,'Programa de Metas 2021-2024'!$A21,Projeto!$G:$G)</f>
        <v>812551725</v>
      </c>
      <c r="C21" s="106"/>
      <c r="D21" s="106"/>
      <c r="E21" s="106"/>
      <c r="F21" s="106"/>
      <c r="G21" s="106"/>
      <c r="H21" s="106"/>
      <c r="I21" s="106"/>
      <c r="J21" s="106"/>
      <c r="K21" s="106"/>
      <c r="L21" s="106"/>
      <c r="M21" s="106"/>
      <c r="N21" s="106"/>
      <c r="O21" s="106"/>
      <c r="P21" s="106"/>
      <c r="Q21" s="106"/>
      <c r="R21" s="107"/>
      <c r="S21" s="107"/>
      <c r="T21" s="106"/>
      <c r="U21" s="106"/>
      <c r="V21" s="108">
        <f t="shared" si="0"/>
        <v>0</v>
      </c>
      <c r="W21" s="103">
        <f t="shared" si="1"/>
        <v>812551725</v>
      </c>
      <c r="X21" s="36" t="str">
        <f t="shared" si="2"/>
        <v>OK</v>
      </c>
    </row>
    <row r="22" spans="1:24" ht="18" customHeight="1">
      <c r="A22" s="6" t="s">
        <v>115</v>
      </c>
      <c r="B22" s="102">
        <f>SUMIF(Atividade_Pessoal_Auxílio!$A:$A,'Programa de Metas 2021-2024'!$A22,Atividade_Pessoal_Auxílio!$G:$G)+SUMIF(Projeto!$A:$A,'Programa de Metas 2021-2024'!$A22,Projeto!$G:$G)</f>
        <v>11379120</v>
      </c>
      <c r="C22" s="106"/>
      <c r="D22" s="106"/>
      <c r="E22" s="106"/>
      <c r="F22" s="106"/>
      <c r="G22" s="106"/>
      <c r="H22" s="106"/>
      <c r="I22" s="106"/>
      <c r="J22" s="106"/>
      <c r="K22" s="106"/>
      <c r="L22" s="106"/>
      <c r="M22" s="106"/>
      <c r="N22" s="106"/>
      <c r="O22" s="106"/>
      <c r="P22" s="106"/>
      <c r="Q22" s="106"/>
      <c r="R22" s="107"/>
      <c r="S22" s="107"/>
      <c r="T22" s="106"/>
      <c r="U22" s="106"/>
      <c r="V22" s="108">
        <f t="shared" si="0"/>
        <v>0</v>
      </c>
      <c r="W22" s="103">
        <f t="shared" si="1"/>
        <v>11379120</v>
      </c>
      <c r="X22" s="36" t="str">
        <f t="shared" si="2"/>
        <v>OK</v>
      </c>
    </row>
    <row r="23" spans="1:24" ht="18" customHeight="1">
      <c r="A23" s="6" t="s">
        <v>117</v>
      </c>
      <c r="B23" s="102">
        <f>SUMIF(Atividade_Pessoal_Auxílio!$A:$A,'Programa de Metas 2021-2024'!$A23,Atividade_Pessoal_Auxílio!$G:$G)+SUMIF(Projeto!$A:$A,'Programa de Metas 2021-2024'!$A23,Projeto!$G:$G)</f>
        <v>9812000</v>
      </c>
      <c r="C23" s="106"/>
      <c r="D23" s="106"/>
      <c r="E23" s="106"/>
      <c r="F23" s="106"/>
      <c r="G23" s="106"/>
      <c r="H23" s="106"/>
      <c r="I23" s="106"/>
      <c r="J23" s="106"/>
      <c r="K23" s="106"/>
      <c r="L23" s="106"/>
      <c r="M23" s="106"/>
      <c r="N23" s="106"/>
      <c r="O23" s="106"/>
      <c r="P23" s="106"/>
      <c r="Q23" s="106"/>
      <c r="R23" s="107"/>
      <c r="S23" s="107"/>
      <c r="T23" s="106"/>
      <c r="U23" s="106"/>
      <c r="V23" s="108">
        <f t="shared" si="0"/>
        <v>0</v>
      </c>
      <c r="W23" s="103">
        <f t="shared" si="1"/>
        <v>9812000</v>
      </c>
      <c r="X23" s="36" t="str">
        <f t="shared" si="2"/>
        <v>OK</v>
      </c>
    </row>
    <row r="24" spans="1:24" ht="18" customHeight="1">
      <c r="A24" s="6" t="s">
        <v>119</v>
      </c>
      <c r="B24" s="102">
        <f>SUMIF(Atividade_Pessoal_Auxílio!$A:$A,'Programa de Metas 2021-2024'!$A24,Atividade_Pessoal_Auxílio!$G:$G)+SUMIF(Projeto!$A:$A,'Programa de Metas 2021-2024'!$A24,Projeto!$G:$G)</f>
        <v>30933255</v>
      </c>
      <c r="C24" s="106"/>
      <c r="D24" s="106"/>
      <c r="E24" s="106"/>
      <c r="F24" s="106"/>
      <c r="G24" s="106"/>
      <c r="H24" s="106"/>
      <c r="I24" s="106"/>
      <c r="J24" s="106"/>
      <c r="K24" s="106"/>
      <c r="L24" s="106"/>
      <c r="M24" s="106"/>
      <c r="N24" s="106"/>
      <c r="O24" s="106"/>
      <c r="P24" s="106"/>
      <c r="Q24" s="106"/>
      <c r="R24" s="107"/>
      <c r="S24" s="107"/>
      <c r="T24" s="106"/>
      <c r="U24" s="106"/>
      <c r="V24" s="108">
        <f t="shared" si="0"/>
        <v>0</v>
      </c>
      <c r="W24" s="103">
        <f t="shared" si="1"/>
        <v>30933255</v>
      </c>
      <c r="X24" s="36" t="str">
        <f t="shared" si="2"/>
        <v>OK</v>
      </c>
    </row>
    <row r="25" spans="1:24" ht="18" customHeight="1">
      <c r="A25" s="6" t="s">
        <v>121</v>
      </c>
      <c r="B25" s="102">
        <f>SUMIF(Atividade_Pessoal_Auxílio!$A:$A,'Programa de Metas 2021-2024'!$A25,Atividade_Pessoal_Auxílio!$G:$G)+SUMIF(Projeto!$A:$A,'Programa de Metas 2021-2024'!$A25,Projeto!$G:$G)</f>
        <v>357616405</v>
      </c>
      <c r="C25" s="106"/>
      <c r="D25" s="106"/>
      <c r="E25" s="106"/>
      <c r="F25" s="106"/>
      <c r="G25" s="106"/>
      <c r="H25" s="106"/>
      <c r="I25" s="106"/>
      <c r="J25" s="106"/>
      <c r="K25" s="106"/>
      <c r="L25" s="106"/>
      <c r="M25" s="106"/>
      <c r="N25" s="106"/>
      <c r="O25" s="106"/>
      <c r="P25" s="106"/>
      <c r="Q25" s="106"/>
      <c r="R25" s="107"/>
      <c r="S25" s="107"/>
      <c r="T25" s="106"/>
      <c r="U25" s="106"/>
      <c r="V25" s="108">
        <f t="shared" si="0"/>
        <v>0</v>
      </c>
      <c r="W25" s="103">
        <f t="shared" si="1"/>
        <v>357616405</v>
      </c>
      <c r="X25" s="36" t="str">
        <f t="shared" si="2"/>
        <v>OK</v>
      </c>
    </row>
    <row r="26" spans="1:24" ht="18" customHeight="1">
      <c r="A26" s="6" t="s">
        <v>123</v>
      </c>
      <c r="B26" s="102">
        <f>SUMIF(Atividade_Pessoal_Auxílio!$A:$A,'Programa de Metas 2021-2024'!$A26,Atividade_Pessoal_Auxílio!$G:$G)+SUMIF(Projeto!$A:$A,'Programa de Metas 2021-2024'!$A26,Projeto!$G:$G)</f>
        <v>2120000</v>
      </c>
      <c r="C26" s="106"/>
      <c r="D26" s="106"/>
      <c r="E26" s="106"/>
      <c r="F26" s="106"/>
      <c r="G26" s="106"/>
      <c r="H26" s="106"/>
      <c r="I26" s="106"/>
      <c r="J26" s="106"/>
      <c r="K26" s="106"/>
      <c r="L26" s="106"/>
      <c r="M26" s="106"/>
      <c r="N26" s="106"/>
      <c r="O26" s="106"/>
      <c r="P26" s="106"/>
      <c r="Q26" s="106"/>
      <c r="R26" s="107"/>
      <c r="S26" s="107"/>
      <c r="T26" s="106"/>
      <c r="U26" s="106"/>
      <c r="V26" s="108">
        <f t="shared" si="0"/>
        <v>0</v>
      </c>
      <c r="W26" s="103">
        <f t="shared" si="1"/>
        <v>2120000</v>
      </c>
      <c r="X26" s="36" t="str">
        <f t="shared" si="2"/>
        <v>OK</v>
      </c>
    </row>
    <row r="27" spans="1:24" ht="18" customHeight="1">
      <c r="A27" s="6" t="s">
        <v>125</v>
      </c>
      <c r="B27" s="102">
        <f>SUMIF(Atividade_Pessoal_Auxílio!$A:$A,'Programa de Metas 2021-2024'!$A27,Atividade_Pessoal_Auxílio!$G:$G)+SUMIF(Projeto!$A:$A,'Programa de Metas 2021-2024'!$A27,Projeto!$G:$G)</f>
        <v>1133500</v>
      </c>
      <c r="C27" s="106"/>
      <c r="D27" s="106"/>
      <c r="E27" s="106"/>
      <c r="F27" s="106"/>
      <c r="G27" s="106"/>
      <c r="H27" s="106"/>
      <c r="I27" s="106"/>
      <c r="J27" s="106"/>
      <c r="K27" s="106"/>
      <c r="L27" s="106"/>
      <c r="M27" s="106"/>
      <c r="N27" s="106"/>
      <c r="O27" s="106"/>
      <c r="P27" s="106"/>
      <c r="Q27" s="106"/>
      <c r="R27" s="107"/>
      <c r="S27" s="107"/>
      <c r="T27" s="106"/>
      <c r="U27" s="106"/>
      <c r="V27" s="108">
        <f t="shared" si="0"/>
        <v>0</v>
      </c>
      <c r="W27" s="103">
        <f t="shared" si="1"/>
        <v>1133500</v>
      </c>
      <c r="X27" s="36" t="str">
        <f t="shared" si="2"/>
        <v>OK</v>
      </c>
    </row>
    <row r="28" spans="1:24" ht="18" customHeight="1">
      <c r="A28" s="6" t="s">
        <v>127</v>
      </c>
      <c r="B28" s="102">
        <f>SUMIF(Atividade_Pessoal_Auxílio!$A:$A,'Programa de Metas 2021-2024'!$A28,Atividade_Pessoal_Auxílio!$G:$G)+SUMIF(Projeto!$A:$A,'Programa de Metas 2021-2024'!$A28,Projeto!$G:$G)</f>
        <v>176847753</v>
      </c>
      <c r="C28" s="106"/>
      <c r="D28" s="106"/>
      <c r="E28" s="106"/>
      <c r="F28" s="106"/>
      <c r="G28" s="106"/>
      <c r="H28" s="106"/>
      <c r="I28" s="106"/>
      <c r="J28" s="106"/>
      <c r="K28" s="106"/>
      <c r="L28" s="106"/>
      <c r="M28" s="106"/>
      <c r="N28" s="106"/>
      <c r="O28" s="106"/>
      <c r="P28" s="106"/>
      <c r="Q28" s="106"/>
      <c r="R28" s="107"/>
      <c r="S28" s="107"/>
      <c r="T28" s="106"/>
      <c r="U28" s="106"/>
      <c r="V28" s="108">
        <f t="shared" si="0"/>
        <v>0</v>
      </c>
      <c r="W28" s="103">
        <f t="shared" si="1"/>
        <v>176847753</v>
      </c>
      <c r="X28" s="36" t="str">
        <f t="shared" si="2"/>
        <v>OK</v>
      </c>
    </row>
    <row r="29" spans="1:24" ht="18" customHeight="1">
      <c r="A29" s="6" t="s">
        <v>130</v>
      </c>
      <c r="B29" s="102">
        <f>SUMIF(Atividade_Pessoal_Auxílio!$A:$A,'Programa de Metas 2021-2024'!$A29,Atividade_Pessoal_Auxílio!$G:$G)+SUMIF(Projeto!$A:$A,'Programa de Metas 2021-2024'!$A29,Projeto!$G:$G)</f>
        <v>16480404</v>
      </c>
      <c r="C29" s="106"/>
      <c r="D29" s="106"/>
      <c r="E29" s="106"/>
      <c r="F29" s="106"/>
      <c r="G29" s="106"/>
      <c r="H29" s="106"/>
      <c r="I29" s="106"/>
      <c r="J29" s="106"/>
      <c r="K29" s="106"/>
      <c r="L29" s="106"/>
      <c r="M29" s="106"/>
      <c r="N29" s="106"/>
      <c r="O29" s="106"/>
      <c r="P29" s="106"/>
      <c r="Q29" s="106"/>
      <c r="R29" s="107"/>
      <c r="S29" s="107"/>
      <c r="T29" s="106"/>
      <c r="U29" s="106"/>
      <c r="V29" s="108">
        <f t="shared" si="0"/>
        <v>0</v>
      </c>
      <c r="W29" s="103">
        <f t="shared" si="1"/>
        <v>16480404</v>
      </c>
      <c r="X29" s="36" t="str">
        <f t="shared" si="2"/>
        <v>OK</v>
      </c>
    </row>
    <row r="30" spans="1:24" ht="18" customHeight="1">
      <c r="A30" s="6" t="s">
        <v>133</v>
      </c>
      <c r="B30" s="102">
        <f>SUMIF(Atividade_Pessoal_Auxílio!$A:$A,'Programa de Metas 2021-2024'!$A30,Atividade_Pessoal_Auxílio!$G:$G)+SUMIF(Projeto!$A:$A,'Programa de Metas 2021-2024'!$A30,Projeto!$G:$G)</f>
        <v>1000</v>
      </c>
      <c r="C30" s="106"/>
      <c r="D30" s="106"/>
      <c r="E30" s="106"/>
      <c r="F30" s="106"/>
      <c r="G30" s="106"/>
      <c r="H30" s="106"/>
      <c r="I30" s="106"/>
      <c r="J30" s="106"/>
      <c r="K30" s="106"/>
      <c r="L30" s="106"/>
      <c r="M30" s="106"/>
      <c r="N30" s="106"/>
      <c r="O30" s="106"/>
      <c r="P30" s="106"/>
      <c r="Q30" s="106"/>
      <c r="R30" s="107"/>
      <c r="S30" s="107"/>
      <c r="T30" s="106"/>
      <c r="U30" s="106"/>
      <c r="V30" s="108">
        <f t="shared" si="0"/>
        <v>0</v>
      </c>
      <c r="W30" s="103">
        <f t="shared" si="1"/>
        <v>1000</v>
      </c>
      <c r="X30" s="36" t="str">
        <f t="shared" si="2"/>
        <v>OK</v>
      </c>
    </row>
    <row r="31" spans="1:24" ht="18" customHeight="1">
      <c r="A31" s="6" t="s">
        <v>134</v>
      </c>
      <c r="B31" s="102">
        <f>SUMIF(Atividade_Pessoal_Auxílio!$A:$A,'Programa de Metas 2021-2024'!$A31,Atividade_Pessoal_Auxílio!$G:$G)+SUMIF(Projeto!$A:$A,'Programa de Metas 2021-2024'!$A31,Projeto!$G:$G)</f>
        <v>14040000</v>
      </c>
      <c r="C31" s="106"/>
      <c r="D31" s="106"/>
      <c r="E31" s="106"/>
      <c r="F31" s="106"/>
      <c r="G31" s="106"/>
      <c r="H31" s="106"/>
      <c r="I31" s="106"/>
      <c r="J31" s="106"/>
      <c r="K31" s="106"/>
      <c r="L31" s="106"/>
      <c r="M31" s="106"/>
      <c r="N31" s="106"/>
      <c r="O31" s="106"/>
      <c r="P31" s="106"/>
      <c r="Q31" s="106"/>
      <c r="R31" s="107"/>
      <c r="S31" s="107"/>
      <c r="T31" s="106"/>
      <c r="U31" s="106"/>
      <c r="V31" s="108">
        <f t="shared" si="0"/>
        <v>0</v>
      </c>
      <c r="W31" s="103">
        <f t="shared" si="1"/>
        <v>14040000</v>
      </c>
      <c r="X31" s="36" t="str">
        <f t="shared" si="2"/>
        <v>OK</v>
      </c>
    </row>
    <row r="32" spans="1:24" ht="18" customHeight="1">
      <c r="A32" s="6" t="s">
        <v>136</v>
      </c>
      <c r="B32" s="102">
        <f>SUMIF(Atividade_Pessoal_Auxílio!$A:$A,'Programa de Metas 2021-2024'!$A32,Atividade_Pessoal_Auxílio!$G:$G)+SUMIF(Projeto!$A:$A,'Programa de Metas 2021-2024'!$A32,Projeto!$G:$G)</f>
        <v>35159090</v>
      </c>
      <c r="C32" s="106"/>
      <c r="D32" s="106"/>
      <c r="E32" s="106"/>
      <c r="F32" s="106"/>
      <c r="G32" s="106"/>
      <c r="H32" s="106"/>
      <c r="I32" s="106"/>
      <c r="J32" s="106"/>
      <c r="K32" s="106"/>
      <c r="L32" s="106"/>
      <c r="M32" s="106"/>
      <c r="N32" s="106"/>
      <c r="O32" s="106"/>
      <c r="P32" s="106"/>
      <c r="Q32" s="106"/>
      <c r="R32" s="107"/>
      <c r="S32" s="107"/>
      <c r="T32" s="106"/>
      <c r="U32" s="106"/>
      <c r="V32" s="108">
        <f t="shared" si="0"/>
        <v>0</v>
      </c>
      <c r="W32" s="103">
        <f t="shared" si="1"/>
        <v>35159090</v>
      </c>
      <c r="X32" s="36" t="str">
        <f t="shared" si="2"/>
        <v>OK</v>
      </c>
    </row>
    <row r="33" spans="1:24" ht="18" customHeight="1">
      <c r="A33" s="6" t="s">
        <v>138</v>
      </c>
      <c r="B33" s="102">
        <f>SUMIF(Atividade_Pessoal_Auxílio!$A:$A,'Programa de Metas 2021-2024'!$A33,Atividade_Pessoal_Auxílio!$G:$G)+SUMIF(Projeto!$A:$A,'Programa de Metas 2021-2024'!$A33,Projeto!$G:$G)</f>
        <v>87713278</v>
      </c>
      <c r="C33" s="106"/>
      <c r="D33" s="106"/>
      <c r="E33" s="106"/>
      <c r="F33" s="106"/>
      <c r="G33" s="106"/>
      <c r="H33" s="106"/>
      <c r="I33" s="106"/>
      <c r="J33" s="106"/>
      <c r="K33" s="106"/>
      <c r="L33" s="106"/>
      <c r="M33" s="106"/>
      <c r="N33" s="106"/>
      <c r="O33" s="106"/>
      <c r="P33" s="106"/>
      <c r="Q33" s="106"/>
      <c r="R33" s="107"/>
      <c r="S33" s="107"/>
      <c r="T33" s="106"/>
      <c r="U33" s="106"/>
      <c r="V33" s="108">
        <f t="shared" si="0"/>
        <v>0</v>
      </c>
      <c r="W33" s="103">
        <f t="shared" si="1"/>
        <v>87713278</v>
      </c>
      <c r="X33" s="36" t="str">
        <f t="shared" si="2"/>
        <v>OK</v>
      </c>
    </row>
    <row r="34" spans="1:24" ht="18" customHeight="1">
      <c r="A34" s="6" t="s">
        <v>140</v>
      </c>
      <c r="B34" s="102">
        <f>SUMIF(Atividade_Pessoal_Auxílio!$A:$A,'Programa de Metas 2021-2024'!$A34,Atividade_Pessoal_Auxílio!$G:$G)+SUMIF(Projeto!$A:$A,'Programa de Metas 2021-2024'!$A34,Projeto!$G:$G)</f>
        <v>2552000</v>
      </c>
      <c r="C34" s="106"/>
      <c r="D34" s="106"/>
      <c r="E34" s="106"/>
      <c r="F34" s="106"/>
      <c r="G34" s="106"/>
      <c r="H34" s="106"/>
      <c r="I34" s="106"/>
      <c r="J34" s="106"/>
      <c r="K34" s="106"/>
      <c r="L34" s="106"/>
      <c r="M34" s="106"/>
      <c r="N34" s="106"/>
      <c r="O34" s="106"/>
      <c r="P34" s="106"/>
      <c r="Q34" s="106"/>
      <c r="R34" s="107"/>
      <c r="S34" s="107"/>
      <c r="T34" s="106"/>
      <c r="U34" s="106"/>
      <c r="V34" s="108">
        <f t="shared" si="0"/>
        <v>0</v>
      </c>
      <c r="W34" s="103">
        <f t="shared" si="1"/>
        <v>2552000</v>
      </c>
      <c r="X34" s="36" t="str">
        <f t="shared" si="2"/>
        <v>OK</v>
      </c>
    </row>
    <row r="35" spans="1:24" ht="18" customHeight="1">
      <c r="A35" s="6" t="s">
        <v>142</v>
      </c>
      <c r="B35" s="102">
        <f>SUMIF(Atividade_Pessoal_Auxílio!$A:$A,'Programa de Metas 2021-2024'!$A35,Atividade_Pessoal_Auxílio!$G:$G)+SUMIF(Projeto!$A:$A,'Programa de Metas 2021-2024'!$A35,Projeto!$G:$G)</f>
        <v>1033500</v>
      </c>
      <c r="C35" s="106"/>
      <c r="D35" s="106"/>
      <c r="E35" s="106"/>
      <c r="F35" s="106"/>
      <c r="G35" s="106"/>
      <c r="H35" s="106"/>
      <c r="I35" s="106"/>
      <c r="J35" s="106"/>
      <c r="K35" s="106"/>
      <c r="L35" s="106"/>
      <c r="M35" s="106"/>
      <c r="N35" s="106"/>
      <c r="O35" s="106"/>
      <c r="P35" s="106"/>
      <c r="Q35" s="106"/>
      <c r="R35" s="107"/>
      <c r="S35" s="107"/>
      <c r="T35" s="106"/>
      <c r="U35" s="106"/>
      <c r="V35" s="108">
        <f t="shared" si="0"/>
        <v>0</v>
      </c>
      <c r="W35" s="103">
        <f t="shared" si="1"/>
        <v>1033500</v>
      </c>
      <c r="X35" s="36" t="str">
        <f t="shared" si="2"/>
        <v>OK</v>
      </c>
    </row>
    <row r="36" spans="1:24" ht="18" customHeight="1">
      <c r="A36" s="6" t="s">
        <v>144</v>
      </c>
      <c r="B36" s="102">
        <f>SUMIF(Atividade_Pessoal_Auxílio!$A:$A,'Programa de Metas 2021-2024'!$A36,Atividade_Pessoal_Auxílio!$G:$G)+SUMIF(Projeto!$A:$A,'Programa de Metas 2021-2024'!$A36,Projeto!$G:$G)</f>
        <v>45402443</v>
      </c>
      <c r="C36" s="106"/>
      <c r="D36" s="106"/>
      <c r="E36" s="106"/>
      <c r="F36" s="106"/>
      <c r="G36" s="106"/>
      <c r="H36" s="106"/>
      <c r="I36" s="106"/>
      <c r="J36" s="106"/>
      <c r="K36" s="106"/>
      <c r="L36" s="106"/>
      <c r="M36" s="106"/>
      <c r="N36" s="106"/>
      <c r="O36" s="106"/>
      <c r="P36" s="106"/>
      <c r="Q36" s="106"/>
      <c r="R36" s="107"/>
      <c r="S36" s="107"/>
      <c r="T36" s="106"/>
      <c r="U36" s="106"/>
      <c r="V36" s="108">
        <f t="shared" si="0"/>
        <v>0</v>
      </c>
      <c r="W36" s="103">
        <f t="shared" si="1"/>
        <v>45402443</v>
      </c>
      <c r="X36" s="36" t="str">
        <f t="shared" si="2"/>
        <v>OK</v>
      </c>
    </row>
    <row r="37" spans="1:24" ht="18" customHeight="1">
      <c r="A37" s="6" t="s">
        <v>146</v>
      </c>
      <c r="B37" s="102">
        <f>SUMIF(Atividade_Pessoal_Auxílio!$A:$A,'Programa de Metas 2021-2024'!$A37,Atividade_Pessoal_Auxílio!$G:$G)+SUMIF(Projeto!$A:$A,'Programa de Metas 2021-2024'!$A37,Projeto!$G:$G)</f>
        <v>1000</v>
      </c>
      <c r="C37" s="106"/>
      <c r="D37" s="106"/>
      <c r="E37" s="106"/>
      <c r="F37" s="106"/>
      <c r="G37" s="106"/>
      <c r="H37" s="106"/>
      <c r="I37" s="106"/>
      <c r="J37" s="106"/>
      <c r="K37" s="106"/>
      <c r="L37" s="106"/>
      <c r="M37" s="106"/>
      <c r="N37" s="106"/>
      <c r="O37" s="106"/>
      <c r="P37" s="106"/>
      <c r="Q37" s="106"/>
      <c r="R37" s="107"/>
      <c r="S37" s="107"/>
      <c r="T37" s="106"/>
      <c r="U37" s="106"/>
      <c r="V37" s="108">
        <f t="shared" si="0"/>
        <v>0</v>
      </c>
      <c r="W37" s="103">
        <f t="shared" si="1"/>
        <v>1000</v>
      </c>
      <c r="X37" s="36" t="str">
        <f t="shared" si="2"/>
        <v>OK</v>
      </c>
    </row>
    <row r="38" spans="1:24" ht="18" customHeight="1">
      <c r="A38" s="6" t="s">
        <v>148</v>
      </c>
      <c r="B38" s="102">
        <f>SUMIF(Atividade_Pessoal_Auxílio!$A:$A,'Programa de Metas 2021-2024'!$A38,Atividade_Pessoal_Auxílio!$G:$G)+SUMIF(Projeto!$A:$A,'Programa de Metas 2021-2024'!$A38,Projeto!$G:$G)</f>
        <v>1000</v>
      </c>
      <c r="C38" s="106"/>
      <c r="D38" s="106"/>
      <c r="E38" s="106"/>
      <c r="F38" s="106"/>
      <c r="G38" s="106"/>
      <c r="H38" s="106"/>
      <c r="I38" s="106"/>
      <c r="J38" s="106"/>
      <c r="K38" s="106"/>
      <c r="L38" s="106"/>
      <c r="M38" s="106"/>
      <c r="N38" s="106"/>
      <c r="O38" s="106"/>
      <c r="P38" s="106"/>
      <c r="Q38" s="106"/>
      <c r="R38" s="107"/>
      <c r="S38" s="107"/>
      <c r="T38" s="106"/>
      <c r="U38" s="106"/>
      <c r="V38" s="108">
        <f t="shared" si="0"/>
        <v>0</v>
      </c>
      <c r="W38" s="103">
        <f t="shared" si="1"/>
        <v>1000</v>
      </c>
      <c r="X38" s="36" t="str">
        <f t="shared" si="2"/>
        <v>OK</v>
      </c>
    </row>
    <row r="39" spans="1:24" ht="18" customHeight="1">
      <c r="A39" s="6" t="s">
        <v>150</v>
      </c>
      <c r="B39" s="102">
        <f>SUMIF(Atividade_Pessoal_Auxílio!$A:$A,'Programa de Metas 2021-2024'!$A39,Atividade_Pessoal_Auxílio!$G:$G)+SUMIF(Projeto!$A:$A,'Programa de Metas 2021-2024'!$A39,Projeto!$G:$G)</f>
        <v>16000000</v>
      </c>
      <c r="C39" s="106"/>
      <c r="D39" s="106"/>
      <c r="E39" s="106"/>
      <c r="F39" s="106"/>
      <c r="G39" s="106"/>
      <c r="H39" s="106"/>
      <c r="I39" s="106"/>
      <c r="J39" s="106"/>
      <c r="K39" s="106"/>
      <c r="L39" s="106"/>
      <c r="M39" s="106"/>
      <c r="N39" s="106"/>
      <c r="O39" s="106"/>
      <c r="P39" s="106"/>
      <c r="Q39" s="106"/>
      <c r="R39" s="107"/>
      <c r="S39" s="107"/>
      <c r="T39" s="106"/>
      <c r="U39" s="106"/>
      <c r="V39" s="108">
        <f t="shared" si="0"/>
        <v>0</v>
      </c>
      <c r="W39" s="103">
        <f t="shared" si="1"/>
        <v>16000000</v>
      </c>
      <c r="X39" s="36" t="str">
        <f t="shared" si="2"/>
        <v>OK</v>
      </c>
    </row>
    <row r="40" spans="1:24" ht="18" customHeight="1">
      <c r="A40" s="6" t="s">
        <v>153</v>
      </c>
      <c r="B40" s="102">
        <f>SUMIF(Atividade_Pessoal_Auxílio!$A:$A,'Programa de Metas 2021-2024'!$A40,Atividade_Pessoal_Auxílio!$G:$G)+SUMIF(Projeto!$A:$A,'Programa de Metas 2021-2024'!$A40,Projeto!$G:$G)</f>
        <v>4880000</v>
      </c>
      <c r="C40" s="106"/>
      <c r="D40" s="106"/>
      <c r="E40" s="106"/>
      <c r="F40" s="106"/>
      <c r="G40" s="106"/>
      <c r="H40" s="106"/>
      <c r="I40" s="106"/>
      <c r="J40" s="106"/>
      <c r="K40" s="106"/>
      <c r="L40" s="106"/>
      <c r="M40" s="106"/>
      <c r="N40" s="106"/>
      <c r="O40" s="106"/>
      <c r="P40" s="106"/>
      <c r="Q40" s="106"/>
      <c r="R40" s="107"/>
      <c r="S40" s="107"/>
      <c r="T40" s="106"/>
      <c r="U40" s="106"/>
      <c r="V40" s="108">
        <f t="shared" si="0"/>
        <v>0</v>
      </c>
      <c r="W40" s="103">
        <f t="shared" si="1"/>
        <v>4880000</v>
      </c>
      <c r="X40" s="36" t="str">
        <f t="shared" si="2"/>
        <v>OK</v>
      </c>
    </row>
    <row r="41" spans="1:24" ht="18" customHeight="1">
      <c r="A41" s="6" t="s">
        <v>154</v>
      </c>
      <c r="B41" s="102">
        <f>SUMIF(Atividade_Pessoal_Auxílio!$A:$A,'Programa de Metas 2021-2024'!$A41,Atividade_Pessoal_Auxílio!$G:$G)+SUMIF(Projeto!$A:$A,'Programa de Metas 2021-2024'!$A41,Projeto!$G:$G)</f>
        <v>149012335</v>
      </c>
      <c r="C41" s="106"/>
      <c r="D41" s="106"/>
      <c r="E41" s="106"/>
      <c r="F41" s="106"/>
      <c r="G41" s="106"/>
      <c r="H41" s="106"/>
      <c r="I41" s="106"/>
      <c r="J41" s="106"/>
      <c r="K41" s="106"/>
      <c r="L41" s="106"/>
      <c r="M41" s="106"/>
      <c r="N41" s="106"/>
      <c r="O41" s="106"/>
      <c r="P41" s="106"/>
      <c r="Q41" s="106"/>
      <c r="R41" s="107"/>
      <c r="S41" s="107"/>
      <c r="T41" s="106"/>
      <c r="U41" s="106"/>
      <c r="V41" s="108">
        <f t="shared" si="0"/>
        <v>0</v>
      </c>
      <c r="W41" s="103">
        <f t="shared" si="1"/>
        <v>149012335</v>
      </c>
      <c r="X41" s="36" t="str">
        <f t="shared" si="2"/>
        <v>OK</v>
      </c>
    </row>
    <row r="42" spans="1:24" ht="18" customHeight="1">
      <c r="A42" s="6" t="s">
        <v>157</v>
      </c>
      <c r="B42" s="102">
        <f>SUMIF(Atividade_Pessoal_Auxílio!$A:$A,'Programa de Metas 2021-2024'!$A42,Atividade_Pessoal_Auxílio!$G:$G)+SUMIF(Projeto!$A:$A,'Programa de Metas 2021-2024'!$A42,Projeto!$G:$G)</f>
        <v>1200000</v>
      </c>
      <c r="C42" s="106"/>
      <c r="D42" s="106"/>
      <c r="E42" s="106"/>
      <c r="F42" s="106"/>
      <c r="G42" s="106"/>
      <c r="H42" s="106"/>
      <c r="I42" s="106"/>
      <c r="J42" s="106"/>
      <c r="K42" s="106"/>
      <c r="L42" s="106"/>
      <c r="M42" s="106"/>
      <c r="N42" s="106"/>
      <c r="O42" s="106"/>
      <c r="P42" s="106"/>
      <c r="Q42" s="106"/>
      <c r="R42" s="107"/>
      <c r="S42" s="107"/>
      <c r="T42" s="106"/>
      <c r="U42" s="106"/>
      <c r="V42" s="108">
        <f t="shared" si="0"/>
        <v>0</v>
      </c>
      <c r="W42" s="103">
        <f t="shared" si="1"/>
        <v>1200000</v>
      </c>
      <c r="X42" s="36" t="str">
        <f t="shared" si="2"/>
        <v>OK</v>
      </c>
    </row>
    <row r="43" spans="1:24" ht="18" customHeight="1">
      <c r="A43" s="6" t="s">
        <v>159</v>
      </c>
      <c r="B43" s="102">
        <f>SUMIF(Atividade_Pessoal_Auxílio!$A:$A,'Programa de Metas 2021-2024'!$A43,Atividade_Pessoal_Auxílio!$G:$G)+SUMIF(Projeto!$A:$A,'Programa de Metas 2021-2024'!$A43,Projeto!$G:$G)</f>
        <v>100000</v>
      </c>
      <c r="C43" s="106"/>
      <c r="D43" s="106"/>
      <c r="E43" s="106"/>
      <c r="F43" s="106"/>
      <c r="G43" s="106"/>
      <c r="H43" s="106"/>
      <c r="I43" s="106"/>
      <c r="J43" s="106"/>
      <c r="K43" s="106"/>
      <c r="L43" s="106"/>
      <c r="M43" s="106"/>
      <c r="N43" s="106"/>
      <c r="O43" s="106"/>
      <c r="P43" s="106"/>
      <c r="Q43" s="106"/>
      <c r="R43" s="107"/>
      <c r="S43" s="107"/>
      <c r="T43" s="106"/>
      <c r="U43" s="106"/>
      <c r="V43" s="108">
        <f t="shared" si="0"/>
        <v>0</v>
      </c>
      <c r="W43" s="103">
        <f t="shared" si="1"/>
        <v>100000</v>
      </c>
      <c r="X43" s="36" t="str">
        <f t="shared" si="2"/>
        <v>OK</v>
      </c>
    </row>
    <row r="44" spans="1:24" ht="18" customHeight="1">
      <c r="A44" s="6" t="s">
        <v>160</v>
      </c>
      <c r="B44" s="102">
        <f>SUMIF(Atividade_Pessoal_Auxílio!$A:$A,'Programa de Metas 2021-2024'!$A44,Atividade_Pessoal_Auxílio!$G:$G)+SUMIF(Projeto!$A:$A,'Programa de Metas 2021-2024'!$A44,Projeto!$G:$G)</f>
        <v>446508796</v>
      </c>
      <c r="C44" s="106"/>
      <c r="D44" s="106"/>
      <c r="E44" s="106"/>
      <c r="F44" s="106"/>
      <c r="G44" s="106"/>
      <c r="H44" s="106"/>
      <c r="I44" s="106"/>
      <c r="J44" s="106"/>
      <c r="K44" s="106"/>
      <c r="L44" s="106"/>
      <c r="M44" s="106"/>
      <c r="N44" s="106"/>
      <c r="O44" s="106"/>
      <c r="P44" s="106"/>
      <c r="Q44" s="106"/>
      <c r="R44" s="107"/>
      <c r="S44" s="107"/>
      <c r="T44" s="106"/>
      <c r="U44" s="106"/>
      <c r="V44" s="108">
        <f t="shared" si="0"/>
        <v>0</v>
      </c>
      <c r="W44" s="103">
        <f t="shared" si="1"/>
        <v>446508796</v>
      </c>
      <c r="X44" s="36" t="str">
        <f t="shared" si="2"/>
        <v>OK</v>
      </c>
    </row>
    <row r="45" spans="1:24" ht="18" customHeight="1">
      <c r="A45" s="6" t="s">
        <v>163</v>
      </c>
      <c r="B45" s="102">
        <f>SUMIF(Atividade_Pessoal_Auxílio!$A:$A,'Programa de Metas 2021-2024'!$A45,Atividade_Pessoal_Auxílio!$G:$G)+SUMIF(Projeto!$A:$A,'Programa de Metas 2021-2024'!$A45,Projeto!$G:$G)</f>
        <v>36352512</v>
      </c>
      <c r="C45" s="106"/>
      <c r="D45" s="106"/>
      <c r="E45" s="106"/>
      <c r="F45" s="106"/>
      <c r="G45" s="106"/>
      <c r="H45" s="106"/>
      <c r="I45" s="106"/>
      <c r="J45" s="106"/>
      <c r="K45" s="106"/>
      <c r="L45" s="106"/>
      <c r="M45" s="106"/>
      <c r="N45" s="106"/>
      <c r="O45" s="106"/>
      <c r="P45" s="106"/>
      <c r="Q45" s="106"/>
      <c r="R45" s="107"/>
      <c r="S45" s="107"/>
      <c r="T45" s="106"/>
      <c r="U45" s="106"/>
      <c r="V45" s="108">
        <f t="shared" si="0"/>
        <v>0</v>
      </c>
      <c r="W45" s="103">
        <f t="shared" si="1"/>
        <v>36352512</v>
      </c>
      <c r="X45" s="36" t="str">
        <f t="shared" si="2"/>
        <v>OK</v>
      </c>
    </row>
    <row r="46" spans="1:24" ht="18" customHeight="1">
      <c r="A46" s="6" t="s">
        <v>166</v>
      </c>
      <c r="B46" s="102">
        <f>SUMIF(Atividade_Pessoal_Auxílio!$A:$A,'Programa de Metas 2021-2024'!$A46,Atividade_Pessoal_Auxílio!$G:$G)+SUMIF(Projeto!$A:$A,'Programa de Metas 2021-2024'!$A46,Projeto!$G:$G)</f>
        <v>12090729</v>
      </c>
      <c r="C46" s="106"/>
      <c r="D46" s="106"/>
      <c r="E46" s="106"/>
      <c r="F46" s="106"/>
      <c r="G46" s="106"/>
      <c r="H46" s="106"/>
      <c r="I46" s="106"/>
      <c r="J46" s="106"/>
      <c r="K46" s="106"/>
      <c r="L46" s="106"/>
      <c r="M46" s="106"/>
      <c r="N46" s="106"/>
      <c r="O46" s="106"/>
      <c r="P46" s="106"/>
      <c r="Q46" s="106"/>
      <c r="R46" s="107"/>
      <c r="S46" s="107"/>
      <c r="T46" s="106"/>
      <c r="U46" s="106"/>
      <c r="V46" s="108">
        <f t="shared" si="0"/>
        <v>0</v>
      </c>
      <c r="W46" s="103">
        <f t="shared" si="1"/>
        <v>12090729</v>
      </c>
      <c r="X46" s="36" t="str">
        <f t="shared" si="2"/>
        <v>OK</v>
      </c>
    </row>
    <row r="47" spans="1:24" ht="18" customHeight="1">
      <c r="A47" s="6" t="s">
        <v>322</v>
      </c>
      <c r="B47" s="102">
        <f>SUMIF(Atividade_Pessoal_Auxílio!$A:$A,'Programa de Metas 2021-2024'!$A47,Atividade_Pessoal_Auxílio!$G:$G)+SUMIF(Projeto!$A:$A,'Programa de Metas 2021-2024'!$A47,Projeto!$G:$G)</f>
        <v>0</v>
      </c>
      <c r="C47" s="106"/>
      <c r="D47" s="106"/>
      <c r="E47" s="106"/>
      <c r="F47" s="106"/>
      <c r="G47" s="106"/>
      <c r="H47" s="106"/>
      <c r="I47" s="106"/>
      <c r="J47" s="106"/>
      <c r="K47" s="106"/>
      <c r="L47" s="106"/>
      <c r="M47" s="106"/>
      <c r="N47" s="106"/>
      <c r="O47" s="106"/>
      <c r="P47" s="106"/>
      <c r="Q47" s="106"/>
      <c r="R47" s="107"/>
      <c r="S47" s="107"/>
      <c r="T47" s="106"/>
      <c r="U47" s="106"/>
      <c r="V47" s="108">
        <f t="shared" si="0"/>
        <v>0</v>
      </c>
      <c r="W47" s="103">
        <f t="shared" si="1"/>
        <v>0</v>
      </c>
      <c r="X47" s="36" t="str">
        <f t="shared" si="2"/>
        <v>OK</v>
      </c>
    </row>
    <row r="48" spans="1:24" ht="18" customHeight="1">
      <c r="A48" s="6" t="s">
        <v>170</v>
      </c>
      <c r="B48" s="102">
        <f>SUMIF(Atividade_Pessoal_Auxílio!$A:$A,'Programa de Metas 2021-2024'!$A48,Atividade_Pessoal_Auxílio!$G:$G)+SUMIF(Projeto!$A:$A,'Programa de Metas 2021-2024'!$A48,Projeto!$G:$G)</f>
        <v>14320000</v>
      </c>
      <c r="C48" s="106"/>
      <c r="D48" s="106"/>
      <c r="E48" s="106"/>
      <c r="F48" s="106"/>
      <c r="G48" s="106"/>
      <c r="H48" s="106"/>
      <c r="I48" s="106"/>
      <c r="J48" s="106"/>
      <c r="K48" s="106"/>
      <c r="L48" s="106"/>
      <c r="M48" s="106"/>
      <c r="N48" s="106"/>
      <c r="O48" s="106"/>
      <c r="P48" s="106"/>
      <c r="Q48" s="106"/>
      <c r="R48" s="107"/>
      <c r="S48" s="107"/>
      <c r="T48" s="106"/>
      <c r="U48" s="106"/>
      <c r="V48" s="108">
        <f t="shared" si="0"/>
        <v>0</v>
      </c>
      <c r="W48" s="103">
        <f t="shared" si="1"/>
        <v>14320000</v>
      </c>
      <c r="X48" s="36" t="str">
        <f t="shared" si="2"/>
        <v>OK</v>
      </c>
    </row>
    <row r="49" spans="1:24" ht="18" customHeight="1">
      <c r="A49" s="6" t="s">
        <v>171</v>
      </c>
      <c r="B49" s="102">
        <f>SUMIF(Atividade_Pessoal_Auxílio!$A:$A,'Programa de Metas 2021-2024'!$A49,Atividade_Pessoal_Auxílio!$G:$G)+SUMIF(Projeto!$A:$A,'Programa de Metas 2021-2024'!$A49,Projeto!$G:$G)</f>
        <v>8000000</v>
      </c>
      <c r="C49" s="106"/>
      <c r="D49" s="106"/>
      <c r="E49" s="106"/>
      <c r="F49" s="106"/>
      <c r="G49" s="106"/>
      <c r="H49" s="106"/>
      <c r="I49" s="106"/>
      <c r="J49" s="106"/>
      <c r="K49" s="106"/>
      <c r="L49" s="106"/>
      <c r="M49" s="106"/>
      <c r="N49" s="106"/>
      <c r="O49" s="106"/>
      <c r="P49" s="106"/>
      <c r="Q49" s="106"/>
      <c r="R49" s="107"/>
      <c r="S49" s="107"/>
      <c r="T49" s="106"/>
      <c r="U49" s="106"/>
      <c r="V49" s="108">
        <f t="shared" si="0"/>
        <v>0</v>
      </c>
      <c r="W49" s="103">
        <f t="shared" si="1"/>
        <v>8000000</v>
      </c>
      <c r="X49" s="36" t="str">
        <f t="shared" si="2"/>
        <v>OK</v>
      </c>
    </row>
    <row r="50" spans="1:24" ht="18" customHeight="1">
      <c r="A50" s="6" t="s">
        <v>173</v>
      </c>
      <c r="B50" s="102">
        <f>SUMIF(Atividade_Pessoal_Auxílio!$A:$A,'Programa de Metas 2021-2024'!$A50,Atividade_Pessoal_Auxílio!$G:$G)+SUMIF(Projeto!$A:$A,'Programa de Metas 2021-2024'!$A50,Projeto!$G:$G)</f>
        <v>2400</v>
      </c>
      <c r="C50" s="106"/>
      <c r="D50" s="106"/>
      <c r="E50" s="106"/>
      <c r="F50" s="106"/>
      <c r="G50" s="106"/>
      <c r="H50" s="106"/>
      <c r="I50" s="106"/>
      <c r="J50" s="106"/>
      <c r="K50" s="106"/>
      <c r="L50" s="106"/>
      <c r="M50" s="106"/>
      <c r="N50" s="106"/>
      <c r="O50" s="106"/>
      <c r="P50" s="106"/>
      <c r="Q50" s="106"/>
      <c r="R50" s="107"/>
      <c r="S50" s="107"/>
      <c r="T50" s="106"/>
      <c r="U50" s="106"/>
      <c r="V50" s="108">
        <f t="shared" si="0"/>
        <v>0</v>
      </c>
      <c r="W50" s="103">
        <f t="shared" si="1"/>
        <v>2400</v>
      </c>
      <c r="X50" s="36" t="str">
        <f t="shared" si="2"/>
        <v>OK</v>
      </c>
    </row>
    <row r="51" spans="1:24" ht="18" customHeight="1">
      <c r="A51" s="6" t="s">
        <v>175</v>
      </c>
      <c r="B51" s="102">
        <f>SUMIF(Atividade_Pessoal_Auxílio!$A:$A,'Programa de Metas 2021-2024'!$A51,Atividade_Pessoal_Auxílio!$G:$G)+SUMIF(Projeto!$A:$A,'Programa de Metas 2021-2024'!$A51,Projeto!$G:$G)</f>
        <v>17316000</v>
      </c>
      <c r="C51" s="106"/>
      <c r="D51" s="106"/>
      <c r="E51" s="106"/>
      <c r="F51" s="106"/>
      <c r="G51" s="106"/>
      <c r="H51" s="106"/>
      <c r="I51" s="106"/>
      <c r="J51" s="106"/>
      <c r="K51" s="106"/>
      <c r="L51" s="106"/>
      <c r="M51" s="106"/>
      <c r="N51" s="106"/>
      <c r="O51" s="106"/>
      <c r="P51" s="106"/>
      <c r="Q51" s="106"/>
      <c r="R51" s="107"/>
      <c r="S51" s="107"/>
      <c r="T51" s="106"/>
      <c r="U51" s="106"/>
      <c r="V51" s="108">
        <f t="shared" si="0"/>
        <v>0</v>
      </c>
      <c r="W51" s="103">
        <f t="shared" si="1"/>
        <v>17316000</v>
      </c>
      <c r="X51" s="36" t="str">
        <f t="shared" si="2"/>
        <v>OK</v>
      </c>
    </row>
    <row r="52" spans="1:24" ht="18" customHeight="1">
      <c r="A52" s="6" t="s">
        <v>176</v>
      </c>
      <c r="B52" s="102">
        <f>SUMIF(Atividade_Pessoal_Auxílio!$A:$A,'Programa de Metas 2021-2024'!$A52,Atividade_Pessoal_Auxílio!$G:$G)+SUMIF(Projeto!$A:$A,'Programa de Metas 2021-2024'!$A52,Projeto!$G:$G)</f>
        <v>120000</v>
      </c>
      <c r="C52" s="106"/>
      <c r="D52" s="106"/>
      <c r="E52" s="106"/>
      <c r="F52" s="106"/>
      <c r="G52" s="106"/>
      <c r="H52" s="106"/>
      <c r="I52" s="106"/>
      <c r="J52" s="106"/>
      <c r="K52" s="106"/>
      <c r="L52" s="106"/>
      <c r="M52" s="106"/>
      <c r="N52" s="106"/>
      <c r="O52" s="106"/>
      <c r="P52" s="106"/>
      <c r="Q52" s="106"/>
      <c r="R52" s="107"/>
      <c r="S52" s="107"/>
      <c r="T52" s="106"/>
      <c r="U52" s="106"/>
      <c r="V52" s="108">
        <f t="shared" si="0"/>
        <v>0</v>
      </c>
      <c r="W52" s="103">
        <f t="shared" si="1"/>
        <v>120000</v>
      </c>
      <c r="X52" s="36" t="str">
        <f t="shared" si="2"/>
        <v>OK</v>
      </c>
    </row>
    <row r="53" spans="1:24" ht="18" customHeight="1">
      <c r="A53" s="6" t="s">
        <v>177</v>
      </c>
      <c r="B53" s="102">
        <f>SUMIF(Atividade_Pessoal_Auxílio!$A:$A,'Programa de Metas 2021-2024'!$A53,Atividade_Pessoal_Auxílio!$G:$G)+SUMIF(Projeto!$A:$A,'Programa de Metas 2021-2024'!$A53,Projeto!$G:$G)</f>
        <v>1200</v>
      </c>
      <c r="C53" s="106"/>
      <c r="D53" s="106"/>
      <c r="E53" s="106"/>
      <c r="F53" s="106"/>
      <c r="G53" s="106"/>
      <c r="H53" s="106"/>
      <c r="I53" s="106"/>
      <c r="J53" s="106"/>
      <c r="K53" s="106"/>
      <c r="L53" s="106"/>
      <c r="M53" s="106"/>
      <c r="N53" s="106"/>
      <c r="O53" s="106"/>
      <c r="P53" s="106"/>
      <c r="Q53" s="106"/>
      <c r="R53" s="107"/>
      <c r="S53" s="107"/>
      <c r="T53" s="106"/>
      <c r="U53" s="106"/>
      <c r="V53" s="108">
        <f t="shared" si="0"/>
        <v>0</v>
      </c>
      <c r="W53" s="103">
        <f t="shared" si="1"/>
        <v>1200</v>
      </c>
      <c r="X53" s="36" t="str">
        <f t="shared" si="2"/>
        <v>OK</v>
      </c>
    </row>
    <row r="54" spans="1:24" ht="18" customHeight="1">
      <c r="A54" s="6" t="s">
        <v>178</v>
      </c>
      <c r="B54" s="102">
        <f>SUMIF(Atividade_Pessoal_Auxílio!$A:$A,'Programa de Metas 2021-2024'!$A54,Atividade_Pessoal_Auxílio!$G:$G)+SUMIF(Projeto!$A:$A,'Programa de Metas 2021-2024'!$A54,Projeto!$G:$G)</f>
        <v>24000</v>
      </c>
      <c r="C54" s="106"/>
      <c r="D54" s="106"/>
      <c r="E54" s="106"/>
      <c r="F54" s="106"/>
      <c r="G54" s="106"/>
      <c r="H54" s="106"/>
      <c r="I54" s="106"/>
      <c r="J54" s="106"/>
      <c r="K54" s="106"/>
      <c r="L54" s="106"/>
      <c r="M54" s="106"/>
      <c r="N54" s="106"/>
      <c r="O54" s="106"/>
      <c r="P54" s="106"/>
      <c r="Q54" s="106"/>
      <c r="R54" s="107"/>
      <c r="S54" s="107"/>
      <c r="T54" s="106"/>
      <c r="U54" s="106"/>
      <c r="V54" s="108">
        <f t="shared" si="0"/>
        <v>0</v>
      </c>
      <c r="W54" s="103">
        <f t="shared" si="1"/>
        <v>24000</v>
      </c>
      <c r="X54" s="36" t="str">
        <f t="shared" si="2"/>
        <v>OK</v>
      </c>
    </row>
    <row r="55" spans="1:24" ht="18" customHeight="1">
      <c r="A55" s="6" t="s">
        <v>179</v>
      </c>
      <c r="B55" s="102">
        <f>SUMIF(Atividade_Pessoal_Auxílio!$A:$A,'Programa de Metas 2021-2024'!$A55,Atividade_Pessoal_Auxílio!$G:$G)+SUMIF(Projeto!$A:$A,'Programa de Metas 2021-2024'!$A55,Projeto!$G:$G)</f>
        <v>1200</v>
      </c>
      <c r="C55" s="106"/>
      <c r="D55" s="106"/>
      <c r="E55" s="106"/>
      <c r="F55" s="106"/>
      <c r="G55" s="106"/>
      <c r="H55" s="106"/>
      <c r="I55" s="106"/>
      <c r="J55" s="106"/>
      <c r="K55" s="106"/>
      <c r="L55" s="106"/>
      <c r="M55" s="106"/>
      <c r="N55" s="106"/>
      <c r="O55" s="106"/>
      <c r="P55" s="106"/>
      <c r="Q55" s="106"/>
      <c r="R55" s="107"/>
      <c r="S55" s="107"/>
      <c r="T55" s="106"/>
      <c r="U55" s="106"/>
      <c r="V55" s="108">
        <f t="shared" si="0"/>
        <v>0</v>
      </c>
      <c r="W55" s="103">
        <f t="shared" si="1"/>
        <v>1200</v>
      </c>
      <c r="X55" s="36" t="str">
        <f t="shared" si="2"/>
        <v>OK</v>
      </c>
    </row>
    <row r="56" spans="1:24" ht="18" customHeight="1">
      <c r="A56" s="6" t="s">
        <v>180</v>
      </c>
      <c r="B56" s="102">
        <f>SUMIF(Atividade_Pessoal_Auxílio!$A:$A,'Programa de Metas 2021-2024'!$A56,Atividade_Pessoal_Auxílio!$G:$G)+SUMIF(Projeto!$A:$A,'Programa de Metas 2021-2024'!$A56,Projeto!$G:$G)</f>
        <v>1000</v>
      </c>
      <c r="C56" s="106"/>
      <c r="D56" s="106"/>
      <c r="E56" s="106"/>
      <c r="F56" s="106"/>
      <c r="G56" s="106"/>
      <c r="H56" s="106"/>
      <c r="I56" s="106"/>
      <c r="J56" s="106"/>
      <c r="K56" s="106"/>
      <c r="L56" s="106"/>
      <c r="M56" s="106"/>
      <c r="N56" s="106"/>
      <c r="O56" s="106"/>
      <c r="P56" s="106"/>
      <c r="Q56" s="106"/>
      <c r="R56" s="107"/>
      <c r="S56" s="107"/>
      <c r="T56" s="106"/>
      <c r="U56" s="106"/>
      <c r="V56" s="108">
        <f t="shared" si="0"/>
        <v>0</v>
      </c>
      <c r="W56" s="103">
        <f t="shared" si="1"/>
        <v>1000</v>
      </c>
      <c r="X56" s="36" t="str">
        <f t="shared" si="2"/>
        <v>OK</v>
      </c>
    </row>
    <row r="57" spans="1:24" ht="18" customHeight="1">
      <c r="A57" s="6" t="s">
        <v>181</v>
      </c>
      <c r="B57" s="102">
        <f>SUMIF(Atividade_Pessoal_Auxílio!$A:$A,'Programa de Metas 2021-2024'!$A57,Atividade_Pessoal_Auxílio!$G:$G)+SUMIF(Projeto!$A:$A,'Programa de Metas 2021-2024'!$A57,Projeto!$G:$G)</f>
        <v>1000</v>
      </c>
      <c r="C57" s="106"/>
      <c r="D57" s="106"/>
      <c r="E57" s="106"/>
      <c r="F57" s="106"/>
      <c r="G57" s="106"/>
      <c r="H57" s="106"/>
      <c r="I57" s="106"/>
      <c r="J57" s="106"/>
      <c r="K57" s="106"/>
      <c r="L57" s="106"/>
      <c r="M57" s="106"/>
      <c r="N57" s="106"/>
      <c r="O57" s="106"/>
      <c r="P57" s="106"/>
      <c r="Q57" s="106"/>
      <c r="R57" s="107"/>
      <c r="S57" s="107"/>
      <c r="T57" s="106"/>
      <c r="U57" s="106"/>
      <c r="V57" s="108">
        <f t="shared" si="0"/>
        <v>0</v>
      </c>
      <c r="W57" s="103">
        <f t="shared" si="1"/>
        <v>1000</v>
      </c>
      <c r="X57" s="36" t="str">
        <f t="shared" si="2"/>
        <v>OK</v>
      </c>
    </row>
    <row r="58" spans="1:24" ht="18" customHeight="1">
      <c r="A58" s="6" t="s">
        <v>182</v>
      </c>
      <c r="B58" s="102">
        <f>SUMIF(Atividade_Pessoal_Auxílio!$A:$A,'Programa de Metas 2021-2024'!$A58,Atividade_Pessoal_Auxílio!$G:$G)+SUMIF(Projeto!$A:$A,'Programa de Metas 2021-2024'!$A58,Projeto!$G:$G)</f>
        <v>1000</v>
      </c>
      <c r="C58" s="106"/>
      <c r="D58" s="106"/>
      <c r="E58" s="106"/>
      <c r="F58" s="106"/>
      <c r="G58" s="106"/>
      <c r="H58" s="106"/>
      <c r="I58" s="106"/>
      <c r="J58" s="106"/>
      <c r="K58" s="106"/>
      <c r="L58" s="106"/>
      <c r="M58" s="106"/>
      <c r="N58" s="106"/>
      <c r="O58" s="106"/>
      <c r="P58" s="106"/>
      <c r="Q58" s="106"/>
      <c r="R58" s="107"/>
      <c r="S58" s="107"/>
      <c r="T58" s="106"/>
      <c r="U58" s="106"/>
      <c r="V58" s="108">
        <f t="shared" si="0"/>
        <v>0</v>
      </c>
      <c r="W58" s="103">
        <f t="shared" si="1"/>
        <v>1000</v>
      </c>
      <c r="X58" s="36" t="str">
        <f t="shared" si="2"/>
        <v>OK</v>
      </c>
    </row>
    <row r="59" spans="1:24" ht="18" customHeight="1">
      <c r="A59" s="6" t="s">
        <v>183</v>
      </c>
      <c r="B59" s="102">
        <f>SUMIF(Atividade_Pessoal_Auxílio!$A:$A,'Programa de Metas 2021-2024'!$A59,Atividade_Pessoal_Auxílio!$G:$G)+SUMIF(Projeto!$A:$A,'Programa de Metas 2021-2024'!$A59,Projeto!$G:$G)</f>
        <v>1200</v>
      </c>
      <c r="C59" s="106"/>
      <c r="D59" s="106"/>
      <c r="E59" s="106"/>
      <c r="F59" s="106"/>
      <c r="G59" s="106"/>
      <c r="H59" s="106"/>
      <c r="I59" s="106"/>
      <c r="J59" s="106"/>
      <c r="K59" s="106"/>
      <c r="L59" s="106"/>
      <c r="M59" s="106"/>
      <c r="N59" s="106"/>
      <c r="O59" s="106"/>
      <c r="P59" s="106"/>
      <c r="Q59" s="106"/>
      <c r="R59" s="107"/>
      <c r="S59" s="107"/>
      <c r="T59" s="106"/>
      <c r="U59" s="106"/>
      <c r="V59" s="108">
        <f t="shared" si="0"/>
        <v>0</v>
      </c>
      <c r="W59" s="103">
        <f t="shared" si="1"/>
        <v>1200</v>
      </c>
      <c r="X59" s="36" t="str">
        <f t="shared" si="2"/>
        <v>OK</v>
      </c>
    </row>
    <row r="60" spans="1:24" ht="18" customHeight="1">
      <c r="A60" s="6" t="s">
        <v>184</v>
      </c>
      <c r="B60" s="102">
        <f>SUMIF(Atividade_Pessoal_Auxílio!$A:$A,'Programa de Metas 2021-2024'!$A60,Atividade_Pessoal_Auxílio!$G:$G)+SUMIF(Projeto!$A:$A,'Programa de Metas 2021-2024'!$A60,Projeto!$G:$G)</f>
        <v>1200</v>
      </c>
      <c r="C60" s="106"/>
      <c r="D60" s="106"/>
      <c r="E60" s="106"/>
      <c r="F60" s="106"/>
      <c r="G60" s="106"/>
      <c r="H60" s="106"/>
      <c r="I60" s="106"/>
      <c r="J60" s="106"/>
      <c r="K60" s="106"/>
      <c r="L60" s="106"/>
      <c r="M60" s="106"/>
      <c r="N60" s="106"/>
      <c r="O60" s="106"/>
      <c r="P60" s="106"/>
      <c r="Q60" s="106"/>
      <c r="R60" s="107"/>
      <c r="S60" s="107"/>
      <c r="T60" s="106"/>
      <c r="U60" s="106"/>
      <c r="V60" s="108">
        <f t="shared" si="0"/>
        <v>0</v>
      </c>
      <c r="W60" s="103">
        <f t="shared" si="1"/>
        <v>1200</v>
      </c>
      <c r="X60" s="36" t="str">
        <f t="shared" si="2"/>
        <v>OK</v>
      </c>
    </row>
    <row r="61" spans="1:24" ht="18" customHeight="1">
      <c r="A61" s="6" t="s">
        <v>185</v>
      </c>
      <c r="B61" s="102">
        <f>SUMIF(Atividade_Pessoal_Auxílio!$A:$A,'Programa de Metas 2021-2024'!$A61,Atividade_Pessoal_Auxílio!$G:$G)+SUMIF(Projeto!$A:$A,'Programa de Metas 2021-2024'!$A61,Projeto!$G:$G)</f>
        <v>24000</v>
      </c>
      <c r="C61" s="106"/>
      <c r="D61" s="106"/>
      <c r="E61" s="106"/>
      <c r="F61" s="106"/>
      <c r="G61" s="106"/>
      <c r="H61" s="106"/>
      <c r="I61" s="106"/>
      <c r="J61" s="106"/>
      <c r="K61" s="106"/>
      <c r="L61" s="106"/>
      <c r="M61" s="106"/>
      <c r="N61" s="106"/>
      <c r="O61" s="106"/>
      <c r="P61" s="106"/>
      <c r="Q61" s="106"/>
      <c r="R61" s="107"/>
      <c r="S61" s="107"/>
      <c r="T61" s="106"/>
      <c r="U61" s="106"/>
      <c r="V61" s="108">
        <f t="shared" si="0"/>
        <v>0</v>
      </c>
      <c r="W61" s="103">
        <f t="shared" si="1"/>
        <v>24000</v>
      </c>
      <c r="X61" s="36" t="str">
        <f t="shared" si="2"/>
        <v>OK</v>
      </c>
    </row>
    <row r="62" spans="1:24" ht="18" customHeight="1">
      <c r="A62" s="6" t="s">
        <v>186</v>
      </c>
      <c r="B62" s="102">
        <f>SUMIF(Atividade_Pessoal_Auxílio!$A:$A,'Programa de Metas 2021-2024'!$A62,Atividade_Pessoal_Auxílio!$G:$G)+SUMIF(Projeto!$A:$A,'Programa de Metas 2021-2024'!$A62,Projeto!$G:$G)</f>
        <v>1200</v>
      </c>
      <c r="C62" s="106"/>
      <c r="D62" s="106"/>
      <c r="E62" s="106"/>
      <c r="F62" s="106"/>
      <c r="G62" s="106"/>
      <c r="H62" s="106"/>
      <c r="I62" s="106"/>
      <c r="J62" s="106"/>
      <c r="K62" s="106"/>
      <c r="L62" s="106"/>
      <c r="M62" s="106"/>
      <c r="N62" s="106"/>
      <c r="O62" s="106"/>
      <c r="P62" s="106"/>
      <c r="Q62" s="106"/>
      <c r="R62" s="107"/>
      <c r="S62" s="107"/>
      <c r="T62" s="106"/>
      <c r="U62" s="106"/>
      <c r="V62" s="108">
        <f t="shared" si="0"/>
        <v>0</v>
      </c>
      <c r="W62" s="103">
        <f t="shared" si="1"/>
        <v>1200</v>
      </c>
      <c r="X62" s="36" t="str">
        <f t="shared" si="2"/>
        <v>OK</v>
      </c>
    </row>
    <row r="63" spans="1:24" ht="18" customHeight="1">
      <c r="A63" s="6" t="s">
        <v>187</v>
      </c>
      <c r="B63" s="102">
        <f>SUMIF(Atividade_Pessoal_Auxílio!$A:$A,'Programa de Metas 2021-2024'!$A63,Atividade_Pessoal_Auxílio!$G:$G)+SUMIF(Projeto!$A:$A,'Programa de Metas 2021-2024'!$A63,Projeto!$G:$G)</f>
        <v>24000</v>
      </c>
      <c r="C63" s="106"/>
      <c r="D63" s="106"/>
      <c r="E63" s="106"/>
      <c r="F63" s="106"/>
      <c r="G63" s="106"/>
      <c r="H63" s="106"/>
      <c r="I63" s="106"/>
      <c r="J63" s="106"/>
      <c r="K63" s="106"/>
      <c r="L63" s="106"/>
      <c r="M63" s="106"/>
      <c r="N63" s="106"/>
      <c r="O63" s="106"/>
      <c r="P63" s="106"/>
      <c r="Q63" s="106"/>
      <c r="R63" s="107"/>
      <c r="S63" s="107"/>
      <c r="T63" s="106"/>
      <c r="U63" s="106"/>
      <c r="V63" s="108">
        <f t="shared" si="0"/>
        <v>0</v>
      </c>
      <c r="W63" s="103">
        <f t="shared" si="1"/>
        <v>24000</v>
      </c>
      <c r="X63" s="36" t="str">
        <f t="shared" si="2"/>
        <v>OK</v>
      </c>
    </row>
    <row r="64" spans="1:24" ht="18" customHeight="1">
      <c r="A64" s="6" t="s">
        <v>188</v>
      </c>
      <c r="B64" s="102">
        <f>SUMIF(Atividade_Pessoal_Auxílio!$A:$A,'Programa de Metas 2021-2024'!$A64,Atividade_Pessoal_Auxílio!$G:$G)+SUMIF(Projeto!$A:$A,'Programa de Metas 2021-2024'!$A64,Projeto!$G:$G)</f>
        <v>48000</v>
      </c>
      <c r="C64" s="106"/>
      <c r="D64" s="106"/>
      <c r="E64" s="106"/>
      <c r="F64" s="106"/>
      <c r="G64" s="106"/>
      <c r="H64" s="106"/>
      <c r="I64" s="106"/>
      <c r="J64" s="106"/>
      <c r="K64" s="106"/>
      <c r="L64" s="106"/>
      <c r="M64" s="106"/>
      <c r="N64" s="106"/>
      <c r="O64" s="106"/>
      <c r="P64" s="106"/>
      <c r="Q64" s="106"/>
      <c r="R64" s="107"/>
      <c r="S64" s="107"/>
      <c r="T64" s="106"/>
      <c r="U64" s="106"/>
      <c r="V64" s="108">
        <f t="shared" si="0"/>
        <v>0</v>
      </c>
      <c r="W64" s="103">
        <f t="shared" si="1"/>
        <v>48000</v>
      </c>
      <c r="X64" s="36" t="str">
        <f t="shared" si="2"/>
        <v>OK</v>
      </c>
    </row>
    <row r="65" spans="1:24" ht="18" customHeight="1">
      <c r="A65" s="6" t="s">
        <v>189</v>
      </c>
      <c r="B65" s="102">
        <f>SUMIF(Atividade_Pessoal_Auxílio!$A:$A,'Programa de Metas 2021-2024'!$A65,Atividade_Pessoal_Auxílio!$G:$G)+SUMIF(Projeto!$A:$A,'Programa de Metas 2021-2024'!$A65,Projeto!$G:$G)</f>
        <v>60000</v>
      </c>
      <c r="C65" s="106"/>
      <c r="D65" s="106"/>
      <c r="E65" s="106"/>
      <c r="F65" s="106"/>
      <c r="G65" s="106"/>
      <c r="H65" s="106"/>
      <c r="I65" s="106"/>
      <c r="J65" s="106"/>
      <c r="K65" s="106"/>
      <c r="L65" s="106"/>
      <c r="M65" s="106"/>
      <c r="N65" s="106"/>
      <c r="O65" s="106"/>
      <c r="P65" s="106"/>
      <c r="Q65" s="106"/>
      <c r="R65" s="107"/>
      <c r="S65" s="107"/>
      <c r="T65" s="106"/>
      <c r="U65" s="106"/>
      <c r="V65" s="108">
        <f t="shared" si="0"/>
        <v>0</v>
      </c>
      <c r="W65" s="103">
        <f t="shared" si="1"/>
        <v>60000</v>
      </c>
      <c r="X65" s="36" t="str">
        <f t="shared" si="2"/>
        <v>OK</v>
      </c>
    </row>
    <row r="66" spans="1:24" ht="18" customHeight="1">
      <c r="A66" s="6" t="s">
        <v>190</v>
      </c>
      <c r="B66" s="102">
        <f>SUMIF(Atividade_Pessoal_Auxílio!$A:$A,'Programa de Metas 2021-2024'!$A66,Atividade_Pessoal_Auxílio!$G:$G)+SUMIF(Projeto!$A:$A,'Programa de Metas 2021-2024'!$A66,Projeto!$G:$G)</f>
        <v>600000</v>
      </c>
      <c r="C66" s="106"/>
      <c r="D66" s="106"/>
      <c r="E66" s="106"/>
      <c r="F66" s="106"/>
      <c r="G66" s="106"/>
      <c r="H66" s="106"/>
      <c r="I66" s="106"/>
      <c r="J66" s="106"/>
      <c r="K66" s="106"/>
      <c r="L66" s="106"/>
      <c r="M66" s="106"/>
      <c r="N66" s="106"/>
      <c r="O66" s="106"/>
      <c r="P66" s="106"/>
      <c r="Q66" s="106"/>
      <c r="R66" s="107"/>
      <c r="S66" s="107"/>
      <c r="T66" s="106"/>
      <c r="U66" s="106"/>
      <c r="V66" s="108">
        <f t="shared" si="0"/>
        <v>0</v>
      </c>
      <c r="W66" s="103">
        <f t="shared" si="1"/>
        <v>600000</v>
      </c>
      <c r="X66" s="36" t="str">
        <f t="shared" si="2"/>
        <v>OK</v>
      </c>
    </row>
    <row r="67" spans="1:24" ht="18" customHeight="1">
      <c r="A67" s="6" t="s">
        <v>191</v>
      </c>
      <c r="B67" s="102">
        <f>SUMIF(Atividade_Pessoal_Auxílio!$A:$A,'Programa de Metas 2021-2024'!$A67,Atividade_Pessoal_Auxílio!$G:$G)+SUMIF(Projeto!$A:$A,'Programa de Metas 2021-2024'!$A67,Projeto!$G:$G)</f>
        <v>1200</v>
      </c>
      <c r="C67" s="106"/>
      <c r="D67" s="106"/>
      <c r="E67" s="106"/>
      <c r="F67" s="106"/>
      <c r="G67" s="106"/>
      <c r="H67" s="106"/>
      <c r="I67" s="106"/>
      <c r="J67" s="106"/>
      <c r="K67" s="106"/>
      <c r="L67" s="106"/>
      <c r="M67" s="106"/>
      <c r="N67" s="106"/>
      <c r="O67" s="106"/>
      <c r="P67" s="106"/>
      <c r="Q67" s="106"/>
      <c r="R67" s="107"/>
      <c r="S67" s="107"/>
      <c r="T67" s="106"/>
      <c r="U67" s="106"/>
      <c r="V67" s="108">
        <f t="shared" si="0"/>
        <v>0</v>
      </c>
      <c r="W67" s="103">
        <f t="shared" si="1"/>
        <v>1200</v>
      </c>
      <c r="X67" s="36" t="str">
        <f t="shared" si="2"/>
        <v>OK</v>
      </c>
    </row>
    <row r="68" spans="1:24" ht="18" customHeight="1">
      <c r="A68" s="6" t="s">
        <v>192</v>
      </c>
      <c r="B68" s="102">
        <f>SUMIF(Atividade_Pessoal_Auxílio!$A:$A,'Programa de Metas 2021-2024'!$A68,Atividade_Pessoal_Auxílio!$G:$G)+SUMIF(Projeto!$A:$A,'Programa de Metas 2021-2024'!$A68,Projeto!$G:$G)</f>
        <v>60000</v>
      </c>
      <c r="C68" s="106"/>
      <c r="D68" s="106"/>
      <c r="E68" s="106"/>
      <c r="F68" s="106"/>
      <c r="G68" s="106"/>
      <c r="H68" s="106"/>
      <c r="I68" s="106"/>
      <c r="J68" s="106"/>
      <c r="K68" s="106"/>
      <c r="L68" s="106"/>
      <c r="M68" s="106"/>
      <c r="N68" s="106"/>
      <c r="O68" s="106"/>
      <c r="P68" s="106"/>
      <c r="Q68" s="106"/>
      <c r="R68" s="107"/>
      <c r="S68" s="107"/>
      <c r="T68" s="106"/>
      <c r="U68" s="106"/>
      <c r="V68" s="108">
        <f t="shared" si="0"/>
        <v>0</v>
      </c>
      <c r="W68" s="103">
        <f t="shared" si="1"/>
        <v>60000</v>
      </c>
      <c r="X68" s="36" t="str">
        <f t="shared" si="2"/>
        <v>OK</v>
      </c>
    </row>
    <row r="69" spans="1:24" ht="18" customHeight="1">
      <c r="A69" s="6" t="s">
        <v>193</v>
      </c>
      <c r="B69" s="102">
        <f>SUMIF(Atividade_Pessoal_Auxílio!$A:$A,'Programa de Metas 2021-2024'!$A69,Atividade_Pessoal_Auxílio!$G:$G)+SUMIF(Projeto!$A:$A,'Programa de Metas 2021-2024'!$A69,Projeto!$G:$G)</f>
        <v>1000</v>
      </c>
      <c r="C69" s="106"/>
      <c r="D69" s="106"/>
      <c r="E69" s="106"/>
      <c r="F69" s="106"/>
      <c r="G69" s="106"/>
      <c r="H69" s="106"/>
      <c r="I69" s="106"/>
      <c r="J69" s="106"/>
      <c r="K69" s="106"/>
      <c r="L69" s="106"/>
      <c r="M69" s="106"/>
      <c r="N69" s="106"/>
      <c r="O69" s="106"/>
      <c r="P69" s="106"/>
      <c r="Q69" s="106"/>
      <c r="R69" s="107"/>
      <c r="S69" s="107"/>
      <c r="T69" s="106"/>
      <c r="U69" s="106"/>
      <c r="V69" s="108">
        <f t="shared" ref="V69:V132" si="3">SUM(C69:U69)</f>
        <v>0</v>
      </c>
      <c r="W69" s="103">
        <f t="shared" ref="W69:W132" si="4">B69-V69</f>
        <v>1000</v>
      </c>
      <c r="X69" s="36" t="str">
        <f t="shared" ref="X69:X132" si="5">IF(OR(B69&lt;&gt;SUM(V69,W69),W69&lt;0),"EQUILIBRAR","OK")</f>
        <v>OK</v>
      </c>
    </row>
    <row r="70" spans="1:24" ht="18" customHeight="1">
      <c r="A70" s="6" t="s">
        <v>194</v>
      </c>
      <c r="B70" s="102">
        <f>SUMIF(Atividade_Pessoal_Auxílio!$A:$A,'Programa de Metas 2021-2024'!$A70,Atividade_Pessoal_Auxílio!$G:$G)+SUMIF(Projeto!$A:$A,'Programa de Metas 2021-2024'!$A70,Projeto!$G:$G)</f>
        <v>0</v>
      </c>
      <c r="C70" s="106"/>
      <c r="D70" s="106"/>
      <c r="E70" s="106"/>
      <c r="F70" s="106"/>
      <c r="G70" s="106"/>
      <c r="H70" s="106"/>
      <c r="I70" s="106"/>
      <c r="J70" s="106"/>
      <c r="K70" s="106"/>
      <c r="L70" s="106"/>
      <c r="M70" s="106"/>
      <c r="N70" s="106"/>
      <c r="O70" s="106"/>
      <c r="P70" s="106"/>
      <c r="Q70" s="106"/>
      <c r="R70" s="107"/>
      <c r="S70" s="107"/>
      <c r="T70" s="106"/>
      <c r="U70" s="106"/>
      <c r="V70" s="108">
        <f t="shared" si="3"/>
        <v>0</v>
      </c>
      <c r="W70" s="103">
        <f t="shared" si="4"/>
        <v>0</v>
      </c>
      <c r="X70" s="36" t="str">
        <f t="shared" si="5"/>
        <v>OK</v>
      </c>
    </row>
    <row r="71" spans="1:24" ht="18" customHeight="1">
      <c r="A71" s="6" t="s">
        <v>195</v>
      </c>
      <c r="B71" s="102">
        <f>SUMIF(Atividade_Pessoal_Auxílio!$A:$A,'Programa de Metas 2021-2024'!$A71,Atividade_Pessoal_Auxílio!$G:$G)+SUMIF(Projeto!$A:$A,'Programa de Metas 2021-2024'!$A71,Projeto!$G:$G)</f>
        <v>4800</v>
      </c>
      <c r="C71" s="106"/>
      <c r="D71" s="106"/>
      <c r="E71" s="106"/>
      <c r="F71" s="106"/>
      <c r="G71" s="106"/>
      <c r="H71" s="106"/>
      <c r="I71" s="106"/>
      <c r="J71" s="106"/>
      <c r="K71" s="106"/>
      <c r="L71" s="106"/>
      <c r="M71" s="106"/>
      <c r="N71" s="106"/>
      <c r="O71" s="106"/>
      <c r="P71" s="106"/>
      <c r="Q71" s="106"/>
      <c r="R71" s="107"/>
      <c r="S71" s="107"/>
      <c r="T71" s="106"/>
      <c r="U71" s="106"/>
      <c r="V71" s="108">
        <f t="shared" si="3"/>
        <v>0</v>
      </c>
      <c r="W71" s="103">
        <f t="shared" si="4"/>
        <v>4800</v>
      </c>
      <c r="X71" s="36" t="str">
        <f t="shared" si="5"/>
        <v>OK</v>
      </c>
    </row>
    <row r="72" spans="1:24" ht="18" customHeight="1">
      <c r="A72" s="6" t="s">
        <v>196</v>
      </c>
      <c r="B72" s="102">
        <f>SUMIF(Atividade_Pessoal_Auxílio!$A:$A,'Programa de Metas 2021-2024'!$A72,Atividade_Pessoal_Auxílio!$G:$G)+SUMIF(Projeto!$A:$A,'Programa de Metas 2021-2024'!$A72,Projeto!$G:$G)</f>
        <v>3600</v>
      </c>
      <c r="C72" s="106"/>
      <c r="D72" s="106"/>
      <c r="E72" s="106"/>
      <c r="F72" s="106"/>
      <c r="G72" s="106"/>
      <c r="H72" s="106"/>
      <c r="I72" s="106"/>
      <c r="J72" s="106"/>
      <c r="K72" s="106"/>
      <c r="L72" s="106"/>
      <c r="M72" s="106"/>
      <c r="N72" s="106"/>
      <c r="O72" s="106"/>
      <c r="P72" s="106"/>
      <c r="Q72" s="106"/>
      <c r="R72" s="107"/>
      <c r="S72" s="107"/>
      <c r="T72" s="106"/>
      <c r="U72" s="106"/>
      <c r="V72" s="108">
        <f t="shared" si="3"/>
        <v>0</v>
      </c>
      <c r="W72" s="103">
        <f t="shared" si="4"/>
        <v>3600</v>
      </c>
      <c r="X72" s="36" t="str">
        <f t="shared" si="5"/>
        <v>OK</v>
      </c>
    </row>
    <row r="73" spans="1:24" ht="18" customHeight="1">
      <c r="A73" s="6"/>
      <c r="B73" s="102">
        <f>SUMIF(Atividade_Pessoal_Auxílio!$A:$A,'Programa de Metas 2021-2024'!$A73,Atividade_Pessoal_Auxílio!$G:$G)+SUMIF(Projeto!$A:$A,'Programa de Metas 2021-2024'!$A73,Projeto!$G:$G)</f>
        <v>0</v>
      </c>
      <c r="C73" s="106"/>
      <c r="D73" s="106"/>
      <c r="E73" s="106"/>
      <c r="F73" s="106"/>
      <c r="G73" s="106"/>
      <c r="H73" s="106"/>
      <c r="I73" s="106"/>
      <c r="J73" s="106"/>
      <c r="K73" s="106"/>
      <c r="L73" s="106"/>
      <c r="M73" s="106"/>
      <c r="N73" s="106"/>
      <c r="O73" s="106"/>
      <c r="P73" s="106"/>
      <c r="Q73" s="106"/>
      <c r="R73" s="107"/>
      <c r="S73" s="107"/>
      <c r="T73" s="106"/>
      <c r="U73" s="106"/>
      <c r="V73" s="108">
        <f t="shared" si="3"/>
        <v>0</v>
      </c>
      <c r="W73" s="103">
        <f t="shared" si="4"/>
        <v>0</v>
      </c>
      <c r="X73" s="36" t="str">
        <f t="shared" si="5"/>
        <v>OK</v>
      </c>
    </row>
    <row r="74" spans="1:24" ht="18" customHeight="1">
      <c r="A74" s="6"/>
      <c r="B74" s="102">
        <f>SUMIF(Atividade_Pessoal_Auxílio!$A:$A,'Programa de Metas 2021-2024'!$A74,Atividade_Pessoal_Auxílio!$G:$G)+SUMIF(Projeto!$A:$A,'Programa de Metas 2021-2024'!$A74,Projeto!$G:$G)</f>
        <v>0</v>
      </c>
      <c r="C74" s="106"/>
      <c r="D74" s="106"/>
      <c r="E74" s="106"/>
      <c r="F74" s="106"/>
      <c r="G74" s="106"/>
      <c r="H74" s="106"/>
      <c r="I74" s="106"/>
      <c r="J74" s="106"/>
      <c r="K74" s="106"/>
      <c r="L74" s="106"/>
      <c r="M74" s="106"/>
      <c r="N74" s="106"/>
      <c r="O74" s="106"/>
      <c r="P74" s="106"/>
      <c r="Q74" s="106"/>
      <c r="R74" s="107"/>
      <c r="S74" s="107"/>
      <c r="T74" s="106"/>
      <c r="U74" s="106"/>
      <c r="V74" s="108">
        <f t="shared" si="3"/>
        <v>0</v>
      </c>
      <c r="W74" s="103">
        <f t="shared" si="4"/>
        <v>0</v>
      </c>
      <c r="X74" s="36" t="str">
        <f t="shared" si="5"/>
        <v>OK</v>
      </c>
    </row>
    <row r="75" spans="1:24" ht="18" customHeight="1">
      <c r="A75" s="6"/>
      <c r="B75" s="102">
        <f>SUMIF(Atividade_Pessoal_Auxílio!$A:$A,'Programa de Metas 2021-2024'!$A75,Atividade_Pessoal_Auxílio!$G:$G)+SUMIF(Projeto!$A:$A,'Programa de Metas 2021-2024'!$A75,Projeto!$G:$G)</f>
        <v>0</v>
      </c>
      <c r="C75" s="106"/>
      <c r="D75" s="106"/>
      <c r="E75" s="106"/>
      <c r="F75" s="106"/>
      <c r="G75" s="106"/>
      <c r="H75" s="106"/>
      <c r="I75" s="106"/>
      <c r="J75" s="106"/>
      <c r="K75" s="106"/>
      <c r="L75" s="106"/>
      <c r="M75" s="106"/>
      <c r="N75" s="106"/>
      <c r="O75" s="106"/>
      <c r="P75" s="106"/>
      <c r="Q75" s="106"/>
      <c r="R75" s="107"/>
      <c r="S75" s="107"/>
      <c r="T75" s="106"/>
      <c r="U75" s="106"/>
      <c r="V75" s="108">
        <f t="shared" si="3"/>
        <v>0</v>
      </c>
      <c r="W75" s="103">
        <f t="shared" si="4"/>
        <v>0</v>
      </c>
      <c r="X75" s="36" t="str">
        <f t="shared" si="5"/>
        <v>OK</v>
      </c>
    </row>
    <row r="76" spans="1:24" ht="18" customHeight="1">
      <c r="A76" s="6"/>
      <c r="B76" s="102">
        <f>SUMIF(Atividade_Pessoal_Auxílio!$A:$A,'Programa de Metas 2021-2024'!$A76,Atividade_Pessoal_Auxílio!$G:$G)+SUMIF(Projeto!$A:$A,'Programa de Metas 2021-2024'!$A76,Projeto!$G:$G)</f>
        <v>0</v>
      </c>
      <c r="C76" s="106"/>
      <c r="D76" s="106"/>
      <c r="E76" s="106"/>
      <c r="F76" s="106"/>
      <c r="G76" s="106"/>
      <c r="H76" s="106"/>
      <c r="I76" s="106"/>
      <c r="J76" s="106"/>
      <c r="K76" s="106"/>
      <c r="L76" s="106"/>
      <c r="M76" s="106"/>
      <c r="N76" s="106"/>
      <c r="O76" s="106"/>
      <c r="P76" s="106"/>
      <c r="Q76" s="106"/>
      <c r="R76" s="107"/>
      <c r="S76" s="107"/>
      <c r="T76" s="106"/>
      <c r="U76" s="106"/>
      <c r="V76" s="108">
        <f t="shared" si="3"/>
        <v>0</v>
      </c>
      <c r="W76" s="103">
        <f t="shared" si="4"/>
        <v>0</v>
      </c>
      <c r="X76" s="36" t="str">
        <f t="shared" si="5"/>
        <v>OK</v>
      </c>
    </row>
    <row r="77" spans="1:24" ht="18" customHeight="1">
      <c r="A77" s="6"/>
      <c r="B77" s="102">
        <f>SUMIF(Atividade_Pessoal_Auxílio!$A:$A,'Programa de Metas 2021-2024'!$A77,Atividade_Pessoal_Auxílio!$G:$G)+SUMIF(Projeto!$A:$A,'Programa de Metas 2021-2024'!$A77,Projeto!$G:$G)</f>
        <v>0</v>
      </c>
      <c r="C77" s="106"/>
      <c r="D77" s="106"/>
      <c r="E77" s="106"/>
      <c r="F77" s="106"/>
      <c r="G77" s="106"/>
      <c r="H77" s="106"/>
      <c r="I77" s="106"/>
      <c r="J77" s="106"/>
      <c r="K77" s="106"/>
      <c r="L77" s="106"/>
      <c r="M77" s="106"/>
      <c r="N77" s="106"/>
      <c r="O77" s="106"/>
      <c r="P77" s="106"/>
      <c r="Q77" s="106"/>
      <c r="R77" s="107"/>
      <c r="S77" s="107"/>
      <c r="T77" s="106"/>
      <c r="U77" s="106"/>
      <c r="V77" s="108">
        <f t="shared" si="3"/>
        <v>0</v>
      </c>
      <c r="W77" s="103">
        <f t="shared" si="4"/>
        <v>0</v>
      </c>
      <c r="X77" s="36" t="str">
        <f t="shared" si="5"/>
        <v>OK</v>
      </c>
    </row>
    <row r="78" spans="1:24" ht="18" customHeight="1">
      <c r="A78" s="6"/>
      <c r="B78" s="102">
        <f>SUMIF(Atividade_Pessoal_Auxílio!$A:$A,'Programa de Metas 2021-2024'!$A78,Atividade_Pessoal_Auxílio!$G:$G)+SUMIF(Projeto!$A:$A,'Programa de Metas 2021-2024'!$A78,Projeto!$G:$G)</f>
        <v>0</v>
      </c>
      <c r="C78" s="106"/>
      <c r="D78" s="106"/>
      <c r="E78" s="106"/>
      <c r="F78" s="106"/>
      <c r="G78" s="106"/>
      <c r="H78" s="106"/>
      <c r="I78" s="106"/>
      <c r="J78" s="106"/>
      <c r="K78" s="106"/>
      <c r="L78" s="106"/>
      <c r="M78" s="106"/>
      <c r="N78" s="106"/>
      <c r="O78" s="106"/>
      <c r="P78" s="106"/>
      <c r="Q78" s="106"/>
      <c r="R78" s="107"/>
      <c r="S78" s="107"/>
      <c r="T78" s="106"/>
      <c r="U78" s="106"/>
      <c r="V78" s="108">
        <f t="shared" si="3"/>
        <v>0</v>
      </c>
      <c r="W78" s="103">
        <f t="shared" si="4"/>
        <v>0</v>
      </c>
      <c r="X78" s="36" t="str">
        <f t="shared" si="5"/>
        <v>OK</v>
      </c>
    </row>
    <row r="79" spans="1:24" ht="18" customHeight="1">
      <c r="A79" s="6"/>
      <c r="B79" s="102">
        <f>SUMIF(Atividade_Pessoal_Auxílio!$A:$A,'Programa de Metas 2021-2024'!$A79,Atividade_Pessoal_Auxílio!$G:$G)+SUMIF(Projeto!$A:$A,'Programa de Metas 2021-2024'!$A79,Projeto!$G:$G)</f>
        <v>0</v>
      </c>
      <c r="C79" s="106"/>
      <c r="D79" s="106"/>
      <c r="E79" s="106"/>
      <c r="F79" s="106"/>
      <c r="G79" s="106"/>
      <c r="H79" s="106"/>
      <c r="I79" s="106"/>
      <c r="J79" s="106"/>
      <c r="K79" s="106"/>
      <c r="L79" s="106"/>
      <c r="M79" s="106"/>
      <c r="N79" s="106"/>
      <c r="O79" s="106"/>
      <c r="P79" s="106"/>
      <c r="Q79" s="106"/>
      <c r="R79" s="107"/>
      <c r="S79" s="107"/>
      <c r="T79" s="106"/>
      <c r="U79" s="106"/>
      <c r="V79" s="108">
        <f t="shared" si="3"/>
        <v>0</v>
      </c>
      <c r="W79" s="103">
        <f t="shared" si="4"/>
        <v>0</v>
      </c>
      <c r="X79" s="36" t="str">
        <f t="shared" si="5"/>
        <v>OK</v>
      </c>
    </row>
    <row r="80" spans="1:24" ht="18" customHeight="1">
      <c r="A80" s="6"/>
      <c r="B80" s="102">
        <f>SUMIF(Atividade_Pessoal_Auxílio!$A:$A,'Programa de Metas 2021-2024'!$A80,Atividade_Pessoal_Auxílio!$G:$G)+SUMIF(Projeto!$A:$A,'Programa de Metas 2021-2024'!$A80,Projeto!$G:$G)</f>
        <v>0</v>
      </c>
      <c r="C80" s="106"/>
      <c r="D80" s="106"/>
      <c r="E80" s="106"/>
      <c r="F80" s="106"/>
      <c r="G80" s="106"/>
      <c r="H80" s="106"/>
      <c r="I80" s="106"/>
      <c r="J80" s="106"/>
      <c r="K80" s="106"/>
      <c r="L80" s="106"/>
      <c r="M80" s="106"/>
      <c r="N80" s="106"/>
      <c r="O80" s="106"/>
      <c r="P80" s="106"/>
      <c r="Q80" s="106"/>
      <c r="R80" s="107"/>
      <c r="S80" s="107"/>
      <c r="T80" s="106"/>
      <c r="U80" s="106"/>
      <c r="V80" s="108">
        <f t="shared" si="3"/>
        <v>0</v>
      </c>
      <c r="W80" s="103">
        <f t="shared" si="4"/>
        <v>0</v>
      </c>
      <c r="X80" s="36" t="str">
        <f t="shared" si="5"/>
        <v>OK</v>
      </c>
    </row>
    <row r="81" spans="1:24" ht="18" customHeight="1">
      <c r="A81" s="6"/>
      <c r="B81" s="102">
        <f>SUMIF(Atividade_Pessoal_Auxílio!$A:$A,'Programa de Metas 2021-2024'!$A81,Atividade_Pessoal_Auxílio!$G:$G)+SUMIF(Projeto!$A:$A,'Programa de Metas 2021-2024'!$A81,Projeto!$G:$G)</f>
        <v>0</v>
      </c>
      <c r="C81" s="106"/>
      <c r="D81" s="106"/>
      <c r="E81" s="106"/>
      <c r="F81" s="106"/>
      <c r="G81" s="106"/>
      <c r="H81" s="106"/>
      <c r="I81" s="106"/>
      <c r="J81" s="106"/>
      <c r="K81" s="106"/>
      <c r="L81" s="106"/>
      <c r="M81" s="106"/>
      <c r="N81" s="106"/>
      <c r="O81" s="106"/>
      <c r="P81" s="106"/>
      <c r="Q81" s="106"/>
      <c r="R81" s="107"/>
      <c r="S81" s="107"/>
      <c r="T81" s="106"/>
      <c r="U81" s="106"/>
      <c r="V81" s="108">
        <f t="shared" si="3"/>
        <v>0</v>
      </c>
      <c r="W81" s="103">
        <f t="shared" si="4"/>
        <v>0</v>
      </c>
      <c r="X81" s="36" t="str">
        <f t="shared" si="5"/>
        <v>OK</v>
      </c>
    </row>
    <row r="82" spans="1:24" ht="18" customHeight="1">
      <c r="A82" s="6"/>
      <c r="B82" s="102">
        <f>SUMIF(Atividade_Pessoal_Auxílio!$A:$A,'Programa de Metas 2021-2024'!$A82,Atividade_Pessoal_Auxílio!$G:$G)+SUMIF(Projeto!$A:$A,'Programa de Metas 2021-2024'!$A82,Projeto!$G:$G)</f>
        <v>0</v>
      </c>
      <c r="C82" s="106"/>
      <c r="D82" s="106"/>
      <c r="E82" s="106"/>
      <c r="F82" s="106"/>
      <c r="G82" s="106"/>
      <c r="H82" s="106"/>
      <c r="I82" s="106"/>
      <c r="J82" s="106"/>
      <c r="K82" s="106"/>
      <c r="L82" s="106"/>
      <c r="M82" s="106"/>
      <c r="N82" s="106"/>
      <c r="O82" s="106"/>
      <c r="P82" s="106"/>
      <c r="Q82" s="106"/>
      <c r="R82" s="107"/>
      <c r="S82" s="107"/>
      <c r="T82" s="106"/>
      <c r="U82" s="106"/>
      <c r="V82" s="108">
        <f t="shared" si="3"/>
        <v>0</v>
      </c>
      <c r="W82" s="103">
        <f t="shared" si="4"/>
        <v>0</v>
      </c>
      <c r="X82" s="36" t="str">
        <f t="shared" si="5"/>
        <v>OK</v>
      </c>
    </row>
    <row r="83" spans="1:24" ht="18" customHeight="1">
      <c r="A83" s="6"/>
      <c r="B83" s="102">
        <f>SUMIF(Atividade_Pessoal_Auxílio!$A:$A,'Programa de Metas 2021-2024'!$A83,Atividade_Pessoal_Auxílio!$G:$G)+SUMIF(Projeto!$A:$A,'Programa de Metas 2021-2024'!$A83,Projeto!$G:$G)</f>
        <v>0</v>
      </c>
      <c r="C83" s="106"/>
      <c r="D83" s="106"/>
      <c r="E83" s="106"/>
      <c r="F83" s="106"/>
      <c r="G83" s="106"/>
      <c r="H83" s="106"/>
      <c r="I83" s="106"/>
      <c r="J83" s="106"/>
      <c r="K83" s="106"/>
      <c r="L83" s="106"/>
      <c r="M83" s="106"/>
      <c r="N83" s="106"/>
      <c r="O83" s="106"/>
      <c r="P83" s="106"/>
      <c r="Q83" s="106"/>
      <c r="R83" s="107"/>
      <c r="S83" s="107"/>
      <c r="T83" s="106"/>
      <c r="U83" s="106"/>
      <c r="V83" s="108">
        <f t="shared" si="3"/>
        <v>0</v>
      </c>
      <c r="W83" s="103">
        <f t="shared" si="4"/>
        <v>0</v>
      </c>
      <c r="X83" s="36" t="str">
        <f t="shared" si="5"/>
        <v>OK</v>
      </c>
    </row>
    <row r="84" spans="1:24" ht="18" customHeight="1">
      <c r="A84" s="6"/>
      <c r="B84" s="102">
        <f>SUMIF(Atividade_Pessoal_Auxílio!$A:$A,'Programa de Metas 2021-2024'!$A84,Atividade_Pessoal_Auxílio!$G:$G)+SUMIF(Projeto!$A:$A,'Programa de Metas 2021-2024'!$A84,Projeto!$G:$G)</f>
        <v>0</v>
      </c>
      <c r="C84" s="106"/>
      <c r="D84" s="106"/>
      <c r="E84" s="106"/>
      <c r="F84" s="106"/>
      <c r="G84" s="106"/>
      <c r="H84" s="106"/>
      <c r="I84" s="106"/>
      <c r="J84" s="106"/>
      <c r="K84" s="106"/>
      <c r="L84" s="106"/>
      <c r="M84" s="106"/>
      <c r="N84" s="106"/>
      <c r="O84" s="106"/>
      <c r="P84" s="106"/>
      <c r="Q84" s="106"/>
      <c r="R84" s="107"/>
      <c r="S84" s="107"/>
      <c r="T84" s="106"/>
      <c r="U84" s="106"/>
      <c r="V84" s="108">
        <f t="shared" si="3"/>
        <v>0</v>
      </c>
      <c r="W84" s="103">
        <f t="shared" si="4"/>
        <v>0</v>
      </c>
      <c r="X84" s="36" t="str">
        <f t="shared" si="5"/>
        <v>OK</v>
      </c>
    </row>
    <row r="85" spans="1:24" ht="18" customHeight="1">
      <c r="A85" s="6"/>
      <c r="B85" s="102">
        <f>SUMIF(Atividade_Pessoal_Auxílio!$A:$A,'Programa de Metas 2021-2024'!$A85,Atividade_Pessoal_Auxílio!$G:$G)+SUMIF(Projeto!$A:$A,'Programa de Metas 2021-2024'!$A85,Projeto!$G:$G)</f>
        <v>0</v>
      </c>
      <c r="C85" s="106"/>
      <c r="D85" s="106"/>
      <c r="E85" s="106"/>
      <c r="F85" s="106"/>
      <c r="G85" s="106"/>
      <c r="H85" s="106"/>
      <c r="I85" s="106"/>
      <c r="J85" s="106"/>
      <c r="K85" s="106"/>
      <c r="L85" s="106"/>
      <c r="M85" s="106"/>
      <c r="N85" s="106"/>
      <c r="O85" s="106"/>
      <c r="P85" s="106"/>
      <c r="Q85" s="106"/>
      <c r="R85" s="107"/>
      <c r="S85" s="107"/>
      <c r="T85" s="106"/>
      <c r="U85" s="106"/>
      <c r="V85" s="108">
        <f t="shared" si="3"/>
        <v>0</v>
      </c>
      <c r="W85" s="103">
        <f t="shared" si="4"/>
        <v>0</v>
      </c>
      <c r="X85" s="36" t="str">
        <f t="shared" si="5"/>
        <v>OK</v>
      </c>
    </row>
    <row r="86" spans="1:24" ht="18" customHeight="1">
      <c r="A86" s="6"/>
      <c r="B86" s="102">
        <f>SUMIF(Atividade_Pessoal_Auxílio!$A:$A,'Programa de Metas 2021-2024'!$A86,Atividade_Pessoal_Auxílio!$G:$G)+SUMIF(Projeto!$A:$A,'Programa de Metas 2021-2024'!$A86,Projeto!$G:$G)</f>
        <v>0</v>
      </c>
      <c r="C86" s="106"/>
      <c r="D86" s="106"/>
      <c r="E86" s="106"/>
      <c r="F86" s="106"/>
      <c r="G86" s="106"/>
      <c r="H86" s="106"/>
      <c r="I86" s="106"/>
      <c r="J86" s="106"/>
      <c r="K86" s="106"/>
      <c r="L86" s="106"/>
      <c r="M86" s="106"/>
      <c r="N86" s="106"/>
      <c r="O86" s="106"/>
      <c r="P86" s="106"/>
      <c r="Q86" s="106"/>
      <c r="R86" s="107"/>
      <c r="S86" s="107"/>
      <c r="T86" s="106"/>
      <c r="U86" s="106"/>
      <c r="V86" s="108">
        <f t="shared" si="3"/>
        <v>0</v>
      </c>
      <c r="W86" s="103">
        <f t="shared" si="4"/>
        <v>0</v>
      </c>
      <c r="X86" s="36" t="str">
        <f t="shared" si="5"/>
        <v>OK</v>
      </c>
    </row>
    <row r="87" spans="1:24" ht="18" customHeight="1">
      <c r="A87" s="6"/>
      <c r="B87" s="102">
        <f>SUMIF(Atividade_Pessoal_Auxílio!$A:$A,'Programa de Metas 2021-2024'!$A87,Atividade_Pessoal_Auxílio!$G:$G)+SUMIF(Projeto!$A:$A,'Programa de Metas 2021-2024'!$A87,Projeto!$G:$G)</f>
        <v>0</v>
      </c>
      <c r="C87" s="106"/>
      <c r="D87" s="106"/>
      <c r="E87" s="106"/>
      <c r="F87" s="106"/>
      <c r="G87" s="106"/>
      <c r="H87" s="106"/>
      <c r="I87" s="106"/>
      <c r="J87" s="106"/>
      <c r="K87" s="106"/>
      <c r="L87" s="106"/>
      <c r="M87" s="106"/>
      <c r="N87" s="106"/>
      <c r="O87" s="106"/>
      <c r="P87" s="106"/>
      <c r="Q87" s="106"/>
      <c r="R87" s="107"/>
      <c r="S87" s="107"/>
      <c r="T87" s="106"/>
      <c r="U87" s="106"/>
      <c r="V87" s="108">
        <f t="shared" si="3"/>
        <v>0</v>
      </c>
      <c r="W87" s="103">
        <f t="shared" si="4"/>
        <v>0</v>
      </c>
      <c r="X87" s="36" t="str">
        <f t="shared" si="5"/>
        <v>OK</v>
      </c>
    </row>
    <row r="88" spans="1:24" ht="18" customHeight="1">
      <c r="A88" s="6"/>
      <c r="B88" s="102">
        <f>SUMIF(Atividade_Pessoal_Auxílio!$A:$A,'Programa de Metas 2021-2024'!$A88,Atividade_Pessoal_Auxílio!$G:$G)+SUMIF(Projeto!$A:$A,'Programa de Metas 2021-2024'!$A88,Projeto!$G:$G)</f>
        <v>0</v>
      </c>
      <c r="C88" s="106"/>
      <c r="D88" s="106"/>
      <c r="E88" s="106"/>
      <c r="F88" s="106"/>
      <c r="G88" s="106"/>
      <c r="H88" s="106"/>
      <c r="I88" s="106"/>
      <c r="J88" s="106"/>
      <c r="K88" s="106"/>
      <c r="L88" s="106"/>
      <c r="M88" s="106"/>
      <c r="N88" s="106"/>
      <c r="O88" s="106"/>
      <c r="P88" s="106"/>
      <c r="Q88" s="106"/>
      <c r="R88" s="107"/>
      <c r="S88" s="107"/>
      <c r="T88" s="106"/>
      <c r="U88" s="106"/>
      <c r="V88" s="108">
        <f t="shared" si="3"/>
        <v>0</v>
      </c>
      <c r="W88" s="103">
        <f t="shared" si="4"/>
        <v>0</v>
      </c>
      <c r="X88" s="36" t="str">
        <f t="shared" si="5"/>
        <v>OK</v>
      </c>
    </row>
    <row r="89" spans="1:24" ht="18" customHeight="1">
      <c r="A89" s="6"/>
      <c r="B89" s="102">
        <f>SUMIF(Atividade_Pessoal_Auxílio!$A:$A,'Programa de Metas 2021-2024'!$A89,Atividade_Pessoal_Auxílio!$G:$G)+SUMIF(Projeto!$A:$A,'Programa de Metas 2021-2024'!$A89,Projeto!$G:$G)</f>
        <v>0</v>
      </c>
      <c r="C89" s="106"/>
      <c r="D89" s="106"/>
      <c r="E89" s="106"/>
      <c r="F89" s="106"/>
      <c r="G89" s="106"/>
      <c r="H89" s="106"/>
      <c r="I89" s="106"/>
      <c r="J89" s="106"/>
      <c r="K89" s="106"/>
      <c r="L89" s="106"/>
      <c r="M89" s="106"/>
      <c r="N89" s="106"/>
      <c r="O89" s="106"/>
      <c r="P89" s="106"/>
      <c r="Q89" s="106"/>
      <c r="R89" s="107"/>
      <c r="S89" s="107"/>
      <c r="T89" s="106"/>
      <c r="U89" s="106"/>
      <c r="V89" s="108">
        <f t="shared" si="3"/>
        <v>0</v>
      </c>
      <c r="W89" s="103">
        <f t="shared" si="4"/>
        <v>0</v>
      </c>
      <c r="X89" s="36" t="str">
        <f t="shared" si="5"/>
        <v>OK</v>
      </c>
    </row>
    <row r="90" spans="1:24" ht="18" customHeight="1">
      <c r="A90" s="6"/>
      <c r="B90" s="102">
        <f>SUMIF(Atividade_Pessoal_Auxílio!$A:$A,'Programa de Metas 2021-2024'!$A90,Atividade_Pessoal_Auxílio!$G:$G)+SUMIF(Projeto!$A:$A,'Programa de Metas 2021-2024'!$A90,Projeto!$G:$G)</f>
        <v>0</v>
      </c>
      <c r="C90" s="106"/>
      <c r="D90" s="106"/>
      <c r="E90" s="106"/>
      <c r="F90" s="106"/>
      <c r="G90" s="106"/>
      <c r="H90" s="106"/>
      <c r="I90" s="106"/>
      <c r="J90" s="106"/>
      <c r="K90" s="106"/>
      <c r="L90" s="106"/>
      <c r="M90" s="106"/>
      <c r="N90" s="106"/>
      <c r="O90" s="106"/>
      <c r="P90" s="106"/>
      <c r="Q90" s="106"/>
      <c r="R90" s="107"/>
      <c r="S90" s="107"/>
      <c r="T90" s="106"/>
      <c r="U90" s="106"/>
      <c r="V90" s="108">
        <f t="shared" si="3"/>
        <v>0</v>
      </c>
      <c r="W90" s="103">
        <f t="shared" si="4"/>
        <v>0</v>
      </c>
      <c r="X90" s="36" t="str">
        <f t="shared" si="5"/>
        <v>OK</v>
      </c>
    </row>
    <row r="91" spans="1:24" ht="18" customHeight="1">
      <c r="A91" s="6"/>
      <c r="B91" s="102">
        <f>SUMIF(Atividade_Pessoal_Auxílio!$A:$A,'Programa de Metas 2021-2024'!$A91,Atividade_Pessoal_Auxílio!$G:$G)+SUMIF(Projeto!$A:$A,'Programa de Metas 2021-2024'!$A91,Projeto!$G:$G)</f>
        <v>0</v>
      </c>
      <c r="C91" s="106"/>
      <c r="D91" s="106"/>
      <c r="E91" s="106"/>
      <c r="F91" s="106"/>
      <c r="G91" s="106"/>
      <c r="H91" s="106"/>
      <c r="I91" s="106"/>
      <c r="J91" s="106"/>
      <c r="K91" s="106"/>
      <c r="L91" s="106"/>
      <c r="M91" s="106"/>
      <c r="N91" s="106"/>
      <c r="O91" s="106"/>
      <c r="P91" s="106"/>
      <c r="Q91" s="106"/>
      <c r="R91" s="107"/>
      <c r="S91" s="107"/>
      <c r="T91" s="106"/>
      <c r="U91" s="106"/>
      <c r="V91" s="108">
        <f t="shared" si="3"/>
        <v>0</v>
      </c>
      <c r="W91" s="103">
        <f t="shared" si="4"/>
        <v>0</v>
      </c>
      <c r="X91" s="36" t="str">
        <f t="shared" si="5"/>
        <v>OK</v>
      </c>
    </row>
    <row r="92" spans="1:24" ht="18" customHeight="1">
      <c r="A92" s="6"/>
      <c r="B92" s="102">
        <f>SUMIF(Atividade_Pessoal_Auxílio!$A:$A,'Programa de Metas 2021-2024'!$A92,Atividade_Pessoal_Auxílio!$G:$G)+SUMIF(Projeto!$A:$A,'Programa de Metas 2021-2024'!$A92,Projeto!$G:$G)</f>
        <v>0</v>
      </c>
      <c r="C92" s="106"/>
      <c r="D92" s="106"/>
      <c r="E92" s="106"/>
      <c r="F92" s="106"/>
      <c r="G92" s="106"/>
      <c r="H92" s="106"/>
      <c r="I92" s="106"/>
      <c r="J92" s="106"/>
      <c r="K92" s="106"/>
      <c r="L92" s="106"/>
      <c r="M92" s="106"/>
      <c r="N92" s="106"/>
      <c r="O92" s="106"/>
      <c r="P92" s="106"/>
      <c r="Q92" s="106"/>
      <c r="R92" s="107"/>
      <c r="S92" s="107"/>
      <c r="T92" s="106"/>
      <c r="U92" s="106"/>
      <c r="V92" s="108">
        <f t="shared" si="3"/>
        <v>0</v>
      </c>
      <c r="W92" s="103">
        <f t="shared" si="4"/>
        <v>0</v>
      </c>
      <c r="X92" s="36" t="str">
        <f t="shared" si="5"/>
        <v>OK</v>
      </c>
    </row>
    <row r="93" spans="1:24" ht="18" customHeight="1">
      <c r="A93" s="6"/>
      <c r="B93" s="102">
        <f>SUMIF(Atividade_Pessoal_Auxílio!$A:$A,'Programa de Metas 2021-2024'!$A93,Atividade_Pessoal_Auxílio!$G:$G)+SUMIF(Projeto!$A:$A,'Programa de Metas 2021-2024'!$A93,Projeto!$G:$G)</f>
        <v>0</v>
      </c>
      <c r="C93" s="106"/>
      <c r="D93" s="106"/>
      <c r="E93" s="106"/>
      <c r="F93" s="106"/>
      <c r="G93" s="106"/>
      <c r="H93" s="106"/>
      <c r="I93" s="106"/>
      <c r="J93" s="106"/>
      <c r="K93" s="106"/>
      <c r="L93" s="106"/>
      <c r="M93" s="106"/>
      <c r="N93" s="106"/>
      <c r="O93" s="106"/>
      <c r="P93" s="106"/>
      <c r="Q93" s="106"/>
      <c r="R93" s="107"/>
      <c r="S93" s="107"/>
      <c r="T93" s="106"/>
      <c r="U93" s="106"/>
      <c r="V93" s="108">
        <f t="shared" si="3"/>
        <v>0</v>
      </c>
      <c r="W93" s="103">
        <f t="shared" si="4"/>
        <v>0</v>
      </c>
      <c r="X93" s="36" t="str">
        <f t="shared" si="5"/>
        <v>OK</v>
      </c>
    </row>
    <row r="94" spans="1:24" ht="18" customHeight="1">
      <c r="A94" s="6"/>
      <c r="B94" s="102">
        <f>SUMIF(Atividade_Pessoal_Auxílio!$A:$A,'Programa de Metas 2021-2024'!$A94,Atividade_Pessoal_Auxílio!$G:$G)+SUMIF(Projeto!$A:$A,'Programa de Metas 2021-2024'!$A94,Projeto!$G:$G)</f>
        <v>0</v>
      </c>
      <c r="C94" s="106"/>
      <c r="D94" s="106"/>
      <c r="E94" s="106"/>
      <c r="F94" s="106"/>
      <c r="G94" s="106"/>
      <c r="H94" s="106"/>
      <c r="I94" s="106"/>
      <c r="J94" s="106"/>
      <c r="K94" s="106"/>
      <c r="L94" s="106"/>
      <c r="M94" s="106"/>
      <c r="N94" s="106"/>
      <c r="O94" s="106"/>
      <c r="P94" s="106"/>
      <c r="Q94" s="106"/>
      <c r="R94" s="107"/>
      <c r="S94" s="107"/>
      <c r="T94" s="106"/>
      <c r="U94" s="106"/>
      <c r="V94" s="108">
        <f t="shared" si="3"/>
        <v>0</v>
      </c>
      <c r="W94" s="103">
        <f t="shared" si="4"/>
        <v>0</v>
      </c>
      <c r="X94" s="36" t="str">
        <f t="shared" si="5"/>
        <v>OK</v>
      </c>
    </row>
    <row r="95" spans="1:24" ht="18" customHeight="1">
      <c r="A95" s="6"/>
      <c r="B95" s="102">
        <f>SUMIF(Atividade_Pessoal_Auxílio!$A:$A,'Programa de Metas 2021-2024'!$A95,Atividade_Pessoal_Auxílio!$G:$G)+SUMIF(Projeto!$A:$A,'Programa de Metas 2021-2024'!$A95,Projeto!$G:$G)</f>
        <v>0</v>
      </c>
      <c r="C95" s="106"/>
      <c r="D95" s="106"/>
      <c r="E95" s="106"/>
      <c r="F95" s="106"/>
      <c r="G95" s="106"/>
      <c r="H95" s="106"/>
      <c r="I95" s="106"/>
      <c r="J95" s="106"/>
      <c r="K95" s="106"/>
      <c r="L95" s="106"/>
      <c r="M95" s="106"/>
      <c r="N95" s="106"/>
      <c r="O95" s="106"/>
      <c r="P95" s="106"/>
      <c r="Q95" s="106"/>
      <c r="R95" s="107"/>
      <c r="S95" s="107"/>
      <c r="T95" s="106"/>
      <c r="U95" s="106"/>
      <c r="V95" s="108">
        <f t="shared" si="3"/>
        <v>0</v>
      </c>
      <c r="W95" s="103">
        <f t="shared" si="4"/>
        <v>0</v>
      </c>
      <c r="X95" s="36" t="str">
        <f t="shared" si="5"/>
        <v>OK</v>
      </c>
    </row>
    <row r="96" spans="1:24" ht="18" customHeight="1">
      <c r="A96" s="6"/>
      <c r="B96" s="102">
        <f>SUMIF(Atividade_Pessoal_Auxílio!$A:$A,'Programa de Metas 2021-2024'!$A96,Atividade_Pessoal_Auxílio!$G:$G)+SUMIF(Projeto!$A:$A,'Programa de Metas 2021-2024'!$A96,Projeto!$G:$G)</f>
        <v>0</v>
      </c>
      <c r="C96" s="106"/>
      <c r="D96" s="106"/>
      <c r="E96" s="106"/>
      <c r="F96" s="106"/>
      <c r="G96" s="106"/>
      <c r="H96" s="106"/>
      <c r="I96" s="106"/>
      <c r="J96" s="106"/>
      <c r="K96" s="106"/>
      <c r="L96" s="106"/>
      <c r="M96" s="106"/>
      <c r="N96" s="106"/>
      <c r="O96" s="106"/>
      <c r="P96" s="106"/>
      <c r="Q96" s="106"/>
      <c r="R96" s="107"/>
      <c r="S96" s="107"/>
      <c r="T96" s="106"/>
      <c r="U96" s="106"/>
      <c r="V96" s="108">
        <f t="shared" si="3"/>
        <v>0</v>
      </c>
      <c r="W96" s="103">
        <f t="shared" si="4"/>
        <v>0</v>
      </c>
      <c r="X96" s="36" t="str">
        <f t="shared" si="5"/>
        <v>OK</v>
      </c>
    </row>
    <row r="97" spans="1:24" ht="18" customHeight="1">
      <c r="A97" s="6"/>
      <c r="B97" s="102">
        <f>SUMIF(Atividade_Pessoal_Auxílio!$A:$A,'Programa de Metas 2021-2024'!$A97,Atividade_Pessoal_Auxílio!$G:$G)+SUMIF(Projeto!$A:$A,'Programa de Metas 2021-2024'!$A97,Projeto!$G:$G)</f>
        <v>0</v>
      </c>
      <c r="C97" s="106"/>
      <c r="D97" s="106"/>
      <c r="E97" s="106"/>
      <c r="F97" s="106"/>
      <c r="G97" s="106"/>
      <c r="H97" s="106"/>
      <c r="I97" s="106"/>
      <c r="J97" s="106"/>
      <c r="K97" s="106"/>
      <c r="L97" s="106"/>
      <c r="M97" s="106"/>
      <c r="N97" s="106"/>
      <c r="O97" s="106"/>
      <c r="P97" s="106"/>
      <c r="Q97" s="106"/>
      <c r="R97" s="107"/>
      <c r="S97" s="107"/>
      <c r="T97" s="106"/>
      <c r="U97" s="106"/>
      <c r="V97" s="108">
        <f t="shared" si="3"/>
        <v>0</v>
      </c>
      <c r="W97" s="103">
        <f t="shared" si="4"/>
        <v>0</v>
      </c>
      <c r="X97" s="36" t="str">
        <f t="shared" si="5"/>
        <v>OK</v>
      </c>
    </row>
    <row r="98" spans="1:24" ht="18" customHeight="1">
      <c r="A98" s="6"/>
      <c r="B98" s="102">
        <f>SUMIF(Atividade_Pessoal_Auxílio!$A:$A,'Programa de Metas 2021-2024'!$A98,Atividade_Pessoal_Auxílio!$G:$G)+SUMIF(Projeto!$A:$A,'Programa de Metas 2021-2024'!$A98,Projeto!$G:$G)</f>
        <v>0</v>
      </c>
      <c r="C98" s="106"/>
      <c r="D98" s="106"/>
      <c r="E98" s="106"/>
      <c r="F98" s="106"/>
      <c r="G98" s="106"/>
      <c r="H98" s="106"/>
      <c r="I98" s="106"/>
      <c r="J98" s="106"/>
      <c r="K98" s="106"/>
      <c r="L98" s="106"/>
      <c r="M98" s="106"/>
      <c r="N98" s="106"/>
      <c r="O98" s="106"/>
      <c r="P98" s="106"/>
      <c r="Q98" s="106"/>
      <c r="R98" s="107"/>
      <c r="S98" s="107"/>
      <c r="T98" s="106"/>
      <c r="U98" s="106"/>
      <c r="V98" s="108">
        <f t="shared" si="3"/>
        <v>0</v>
      </c>
      <c r="W98" s="103">
        <f t="shared" si="4"/>
        <v>0</v>
      </c>
      <c r="X98" s="36" t="str">
        <f t="shared" si="5"/>
        <v>OK</v>
      </c>
    </row>
    <row r="99" spans="1:24" ht="18" customHeight="1">
      <c r="A99" s="6"/>
      <c r="B99" s="102">
        <f>SUMIF(Atividade_Pessoal_Auxílio!$A:$A,'Programa de Metas 2021-2024'!$A99,Atividade_Pessoal_Auxílio!$G:$G)+SUMIF(Projeto!$A:$A,'Programa de Metas 2021-2024'!$A99,Projeto!$G:$G)</f>
        <v>0</v>
      </c>
      <c r="C99" s="106"/>
      <c r="D99" s="106"/>
      <c r="E99" s="106"/>
      <c r="F99" s="106"/>
      <c r="G99" s="106"/>
      <c r="H99" s="106"/>
      <c r="I99" s="106"/>
      <c r="J99" s="106"/>
      <c r="K99" s="106"/>
      <c r="L99" s="106"/>
      <c r="M99" s="106"/>
      <c r="N99" s="106"/>
      <c r="O99" s="106"/>
      <c r="P99" s="106"/>
      <c r="Q99" s="106"/>
      <c r="R99" s="107"/>
      <c r="S99" s="107"/>
      <c r="T99" s="106"/>
      <c r="U99" s="106"/>
      <c r="V99" s="108">
        <f t="shared" si="3"/>
        <v>0</v>
      </c>
      <c r="W99" s="103">
        <f t="shared" si="4"/>
        <v>0</v>
      </c>
      <c r="X99" s="36" t="str">
        <f t="shared" si="5"/>
        <v>OK</v>
      </c>
    </row>
    <row r="100" spans="1:24" ht="18" customHeight="1">
      <c r="A100" s="6"/>
      <c r="B100" s="102">
        <f>SUMIF(Atividade_Pessoal_Auxílio!$A:$A,'Programa de Metas 2021-2024'!$A100,Atividade_Pessoal_Auxílio!$G:$G)+SUMIF(Projeto!$A:$A,'Programa de Metas 2021-2024'!$A100,Projeto!$G:$G)</f>
        <v>0</v>
      </c>
      <c r="C100" s="106"/>
      <c r="D100" s="106"/>
      <c r="E100" s="106"/>
      <c r="F100" s="106"/>
      <c r="G100" s="106"/>
      <c r="H100" s="106"/>
      <c r="I100" s="106"/>
      <c r="J100" s="106"/>
      <c r="K100" s="106"/>
      <c r="L100" s="106"/>
      <c r="M100" s="106"/>
      <c r="N100" s="106"/>
      <c r="O100" s="106"/>
      <c r="P100" s="106"/>
      <c r="Q100" s="106"/>
      <c r="R100" s="107"/>
      <c r="S100" s="107"/>
      <c r="T100" s="106"/>
      <c r="U100" s="106"/>
      <c r="V100" s="108">
        <f t="shared" si="3"/>
        <v>0</v>
      </c>
      <c r="W100" s="103">
        <f t="shared" si="4"/>
        <v>0</v>
      </c>
      <c r="X100" s="36" t="str">
        <f t="shared" si="5"/>
        <v>OK</v>
      </c>
    </row>
    <row r="101" spans="1:24" ht="18" customHeight="1">
      <c r="A101" s="6"/>
      <c r="B101" s="102">
        <f>SUMIF(Atividade_Pessoal_Auxílio!$A:$A,'Programa de Metas 2021-2024'!$A101,Atividade_Pessoal_Auxílio!$G:$G)+SUMIF(Projeto!$A:$A,'Programa de Metas 2021-2024'!$A101,Projeto!$G:$G)</f>
        <v>0</v>
      </c>
      <c r="C101" s="106"/>
      <c r="D101" s="106"/>
      <c r="E101" s="106"/>
      <c r="F101" s="106"/>
      <c r="G101" s="106"/>
      <c r="H101" s="106"/>
      <c r="I101" s="106"/>
      <c r="J101" s="106"/>
      <c r="K101" s="106"/>
      <c r="L101" s="106"/>
      <c r="M101" s="106"/>
      <c r="N101" s="106"/>
      <c r="O101" s="106"/>
      <c r="P101" s="106"/>
      <c r="Q101" s="106"/>
      <c r="R101" s="107"/>
      <c r="S101" s="107"/>
      <c r="T101" s="106"/>
      <c r="U101" s="106"/>
      <c r="V101" s="108">
        <f t="shared" si="3"/>
        <v>0</v>
      </c>
      <c r="W101" s="103">
        <f t="shared" si="4"/>
        <v>0</v>
      </c>
      <c r="X101" s="36" t="str">
        <f t="shared" si="5"/>
        <v>OK</v>
      </c>
    </row>
    <row r="102" spans="1:24" ht="18" customHeight="1">
      <c r="A102" s="6"/>
      <c r="B102" s="102">
        <f>SUMIF(Atividade_Pessoal_Auxílio!$A:$A,'Programa de Metas 2021-2024'!$A102,Atividade_Pessoal_Auxílio!$G:$G)+SUMIF(Projeto!$A:$A,'Programa de Metas 2021-2024'!$A102,Projeto!$G:$G)</f>
        <v>0</v>
      </c>
      <c r="C102" s="106"/>
      <c r="D102" s="106"/>
      <c r="E102" s="106"/>
      <c r="F102" s="106"/>
      <c r="G102" s="106"/>
      <c r="H102" s="106"/>
      <c r="I102" s="106"/>
      <c r="J102" s="106"/>
      <c r="K102" s="106"/>
      <c r="L102" s="106"/>
      <c r="M102" s="106"/>
      <c r="N102" s="106"/>
      <c r="O102" s="106"/>
      <c r="P102" s="106"/>
      <c r="Q102" s="106"/>
      <c r="R102" s="107"/>
      <c r="S102" s="107"/>
      <c r="T102" s="106"/>
      <c r="U102" s="106"/>
      <c r="V102" s="108">
        <f t="shared" si="3"/>
        <v>0</v>
      </c>
      <c r="W102" s="103">
        <f t="shared" si="4"/>
        <v>0</v>
      </c>
      <c r="X102" s="36" t="str">
        <f t="shared" si="5"/>
        <v>OK</v>
      </c>
    </row>
    <row r="103" spans="1:24" ht="18" customHeight="1">
      <c r="A103" s="6"/>
      <c r="B103" s="102">
        <f>SUMIF(Atividade_Pessoal_Auxílio!$A:$A,'Programa de Metas 2021-2024'!$A103,Atividade_Pessoal_Auxílio!$G:$G)+SUMIF(Projeto!$A:$A,'Programa de Metas 2021-2024'!$A103,Projeto!$G:$G)</f>
        <v>0</v>
      </c>
      <c r="C103" s="106"/>
      <c r="D103" s="106"/>
      <c r="E103" s="106"/>
      <c r="F103" s="106"/>
      <c r="G103" s="106"/>
      <c r="H103" s="106"/>
      <c r="I103" s="106"/>
      <c r="J103" s="106"/>
      <c r="K103" s="106"/>
      <c r="L103" s="106"/>
      <c r="M103" s="106"/>
      <c r="N103" s="106"/>
      <c r="O103" s="106"/>
      <c r="P103" s="106"/>
      <c r="Q103" s="106"/>
      <c r="R103" s="107"/>
      <c r="S103" s="107"/>
      <c r="T103" s="106"/>
      <c r="U103" s="106"/>
      <c r="V103" s="108">
        <f t="shared" si="3"/>
        <v>0</v>
      </c>
      <c r="W103" s="103">
        <f t="shared" si="4"/>
        <v>0</v>
      </c>
      <c r="X103" s="36" t="str">
        <f t="shared" si="5"/>
        <v>OK</v>
      </c>
    </row>
    <row r="104" spans="1:24" ht="18" customHeight="1">
      <c r="A104" s="6"/>
      <c r="B104" s="102">
        <f>SUMIF(Atividade_Pessoal_Auxílio!$A:$A,'Programa de Metas 2021-2024'!$A104,Atividade_Pessoal_Auxílio!$G:$G)+SUMIF(Projeto!$A:$A,'Programa de Metas 2021-2024'!$A104,Projeto!$G:$G)</f>
        <v>0</v>
      </c>
      <c r="C104" s="106"/>
      <c r="D104" s="106"/>
      <c r="E104" s="106"/>
      <c r="F104" s="106"/>
      <c r="G104" s="106"/>
      <c r="H104" s="106"/>
      <c r="I104" s="106"/>
      <c r="J104" s="106"/>
      <c r="K104" s="106"/>
      <c r="L104" s="106"/>
      <c r="M104" s="106"/>
      <c r="N104" s="106"/>
      <c r="O104" s="106"/>
      <c r="P104" s="106"/>
      <c r="Q104" s="106"/>
      <c r="R104" s="107"/>
      <c r="S104" s="107"/>
      <c r="T104" s="106"/>
      <c r="U104" s="106"/>
      <c r="V104" s="108">
        <f t="shared" si="3"/>
        <v>0</v>
      </c>
      <c r="W104" s="103">
        <f t="shared" si="4"/>
        <v>0</v>
      </c>
      <c r="X104" s="36" t="str">
        <f t="shared" si="5"/>
        <v>OK</v>
      </c>
    </row>
    <row r="105" spans="1:24" ht="18" customHeight="1">
      <c r="A105" s="6"/>
      <c r="B105" s="102">
        <f>SUMIF(Atividade_Pessoal_Auxílio!$A:$A,'Programa de Metas 2021-2024'!$A105,Atividade_Pessoal_Auxílio!$G:$G)+SUMIF(Projeto!$A:$A,'Programa de Metas 2021-2024'!$A105,Projeto!$G:$G)</f>
        <v>0</v>
      </c>
      <c r="C105" s="106"/>
      <c r="D105" s="106"/>
      <c r="E105" s="106"/>
      <c r="F105" s="106"/>
      <c r="G105" s="106"/>
      <c r="H105" s="106"/>
      <c r="I105" s="106"/>
      <c r="J105" s="106"/>
      <c r="K105" s="106"/>
      <c r="L105" s="106"/>
      <c r="M105" s="106"/>
      <c r="N105" s="106"/>
      <c r="O105" s="106"/>
      <c r="P105" s="106"/>
      <c r="Q105" s="106"/>
      <c r="R105" s="107"/>
      <c r="S105" s="107"/>
      <c r="T105" s="106"/>
      <c r="U105" s="106"/>
      <c r="V105" s="108">
        <f t="shared" si="3"/>
        <v>0</v>
      </c>
      <c r="W105" s="103">
        <f t="shared" si="4"/>
        <v>0</v>
      </c>
      <c r="X105" s="36" t="str">
        <f t="shared" si="5"/>
        <v>OK</v>
      </c>
    </row>
    <row r="106" spans="1:24" ht="18" customHeight="1">
      <c r="A106" s="6"/>
      <c r="B106" s="102">
        <f>SUMIF(Atividade_Pessoal_Auxílio!$A:$A,'Programa de Metas 2021-2024'!$A106,Atividade_Pessoal_Auxílio!$G:$G)+SUMIF(Projeto!$A:$A,'Programa de Metas 2021-2024'!$A106,Projeto!$G:$G)</f>
        <v>0</v>
      </c>
      <c r="C106" s="106"/>
      <c r="D106" s="106"/>
      <c r="E106" s="106"/>
      <c r="F106" s="106"/>
      <c r="G106" s="106"/>
      <c r="H106" s="106"/>
      <c r="I106" s="106"/>
      <c r="J106" s="106"/>
      <c r="K106" s="106"/>
      <c r="L106" s="106"/>
      <c r="M106" s="106"/>
      <c r="N106" s="106"/>
      <c r="O106" s="106"/>
      <c r="P106" s="106"/>
      <c r="Q106" s="106"/>
      <c r="R106" s="107"/>
      <c r="S106" s="107"/>
      <c r="T106" s="106"/>
      <c r="U106" s="106"/>
      <c r="V106" s="108">
        <f t="shared" si="3"/>
        <v>0</v>
      </c>
      <c r="W106" s="103">
        <f t="shared" si="4"/>
        <v>0</v>
      </c>
      <c r="X106" s="36" t="str">
        <f t="shared" si="5"/>
        <v>OK</v>
      </c>
    </row>
    <row r="107" spans="1:24" ht="18" customHeight="1">
      <c r="A107" s="6"/>
      <c r="B107" s="102">
        <f>SUMIF(Atividade_Pessoal_Auxílio!$A:$A,'Programa de Metas 2021-2024'!$A107,Atividade_Pessoal_Auxílio!$G:$G)+SUMIF(Projeto!$A:$A,'Programa de Metas 2021-2024'!$A107,Projeto!$G:$G)</f>
        <v>0</v>
      </c>
      <c r="C107" s="106"/>
      <c r="D107" s="106"/>
      <c r="E107" s="106"/>
      <c r="F107" s="106"/>
      <c r="G107" s="106"/>
      <c r="H107" s="106"/>
      <c r="I107" s="106"/>
      <c r="J107" s="106"/>
      <c r="K107" s="106"/>
      <c r="L107" s="106"/>
      <c r="M107" s="106"/>
      <c r="N107" s="106"/>
      <c r="O107" s="106"/>
      <c r="P107" s="106"/>
      <c r="Q107" s="106"/>
      <c r="R107" s="107"/>
      <c r="S107" s="107"/>
      <c r="T107" s="106"/>
      <c r="U107" s="106"/>
      <c r="V107" s="108">
        <f t="shared" si="3"/>
        <v>0</v>
      </c>
      <c r="W107" s="103">
        <f t="shared" si="4"/>
        <v>0</v>
      </c>
      <c r="X107" s="36" t="str">
        <f t="shared" si="5"/>
        <v>OK</v>
      </c>
    </row>
    <row r="108" spans="1:24" ht="18" customHeight="1">
      <c r="A108" s="6"/>
      <c r="B108" s="102">
        <f>SUMIF(Atividade_Pessoal_Auxílio!$A:$A,'Programa de Metas 2021-2024'!$A108,Atividade_Pessoal_Auxílio!$G:$G)+SUMIF(Projeto!$A:$A,'Programa de Metas 2021-2024'!$A108,Projeto!$G:$G)</f>
        <v>0</v>
      </c>
      <c r="C108" s="106"/>
      <c r="D108" s="106"/>
      <c r="E108" s="106"/>
      <c r="F108" s="106"/>
      <c r="G108" s="106"/>
      <c r="H108" s="106"/>
      <c r="I108" s="106"/>
      <c r="J108" s="106"/>
      <c r="K108" s="106"/>
      <c r="L108" s="106"/>
      <c r="M108" s="106"/>
      <c r="N108" s="106"/>
      <c r="O108" s="106"/>
      <c r="P108" s="106"/>
      <c r="Q108" s="106"/>
      <c r="R108" s="107"/>
      <c r="S108" s="107"/>
      <c r="T108" s="106"/>
      <c r="U108" s="106"/>
      <c r="V108" s="108">
        <f t="shared" si="3"/>
        <v>0</v>
      </c>
      <c r="W108" s="103">
        <f t="shared" si="4"/>
        <v>0</v>
      </c>
      <c r="X108" s="36" t="str">
        <f t="shared" si="5"/>
        <v>OK</v>
      </c>
    </row>
    <row r="109" spans="1:24" ht="18" customHeight="1">
      <c r="A109" s="6"/>
      <c r="B109" s="102">
        <f>SUMIF(Atividade_Pessoal_Auxílio!$A:$A,'Programa de Metas 2021-2024'!$A109,Atividade_Pessoal_Auxílio!$G:$G)+SUMIF(Projeto!$A:$A,'Programa de Metas 2021-2024'!$A109,Projeto!$G:$G)</f>
        <v>0</v>
      </c>
      <c r="C109" s="106"/>
      <c r="D109" s="106"/>
      <c r="E109" s="106"/>
      <c r="F109" s="106"/>
      <c r="G109" s="106"/>
      <c r="H109" s="106"/>
      <c r="I109" s="106"/>
      <c r="J109" s="106"/>
      <c r="K109" s="106"/>
      <c r="L109" s="106"/>
      <c r="M109" s="106"/>
      <c r="N109" s="106"/>
      <c r="O109" s="106"/>
      <c r="P109" s="106"/>
      <c r="Q109" s="106"/>
      <c r="R109" s="107"/>
      <c r="S109" s="107"/>
      <c r="T109" s="106"/>
      <c r="U109" s="106"/>
      <c r="V109" s="108">
        <f t="shared" si="3"/>
        <v>0</v>
      </c>
      <c r="W109" s="103">
        <f t="shared" si="4"/>
        <v>0</v>
      </c>
      <c r="X109" s="36" t="str">
        <f t="shared" si="5"/>
        <v>OK</v>
      </c>
    </row>
    <row r="110" spans="1:24" ht="18" customHeight="1">
      <c r="A110" s="6"/>
      <c r="B110" s="102">
        <f>SUMIF(Atividade_Pessoal_Auxílio!$A:$A,'Programa de Metas 2021-2024'!$A110,Atividade_Pessoal_Auxílio!$G:$G)+SUMIF(Projeto!$A:$A,'Programa de Metas 2021-2024'!$A110,Projeto!$G:$G)</f>
        <v>0</v>
      </c>
      <c r="C110" s="106"/>
      <c r="D110" s="106"/>
      <c r="E110" s="106"/>
      <c r="F110" s="106"/>
      <c r="G110" s="106"/>
      <c r="H110" s="106"/>
      <c r="I110" s="106"/>
      <c r="J110" s="106"/>
      <c r="K110" s="106"/>
      <c r="L110" s="106"/>
      <c r="M110" s="106"/>
      <c r="N110" s="106"/>
      <c r="O110" s="106"/>
      <c r="P110" s="106"/>
      <c r="Q110" s="106"/>
      <c r="R110" s="107"/>
      <c r="S110" s="107"/>
      <c r="T110" s="106"/>
      <c r="U110" s="106"/>
      <c r="V110" s="108">
        <f t="shared" si="3"/>
        <v>0</v>
      </c>
      <c r="W110" s="103">
        <f t="shared" si="4"/>
        <v>0</v>
      </c>
      <c r="X110" s="36" t="str">
        <f t="shared" si="5"/>
        <v>OK</v>
      </c>
    </row>
    <row r="111" spans="1:24" ht="18" customHeight="1">
      <c r="A111" s="6"/>
      <c r="B111" s="102">
        <f>SUMIF(Atividade_Pessoal_Auxílio!$A:$A,'Programa de Metas 2021-2024'!$A111,Atividade_Pessoal_Auxílio!$G:$G)+SUMIF(Projeto!$A:$A,'Programa de Metas 2021-2024'!$A111,Projeto!$G:$G)</f>
        <v>0</v>
      </c>
      <c r="C111" s="106"/>
      <c r="D111" s="106"/>
      <c r="E111" s="106"/>
      <c r="F111" s="106"/>
      <c r="G111" s="106"/>
      <c r="H111" s="106"/>
      <c r="I111" s="106"/>
      <c r="J111" s="106"/>
      <c r="K111" s="106"/>
      <c r="L111" s="106"/>
      <c r="M111" s="106"/>
      <c r="N111" s="106"/>
      <c r="O111" s="106"/>
      <c r="P111" s="106"/>
      <c r="Q111" s="106"/>
      <c r="R111" s="107"/>
      <c r="S111" s="107"/>
      <c r="T111" s="106"/>
      <c r="U111" s="106"/>
      <c r="V111" s="108">
        <f t="shared" si="3"/>
        <v>0</v>
      </c>
      <c r="W111" s="103">
        <f t="shared" si="4"/>
        <v>0</v>
      </c>
      <c r="X111" s="36" t="str">
        <f t="shared" si="5"/>
        <v>OK</v>
      </c>
    </row>
    <row r="112" spans="1:24" ht="18" customHeight="1">
      <c r="A112" s="6"/>
      <c r="B112" s="102">
        <f>SUMIF(Atividade_Pessoal_Auxílio!$A:$A,'Programa de Metas 2021-2024'!$A112,Atividade_Pessoal_Auxílio!$G:$G)+SUMIF(Projeto!$A:$A,'Programa de Metas 2021-2024'!$A112,Projeto!$G:$G)</f>
        <v>0</v>
      </c>
      <c r="C112" s="106"/>
      <c r="D112" s="106"/>
      <c r="E112" s="106"/>
      <c r="F112" s="106"/>
      <c r="G112" s="106"/>
      <c r="H112" s="106"/>
      <c r="I112" s="106"/>
      <c r="J112" s="106"/>
      <c r="K112" s="106"/>
      <c r="L112" s="106"/>
      <c r="M112" s="106"/>
      <c r="N112" s="106"/>
      <c r="O112" s="106"/>
      <c r="P112" s="106"/>
      <c r="Q112" s="106"/>
      <c r="R112" s="107"/>
      <c r="S112" s="107"/>
      <c r="T112" s="106"/>
      <c r="U112" s="106"/>
      <c r="V112" s="108">
        <f t="shared" si="3"/>
        <v>0</v>
      </c>
      <c r="W112" s="103">
        <f t="shared" si="4"/>
        <v>0</v>
      </c>
      <c r="X112" s="36" t="str">
        <f t="shared" si="5"/>
        <v>OK</v>
      </c>
    </row>
    <row r="113" spans="1:24" ht="18" customHeight="1">
      <c r="A113" s="6"/>
      <c r="B113" s="102">
        <f>SUMIF(Atividade_Pessoal_Auxílio!$A:$A,'Programa de Metas 2021-2024'!$A113,Atividade_Pessoal_Auxílio!$G:$G)+SUMIF(Projeto!$A:$A,'Programa de Metas 2021-2024'!$A113,Projeto!$G:$G)</f>
        <v>0</v>
      </c>
      <c r="C113" s="106"/>
      <c r="D113" s="106"/>
      <c r="E113" s="106"/>
      <c r="F113" s="106"/>
      <c r="G113" s="106"/>
      <c r="H113" s="106"/>
      <c r="I113" s="106"/>
      <c r="J113" s="106"/>
      <c r="K113" s="106"/>
      <c r="L113" s="106"/>
      <c r="M113" s="106"/>
      <c r="N113" s="106"/>
      <c r="O113" s="106"/>
      <c r="P113" s="106"/>
      <c r="Q113" s="106"/>
      <c r="R113" s="107"/>
      <c r="S113" s="107"/>
      <c r="T113" s="106"/>
      <c r="U113" s="106"/>
      <c r="V113" s="108">
        <f t="shared" si="3"/>
        <v>0</v>
      </c>
      <c r="W113" s="103">
        <f t="shared" si="4"/>
        <v>0</v>
      </c>
      <c r="X113" s="36" t="str">
        <f t="shared" si="5"/>
        <v>OK</v>
      </c>
    </row>
    <row r="114" spans="1:24" ht="18" customHeight="1">
      <c r="A114" s="6"/>
      <c r="B114" s="102">
        <f>SUMIF(Atividade_Pessoal_Auxílio!$A:$A,'Programa de Metas 2021-2024'!$A114,Atividade_Pessoal_Auxílio!$G:$G)+SUMIF(Projeto!$A:$A,'Programa de Metas 2021-2024'!$A114,Projeto!$G:$G)</f>
        <v>0</v>
      </c>
      <c r="C114" s="106"/>
      <c r="D114" s="106"/>
      <c r="E114" s="106"/>
      <c r="F114" s="106"/>
      <c r="G114" s="106"/>
      <c r="H114" s="106"/>
      <c r="I114" s="106"/>
      <c r="J114" s="106"/>
      <c r="K114" s="106"/>
      <c r="L114" s="106"/>
      <c r="M114" s="106"/>
      <c r="N114" s="106"/>
      <c r="O114" s="106"/>
      <c r="P114" s="106"/>
      <c r="Q114" s="106"/>
      <c r="R114" s="107"/>
      <c r="S114" s="107"/>
      <c r="T114" s="106"/>
      <c r="U114" s="106"/>
      <c r="V114" s="108">
        <f t="shared" si="3"/>
        <v>0</v>
      </c>
      <c r="W114" s="103">
        <f t="shared" si="4"/>
        <v>0</v>
      </c>
      <c r="X114" s="36" t="str">
        <f t="shared" si="5"/>
        <v>OK</v>
      </c>
    </row>
    <row r="115" spans="1:24" ht="18" customHeight="1">
      <c r="A115" s="6"/>
      <c r="B115" s="102">
        <f>SUMIF(Atividade_Pessoal_Auxílio!$A:$A,'Programa de Metas 2021-2024'!$A115,Atividade_Pessoal_Auxílio!$G:$G)+SUMIF(Projeto!$A:$A,'Programa de Metas 2021-2024'!$A115,Projeto!$G:$G)</f>
        <v>0</v>
      </c>
      <c r="C115" s="106"/>
      <c r="D115" s="106"/>
      <c r="E115" s="106"/>
      <c r="F115" s="106"/>
      <c r="G115" s="106"/>
      <c r="H115" s="106"/>
      <c r="I115" s="106"/>
      <c r="J115" s="106"/>
      <c r="K115" s="106"/>
      <c r="L115" s="106"/>
      <c r="M115" s="106"/>
      <c r="N115" s="106"/>
      <c r="O115" s="106"/>
      <c r="P115" s="106"/>
      <c r="Q115" s="106"/>
      <c r="R115" s="107"/>
      <c r="S115" s="107"/>
      <c r="T115" s="106"/>
      <c r="U115" s="106"/>
      <c r="V115" s="108">
        <f t="shared" si="3"/>
        <v>0</v>
      </c>
      <c r="W115" s="103">
        <f t="shared" si="4"/>
        <v>0</v>
      </c>
      <c r="X115" s="36" t="str">
        <f t="shared" si="5"/>
        <v>OK</v>
      </c>
    </row>
    <row r="116" spans="1:24" ht="18" customHeight="1">
      <c r="A116" s="6"/>
      <c r="B116" s="102">
        <f>SUMIF(Atividade_Pessoal_Auxílio!$A:$A,'Programa de Metas 2021-2024'!$A116,Atividade_Pessoal_Auxílio!$G:$G)+SUMIF(Projeto!$A:$A,'Programa de Metas 2021-2024'!$A116,Projeto!$G:$G)</f>
        <v>0</v>
      </c>
      <c r="C116" s="106"/>
      <c r="D116" s="106"/>
      <c r="E116" s="106"/>
      <c r="F116" s="106"/>
      <c r="G116" s="106"/>
      <c r="H116" s="106"/>
      <c r="I116" s="106"/>
      <c r="J116" s="106"/>
      <c r="K116" s="106"/>
      <c r="L116" s="106"/>
      <c r="M116" s="106"/>
      <c r="N116" s="106"/>
      <c r="O116" s="106"/>
      <c r="P116" s="106"/>
      <c r="Q116" s="106"/>
      <c r="R116" s="107"/>
      <c r="S116" s="107"/>
      <c r="T116" s="106"/>
      <c r="U116" s="106"/>
      <c r="V116" s="108">
        <f t="shared" si="3"/>
        <v>0</v>
      </c>
      <c r="W116" s="103">
        <f t="shared" si="4"/>
        <v>0</v>
      </c>
      <c r="X116" s="36" t="str">
        <f t="shared" si="5"/>
        <v>OK</v>
      </c>
    </row>
    <row r="117" spans="1:24" ht="18" customHeight="1">
      <c r="A117" s="6"/>
      <c r="B117" s="102">
        <f>SUMIF(Atividade_Pessoal_Auxílio!$A:$A,'Programa de Metas 2021-2024'!$A117,Atividade_Pessoal_Auxílio!$G:$G)+SUMIF(Projeto!$A:$A,'Programa de Metas 2021-2024'!$A117,Projeto!$G:$G)</f>
        <v>0</v>
      </c>
      <c r="C117" s="106"/>
      <c r="D117" s="106"/>
      <c r="E117" s="106"/>
      <c r="F117" s="106"/>
      <c r="G117" s="106"/>
      <c r="H117" s="106"/>
      <c r="I117" s="106"/>
      <c r="J117" s="106"/>
      <c r="K117" s="106"/>
      <c r="L117" s="106"/>
      <c r="M117" s="106"/>
      <c r="N117" s="106"/>
      <c r="O117" s="106"/>
      <c r="P117" s="106"/>
      <c r="Q117" s="106"/>
      <c r="R117" s="107"/>
      <c r="S117" s="107"/>
      <c r="T117" s="106"/>
      <c r="U117" s="106"/>
      <c r="V117" s="108">
        <f t="shared" si="3"/>
        <v>0</v>
      </c>
      <c r="W117" s="103">
        <f t="shared" si="4"/>
        <v>0</v>
      </c>
      <c r="X117" s="36" t="str">
        <f t="shared" si="5"/>
        <v>OK</v>
      </c>
    </row>
    <row r="118" spans="1:24" ht="18" customHeight="1">
      <c r="A118" s="6"/>
      <c r="B118" s="102">
        <f>SUMIF(Atividade_Pessoal_Auxílio!$A:$A,'Programa de Metas 2021-2024'!$A118,Atividade_Pessoal_Auxílio!$G:$G)+SUMIF(Projeto!$A:$A,'Programa de Metas 2021-2024'!$A118,Projeto!$G:$G)</f>
        <v>0</v>
      </c>
      <c r="C118" s="106"/>
      <c r="D118" s="106"/>
      <c r="E118" s="106"/>
      <c r="F118" s="106"/>
      <c r="G118" s="106"/>
      <c r="H118" s="106"/>
      <c r="I118" s="106"/>
      <c r="J118" s="106"/>
      <c r="K118" s="106"/>
      <c r="L118" s="106"/>
      <c r="M118" s="106"/>
      <c r="N118" s="106"/>
      <c r="O118" s="106"/>
      <c r="P118" s="106"/>
      <c r="Q118" s="106"/>
      <c r="R118" s="107"/>
      <c r="S118" s="107"/>
      <c r="T118" s="106"/>
      <c r="U118" s="106"/>
      <c r="V118" s="108">
        <f t="shared" si="3"/>
        <v>0</v>
      </c>
      <c r="W118" s="103">
        <f t="shared" si="4"/>
        <v>0</v>
      </c>
      <c r="X118" s="36" t="str">
        <f t="shared" si="5"/>
        <v>OK</v>
      </c>
    </row>
    <row r="119" spans="1:24" ht="18" customHeight="1">
      <c r="A119" s="6"/>
      <c r="B119" s="102">
        <f>SUMIF(Atividade_Pessoal_Auxílio!$A:$A,'Programa de Metas 2021-2024'!$A119,Atividade_Pessoal_Auxílio!$G:$G)+SUMIF(Projeto!$A:$A,'Programa de Metas 2021-2024'!$A119,Projeto!$G:$G)</f>
        <v>0</v>
      </c>
      <c r="C119" s="106"/>
      <c r="D119" s="106"/>
      <c r="E119" s="106"/>
      <c r="F119" s="106"/>
      <c r="G119" s="106"/>
      <c r="H119" s="106"/>
      <c r="I119" s="106"/>
      <c r="J119" s="106"/>
      <c r="K119" s="106"/>
      <c r="L119" s="106"/>
      <c r="M119" s="106"/>
      <c r="N119" s="106"/>
      <c r="O119" s="106"/>
      <c r="P119" s="106"/>
      <c r="Q119" s="106"/>
      <c r="R119" s="107"/>
      <c r="S119" s="107"/>
      <c r="T119" s="106"/>
      <c r="U119" s="106"/>
      <c r="V119" s="108">
        <f t="shared" si="3"/>
        <v>0</v>
      </c>
      <c r="W119" s="103">
        <f t="shared" si="4"/>
        <v>0</v>
      </c>
      <c r="X119" s="36" t="str">
        <f t="shared" si="5"/>
        <v>OK</v>
      </c>
    </row>
    <row r="120" spans="1:24" ht="18" customHeight="1">
      <c r="A120" s="6"/>
      <c r="B120" s="102">
        <f>SUMIF(Atividade_Pessoal_Auxílio!$A:$A,'Programa de Metas 2021-2024'!$A120,Atividade_Pessoal_Auxílio!$G:$G)+SUMIF(Projeto!$A:$A,'Programa de Metas 2021-2024'!$A120,Projeto!$G:$G)</f>
        <v>0</v>
      </c>
      <c r="C120" s="106"/>
      <c r="D120" s="106"/>
      <c r="E120" s="106"/>
      <c r="F120" s="106"/>
      <c r="G120" s="106"/>
      <c r="H120" s="106"/>
      <c r="I120" s="106"/>
      <c r="J120" s="106"/>
      <c r="K120" s="106"/>
      <c r="L120" s="106"/>
      <c r="M120" s="106"/>
      <c r="N120" s="106"/>
      <c r="O120" s="106"/>
      <c r="P120" s="106"/>
      <c r="Q120" s="106"/>
      <c r="R120" s="107"/>
      <c r="S120" s="107"/>
      <c r="T120" s="106"/>
      <c r="U120" s="106"/>
      <c r="V120" s="108">
        <f t="shared" si="3"/>
        <v>0</v>
      </c>
      <c r="W120" s="103">
        <f t="shared" si="4"/>
        <v>0</v>
      </c>
      <c r="X120" s="36" t="str">
        <f t="shared" si="5"/>
        <v>OK</v>
      </c>
    </row>
    <row r="121" spans="1:24" ht="18" customHeight="1">
      <c r="A121" s="6"/>
      <c r="B121" s="102">
        <f>SUMIF(Atividade_Pessoal_Auxílio!$A:$A,'Programa de Metas 2021-2024'!$A121,Atividade_Pessoal_Auxílio!$G:$G)+SUMIF(Projeto!$A:$A,'Programa de Metas 2021-2024'!$A121,Projeto!$G:$G)</f>
        <v>0</v>
      </c>
      <c r="C121" s="106"/>
      <c r="D121" s="106"/>
      <c r="E121" s="106"/>
      <c r="F121" s="106"/>
      <c r="G121" s="106"/>
      <c r="H121" s="106"/>
      <c r="I121" s="106"/>
      <c r="J121" s="106"/>
      <c r="K121" s="106"/>
      <c r="L121" s="106"/>
      <c r="M121" s="106"/>
      <c r="N121" s="106"/>
      <c r="O121" s="106"/>
      <c r="P121" s="106"/>
      <c r="Q121" s="106"/>
      <c r="R121" s="107"/>
      <c r="S121" s="107"/>
      <c r="T121" s="106"/>
      <c r="U121" s="106"/>
      <c r="V121" s="108">
        <f t="shared" si="3"/>
        <v>0</v>
      </c>
      <c r="W121" s="103">
        <f t="shared" si="4"/>
        <v>0</v>
      </c>
      <c r="X121" s="36" t="str">
        <f t="shared" si="5"/>
        <v>OK</v>
      </c>
    </row>
    <row r="122" spans="1:24" ht="18" customHeight="1">
      <c r="A122" s="6"/>
      <c r="B122" s="102">
        <f>SUMIF(Atividade_Pessoal_Auxílio!$A:$A,'Programa de Metas 2021-2024'!$A122,Atividade_Pessoal_Auxílio!$G:$G)+SUMIF(Projeto!$A:$A,'Programa de Metas 2021-2024'!$A122,Projeto!$G:$G)</f>
        <v>0</v>
      </c>
      <c r="C122" s="106"/>
      <c r="D122" s="106"/>
      <c r="E122" s="106"/>
      <c r="F122" s="106"/>
      <c r="G122" s="106"/>
      <c r="H122" s="106"/>
      <c r="I122" s="106"/>
      <c r="J122" s="106"/>
      <c r="K122" s="106"/>
      <c r="L122" s="106"/>
      <c r="M122" s="106"/>
      <c r="N122" s="106"/>
      <c r="O122" s="106"/>
      <c r="P122" s="106"/>
      <c r="Q122" s="106"/>
      <c r="R122" s="107"/>
      <c r="S122" s="107"/>
      <c r="T122" s="106"/>
      <c r="U122" s="106"/>
      <c r="V122" s="108">
        <f t="shared" si="3"/>
        <v>0</v>
      </c>
      <c r="W122" s="103">
        <f t="shared" si="4"/>
        <v>0</v>
      </c>
      <c r="X122" s="36" t="str">
        <f t="shared" si="5"/>
        <v>OK</v>
      </c>
    </row>
    <row r="123" spans="1:24" ht="18" customHeight="1">
      <c r="A123" s="6"/>
      <c r="B123" s="102">
        <f>SUMIF(Atividade_Pessoal_Auxílio!$A:$A,'Programa de Metas 2021-2024'!$A123,Atividade_Pessoal_Auxílio!$G:$G)+SUMIF(Projeto!$A:$A,'Programa de Metas 2021-2024'!$A123,Projeto!$G:$G)</f>
        <v>0</v>
      </c>
      <c r="C123" s="106"/>
      <c r="D123" s="106"/>
      <c r="E123" s="106"/>
      <c r="F123" s="106"/>
      <c r="G123" s="106"/>
      <c r="H123" s="106"/>
      <c r="I123" s="106"/>
      <c r="J123" s="106"/>
      <c r="K123" s="106"/>
      <c r="L123" s="106"/>
      <c r="M123" s="106"/>
      <c r="N123" s="106"/>
      <c r="O123" s="106"/>
      <c r="P123" s="106"/>
      <c r="Q123" s="106"/>
      <c r="R123" s="107"/>
      <c r="S123" s="107"/>
      <c r="T123" s="106"/>
      <c r="U123" s="106"/>
      <c r="V123" s="108">
        <f t="shared" si="3"/>
        <v>0</v>
      </c>
      <c r="W123" s="103">
        <f t="shared" si="4"/>
        <v>0</v>
      </c>
      <c r="X123" s="36" t="str">
        <f t="shared" si="5"/>
        <v>OK</v>
      </c>
    </row>
    <row r="124" spans="1:24" ht="18" customHeight="1">
      <c r="A124" s="6"/>
      <c r="B124" s="102">
        <f>SUMIF(Atividade_Pessoal_Auxílio!$A:$A,'Programa de Metas 2021-2024'!$A124,Atividade_Pessoal_Auxílio!$G:$G)+SUMIF(Projeto!$A:$A,'Programa de Metas 2021-2024'!$A124,Projeto!$G:$G)</f>
        <v>0</v>
      </c>
      <c r="C124" s="106"/>
      <c r="D124" s="106"/>
      <c r="E124" s="106"/>
      <c r="F124" s="106"/>
      <c r="G124" s="106"/>
      <c r="H124" s="106"/>
      <c r="I124" s="106"/>
      <c r="J124" s="106"/>
      <c r="K124" s="106"/>
      <c r="L124" s="106"/>
      <c r="M124" s="106"/>
      <c r="N124" s="106"/>
      <c r="O124" s="106"/>
      <c r="P124" s="106"/>
      <c r="Q124" s="106"/>
      <c r="R124" s="107"/>
      <c r="S124" s="107"/>
      <c r="T124" s="106"/>
      <c r="U124" s="106"/>
      <c r="V124" s="108">
        <f t="shared" si="3"/>
        <v>0</v>
      </c>
      <c r="W124" s="103">
        <f t="shared" si="4"/>
        <v>0</v>
      </c>
      <c r="X124" s="36" t="str">
        <f t="shared" si="5"/>
        <v>OK</v>
      </c>
    </row>
    <row r="125" spans="1:24" ht="18" customHeight="1">
      <c r="A125" s="6"/>
      <c r="B125" s="102">
        <f>SUMIF(Atividade_Pessoal_Auxílio!$A:$A,'Programa de Metas 2021-2024'!$A125,Atividade_Pessoal_Auxílio!$G:$G)+SUMIF(Projeto!$A:$A,'Programa de Metas 2021-2024'!$A125,Projeto!$G:$G)</f>
        <v>0</v>
      </c>
      <c r="C125" s="106"/>
      <c r="D125" s="106"/>
      <c r="E125" s="106"/>
      <c r="F125" s="106"/>
      <c r="G125" s="106"/>
      <c r="H125" s="106"/>
      <c r="I125" s="106"/>
      <c r="J125" s="106"/>
      <c r="K125" s="106"/>
      <c r="L125" s="106"/>
      <c r="M125" s="106"/>
      <c r="N125" s="106"/>
      <c r="O125" s="106"/>
      <c r="P125" s="106"/>
      <c r="Q125" s="106"/>
      <c r="R125" s="107"/>
      <c r="S125" s="107"/>
      <c r="T125" s="106"/>
      <c r="U125" s="106"/>
      <c r="V125" s="108">
        <f t="shared" si="3"/>
        <v>0</v>
      </c>
      <c r="W125" s="103">
        <f t="shared" si="4"/>
        <v>0</v>
      </c>
      <c r="X125" s="36" t="str">
        <f t="shared" si="5"/>
        <v>OK</v>
      </c>
    </row>
    <row r="126" spans="1:24" ht="18" customHeight="1">
      <c r="A126" s="6"/>
      <c r="B126" s="102">
        <f>SUMIF(Atividade_Pessoal_Auxílio!$A:$A,'Programa de Metas 2021-2024'!$A126,Atividade_Pessoal_Auxílio!$G:$G)+SUMIF(Projeto!$A:$A,'Programa de Metas 2021-2024'!$A126,Projeto!$G:$G)</f>
        <v>0</v>
      </c>
      <c r="C126" s="106"/>
      <c r="D126" s="106"/>
      <c r="E126" s="106"/>
      <c r="F126" s="106"/>
      <c r="G126" s="106"/>
      <c r="H126" s="106"/>
      <c r="I126" s="106"/>
      <c r="J126" s="106"/>
      <c r="K126" s="106"/>
      <c r="L126" s="106"/>
      <c r="M126" s="106"/>
      <c r="N126" s="106"/>
      <c r="O126" s="106"/>
      <c r="P126" s="106"/>
      <c r="Q126" s="106"/>
      <c r="R126" s="107"/>
      <c r="S126" s="107"/>
      <c r="T126" s="106"/>
      <c r="U126" s="106"/>
      <c r="V126" s="108">
        <f t="shared" si="3"/>
        <v>0</v>
      </c>
      <c r="W126" s="103">
        <f t="shared" si="4"/>
        <v>0</v>
      </c>
      <c r="X126" s="36" t="str">
        <f t="shared" si="5"/>
        <v>OK</v>
      </c>
    </row>
    <row r="127" spans="1:24" ht="18" customHeight="1">
      <c r="A127" s="6"/>
      <c r="B127" s="102">
        <f>SUMIF(Atividade_Pessoal_Auxílio!$A:$A,'Programa de Metas 2021-2024'!$A127,Atividade_Pessoal_Auxílio!$G:$G)+SUMIF(Projeto!$A:$A,'Programa de Metas 2021-2024'!$A127,Projeto!$G:$G)</f>
        <v>0</v>
      </c>
      <c r="C127" s="106"/>
      <c r="D127" s="106"/>
      <c r="E127" s="106"/>
      <c r="F127" s="106"/>
      <c r="G127" s="106"/>
      <c r="H127" s="106"/>
      <c r="I127" s="106"/>
      <c r="J127" s="106"/>
      <c r="K127" s="106"/>
      <c r="L127" s="106"/>
      <c r="M127" s="106"/>
      <c r="N127" s="106"/>
      <c r="O127" s="106"/>
      <c r="P127" s="106"/>
      <c r="Q127" s="106"/>
      <c r="R127" s="107"/>
      <c r="S127" s="107"/>
      <c r="T127" s="106"/>
      <c r="U127" s="106"/>
      <c r="V127" s="108">
        <f t="shared" si="3"/>
        <v>0</v>
      </c>
      <c r="W127" s="103">
        <f t="shared" si="4"/>
        <v>0</v>
      </c>
      <c r="X127" s="36" t="str">
        <f t="shared" si="5"/>
        <v>OK</v>
      </c>
    </row>
    <row r="128" spans="1:24" ht="18" customHeight="1">
      <c r="A128" s="6"/>
      <c r="B128" s="102">
        <f>SUMIF(Atividade_Pessoal_Auxílio!$A:$A,'Programa de Metas 2021-2024'!$A128,Atividade_Pessoal_Auxílio!$G:$G)+SUMIF(Projeto!$A:$A,'Programa de Metas 2021-2024'!$A128,Projeto!$G:$G)</f>
        <v>0</v>
      </c>
      <c r="C128" s="106"/>
      <c r="D128" s="106"/>
      <c r="E128" s="106"/>
      <c r="F128" s="106"/>
      <c r="G128" s="106"/>
      <c r="H128" s="106"/>
      <c r="I128" s="106"/>
      <c r="J128" s="106"/>
      <c r="K128" s="106"/>
      <c r="L128" s="106"/>
      <c r="M128" s="106"/>
      <c r="N128" s="106"/>
      <c r="O128" s="106"/>
      <c r="P128" s="106"/>
      <c r="Q128" s="106"/>
      <c r="R128" s="107"/>
      <c r="S128" s="107"/>
      <c r="T128" s="106"/>
      <c r="U128" s="106"/>
      <c r="V128" s="108">
        <f t="shared" si="3"/>
        <v>0</v>
      </c>
      <c r="W128" s="103">
        <f t="shared" si="4"/>
        <v>0</v>
      </c>
      <c r="X128" s="36" t="str">
        <f t="shared" si="5"/>
        <v>OK</v>
      </c>
    </row>
    <row r="129" spans="1:24" ht="18" customHeight="1">
      <c r="A129" s="6"/>
      <c r="B129" s="102">
        <f>SUMIF(Atividade_Pessoal_Auxílio!$A:$A,'Programa de Metas 2021-2024'!$A129,Atividade_Pessoal_Auxílio!$G:$G)+SUMIF(Projeto!$A:$A,'Programa de Metas 2021-2024'!$A129,Projeto!$G:$G)</f>
        <v>0</v>
      </c>
      <c r="C129" s="106"/>
      <c r="D129" s="106"/>
      <c r="E129" s="106"/>
      <c r="F129" s="106"/>
      <c r="G129" s="106"/>
      <c r="H129" s="106"/>
      <c r="I129" s="106"/>
      <c r="J129" s="106"/>
      <c r="K129" s="106"/>
      <c r="L129" s="106"/>
      <c r="M129" s="106"/>
      <c r="N129" s="106"/>
      <c r="O129" s="106"/>
      <c r="P129" s="106"/>
      <c r="Q129" s="106"/>
      <c r="R129" s="107"/>
      <c r="S129" s="107"/>
      <c r="T129" s="106"/>
      <c r="U129" s="106"/>
      <c r="V129" s="108">
        <f t="shared" si="3"/>
        <v>0</v>
      </c>
      <c r="W129" s="103">
        <f t="shared" si="4"/>
        <v>0</v>
      </c>
      <c r="X129" s="36" t="str">
        <f t="shared" si="5"/>
        <v>OK</v>
      </c>
    </row>
    <row r="130" spans="1:24" ht="18" customHeight="1">
      <c r="A130" s="6"/>
      <c r="B130" s="102">
        <f>SUMIF(Atividade_Pessoal_Auxílio!$A:$A,'Programa de Metas 2021-2024'!$A130,Atividade_Pessoal_Auxílio!$G:$G)+SUMIF(Projeto!$A:$A,'Programa de Metas 2021-2024'!$A130,Projeto!$G:$G)</f>
        <v>0</v>
      </c>
      <c r="C130" s="106"/>
      <c r="D130" s="106"/>
      <c r="E130" s="106"/>
      <c r="F130" s="106"/>
      <c r="G130" s="106"/>
      <c r="H130" s="106"/>
      <c r="I130" s="106"/>
      <c r="J130" s="106"/>
      <c r="K130" s="106"/>
      <c r="L130" s="106"/>
      <c r="M130" s="106"/>
      <c r="N130" s="106"/>
      <c r="O130" s="106"/>
      <c r="P130" s="106"/>
      <c r="Q130" s="106"/>
      <c r="R130" s="107"/>
      <c r="S130" s="107"/>
      <c r="T130" s="106"/>
      <c r="U130" s="106"/>
      <c r="V130" s="108">
        <f t="shared" si="3"/>
        <v>0</v>
      </c>
      <c r="W130" s="103">
        <f t="shared" si="4"/>
        <v>0</v>
      </c>
      <c r="X130" s="36" t="str">
        <f t="shared" si="5"/>
        <v>OK</v>
      </c>
    </row>
    <row r="131" spans="1:24" ht="18" customHeight="1">
      <c r="A131" s="6"/>
      <c r="B131" s="102">
        <f>SUMIF(Atividade_Pessoal_Auxílio!$A:$A,'Programa de Metas 2021-2024'!$A131,Atividade_Pessoal_Auxílio!$G:$G)+SUMIF(Projeto!$A:$A,'Programa de Metas 2021-2024'!$A131,Projeto!$G:$G)</f>
        <v>0</v>
      </c>
      <c r="C131" s="106"/>
      <c r="D131" s="106"/>
      <c r="E131" s="106"/>
      <c r="F131" s="106"/>
      <c r="G131" s="106"/>
      <c r="H131" s="106"/>
      <c r="I131" s="106"/>
      <c r="J131" s="106"/>
      <c r="K131" s="106"/>
      <c r="L131" s="106"/>
      <c r="M131" s="106"/>
      <c r="N131" s="106"/>
      <c r="O131" s="106"/>
      <c r="P131" s="106"/>
      <c r="Q131" s="106"/>
      <c r="R131" s="107"/>
      <c r="S131" s="107"/>
      <c r="T131" s="106"/>
      <c r="U131" s="106"/>
      <c r="V131" s="108">
        <f t="shared" si="3"/>
        <v>0</v>
      </c>
      <c r="W131" s="103">
        <f t="shared" si="4"/>
        <v>0</v>
      </c>
      <c r="X131" s="36" t="str">
        <f t="shared" si="5"/>
        <v>OK</v>
      </c>
    </row>
    <row r="132" spans="1:24" ht="18" customHeight="1">
      <c r="A132" s="6"/>
      <c r="B132" s="102">
        <f>SUMIF(Atividade_Pessoal_Auxílio!$A:$A,'Programa de Metas 2021-2024'!$A132,Atividade_Pessoal_Auxílio!$G:$G)+SUMIF(Projeto!$A:$A,'Programa de Metas 2021-2024'!$A132,Projeto!$G:$G)</f>
        <v>0</v>
      </c>
      <c r="C132" s="106"/>
      <c r="D132" s="106"/>
      <c r="E132" s="106"/>
      <c r="F132" s="106"/>
      <c r="G132" s="106"/>
      <c r="H132" s="106"/>
      <c r="I132" s="106"/>
      <c r="J132" s="106"/>
      <c r="K132" s="106"/>
      <c r="L132" s="106"/>
      <c r="M132" s="106"/>
      <c r="N132" s="106"/>
      <c r="O132" s="106"/>
      <c r="P132" s="106"/>
      <c r="Q132" s="106"/>
      <c r="R132" s="107"/>
      <c r="S132" s="107"/>
      <c r="T132" s="106"/>
      <c r="U132" s="106"/>
      <c r="V132" s="108">
        <f t="shared" si="3"/>
        <v>0</v>
      </c>
      <c r="W132" s="103">
        <f t="shared" si="4"/>
        <v>0</v>
      </c>
      <c r="X132" s="36" t="str">
        <f t="shared" si="5"/>
        <v>OK</v>
      </c>
    </row>
    <row r="133" spans="1:24" ht="18" customHeight="1">
      <c r="A133" s="6"/>
      <c r="B133" s="102">
        <f>SUMIF(Atividade_Pessoal_Auxílio!$A:$A,'Programa de Metas 2021-2024'!$A133,Atividade_Pessoal_Auxílio!$G:$G)+SUMIF(Projeto!$A:$A,'Programa de Metas 2021-2024'!$A133,Projeto!$G:$G)</f>
        <v>0</v>
      </c>
      <c r="C133" s="106"/>
      <c r="D133" s="106"/>
      <c r="E133" s="106"/>
      <c r="F133" s="106"/>
      <c r="G133" s="106"/>
      <c r="H133" s="106"/>
      <c r="I133" s="106"/>
      <c r="J133" s="106"/>
      <c r="K133" s="106"/>
      <c r="L133" s="106"/>
      <c r="M133" s="106"/>
      <c r="N133" s="106"/>
      <c r="O133" s="106"/>
      <c r="P133" s="106"/>
      <c r="Q133" s="106"/>
      <c r="R133" s="107"/>
      <c r="S133" s="107"/>
      <c r="T133" s="106"/>
      <c r="U133" s="106"/>
      <c r="V133" s="108">
        <f t="shared" ref="V133:V196" si="6">SUM(C133:U133)</f>
        <v>0</v>
      </c>
      <c r="W133" s="103">
        <f t="shared" ref="W133:W196" si="7">B133-V133</f>
        <v>0</v>
      </c>
      <c r="X133" s="36" t="str">
        <f t="shared" ref="X133:X196" si="8">IF(OR(B133&lt;&gt;SUM(V133,W133),W133&lt;0),"EQUILIBRAR","OK")</f>
        <v>OK</v>
      </c>
    </row>
    <row r="134" spans="1:24" ht="18" customHeight="1">
      <c r="A134" s="6"/>
      <c r="B134" s="102">
        <f>SUMIF(Atividade_Pessoal_Auxílio!$A:$A,'Programa de Metas 2021-2024'!$A134,Atividade_Pessoal_Auxílio!$G:$G)+SUMIF(Projeto!$A:$A,'Programa de Metas 2021-2024'!$A134,Projeto!$G:$G)</f>
        <v>0</v>
      </c>
      <c r="C134" s="106"/>
      <c r="D134" s="106"/>
      <c r="E134" s="106"/>
      <c r="F134" s="106"/>
      <c r="G134" s="106"/>
      <c r="H134" s="106"/>
      <c r="I134" s="106"/>
      <c r="J134" s="106"/>
      <c r="K134" s="106"/>
      <c r="L134" s="106"/>
      <c r="M134" s="106"/>
      <c r="N134" s="106"/>
      <c r="O134" s="106"/>
      <c r="P134" s="106"/>
      <c r="Q134" s="106"/>
      <c r="R134" s="107"/>
      <c r="S134" s="107"/>
      <c r="T134" s="106"/>
      <c r="U134" s="106"/>
      <c r="V134" s="108">
        <f t="shared" si="6"/>
        <v>0</v>
      </c>
      <c r="W134" s="103">
        <f t="shared" si="7"/>
        <v>0</v>
      </c>
      <c r="X134" s="36" t="str">
        <f t="shared" si="8"/>
        <v>OK</v>
      </c>
    </row>
    <row r="135" spans="1:24" ht="18" customHeight="1">
      <c r="A135" s="6"/>
      <c r="B135" s="102">
        <f>SUMIF(Atividade_Pessoal_Auxílio!$A:$A,'Programa de Metas 2021-2024'!$A135,Atividade_Pessoal_Auxílio!$G:$G)+SUMIF(Projeto!$A:$A,'Programa de Metas 2021-2024'!$A135,Projeto!$G:$G)</f>
        <v>0</v>
      </c>
      <c r="C135" s="106"/>
      <c r="D135" s="106"/>
      <c r="E135" s="106"/>
      <c r="F135" s="106"/>
      <c r="G135" s="106"/>
      <c r="H135" s="106"/>
      <c r="I135" s="106"/>
      <c r="J135" s="106"/>
      <c r="K135" s="106"/>
      <c r="L135" s="106"/>
      <c r="M135" s="106"/>
      <c r="N135" s="106"/>
      <c r="O135" s="106"/>
      <c r="P135" s="106"/>
      <c r="Q135" s="106"/>
      <c r="R135" s="107"/>
      <c r="S135" s="107"/>
      <c r="T135" s="106"/>
      <c r="U135" s="106"/>
      <c r="V135" s="108">
        <f t="shared" si="6"/>
        <v>0</v>
      </c>
      <c r="W135" s="103">
        <f t="shared" si="7"/>
        <v>0</v>
      </c>
      <c r="X135" s="36" t="str">
        <f t="shared" si="8"/>
        <v>OK</v>
      </c>
    </row>
    <row r="136" spans="1:24" ht="18" customHeight="1">
      <c r="A136" s="6"/>
      <c r="B136" s="102">
        <f>SUMIF(Atividade_Pessoal_Auxílio!$A:$A,'Programa de Metas 2021-2024'!$A136,Atividade_Pessoal_Auxílio!$G:$G)+SUMIF(Projeto!$A:$A,'Programa de Metas 2021-2024'!$A136,Projeto!$G:$G)</f>
        <v>0</v>
      </c>
      <c r="C136" s="106"/>
      <c r="D136" s="106"/>
      <c r="E136" s="106"/>
      <c r="F136" s="106"/>
      <c r="G136" s="106"/>
      <c r="H136" s="106"/>
      <c r="I136" s="106"/>
      <c r="J136" s="106"/>
      <c r="K136" s="106"/>
      <c r="L136" s="106"/>
      <c r="M136" s="106"/>
      <c r="N136" s="106"/>
      <c r="O136" s="106"/>
      <c r="P136" s="106"/>
      <c r="Q136" s="106"/>
      <c r="R136" s="107"/>
      <c r="S136" s="107"/>
      <c r="T136" s="106"/>
      <c r="U136" s="106"/>
      <c r="V136" s="108">
        <f t="shared" si="6"/>
        <v>0</v>
      </c>
      <c r="W136" s="103">
        <f t="shared" si="7"/>
        <v>0</v>
      </c>
      <c r="X136" s="36" t="str">
        <f t="shared" si="8"/>
        <v>OK</v>
      </c>
    </row>
    <row r="137" spans="1:24" ht="18" customHeight="1">
      <c r="A137" s="6"/>
      <c r="B137" s="102">
        <f>SUMIF(Atividade_Pessoal_Auxílio!$A:$A,'Programa de Metas 2021-2024'!$A137,Atividade_Pessoal_Auxílio!$G:$G)+SUMIF(Projeto!$A:$A,'Programa de Metas 2021-2024'!$A137,Projeto!$G:$G)</f>
        <v>0</v>
      </c>
      <c r="C137" s="106"/>
      <c r="D137" s="106"/>
      <c r="E137" s="106"/>
      <c r="F137" s="106"/>
      <c r="G137" s="106"/>
      <c r="H137" s="106"/>
      <c r="I137" s="106"/>
      <c r="J137" s="106"/>
      <c r="K137" s="106"/>
      <c r="L137" s="106"/>
      <c r="M137" s="106"/>
      <c r="N137" s="106"/>
      <c r="O137" s="106"/>
      <c r="P137" s="106"/>
      <c r="Q137" s="106"/>
      <c r="R137" s="107"/>
      <c r="S137" s="107"/>
      <c r="T137" s="106"/>
      <c r="U137" s="106"/>
      <c r="V137" s="108">
        <f t="shared" si="6"/>
        <v>0</v>
      </c>
      <c r="W137" s="103">
        <f t="shared" si="7"/>
        <v>0</v>
      </c>
      <c r="X137" s="36" t="str">
        <f t="shared" si="8"/>
        <v>OK</v>
      </c>
    </row>
    <row r="138" spans="1:24" ht="18" customHeight="1">
      <c r="A138" s="6"/>
      <c r="B138" s="102">
        <f>SUMIF(Atividade_Pessoal_Auxílio!$A:$A,'Programa de Metas 2021-2024'!$A138,Atividade_Pessoal_Auxílio!$G:$G)+SUMIF(Projeto!$A:$A,'Programa de Metas 2021-2024'!$A138,Projeto!$G:$G)</f>
        <v>0</v>
      </c>
      <c r="C138" s="106"/>
      <c r="D138" s="106"/>
      <c r="E138" s="106"/>
      <c r="F138" s="106"/>
      <c r="G138" s="106"/>
      <c r="H138" s="106"/>
      <c r="I138" s="106"/>
      <c r="J138" s="106"/>
      <c r="K138" s="106"/>
      <c r="L138" s="106"/>
      <c r="M138" s="106"/>
      <c r="N138" s="106"/>
      <c r="O138" s="106"/>
      <c r="P138" s="106"/>
      <c r="Q138" s="106"/>
      <c r="R138" s="107"/>
      <c r="S138" s="107"/>
      <c r="T138" s="106"/>
      <c r="U138" s="106"/>
      <c r="V138" s="108">
        <f t="shared" si="6"/>
        <v>0</v>
      </c>
      <c r="W138" s="103">
        <f t="shared" si="7"/>
        <v>0</v>
      </c>
      <c r="X138" s="36" t="str">
        <f t="shared" si="8"/>
        <v>OK</v>
      </c>
    </row>
    <row r="139" spans="1:24" ht="18" customHeight="1">
      <c r="A139" s="6"/>
      <c r="B139" s="102">
        <f>SUMIF(Atividade_Pessoal_Auxílio!$A:$A,'Programa de Metas 2021-2024'!$A139,Atividade_Pessoal_Auxílio!$G:$G)+SUMIF(Projeto!$A:$A,'Programa de Metas 2021-2024'!$A139,Projeto!$G:$G)</f>
        <v>0</v>
      </c>
      <c r="C139" s="106"/>
      <c r="D139" s="106"/>
      <c r="E139" s="106"/>
      <c r="F139" s="106"/>
      <c r="G139" s="106"/>
      <c r="H139" s="106"/>
      <c r="I139" s="106"/>
      <c r="J139" s="106"/>
      <c r="K139" s="106"/>
      <c r="L139" s="106"/>
      <c r="M139" s="106"/>
      <c r="N139" s="106"/>
      <c r="O139" s="106"/>
      <c r="P139" s="106"/>
      <c r="Q139" s="106"/>
      <c r="R139" s="107"/>
      <c r="S139" s="107"/>
      <c r="T139" s="106"/>
      <c r="U139" s="106"/>
      <c r="V139" s="108">
        <f t="shared" si="6"/>
        <v>0</v>
      </c>
      <c r="W139" s="103">
        <f t="shared" si="7"/>
        <v>0</v>
      </c>
      <c r="X139" s="36" t="str">
        <f t="shared" si="8"/>
        <v>OK</v>
      </c>
    </row>
    <row r="140" spans="1:24" ht="18" customHeight="1">
      <c r="A140" s="6"/>
      <c r="B140" s="102">
        <f>SUMIF(Atividade_Pessoal_Auxílio!$A:$A,'Programa de Metas 2021-2024'!$A140,Atividade_Pessoal_Auxílio!$G:$G)+SUMIF(Projeto!$A:$A,'Programa de Metas 2021-2024'!$A140,Projeto!$G:$G)</f>
        <v>0</v>
      </c>
      <c r="C140" s="106"/>
      <c r="D140" s="106"/>
      <c r="E140" s="106"/>
      <c r="F140" s="106"/>
      <c r="G140" s="106"/>
      <c r="H140" s="106"/>
      <c r="I140" s="106"/>
      <c r="J140" s="106"/>
      <c r="K140" s="106"/>
      <c r="L140" s="106"/>
      <c r="M140" s="106"/>
      <c r="N140" s="106"/>
      <c r="O140" s="106"/>
      <c r="P140" s="106"/>
      <c r="Q140" s="106"/>
      <c r="R140" s="107"/>
      <c r="S140" s="107"/>
      <c r="T140" s="106"/>
      <c r="U140" s="106"/>
      <c r="V140" s="108">
        <f t="shared" si="6"/>
        <v>0</v>
      </c>
      <c r="W140" s="103">
        <f t="shared" si="7"/>
        <v>0</v>
      </c>
      <c r="X140" s="36" t="str">
        <f t="shared" si="8"/>
        <v>OK</v>
      </c>
    </row>
    <row r="141" spans="1:24" ht="18" customHeight="1">
      <c r="A141" s="6"/>
      <c r="B141" s="102">
        <f>SUMIF(Atividade_Pessoal_Auxílio!$A:$A,'Programa de Metas 2021-2024'!$A141,Atividade_Pessoal_Auxílio!$G:$G)+SUMIF(Projeto!$A:$A,'Programa de Metas 2021-2024'!$A141,Projeto!$G:$G)</f>
        <v>0</v>
      </c>
      <c r="C141" s="106"/>
      <c r="D141" s="106"/>
      <c r="E141" s="106"/>
      <c r="F141" s="106"/>
      <c r="G141" s="106"/>
      <c r="H141" s="106"/>
      <c r="I141" s="106"/>
      <c r="J141" s="106"/>
      <c r="K141" s="106"/>
      <c r="L141" s="106"/>
      <c r="M141" s="106"/>
      <c r="N141" s="106"/>
      <c r="O141" s="106"/>
      <c r="P141" s="106"/>
      <c r="Q141" s="106"/>
      <c r="R141" s="107"/>
      <c r="S141" s="107"/>
      <c r="T141" s="106"/>
      <c r="U141" s="106"/>
      <c r="V141" s="108">
        <f t="shared" si="6"/>
        <v>0</v>
      </c>
      <c r="W141" s="103">
        <f t="shared" si="7"/>
        <v>0</v>
      </c>
      <c r="X141" s="36" t="str">
        <f t="shared" si="8"/>
        <v>OK</v>
      </c>
    </row>
    <row r="142" spans="1:24" ht="18" customHeight="1">
      <c r="A142" s="6"/>
      <c r="B142" s="102">
        <f>SUMIF(Atividade_Pessoal_Auxílio!$A:$A,'Programa de Metas 2021-2024'!$A142,Atividade_Pessoal_Auxílio!$G:$G)+SUMIF(Projeto!$A:$A,'Programa de Metas 2021-2024'!$A142,Projeto!$G:$G)</f>
        <v>0</v>
      </c>
      <c r="C142" s="106"/>
      <c r="D142" s="106"/>
      <c r="E142" s="106"/>
      <c r="F142" s="106"/>
      <c r="G142" s="106"/>
      <c r="H142" s="106"/>
      <c r="I142" s="106"/>
      <c r="J142" s="106"/>
      <c r="K142" s="106"/>
      <c r="L142" s="106"/>
      <c r="M142" s="106"/>
      <c r="N142" s="106"/>
      <c r="O142" s="106"/>
      <c r="P142" s="106"/>
      <c r="Q142" s="106"/>
      <c r="R142" s="107"/>
      <c r="S142" s="107"/>
      <c r="T142" s="106"/>
      <c r="U142" s="106"/>
      <c r="V142" s="108">
        <f t="shared" si="6"/>
        <v>0</v>
      </c>
      <c r="W142" s="103">
        <f t="shared" si="7"/>
        <v>0</v>
      </c>
      <c r="X142" s="36" t="str">
        <f t="shared" si="8"/>
        <v>OK</v>
      </c>
    </row>
    <row r="143" spans="1:24" ht="18" customHeight="1">
      <c r="A143" s="6"/>
      <c r="B143" s="102">
        <f>SUMIF(Atividade_Pessoal_Auxílio!$A:$A,'Programa de Metas 2021-2024'!$A143,Atividade_Pessoal_Auxílio!$G:$G)+SUMIF(Projeto!$A:$A,'Programa de Metas 2021-2024'!$A143,Projeto!$G:$G)</f>
        <v>0</v>
      </c>
      <c r="C143" s="106"/>
      <c r="D143" s="106"/>
      <c r="E143" s="106"/>
      <c r="F143" s="106"/>
      <c r="G143" s="106"/>
      <c r="H143" s="106"/>
      <c r="I143" s="106"/>
      <c r="J143" s="106"/>
      <c r="K143" s="106"/>
      <c r="L143" s="106"/>
      <c r="M143" s="106"/>
      <c r="N143" s="106"/>
      <c r="O143" s="106"/>
      <c r="P143" s="106"/>
      <c r="Q143" s="106"/>
      <c r="R143" s="107"/>
      <c r="S143" s="107"/>
      <c r="T143" s="106"/>
      <c r="U143" s="106"/>
      <c r="V143" s="108">
        <f t="shared" si="6"/>
        <v>0</v>
      </c>
      <c r="W143" s="103">
        <f t="shared" si="7"/>
        <v>0</v>
      </c>
      <c r="X143" s="36" t="str">
        <f t="shared" si="8"/>
        <v>OK</v>
      </c>
    </row>
    <row r="144" spans="1:24" ht="18" customHeight="1">
      <c r="A144" s="6"/>
      <c r="B144" s="102">
        <f>SUMIF(Atividade_Pessoal_Auxílio!$A:$A,'Programa de Metas 2021-2024'!$A144,Atividade_Pessoal_Auxílio!$G:$G)+SUMIF(Projeto!$A:$A,'Programa de Metas 2021-2024'!$A144,Projeto!$G:$G)</f>
        <v>0</v>
      </c>
      <c r="C144" s="106"/>
      <c r="D144" s="106"/>
      <c r="E144" s="106"/>
      <c r="F144" s="106"/>
      <c r="G144" s="106"/>
      <c r="H144" s="106"/>
      <c r="I144" s="106"/>
      <c r="J144" s="106"/>
      <c r="K144" s="106"/>
      <c r="L144" s="106"/>
      <c r="M144" s="106"/>
      <c r="N144" s="106"/>
      <c r="O144" s="106"/>
      <c r="P144" s="106"/>
      <c r="Q144" s="106"/>
      <c r="R144" s="107"/>
      <c r="S144" s="107"/>
      <c r="T144" s="106"/>
      <c r="U144" s="106"/>
      <c r="V144" s="108">
        <f t="shared" si="6"/>
        <v>0</v>
      </c>
      <c r="W144" s="103">
        <f t="shared" si="7"/>
        <v>0</v>
      </c>
      <c r="X144" s="36" t="str">
        <f t="shared" si="8"/>
        <v>OK</v>
      </c>
    </row>
    <row r="145" spans="1:24" ht="18" customHeight="1">
      <c r="A145" s="6"/>
      <c r="B145" s="102">
        <f>SUMIF(Atividade_Pessoal_Auxílio!$A:$A,'Programa de Metas 2021-2024'!$A145,Atividade_Pessoal_Auxílio!$G:$G)+SUMIF(Projeto!$A:$A,'Programa de Metas 2021-2024'!$A145,Projeto!$G:$G)</f>
        <v>0</v>
      </c>
      <c r="C145" s="106"/>
      <c r="D145" s="106"/>
      <c r="E145" s="106"/>
      <c r="F145" s="106"/>
      <c r="G145" s="106"/>
      <c r="H145" s="106"/>
      <c r="I145" s="106"/>
      <c r="J145" s="106"/>
      <c r="K145" s="106"/>
      <c r="L145" s="106"/>
      <c r="M145" s="106"/>
      <c r="N145" s="106"/>
      <c r="O145" s="106"/>
      <c r="P145" s="106"/>
      <c r="Q145" s="106"/>
      <c r="R145" s="107"/>
      <c r="S145" s="107"/>
      <c r="T145" s="106"/>
      <c r="U145" s="106"/>
      <c r="V145" s="108">
        <f t="shared" si="6"/>
        <v>0</v>
      </c>
      <c r="W145" s="103">
        <f t="shared" si="7"/>
        <v>0</v>
      </c>
      <c r="X145" s="36" t="str">
        <f t="shared" si="8"/>
        <v>OK</v>
      </c>
    </row>
    <row r="146" spans="1:24" ht="18" customHeight="1">
      <c r="A146" s="6"/>
      <c r="B146" s="102">
        <f>SUMIF(Atividade_Pessoal_Auxílio!$A:$A,'Programa de Metas 2021-2024'!$A146,Atividade_Pessoal_Auxílio!$G:$G)+SUMIF(Projeto!$A:$A,'Programa de Metas 2021-2024'!$A146,Projeto!$G:$G)</f>
        <v>0</v>
      </c>
      <c r="C146" s="106"/>
      <c r="D146" s="106"/>
      <c r="E146" s="106"/>
      <c r="F146" s="106"/>
      <c r="G146" s="106"/>
      <c r="H146" s="106"/>
      <c r="I146" s="106"/>
      <c r="J146" s="106"/>
      <c r="K146" s="106"/>
      <c r="L146" s="106"/>
      <c r="M146" s="106"/>
      <c r="N146" s="106"/>
      <c r="O146" s="106"/>
      <c r="P146" s="106"/>
      <c r="Q146" s="106"/>
      <c r="R146" s="107"/>
      <c r="S146" s="107"/>
      <c r="T146" s="106"/>
      <c r="U146" s="106"/>
      <c r="V146" s="108">
        <f t="shared" si="6"/>
        <v>0</v>
      </c>
      <c r="W146" s="103">
        <f t="shared" si="7"/>
        <v>0</v>
      </c>
      <c r="X146" s="36" t="str">
        <f t="shared" si="8"/>
        <v>OK</v>
      </c>
    </row>
    <row r="147" spans="1:24" ht="18" customHeight="1">
      <c r="A147" s="6"/>
      <c r="B147" s="102">
        <f>SUMIF(Atividade_Pessoal_Auxílio!$A:$A,'Programa de Metas 2021-2024'!$A147,Atividade_Pessoal_Auxílio!$G:$G)+SUMIF(Projeto!$A:$A,'Programa de Metas 2021-2024'!$A147,Projeto!$G:$G)</f>
        <v>0</v>
      </c>
      <c r="C147" s="106"/>
      <c r="D147" s="106"/>
      <c r="E147" s="106"/>
      <c r="F147" s="106"/>
      <c r="G147" s="106"/>
      <c r="H147" s="106"/>
      <c r="I147" s="106"/>
      <c r="J147" s="106"/>
      <c r="K147" s="106"/>
      <c r="L147" s="106"/>
      <c r="M147" s="106"/>
      <c r="N147" s="106"/>
      <c r="O147" s="106"/>
      <c r="P147" s="106"/>
      <c r="Q147" s="106"/>
      <c r="R147" s="107"/>
      <c r="S147" s="107"/>
      <c r="T147" s="106"/>
      <c r="U147" s="106"/>
      <c r="V147" s="108">
        <f t="shared" si="6"/>
        <v>0</v>
      </c>
      <c r="W147" s="103">
        <f t="shared" si="7"/>
        <v>0</v>
      </c>
      <c r="X147" s="36" t="str">
        <f t="shared" si="8"/>
        <v>OK</v>
      </c>
    </row>
    <row r="148" spans="1:24" ht="18" customHeight="1">
      <c r="A148" s="6"/>
      <c r="B148" s="102">
        <f>SUMIF(Atividade_Pessoal_Auxílio!$A:$A,'Programa de Metas 2021-2024'!$A148,Atividade_Pessoal_Auxílio!$G:$G)+SUMIF(Projeto!$A:$A,'Programa de Metas 2021-2024'!$A148,Projeto!$G:$G)</f>
        <v>0</v>
      </c>
      <c r="C148" s="106"/>
      <c r="D148" s="106"/>
      <c r="E148" s="106"/>
      <c r="F148" s="106"/>
      <c r="G148" s="106"/>
      <c r="H148" s="106"/>
      <c r="I148" s="106"/>
      <c r="J148" s="106"/>
      <c r="K148" s="106"/>
      <c r="L148" s="106"/>
      <c r="M148" s="106"/>
      <c r="N148" s="106"/>
      <c r="O148" s="106"/>
      <c r="P148" s="106"/>
      <c r="Q148" s="106"/>
      <c r="R148" s="107"/>
      <c r="S148" s="107"/>
      <c r="T148" s="106"/>
      <c r="U148" s="106"/>
      <c r="V148" s="108">
        <f t="shared" si="6"/>
        <v>0</v>
      </c>
      <c r="W148" s="103">
        <f t="shared" si="7"/>
        <v>0</v>
      </c>
      <c r="X148" s="36" t="str">
        <f t="shared" si="8"/>
        <v>OK</v>
      </c>
    </row>
    <row r="149" spans="1:24" ht="18" customHeight="1">
      <c r="A149" s="6"/>
      <c r="B149" s="102">
        <f>SUMIF(Atividade_Pessoal_Auxílio!$A:$A,'Programa de Metas 2021-2024'!$A149,Atividade_Pessoal_Auxílio!$G:$G)+SUMIF(Projeto!$A:$A,'Programa de Metas 2021-2024'!$A149,Projeto!$G:$G)</f>
        <v>0</v>
      </c>
      <c r="C149" s="106"/>
      <c r="D149" s="106"/>
      <c r="E149" s="106"/>
      <c r="F149" s="106"/>
      <c r="G149" s="106"/>
      <c r="H149" s="106"/>
      <c r="I149" s="106"/>
      <c r="J149" s="106"/>
      <c r="K149" s="106"/>
      <c r="L149" s="106"/>
      <c r="M149" s="106"/>
      <c r="N149" s="106"/>
      <c r="O149" s="106"/>
      <c r="P149" s="106"/>
      <c r="Q149" s="106"/>
      <c r="R149" s="107"/>
      <c r="S149" s="107"/>
      <c r="T149" s="106"/>
      <c r="U149" s="106"/>
      <c r="V149" s="108">
        <f t="shared" si="6"/>
        <v>0</v>
      </c>
      <c r="W149" s="103">
        <f t="shared" si="7"/>
        <v>0</v>
      </c>
      <c r="X149" s="36" t="str">
        <f t="shared" si="8"/>
        <v>OK</v>
      </c>
    </row>
    <row r="150" spans="1:24" ht="18" customHeight="1">
      <c r="A150" s="6"/>
      <c r="B150" s="102">
        <f>SUMIF(Atividade_Pessoal_Auxílio!$A:$A,'Programa de Metas 2021-2024'!$A150,Atividade_Pessoal_Auxílio!$G:$G)+SUMIF(Projeto!$A:$A,'Programa de Metas 2021-2024'!$A150,Projeto!$G:$G)</f>
        <v>0</v>
      </c>
      <c r="C150" s="106"/>
      <c r="D150" s="106"/>
      <c r="E150" s="106"/>
      <c r="F150" s="106"/>
      <c r="G150" s="106"/>
      <c r="H150" s="106"/>
      <c r="I150" s="106"/>
      <c r="J150" s="106"/>
      <c r="K150" s="106"/>
      <c r="L150" s="106"/>
      <c r="M150" s="106"/>
      <c r="N150" s="106"/>
      <c r="O150" s="106"/>
      <c r="P150" s="106"/>
      <c r="Q150" s="106"/>
      <c r="R150" s="107"/>
      <c r="S150" s="107"/>
      <c r="T150" s="106"/>
      <c r="U150" s="106"/>
      <c r="V150" s="108">
        <f t="shared" si="6"/>
        <v>0</v>
      </c>
      <c r="W150" s="103">
        <f t="shared" si="7"/>
        <v>0</v>
      </c>
      <c r="X150" s="36" t="str">
        <f t="shared" si="8"/>
        <v>OK</v>
      </c>
    </row>
    <row r="151" spans="1:24" ht="18" customHeight="1">
      <c r="A151" s="6"/>
      <c r="B151" s="102">
        <f>SUMIF(Atividade_Pessoal_Auxílio!$A:$A,'Programa de Metas 2021-2024'!$A151,Atividade_Pessoal_Auxílio!$G:$G)+SUMIF(Projeto!$A:$A,'Programa de Metas 2021-2024'!$A151,Projeto!$G:$G)</f>
        <v>0</v>
      </c>
      <c r="C151" s="106"/>
      <c r="D151" s="106"/>
      <c r="E151" s="106"/>
      <c r="F151" s="106"/>
      <c r="G151" s="106"/>
      <c r="H151" s="106"/>
      <c r="I151" s="106"/>
      <c r="J151" s="106"/>
      <c r="K151" s="106"/>
      <c r="L151" s="106"/>
      <c r="M151" s="106"/>
      <c r="N151" s="106"/>
      <c r="O151" s="106"/>
      <c r="P151" s="106"/>
      <c r="Q151" s="106"/>
      <c r="R151" s="107"/>
      <c r="S151" s="107"/>
      <c r="T151" s="106"/>
      <c r="U151" s="106"/>
      <c r="V151" s="108">
        <f t="shared" si="6"/>
        <v>0</v>
      </c>
      <c r="W151" s="103">
        <f t="shared" si="7"/>
        <v>0</v>
      </c>
      <c r="X151" s="36" t="str">
        <f t="shared" si="8"/>
        <v>OK</v>
      </c>
    </row>
    <row r="152" spans="1:24" ht="18" customHeight="1">
      <c r="A152" s="6"/>
      <c r="B152" s="102">
        <f>SUMIF(Atividade_Pessoal_Auxílio!$A:$A,'Programa de Metas 2021-2024'!$A152,Atividade_Pessoal_Auxílio!$G:$G)+SUMIF(Projeto!$A:$A,'Programa de Metas 2021-2024'!$A152,Projeto!$G:$G)</f>
        <v>0</v>
      </c>
      <c r="C152" s="106"/>
      <c r="D152" s="106"/>
      <c r="E152" s="106"/>
      <c r="F152" s="106"/>
      <c r="G152" s="106"/>
      <c r="H152" s="106"/>
      <c r="I152" s="106"/>
      <c r="J152" s="106"/>
      <c r="K152" s="106"/>
      <c r="L152" s="106"/>
      <c r="M152" s="106"/>
      <c r="N152" s="106"/>
      <c r="O152" s="106"/>
      <c r="P152" s="106"/>
      <c r="Q152" s="106"/>
      <c r="R152" s="107"/>
      <c r="S152" s="107"/>
      <c r="T152" s="106"/>
      <c r="U152" s="106"/>
      <c r="V152" s="108">
        <f t="shared" si="6"/>
        <v>0</v>
      </c>
      <c r="W152" s="103">
        <f t="shared" si="7"/>
        <v>0</v>
      </c>
      <c r="X152" s="36" t="str">
        <f t="shared" si="8"/>
        <v>OK</v>
      </c>
    </row>
    <row r="153" spans="1:24" ht="18" customHeight="1">
      <c r="A153" s="6"/>
      <c r="B153" s="102">
        <f>SUMIF(Atividade_Pessoal_Auxílio!$A:$A,'Programa de Metas 2021-2024'!$A153,Atividade_Pessoal_Auxílio!$G:$G)+SUMIF(Projeto!$A:$A,'Programa de Metas 2021-2024'!$A153,Projeto!$G:$G)</f>
        <v>0</v>
      </c>
      <c r="C153" s="106"/>
      <c r="D153" s="106"/>
      <c r="E153" s="106"/>
      <c r="F153" s="106"/>
      <c r="G153" s="106"/>
      <c r="H153" s="106"/>
      <c r="I153" s="106"/>
      <c r="J153" s="106"/>
      <c r="K153" s="106"/>
      <c r="L153" s="106"/>
      <c r="M153" s="106"/>
      <c r="N153" s="106"/>
      <c r="O153" s="106"/>
      <c r="P153" s="106"/>
      <c r="Q153" s="106"/>
      <c r="R153" s="107"/>
      <c r="S153" s="107"/>
      <c r="T153" s="106"/>
      <c r="U153" s="106"/>
      <c r="V153" s="108">
        <f t="shared" si="6"/>
        <v>0</v>
      </c>
      <c r="W153" s="103">
        <f t="shared" si="7"/>
        <v>0</v>
      </c>
      <c r="X153" s="36" t="str">
        <f t="shared" si="8"/>
        <v>OK</v>
      </c>
    </row>
    <row r="154" spans="1:24" ht="18" customHeight="1">
      <c r="A154" s="6"/>
      <c r="B154" s="102">
        <f>SUMIF(Atividade_Pessoal_Auxílio!$A:$A,'Programa de Metas 2021-2024'!$A154,Atividade_Pessoal_Auxílio!$G:$G)+SUMIF(Projeto!$A:$A,'Programa de Metas 2021-2024'!$A154,Projeto!$G:$G)</f>
        <v>0</v>
      </c>
      <c r="C154" s="106"/>
      <c r="D154" s="106"/>
      <c r="E154" s="106"/>
      <c r="F154" s="106"/>
      <c r="G154" s="106"/>
      <c r="H154" s="106"/>
      <c r="I154" s="106"/>
      <c r="J154" s="106"/>
      <c r="K154" s="106"/>
      <c r="L154" s="106"/>
      <c r="M154" s="106"/>
      <c r="N154" s="106"/>
      <c r="O154" s="106"/>
      <c r="P154" s="106"/>
      <c r="Q154" s="106"/>
      <c r="R154" s="107"/>
      <c r="S154" s="107"/>
      <c r="T154" s="106"/>
      <c r="U154" s="106"/>
      <c r="V154" s="108">
        <f t="shared" si="6"/>
        <v>0</v>
      </c>
      <c r="W154" s="103">
        <f t="shared" si="7"/>
        <v>0</v>
      </c>
      <c r="X154" s="36" t="str">
        <f t="shared" si="8"/>
        <v>OK</v>
      </c>
    </row>
    <row r="155" spans="1:24" ht="18" customHeight="1">
      <c r="A155" s="6"/>
      <c r="B155" s="102">
        <f>SUMIF(Atividade_Pessoal_Auxílio!$A:$A,'Programa de Metas 2021-2024'!$A155,Atividade_Pessoal_Auxílio!$G:$G)+SUMIF(Projeto!$A:$A,'Programa de Metas 2021-2024'!$A155,Projeto!$G:$G)</f>
        <v>0</v>
      </c>
      <c r="C155" s="106"/>
      <c r="D155" s="106"/>
      <c r="E155" s="106"/>
      <c r="F155" s="106"/>
      <c r="G155" s="106"/>
      <c r="H155" s="106"/>
      <c r="I155" s="106"/>
      <c r="J155" s="106"/>
      <c r="K155" s="106"/>
      <c r="L155" s="106"/>
      <c r="M155" s="106"/>
      <c r="N155" s="106"/>
      <c r="O155" s="106"/>
      <c r="P155" s="106"/>
      <c r="Q155" s="106"/>
      <c r="R155" s="107"/>
      <c r="S155" s="107"/>
      <c r="T155" s="106"/>
      <c r="U155" s="106"/>
      <c r="V155" s="108">
        <f t="shared" si="6"/>
        <v>0</v>
      </c>
      <c r="W155" s="103">
        <f t="shared" si="7"/>
        <v>0</v>
      </c>
      <c r="X155" s="36" t="str">
        <f t="shared" si="8"/>
        <v>OK</v>
      </c>
    </row>
    <row r="156" spans="1:24" ht="18" customHeight="1">
      <c r="A156" s="6"/>
      <c r="B156" s="102">
        <f>SUMIF(Atividade_Pessoal_Auxílio!$A:$A,'Programa de Metas 2021-2024'!$A156,Atividade_Pessoal_Auxílio!$G:$G)+SUMIF(Projeto!$A:$A,'Programa de Metas 2021-2024'!$A156,Projeto!$G:$G)</f>
        <v>0</v>
      </c>
      <c r="C156" s="106"/>
      <c r="D156" s="106"/>
      <c r="E156" s="106"/>
      <c r="F156" s="106"/>
      <c r="G156" s="106"/>
      <c r="H156" s="106"/>
      <c r="I156" s="106"/>
      <c r="J156" s="106"/>
      <c r="K156" s="106"/>
      <c r="L156" s="106"/>
      <c r="M156" s="106"/>
      <c r="N156" s="106"/>
      <c r="O156" s="106"/>
      <c r="P156" s="106"/>
      <c r="Q156" s="106"/>
      <c r="R156" s="107"/>
      <c r="S156" s="107"/>
      <c r="T156" s="106"/>
      <c r="U156" s="106"/>
      <c r="V156" s="108">
        <f t="shared" si="6"/>
        <v>0</v>
      </c>
      <c r="W156" s="103">
        <f t="shared" si="7"/>
        <v>0</v>
      </c>
      <c r="X156" s="36" t="str">
        <f t="shared" si="8"/>
        <v>OK</v>
      </c>
    </row>
    <row r="157" spans="1:24" ht="18" customHeight="1">
      <c r="A157" s="6"/>
      <c r="B157" s="102">
        <f>SUMIF(Atividade_Pessoal_Auxílio!$A:$A,'Programa de Metas 2021-2024'!$A157,Atividade_Pessoal_Auxílio!$G:$G)+SUMIF(Projeto!$A:$A,'Programa de Metas 2021-2024'!$A157,Projeto!$G:$G)</f>
        <v>0</v>
      </c>
      <c r="C157" s="106"/>
      <c r="D157" s="106"/>
      <c r="E157" s="106"/>
      <c r="F157" s="106"/>
      <c r="G157" s="106"/>
      <c r="H157" s="106"/>
      <c r="I157" s="106"/>
      <c r="J157" s="106"/>
      <c r="K157" s="106"/>
      <c r="L157" s="106"/>
      <c r="M157" s="106"/>
      <c r="N157" s="106"/>
      <c r="O157" s="106"/>
      <c r="P157" s="106"/>
      <c r="Q157" s="106"/>
      <c r="R157" s="107"/>
      <c r="S157" s="107"/>
      <c r="T157" s="106"/>
      <c r="U157" s="106"/>
      <c r="V157" s="108">
        <f t="shared" si="6"/>
        <v>0</v>
      </c>
      <c r="W157" s="103">
        <f t="shared" si="7"/>
        <v>0</v>
      </c>
      <c r="X157" s="36" t="str">
        <f t="shared" si="8"/>
        <v>OK</v>
      </c>
    </row>
    <row r="158" spans="1:24" ht="18" customHeight="1">
      <c r="A158" s="6"/>
      <c r="B158" s="102">
        <f>SUMIF(Atividade_Pessoal_Auxílio!$A:$A,'Programa de Metas 2021-2024'!$A158,Atividade_Pessoal_Auxílio!$G:$G)+SUMIF(Projeto!$A:$A,'Programa de Metas 2021-2024'!$A158,Projeto!$G:$G)</f>
        <v>0</v>
      </c>
      <c r="C158" s="106"/>
      <c r="D158" s="106"/>
      <c r="E158" s="106"/>
      <c r="F158" s="106"/>
      <c r="G158" s="106"/>
      <c r="H158" s="106"/>
      <c r="I158" s="106"/>
      <c r="J158" s="106"/>
      <c r="K158" s="106"/>
      <c r="L158" s="106"/>
      <c r="M158" s="106"/>
      <c r="N158" s="106"/>
      <c r="O158" s="106"/>
      <c r="P158" s="106"/>
      <c r="Q158" s="106"/>
      <c r="R158" s="107"/>
      <c r="S158" s="107"/>
      <c r="T158" s="106"/>
      <c r="U158" s="106"/>
      <c r="V158" s="108">
        <f t="shared" si="6"/>
        <v>0</v>
      </c>
      <c r="W158" s="103">
        <f t="shared" si="7"/>
        <v>0</v>
      </c>
      <c r="X158" s="36" t="str">
        <f t="shared" si="8"/>
        <v>OK</v>
      </c>
    </row>
    <row r="159" spans="1:24" ht="18" customHeight="1">
      <c r="A159" s="6"/>
      <c r="B159" s="102">
        <f>SUMIF(Atividade_Pessoal_Auxílio!$A:$A,'Programa de Metas 2021-2024'!$A159,Atividade_Pessoal_Auxílio!$G:$G)+SUMIF(Projeto!$A:$A,'Programa de Metas 2021-2024'!$A159,Projeto!$G:$G)</f>
        <v>0</v>
      </c>
      <c r="C159" s="106"/>
      <c r="D159" s="106"/>
      <c r="E159" s="106"/>
      <c r="F159" s="106"/>
      <c r="G159" s="106"/>
      <c r="H159" s="106"/>
      <c r="I159" s="106"/>
      <c r="J159" s="106"/>
      <c r="K159" s="106"/>
      <c r="L159" s="106"/>
      <c r="M159" s="106"/>
      <c r="N159" s="106"/>
      <c r="O159" s="106"/>
      <c r="P159" s="106"/>
      <c r="Q159" s="106"/>
      <c r="R159" s="107"/>
      <c r="S159" s="107"/>
      <c r="T159" s="106"/>
      <c r="U159" s="106"/>
      <c r="V159" s="108">
        <f t="shared" si="6"/>
        <v>0</v>
      </c>
      <c r="W159" s="103">
        <f t="shared" si="7"/>
        <v>0</v>
      </c>
      <c r="X159" s="36" t="str">
        <f t="shared" si="8"/>
        <v>OK</v>
      </c>
    </row>
    <row r="160" spans="1:24" ht="18" customHeight="1">
      <c r="A160" s="6"/>
      <c r="B160" s="102">
        <f>SUMIF(Atividade_Pessoal_Auxílio!$A:$A,'Programa de Metas 2021-2024'!$A160,Atividade_Pessoal_Auxílio!$G:$G)+SUMIF(Projeto!$A:$A,'Programa de Metas 2021-2024'!$A160,Projeto!$G:$G)</f>
        <v>0</v>
      </c>
      <c r="C160" s="106"/>
      <c r="D160" s="106"/>
      <c r="E160" s="106"/>
      <c r="F160" s="106"/>
      <c r="G160" s="106"/>
      <c r="H160" s="106"/>
      <c r="I160" s="106"/>
      <c r="J160" s="106"/>
      <c r="K160" s="106"/>
      <c r="L160" s="106"/>
      <c r="M160" s="106"/>
      <c r="N160" s="106"/>
      <c r="O160" s="106"/>
      <c r="P160" s="106"/>
      <c r="Q160" s="106"/>
      <c r="R160" s="107"/>
      <c r="S160" s="107"/>
      <c r="T160" s="106"/>
      <c r="U160" s="106"/>
      <c r="V160" s="108">
        <f t="shared" si="6"/>
        <v>0</v>
      </c>
      <c r="W160" s="103">
        <f t="shared" si="7"/>
        <v>0</v>
      </c>
      <c r="X160" s="36" t="str">
        <f t="shared" si="8"/>
        <v>OK</v>
      </c>
    </row>
    <row r="161" spans="1:24" ht="18" customHeight="1">
      <c r="A161" s="6"/>
      <c r="B161" s="102">
        <f>SUMIF(Atividade_Pessoal_Auxílio!$A:$A,'Programa de Metas 2021-2024'!$A161,Atividade_Pessoal_Auxílio!$G:$G)+SUMIF(Projeto!$A:$A,'Programa de Metas 2021-2024'!$A161,Projeto!$G:$G)</f>
        <v>0</v>
      </c>
      <c r="C161" s="106"/>
      <c r="D161" s="106"/>
      <c r="E161" s="106"/>
      <c r="F161" s="106"/>
      <c r="G161" s="106"/>
      <c r="H161" s="106"/>
      <c r="I161" s="106"/>
      <c r="J161" s="106"/>
      <c r="K161" s="106"/>
      <c r="L161" s="106"/>
      <c r="M161" s="106"/>
      <c r="N161" s="106"/>
      <c r="O161" s="106"/>
      <c r="P161" s="106"/>
      <c r="Q161" s="106"/>
      <c r="R161" s="107"/>
      <c r="S161" s="107"/>
      <c r="T161" s="106"/>
      <c r="U161" s="106"/>
      <c r="V161" s="108">
        <f t="shared" si="6"/>
        <v>0</v>
      </c>
      <c r="W161" s="103">
        <f t="shared" si="7"/>
        <v>0</v>
      </c>
      <c r="X161" s="36" t="str">
        <f t="shared" si="8"/>
        <v>OK</v>
      </c>
    </row>
    <row r="162" spans="1:24" ht="18" customHeight="1">
      <c r="A162" s="6"/>
      <c r="B162" s="102">
        <f>SUMIF(Atividade_Pessoal_Auxílio!$A:$A,'Programa de Metas 2021-2024'!$A162,Atividade_Pessoal_Auxílio!$G:$G)+SUMIF(Projeto!$A:$A,'Programa de Metas 2021-2024'!$A162,Projeto!$G:$G)</f>
        <v>0</v>
      </c>
      <c r="C162" s="106"/>
      <c r="D162" s="106"/>
      <c r="E162" s="106"/>
      <c r="F162" s="106"/>
      <c r="G162" s="106"/>
      <c r="H162" s="106"/>
      <c r="I162" s="106"/>
      <c r="J162" s="106"/>
      <c r="K162" s="106"/>
      <c r="L162" s="106"/>
      <c r="M162" s="106"/>
      <c r="N162" s="106"/>
      <c r="O162" s="106"/>
      <c r="P162" s="106"/>
      <c r="Q162" s="106"/>
      <c r="R162" s="107"/>
      <c r="S162" s="107"/>
      <c r="T162" s="106"/>
      <c r="U162" s="106"/>
      <c r="V162" s="108">
        <f t="shared" si="6"/>
        <v>0</v>
      </c>
      <c r="W162" s="103">
        <f t="shared" si="7"/>
        <v>0</v>
      </c>
      <c r="X162" s="36" t="str">
        <f t="shared" si="8"/>
        <v>OK</v>
      </c>
    </row>
    <row r="163" spans="1:24" ht="18" customHeight="1">
      <c r="A163" s="6"/>
      <c r="B163" s="102">
        <f>SUMIF(Atividade_Pessoal_Auxílio!$A:$A,'Programa de Metas 2021-2024'!$A163,Atividade_Pessoal_Auxílio!$G:$G)+SUMIF(Projeto!$A:$A,'Programa de Metas 2021-2024'!$A163,Projeto!$G:$G)</f>
        <v>0</v>
      </c>
      <c r="C163" s="106"/>
      <c r="D163" s="106"/>
      <c r="E163" s="106"/>
      <c r="F163" s="106"/>
      <c r="G163" s="106"/>
      <c r="H163" s="106"/>
      <c r="I163" s="106"/>
      <c r="J163" s="106"/>
      <c r="K163" s="106"/>
      <c r="L163" s="106"/>
      <c r="M163" s="106"/>
      <c r="N163" s="106"/>
      <c r="O163" s="106"/>
      <c r="P163" s="106"/>
      <c r="Q163" s="106"/>
      <c r="R163" s="107"/>
      <c r="S163" s="107"/>
      <c r="T163" s="106"/>
      <c r="U163" s="106"/>
      <c r="V163" s="108">
        <f t="shared" si="6"/>
        <v>0</v>
      </c>
      <c r="W163" s="103">
        <f t="shared" si="7"/>
        <v>0</v>
      </c>
      <c r="X163" s="36" t="str">
        <f t="shared" si="8"/>
        <v>OK</v>
      </c>
    </row>
    <row r="164" spans="1:24" ht="18" customHeight="1">
      <c r="A164" s="6"/>
      <c r="B164" s="102">
        <f>SUMIF(Atividade_Pessoal_Auxílio!$A:$A,'Programa de Metas 2021-2024'!$A164,Atividade_Pessoal_Auxílio!$G:$G)+SUMIF(Projeto!$A:$A,'Programa de Metas 2021-2024'!$A164,Projeto!$G:$G)</f>
        <v>0</v>
      </c>
      <c r="C164" s="106"/>
      <c r="D164" s="106"/>
      <c r="E164" s="106"/>
      <c r="F164" s="106"/>
      <c r="G164" s="106"/>
      <c r="H164" s="106"/>
      <c r="I164" s="106"/>
      <c r="J164" s="106"/>
      <c r="K164" s="106"/>
      <c r="L164" s="106"/>
      <c r="M164" s="106"/>
      <c r="N164" s="106"/>
      <c r="O164" s="106"/>
      <c r="P164" s="106"/>
      <c r="Q164" s="106"/>
      <c r="R164" s="107"/>
      <c r="S164" s="107"/>
      <c r="T164" s="106"/>
      <c r="U164" s="106"/>
      <c r="V164" s="108">
        <f t="shared" si="6"/>
        <v>0</v>
      </c>
      <c r="W164" s="103">
        <f t="shared" si="7"/>
        <v>0</v>
      </c>
      <c r="X164" s="36" t="str">
        <f t="shared" si="8"/>
        <v>OK</v>
      </c>
    </row>
    <row r="165" spans="1:24" ht="18" customHeight="1">
      <c r="A165" s="6"/>
      <c r="B165" s="102">
        <f>SUMIF(Atividade_Pessoal_Auxílio!$A:$A,'Programa de Metas 2021-2024'!$A165,Atividade_Pessoal_Auxílio!$G:$G)+SUMIF(Projeto!$A:$A,'Programa de Metas 2021-2024'!$A165,Projeto!$G:$G)</f>
        <v>0</v>
      </c>
      <c r="C165" s="106"/>
      <c r="D165" s="106"/>
      <c r="E165" s="106"/>
      <c r="F165" s="106"/>
      <c r="G165" s="106"/>
      <c r="H165" s="106"/>
      <c r="I165" s="106"/>
      <c r="J165" s="106"/>
      <c r="K165" s="106"/>
      <c r="L165" s="106"/>
      <c r="M165" s="106"/>
      <c r="N165" s="106"/>
      <c r="O165" s="106"/>
      <c r="P165" s="106"/>
      <c r="Q165" s="106"/>
      <c r="R165" s="107"/>
      <c r="S165" s="107"/>
      <c r="T165" s="106"/>
      <c r="U165" s="106"/>
      <c r="V165" s="108">
        <f t="shared" si="6"/>
        <v>0</v>
      </c>
      <c r="W165" s="103">
        <f t="shared" si="7"/>
        <v>0</v>
      </c>
      <c r="X165" s="36" t="str">
        <f t="shared" si="8"/>
        <v>OK</v>
      </c>
    </row>
    <row r="166" spans="1:24" ht="18" customHeight="1">
      <c r="A166" s="6"/>
      <c r="B166" s="102">
        <f>SUMIF(Atividade_Pessoal_Auxílio!$A:$A,'Programa de Metas 2021-2024'!$A166,Atividade_Pessoal_Auxílio!$G:$G)+SUMIF(Projeto!$A:$A,'Programa de Metas 2021-2024'!$A166,Projeto!$G:$G)</f>
        <v>0</v>
      </c>
      <c r="C166" s="106"/>
      <c r="D166" s="106"/>
      <c r="E166" s="106"/>
      <c r="F166" s="106"/>
      <c r="G166" s="106"/>
      <c r="H166" s="106"/>
      <c r="I166" s="106"/>
      <c r="J166" s="106"/>
      <c r="K166" s="106"/>
      <c r="L166" s="106"/>
      <c r="M166" s="106"/>
      <c r="N166" s="106"/>
      <c r="O166" s="106"/>
      <c r="P166" s="106"/>
      <c r="Q166" s="106"/>
      <c r="R166" s="107"/>
      <c r="S166" s="107"/>
      <c r="T166" s="106"/>
      <c r="U166" s="106"/>
      <c r="V166" s="108">
        <f t="shared" si="6"/>
        <v>0</v>
      </c>
      <c r="W166" s="103">
        <f t="shared" si="7"/>
        <v>0</v>
      </c>
      <c r="X166" s="36" t="str">
        <f t="shared" si="8"/>
        <v>OK</v>
      </c>
    </row>
    <row r="167" spans="1:24" ht="18" customHeight="1">
      <c r="A167" s="6"/>
      <c r="B167" s="102">
        <f>SUMIF(Atividade_Pessoal_Auxílio!$A:$A,'Programa de Metas 2021-2024'!$A167,Atividade_Pessoal_Auxílio!$G:$G)+SUMIF(Projeto!$A:$A,'Programa de Metas 2021-2024'!$A167,Projeto!$G:$G)</f>
        <v>0</v>
      </c>
      <c r="C167" s="106"/>
      <c r="D167" s="106"/>
      <c r="E167" s="106"/>
      <c r="F167" s="106"/>
      <c r="G167" s="106"/>
      <c r="H167" s="106"/>
      <c r="I167" s="106"/>
      <c r="J167" s="106"/>
      <c r="K167" s="106"/>
      <c r="L167" s="106"/>
      <c r="M167" s="106"/>
      <c r="N167" s="106"/>
      <c r="O167" s="106"/>
      <c r="P167" s="106"/>
      <c r="Q167" s="106"/>
      <c r="R167" s="107"/>
      <c r="S167" s="107"/>
      <c r="T167" s="106"/>
      <c r="U167" s="106"/>
      <c r="V167" s="108">
        <f t="shared" si="6"/>
        <v>0</v>
      </c>
      <c r="W167" s="103">
        <f t="shared" si="7"/>
        <v>0</v>
      </c>
      <c r="X167" s="36" t="str">
        <f t="shared" si="8"/>
        <v>OK</v>
      </c>
    </row>
    <row r="168" spans="1:24" ht="18" customHeight="1">
      <c r="A168" s="6"/>
      <c r="B168" s="102">
        <f>SUMIF(Atividade_Pessoal_Auxílio!$A:$A,'Programa de Metas 2021-2024'!$A168,Atividade_Pessoal_Auxílio!$G:$G)+SUMIF(Projeto!$A:$A,'Programa de Metas 2021-2024'!$A168,Projeto!$G:$G)</f>
        <v>0</v>
      </c>
      <c r="C168" s="106"/>
      <c r="D168" s="106"/>
      <c r="E168" s="106"/>
      <c r="F168" s="106"/>
      <c r="G168" s="106"/>
      <c r="H168" s="106"/>
      <c r="I168" s="106"/>
      <c r="J168" s="106"/>
      <c r="K168" s="106"/>
      <c r="L168" s="106"/>
      <c r="M168" s="106"/>
      <c r="N168" s="106"/>
      <c r="O168" s="106"/>
      <c r="P168" s="106"/>
      <c r="Q168" s="106"/>
      <c r="R168" s="107"/>
      <c r="S168" s="107"/>
      <c r="T168" s="106"/>
      <c r="U168" s="106"/>
      <c r="V168" s="108">
        <f t="shared" si="6"/>
        <v>0</v>
      </c>
      <c r="W168" s="103">
        <f t="shared" si="7"/>
        <v>0</v>
      </c>
      <c r="X168" s="36" t="str">
        <f t="shared" si="8"/>
        <v>OK</v>
      </c>
    </row>
    <row r="169" spans="1:24" ht="18" customHeight="1">
      <c r="A169" s="6"/>
      <c r="B169" s="102">
        <f>SUMIF(Atividade_Pessoal_Auxílio!$A:$A,'Programa de Metas 2021-2024'!$A169,Atividade_Pessoal_Auxílio!$G:$G)+SUMIF(Projeto!$A:$A,'Programa de Metas 2021-2024'!$A169,Projeto!$G:$G)</f>
        <v>0</v>
      </c>
      <c r="C169" s="106"/>
      <c r="D169" s="106"/>
      <c r="E169" s="106"/>
      <c r="F169" s="106"/>
      <c r="G169" s="106"/>
      <c r="H169" s="106"/>
      <c r="I169" s="106"/>
      <c r="J169" s="106"/>
      <c r="K169" s="106"/>
      <c r="L169" s="106"/>
      <c r="M169" s="106"/>
      <c r="N169" s="106"/>
      <c r="O169" s="106"/>
      <c r="P169" s="106"/>
      <c r="Q169" s="106"/>
      <c r="R169" s="107"/>
      <c r="S169" s="107"/>
      <c r="T169" s="106"/>
      <c r="U169" s="106"/>
      <c r="V169" s="108">
        <f t="shared" si="6"/>
        <v>0</v>
      </c>
      <c r="W169" s="103">
        <f t="shared" si="7"/>
        <v>0</v>
      </c>
      <c r="X169" s="36" t="str">
        <f t="shared" si="8"/>
        <v>OK</v>
      </c>
    </row>
    <row r="170" spans="1:24" ht="18" customHeight="1">
      <c r="A170" s="6"/>
      <c r="B170" s="102">
        <f>SUMIF(Atividade_Pessoal_Auxílio!$A:$A,'Programa de Metas 2021-2024'!$A170,Atividade_Pessoal_Auxílio!$G:$G)+SUMIF(Projeto!$A:$A,'Programa de Metas 2021-2024'!$A170,Projeto!$G:$G)</f>
        <v>0</v>
      </c>
      <c r="C170" s="106"/>
      <c r="D170" s="106"/>
      <c r="E170" s="106"/>
      <c r="F170" s="106"/>
      <c r="G170" s="106"/>
      <c r="H170" s="106"/>
      <c r="I170" s="106"/>
      <c r="J170" s="106"/>
      <c r="K170" s="106"/>
      <c r="L170" s="106"/>
      <c r="M170" s="106"/>
      <c r="N170" s="106"/>
      <c r="O170" s="106"/>
      <c r="P170" s="106"/>
      <c r="Q170" s="106"/>
      <c r="R170" s="107"/>
      <c r="S170" s="107"/>
      <c r="T170" s="106"/>
      <c r="U170" s="106"/>
      <c r="V170" s="108">
        <f t="shared" si="6"/>
        <v>0</v>
      </c>
      <c r="W170" s="103">
        <f t="shared" si="7"/>
        <v>0</v>
      </c>
      <c r="X170" s="36" t="str">
        <f t="shared" si="8"/>
        <v>OK</v>
      </c>
    </row>
    <row r="171" spans="1:24" ht="18" customHeight="1">
      <c r="A171" s="6"/>
      <c r="B171" s="102">
        <f>SUMIF(Atividade_Pessoal_Auxílio!$A:$A,'Programa de Metas 2021-2024'!$A171,Atividade_Pessoal_Auxílio!$G:$G)+SUMIF(Projeto!$A:$A,'Programa de Metas 2021-2024'!$A171,Projeto!$G:$G)</f>
        <v>0</v>
      </c>
      <c r="C171" s="106"/>
      <c r="D171" s="106"/>
      <c r="E171" s="106"/>
      <c r="F171" s="106"/>
      <c r="G171" s="106"/>
      <c r="H171" s="106"/>
      <c r="I171" s="106"/>
      <c r="J171" s="106"/>
      <c r="K171" s="106"/>
      <c r="L171" s="106"/>
      <c r="M171" s="106"/>
      <c r="N171" s="106"/>
      <c r="O171" s="106"/>
      <c r="P171" s="106"/>
      <c r="Q171" s="106"/>
      <c r="R171" s="107"/>
      <c r="S171" s="107"/>
      <c r="T171" s="106"/>
      <c r="U171" s="106"/>
      <c r="V171" s="108">
        <f t="shared" si="6"/>
        <v>0</v>
      </c>
      <c r="W171" s="103">
        <f t="shared" si="7"/>
        <v>0</v>
      </c>
      <c r="X171" s="36" t="str">
        <f t="shared" si="8"/>
        <v>OK</v>
      </c>
    </row>
    <row r="172" spans="1:24" ht="18" customHeight="1">
      <c r="A172" s="6"/>
      <c r="B172" s="102">
        <f>SUMIF(Atividade_Pessoal_Auxílio!$A:$A,'Programa de Metas 2021-2024'!$A172,Atividade_Pessoal_Auxílio!$G:$G)+SUMIF(Projeto!$A:$A,'Programa de Metas 2021-2024'!$A172,Projeto!$G:$G)</f>
        <v>0</v>
      </c>
      <c r="C172" s="106"/>
      <c r="D172" s="106"/>
      <c r="E172" s="106"/>
      <c r="F172" s="106"/>
      <c r="G172" s="106"/>
      <c r="H172" s="106"/>
      <c r="I172" s="106"/>
      <c r="J172" s="106"/>
      <c r="K172" s="106"/>
      <c r="L172" s="106"/>
      <c r="M172" s="106"/>
      <c r="N172" s="106"/>
      <c r="O172" s="106"/>
      <c r="P172" s="106"/>
      <c r="Q172" s="106"/>
      <c r="R172" s="107"/>
      <c r="S172" s="107"/>
      <c r="T172" s="106"/>
      <c r="U172" s="106"/>
      <c r="V172" s="108">
        <f t="shared" si="6"/>
        <v>0</v>
      </c>
      <c r="W172" s="103">
        <f t="shared" si="7"/>
        <v>0</v>
      </c>
      <c r="X172" s="36" t="str">
        <f t="shared" si="8"/>
        <v>OK</v>
      </c>
    </row>
    <row r="173" spans="1:24" ht="18" customHeight="1">
      <c r="A173" s="6"/>
      <c r="B173" s="102">
        <f>SUMIF(Atividade_Pessoal_Auxílio!$A:$A,'Programa de Metas 2021-2024'!$A173,Atividade_Pessoal_Auxílio!$G:$G)+SUMIF(Projeto!$A:$A,'Programa de Metas 2021-2024'!$A173,Projeto!$G:$G)</f>
        <v>0</v>
      </c>
      <c r="C173" s="106"/>
      <c r="D173" s="106"/>
      <c r="E173" s="106"/>
      <c r="F173" s="106"/>
      <c r="G173" s="106"/>
      <c r="H173" s="106"/>
      <c r="I173" s="106"/>
      <c r="J173" s="106"/>
      <c r="K173" s="106"/>
      <c r="L173" s="106"/>
      <c r="M173" s="106"/>
      <c r="N173" s="106"/>
      <c r="O173" s="106"/>
      <c r="P173" s="106"/>
      <c r="Q173" s="106"/>
      <c r="R173" s="107"/>
      <c r="S173" s="107"/>
      <c r="T173" s="106"/>
      <c r="U173" s="106"/>
      <c r="V173" s="108">
        <f t="shared" si="6"/>
        <v>0</v>
      </c>
      <c r="W173" s="103">
        <f t="shared" si="7"/>
        <v>0</v>
      </c>
      <c r="X173" s="36" t="str">
        <f t="shared" si="8"/>
        <v>OK</v>
      </c>
    </row>
    <row r="174" spans="1:24" ht="18" customHeight="1">
      <c r="A174" s="6"/>
      <c r="B174" s="102">
        <f>SUMIF(Atividade_Pessoal_Auxílio!$A:$A,'Programa de Metas 2021-2024'!$A174,Atividade_Pessoal_Auxílio!$G:$G)+SUMIF(Projeto!$A:$A,'Programa de Metas 2021-2024'!$A174,Projeto!$G:$G)</f>
        <v>0</v>
      </c>
      <c r="C174" s="106"/>
      <c r="D174" s="106"/>
      <c r="E174" s="106"/>
      <c r="F174" s="106"/>
      <c r="G174" s="106"/>
      <c r="H174" s="106"/>
      <c r="I174" s="106"/>
      <c r="J174" s="106"/>
      <c r="K174" s="106"/>
      <c r="L174" s="106"/>
      <c r="M174" s="106"/>
      <c r="N174" s="106"/>
      <c r="O174" s="106"/>
      <c r="P174" s="106"/>
      <c r="Q174" s="106"/>
      <c r="R174" s="107"/>
      <c r="S174" s="107"/>
      <c r="T174" s="106"/>
      <c r="U174" s="106"/>
      <c r="V174" s="108">
        <f t="shared" si="6"/>
        <v>0</v>
      </c>
      <c r="W174" s="103">
        <f t="shared" si="7"/>
        <v>0</v>
      </c>
      <c r="X174" s="36" t="str">
        <f t="shared" si="8"/>
        <v>OK</v>
      </c>
    </row>
    <row r="175" spans="1:24" ht="18" customHeight="1">
      <c r="A175" s="6"/>
      <c r="B175" s="102">
        <f>SUMIF(Atividade_Pessoal_Auxílio!$A:$A,'Programa de Metas 2021-2024'!$A175,Atividade_Pessoal_Auxílio!$G:$G)+SUMIF(Projeto!$A:$A,'Programa de Metas 2021-2024'!$A175,Projeto!$G:$G)</f>
        <v>0</v>
      </c>
      <c r="C175" s="106"/>
      <c r="D175" s="106"/>
      <c r="E175" s="106"/>
      <c r="F175" s="106"/>
      <c r="G175" s="106"/>
      <c r="H175" s="106"/>
      <c r="I175" s="106"/>
      <c r="J175" s="106"/>
      <c r="K175" s="106"/>
      <c r="L175" s="106"/>
      <c r="M175" s="106"/>
      <c r="N175" s="106"/>
      <c r="O175" s="106"/>
      <c r="P175" s="106"/>
      <c r="Q175" s="106"/>
      <c r="R175" s="107"/>
      <c r="S175" s="107"/>
      <c r="T175" s="106"/>
      <c r="U175" s="106"/>
      <c r="V175" s="108">
        <f t="shared" si="6"/>
        <v>0</v>
      </c>
      <c r="W175" s="103">
        <f t="shared" si="7"/>
        <v>0</v>
      </c>
      <c r="X175" s="36" t="str">
        <f t="shared" si="8"/>
        <v>OK</v>
      </c>
    </row>
    <row r="176" spans="1:24" ht="18" customHeight="1">
      <c r="A176" s="6"/>
      <c r="B176" s="102">
        <f>SUMIF(Atividade_Pessoal_Auxílio!$A:$A,'Programa de Metas 2021-2024'!$A176,Atividade_Pessoal_Auxílio!$G:$G)+SUMIF(Projeto!$A:$A,'Programa de Metas 2021-2024'!$A176,Projeto!$G:$G)</f>
        <v>0</v>
      </c>
      <c r="C176" s="106"/>
      <c r="D176" s="106"/>
      <c r="E176" s="106"/>
      <c r="F176" s="106"/>
      <c r="G176" s="106"/>
      <c r="H176" s="106"/>
      <c r="I176" s="106"/>
      <c r="J176" s="106"/>
      <c r="K176" s="106"/>
      <c r="L176" s="106"/>
      <c r="M176" s="106"/>
      <c r="N176" s="106"/>
      <c r="O176" s="106"/>
      <c r="P176" s="106"/>
      <c r="Q176" s="106"/>
      <c r="R176" s="107"/>
      <c r="S176" s="107"/>
      <c r="T176" s="106"/>
      <c r="U176" s="106"/>
      <c r="V176" s="108">
        <f t="shared" si="6"/>
        <v>0</v>
      </c>
      <c r="W176" s="103">
        <f t="shared" si="7"/>
        <v>0</v>
      </c>
      <c r="X176" s="36" t="str">
        <f t="shared" si="8"/>
        <v>OK</v>
      </c>
    </row>
    <row r="177" spans="1:24" ht="18" customHeight="1">
      <c r="A177" s="6"/>
      <c r="B177" s="102">
        <f>SUMIF(Atividade_Pessoal_Auxílio!$A:$A,'Programa de Metas 2021-2024'!$A177,Atividade_Pessoal_Auxílio!$G:$G)+SUMIF(Projeto!$A:$A,'Programa de Metas 2021-2024'!$A177,Projeto!$G:$G)</f>
        <v>0</v>
      </c>
      <c r="C177" s="106"/>
      <c r="D177" s="106"/>
      <c r="E177" s="106"/>
      <c r="F177" s="106"/>
      <c r="G177" s="106"/>
      <c r="H177" s="106"/>
      <c r="I177" s="106"/>
      <c r="J177" s="106"/>
      <c r="K177" s="106"/>
      <c r="L177" s="106"/>
      <c r="M177" s="106"/>
      <c r="N177" s="106"/>
      <c r="O177" s="106"/>
      <c r="P177" s="106"/>
      <c r="Q177" s="106"/>
      <c r="R177" s="107"/>
      <c r="S177" s="107"/>
      <c r="T177" s="106"/>
      <c r="U177" s="106"/>
      <c r="V177" s="108">
        <f t="shared" si="6"/>
        <v>0</v>
      </c>
      <c r="W177" s="103">
        <f t="shared" si="7"/>
        <v>0</v>
      </c>
      <c r="X177" s="36" t="str">
        <f t="shared" si="8"/>
        <v>OK</v>
      </c>
    </row>
    <row r="178" spans="1:24" ht="18" customHeight="1">
      <c r="A178" s="6"/>
      <c r="B178" s="102">
        <f>SUMIF(Atividade_Pessoal_Auxílio!$A:$A,'Programa de Metas 2021-2024'!$A178,Atividade_Pessoal_Auxílio!$G:$G)+SUMIF(Projeto!$A:$A,'Programa de Metas 2021-2024'!$A178,Projeto!$G:$G)</f>
        <v>0</v>
      </c>
      <c r="C178" s="106"/>
      <c r="D178" s="106"/>
      <c r="E178" s="106"/>
      <c r="F178" s="106"/>
      <c r="G178" s="106"/>
      <c r="H178" s="106"/>
      <c r="I178" s="106"/>
      <c r="J178" s="106"/>
      <c r="K178" s="106"/>
      <c r="L178" s="106"/>
      <c r="M178" s="106"/>
      <c r="N178" s="106"/>
      <c r="O178" s="106"/>
      <c r="P178" s="106"/>
      <c r="Q178" s="106"/>
      <c r="R178" s="107"/>
      <c r="S178" s="107"/>
      <c r="T178" s="106"/>
      <c r="U178" s="106"/>
      <c r="V178" s="108">
        <f t="shared" si="6"/>
        <v>0</v>
      </c>
      <c r="W178" s="103">
        <f t="shared" si="7"/>
        <v>0</v>
      </c>
      <c r="X178" s="36" t="str">
        <f t="shared" si="8"/>
        <v>OK</v>
      </c>
    </row>
    <row r="179" spans="1:24" ht="18" customHeight="1">
      <c r="A179" s="6"/>
      <c r="B179" s="102">
        <f>SUMIF(Atividade_Pessoal_Auxílio!$A:$A,'Programa de Metas 2021-2024'!$A179,Atividade_Pessoal_Auxílio!$G:$G)+SUMIF(Projeto!$A:$A,'Programa de Metas 2021-2024'!$A179,Projeto!$G:$G)</f>
        <v>0</v>
      </c>
      <c r="C179" s="106"/>
      <c r="D179" s="106"/>
      <c r="E179" s="106"/>
      <c r="F179" s="106"/>
      <c r="G179" s="106"/>
      <c r="H179" s="106"/>
      <c r="I179" s="106"/>
      <c r="J179" s="106"/>
      <c r="K179" s="106"/>
      <c r="L179" s="106"/>
      <c r="M179" s="106"/>
      <c r="N179" s="106"/>
      <c r="O179" s="106"/>
      <c r="P179" s="106"/>
      <c r="Q179" s="106"/>
      <c r="R179" s="107"/>
      <c r="S179" s="107"/>
      <c r="T179" s="106"/>
      <c r="U179" s="106"/>
      <c r="V179" s="108">
        <f t="shared" si="6"/>
        <v>0</v>
      </c>
      <c r="W179" s="103">
        <f t="shared" si="7"/>
        <v>0</v>
      </c>
      <c r="X179" s="36" t="str">
        <f t="shared" si="8"/>
        <v>OK</v>
      </c>
    </row>
    <row r="180" spans="1:24" ht="18" customHeight="1">
      <c r="A180" s="6"/>
      <c r="B180" s="102">
        <f>SUMIF(Atividade_Pessoal_Auxílio!$A:$A,'Programa de Metas 2021-2024'!$A180,Atividade_Pessoal_Auxílio!$G:$G)+SUMIF(Projeto!$A:$A,'Programa de Metas 2021-2024'!$A180,Projeto!$G:$G)</f>
        <v>0</v>
      </c>
      <c r="C180" s="106"/>
      <c r="D180" s="106"/>
      <c r="E180" s="106"/>
      <c r="F180" s="106"/>
      <c r="G180" s="106"/>
      <c r="H180" s="106"/>
      <c r="I180" s="106"/>
      <c r="J180" s="106"/>
      <c r="K180" s="106"/>
      <c r="L180" s="106"/>
      <c r="M180" s="106"/>
      <c r="N180" s="106"/>
      <c r="O180" s="106"/>
      <c r="P180" s="106"/>
      <c r="Q180" s="106"/>
      <c r="R180" s="107"/>
      <c r="S180" s="107"/>
      <c r="T180" s="106"/>
      <c r="U180" s="106"/>
      <c r="V180" s="108">
        <f t="shared" si="6"/>
        <v>0</v>
      </c>
      <c r="W180" s="103">
        <f t="shared" si="7"/>
        <v>0</v>
      </c>
      <c r="X180" s="36" t="str">
        <f t="shared" si="8"/>
        <v>OK</v>
      </c>
    </row>
    <row r="181" spans="1:24" ht="18" customHeight="1">
      <c r="A181" s="6"/>
      <c r="B181" s="102">
        <f>SUMIF(Atividade_Pessoal_Auxílio!$A:$A,'Programa de Metas 2021-2024'!$A181,Atividade_Pessoal_Auxílio!$G:$G)+SUMIF(Projeto!$A:$A,'Programa de Metas 2021-2024'!$A181,Projeto!$G:$G)</f>
        <v>0</v>
      </c>
      <c r="C181" s="106"/>
      <c r="D181" s="106"/>
      <c r="E181" s="106"/>
      <c r="F181" s="106"/>
      <c r="G181" s="106"/>
      <c r="H181" s="106"/>
      <c r="I181" s="106"/>
      <c r="J181" s="106"/>
      <c r="K181" s="106"/>
      <c r="L181" s="106"/>
      <c r="M181" s="106"/>
      <c r="N181" s="106"/>
      <c r="O181" s="106"/>
      <c r="P181" s="106"/>
      <c r="Q181" s="106"/>
      <c r="R181" s="107"/>
      <c r="S181" s="107"/>
      <c r="T181" s="106"/>
      <c r="U181" s="106"/>
      <c r="V181" s="108">
        <f t="shared" si="6"/>
        <v>0</v>
      </c>
      <c r="W181" s="103">
        <f t="shared" si="7"/>
        <v>0</v>
      </c>
      <c r="X181" s="36" t="str">
        <f t="shared" si="8"/>
        <v>OK</v>
      </c>
    </row>
    <row r="182" spans="1:24" ht="18" customHeight="1">
      <c r="A182" s="6"/>
      <c r="B182" s="102">
        <f>SUMIF(Atividade_Pessoal_Auxílio!$A:$A,'Programa de Metas 2021-2024'!$A182,Atividade_Pessoal_Auxílio!$G:$G)+SUMIF(Projeto!$A:$A,'Programa de Metas 2021-2024'!$A182,Projeto!$G:$G)</f>
        <v>0</v>
      </c>
      <c r="C182" s="106"/>
      <c r="D182" s="106"/>
      <c r="E182" s="106"/>
      <c r="F182" s="106"/>
      <c r="G182" s="106"/>
      <c r="H182" s="106"/>
      <c r="I182" s="106"/>
      <c r="J182" s="106"/>
      <c r="K182" s="106"/>
      <c r="L182" s="106"/>
      <c r="M182" s="106"/>
      <c r="N182" s="106"/>
      <c r="O182" s="106"/>
      <c r="P182" s="106"/>
      <c r="Q182" s="106"/>
      <c r="R182" s="107"/>
      <c r="S182" s="107"/>
      <c r="T182" s="106"/>
      <c r="U182" s="106"/>
      <c r="V182" s="108">
        <f t="shared" si="6"/>
        <v>0</v>
      </c>
      <c r="W182" s="103">
        <f t="shared" si="7"/>
        <v>0</v>
      </c>
      <c r="X182" s="36" t="str">
        <f t="shared" si="8"/>
        <v>OK</v>
      </c>
    </row>
    <row r="183" spans="1:24" ht="18" customHeight="1">
      <c r="A183" s="6"/>
      <c r="B183" s="102">
        <f>SUMIF(Atividade_Pessoal_Auxílio!$A:$A,'Programa de Metas 2021-2024'!$A183,Atividade_Pessoal_Auxílio!$G:$G)+SUMIF(Projeto!$A:$A,'Programa de Metas 2021-2024'!$A183,Projeto!$G:$G)</f>
        <v>0</v>
      </c>
      <c r="C183" s="106"/>
      <c r="D183" s="106"/>
      <c r="E183" s="106"/>
      <c r="F183" s="106"/>
      <c r="G183" s="106"/>
      <c r="H183" s="106"/>
      <c r="I183" s="106"/>
      <c r="J183" s="106"/>
      <c r="K183" s="106"/>
      <c r="L183" s="106"/>
      <c r="M183" s="106"/>
      <c r="N183" s="106"/>
      <c r="O183" s="106"/>
      <c r="P183" s="106"/>
      <c r="Q183" s="106"/>
      <c r="R183" s="107"/>
      <c r="S183" s="107"/>
      <c r="T183" s="106"/>
      <c r="U183" s="106"/>
      <c r="V183" s="108">
        <f t="shared" si="6"/>
        <v>0</v>
      </c>
      <c r="W183" s="103">
        <f t="shared" si="7"/>
        <v>0</v>
      </c>
      <c r="X183" s="36" t="str">
        <f t="shared" si="8"/>
        <v>OK</v>
      </c>
    </row>
    <row r="184" spans="1:24" ht="18" customHeight="1">
      <c r="A184" s="6"/>
      <c r="B184" s="102">
        <f>SUMIF(Atividade_Pessoal_Auxílio!$A:$A,'Programa de Metas 2021-2024'!$A184,Atividade_Pessoal_Auxílio!$G:$G)+SUMIF(Projeto!$A:$A,'Programa de Metas 2021-2024'!$A184,Projeto!$G:$G)</f>
        <v>0</v>
      </c>
      <c r="C184" s="106"/>
      <c r="D184" s="106"/>
      <c r="E184" s="106"/>
      <c r="F184" s="106"/>
      <c r="G184" s="106"/>
      <c r="H184" s="106"/>
      <c r="I184" s="106"/>
      <c r="J184" s="106"/>
      <c r="K184" s="106"/>
      <c r="L184" s="106"/>
      <c r="M184" s="106"/>
      <c r="N184" s="106"/>
      <c r="O184" s="106"/>
      <c r="P184" s="106"/>
      <c r="Q184" s="106"/>
      <c r="R184" s="107"/>
      <c r="S184" s="107"/>
      <c r="T184" s="106"/>
      <c r="U184" s="106"/>
      <c r="V184" s="108">
        <f t="shared" si="6"/>
        <v>0</v>
      </c>
      <c r="W184" s="103">
        <f t="shared" si="7"/>
        <v>0</v>
      </c>
      <c r="X184" s="36" t="str">
        <f t="shared" si="8"/>
        <v>OK</v>
      </c>
    </row>
    <row r="185" spans="1:24" ht="18" customHeight="1">
      <c r="A185" s="6"/>
      <c r="B185" s="102">
        <f>SUMIF(Atividade_Pessoal_Auxílio!$A:$A,'Programa de Metas 2021-2024'!$A185,Atividade_Pessoal_Auxílio!$G:$G)+SUMIF(Projeto!$A:$A,'Programa de Metas 2021-2024'!$A185,Projeto!$G:$G)</f>
        <v>0</v>
      </c>
      <c r="C185" s="106"/>
      <c r="D185" s="106"/>
      <c r="E185" s="106"/>
      <c r="F185" s="106"/>
      <c r="G185" s="106"/>
      <c r="H185" s="106"/>
      <c r="I185" s="106"/>
      <c r="J185" s="106"/>
      <c r="K185" s="106"/>
      <c r="L185" s="106"/>
      <c r="M185" s="106"/>
      <c r="N185" s="106"/>
      <c r="O185" s="106"/>
      <c r="P185" s="106"/>
      <c r="Q185" s="106"/>
      <c r="R185" s="107"/>
      <c r="S185" s="107"/>
      <c r="T185" s="106"/>
      <c r="U185" s="106"/>
      <c r="V185" s="108">
        <f t="shared" si="6"/>
        <v>0</v>
      </c>
      <c r="W185" s="103">
        <f t="shared" si="7"/>
        <v>0</v>
      </c>
      <c r="X185" s="36" t="str">
        <f t="shared" si="8"/>
        <v>OK</v>
      </c>
    </row>
    <row r="186" spans="1:24" ht="18" customHeight="1">
      <c r="A186" s="6"/>
      <c r="B186" s="102">
        <f>SUMIF(Atividade_Pessoal_Auxílio!$A:$A,'Programa de Metas 2021-2024'!$A186,Atividade_Pessoal_Auxílio!$G:$G)+SUMIF(Projeto!$A:$A,'Programa de Metas 2021-2024'!$A186,Projeto!$G:$G)</f>
        <v>0</v>
      </c>
      <c r="C186" s="106"/>
      <c r="D186" s="106"/>
      <c r="E186" s="106"/>
      <c r="F186" s="106"/>
      <c r="G186" s="106"/>
      <c r="H186" s="106"/>
      <c r="I186" s="106"/>
      <c r="J186" s="106"/>
      <c r="K186" s="106"/>
      <c r="L186" s="106"/>
      <c r="M186" s="106"/>
      <c r="N186" s="106"/>
      <c r="O186" s="106"/>
      <c r="P186" s="106"/>
      <c r="Q186" s="106"/>
      <c r="R186" s="107"/>
      <c r="S186" s="107"/>
      <c r="T186" s="106"/>
      <c r="U186" s="106"/>
      <c r="V186" s="108">
        <f t="shared" si="6"/>
        <v>0</v>
      </c>
      <c r="W186" s="103">
        <f t="shared" si="7"/>
        <v>0</v>
      </c>
      <c r="X186" s="36" t="str">
        <f t="shared" si="8"/>
        <v>OK</v>
      </c>
    </row>
    <row r="187" spans="1:24" ht="18" customHeight="1">
      <c r="A187" s="6"/>
      <c r="B187" s="102">
        <f>SUMIF(Atividade_Pessoal_Auxílio!$A:$A,'Programa de Metas 2021-2024'!$A187,Atividade_Pessoal_Auxílio!$G:$G)+SUMIF(Projeto!$A:$A,'Programa de Metas 2021-2024'!$A187,Projeto!$G:$G)</f>
        <v>0</v>
      </c>
      <c r="C187" s="106"/>
      <c r="D187" s="106"/>
      <c r="E187" s="106"/>
      <c r="F187" s="106"/>
      <c r="G187" s="106"/>
      <c r="H187" s="106"/>
      <c r="I187" s="106"/>
      <c r="J187" s="106"/>
      <c r="K187" s="106"/>
      <c r="L187" s="106"/>
      <c r="M187" s="106"/>
      <c r="N187" s="106"/>
      <c r="O187" s="106"/>
      <c r="P187" s="106"/>
      <c r="Q187" s="106"/>
      <c r="R187" s="107"/>
      <c r="S187" s="107"/>
      <c r="T187" s="106"/>
      <c r="U187" s="106"/>
      <c r="V187" s="108">
        <f t="shared" si="6"/>
        <v>0</v>
      </c>
      <c r="W187" s="103">
        <f t="shared" si="7"/>
        <v>0</v>
      </c>
      <c r="X187" s="36" t="str">
        <f t="shared" si="8"/>
        <v>OK</v>
      </c>
    </row>
    <row r="188" spans="1:24" ht="18" customHeight="1">
      <c r="A188" s="6"/>
      <c r="B188" s="102">
        <f>SUMIF(Atividade_Pessoal_Auxílio!$A:$A,'Programa de Metas 2021-2024'!$A188,Atividade_Pessoal_Auxílio!$G:$G)+SUMIF(Projeto!$A:$A,'Programa de Metas 2021-2024'!$A188,Projeto!$G:$G)</f>
        <v>0</v>
      </c>
      <c r="C188" s="106"/>
      <c r="D188" s="106"/>
      <c r="E188" s="106"/>
      <c r="F188" s="106"/>
      <c r="G188" s="106"/>
      <c r="H188" s="106"/>
      <c r="I188" s="106"/>
      <c r="J188" s="106"/>
      <c r="K188" s="106"/>
      <c r="L188" s="106"/>
      <c r="M188" s="106"/>
      <c r="N188" s="106"/>
      <c r="O188" s="106"/>
      <c r="P188" s="106"/>
      <c r="Q188" s="106"/>
      <c r="R188" s="107"/>
      <c r="S188" s="107"/>
      <c r="T188" s="106"/>
      <c r="U188" s="106"/>
      <c r="V188" s="108">
        <f t="shared" si="6"/>
        <v>0</v>
      </c>
      <c r="W188" s="103">
        <f t="shared" si="7"/>
        <v>0</v>
      </c>
      <c r="X188" s="36" t="str">
        <f t="shared" si="8"/>
        <v>OK</v>
      </c>
    </row>
    <row r="189" spans="1:24" ht="18" customHeight="1">
      <c r="A189" s="6"/>
      <c r="B189" s="102">
        <f>SUMIF(Atividade_Pessoal_Auxílio!$A:$A,'Programa de Metas 2021-2024'!$A189,Atividade_Pessoal_Auxílio!$G:$G)+SUMIF(Projeto!$A:$A,'Programa de Metas 2021-2024'!$A189,Projeto!$G:$G)</f>
        <v>0</v>
      </c>
      <c r="C189" s="106"/>
      <c r="D189" s="106"/>
      <c r="E189" s="106"/>
      <c r="F189" s="106"/>
      <c r="G189" s="106"/>
      <c r="H189" s="106"/>
      <c r="I189" s="106"/>
      <c r="J189" s="106"/>
      <c r="K189" s="106"/>
      <c r="L189" s="106"/>
      <c r="M189" s="106"/>
      <c r="N189" s="106"/>
      <c r="O189" s="106"/>
      <c r="P189" s="106"/>
      <c r="Q189" s="106"/>
      <c r="R189" s="107"/>
      <c r="S189" s="107"/>
      <c r="T189" s="106"/>
      <c r="U189" s="106"/>
      <c r="V189" s="108">
        <f t="shared" si="6"/>
        <v>0</v>
      </c>
      <c r="W189" s="103">
        <f t="shared" si="7"/>
        <v>0</v>
      </c>
      <c r="X189" s="36" t="str">
        <f t="shared" si="8"/>
        <v>OK</v>
      </c>
    </row>
    <row r="190" spans="1:24" ht="18" customHeight="1">
      <c r="A190" s="6"/>
      <c r="B190" s="102">
        <f>SUMIF(Atividade_Pessoal_Auxílio!$A:$A,'Programa de Metas 2021-2024'!$A190,Atividade_Pessoal_Auxílio!$G:$G)+SUMIF(Projeto!$A:$A,'Programa de Metas 2021-2024'!$A190,Projeto!$G:$G)</f>
        <v>0</v>
      </c>
      <c r="C190" s="106"/>
      <c r="D190" s="106"/>
      <c r="E190" s="106"/>
      <c r="F190" s="106"/>
      <c r="G190" s="106"/>
      <c r="H190" s="106"/>
      <c r="I190" s="106"/>
      <c r="J190" s="106"/>
      <c r="K190" s="106"/>
      <c r="L190" s="106"/>
      <c r="M190" s="106"/>
      <c r="N190" s="106"/>
      <c r="O190" s="106"/>
      <c r="P190" s="106"/>
      <c r="Q190" s="106"/>
      <c r="R190" s="107"/>
      <c r="S190" s="107"/>
      <c r="T190" s="106"/>
      <c r="U190" s="106"/>
      <c r="V190" s="108">
        <f t="shared" si="6"/>
        <v>0</v>
      </c>
      <c r="W190" s="103">
        <f t="shared" si="7"/>
        <v>0</v>
      </c>
      <c r="X190" s="36" t="str">
        <f t="shared" si="8"/>
        <v>OK</v>
      </c>
    </row>
    <row r="191" spans="1:24" ht="18" customHeight="1">
      <c r="A191" s="6"/>
      <c r="B191" s="102">
        <f>SUMIF(Atividade_Pessoal_Auxílio!$A:$A,'Programa de Metas 2021-2024'!$A191,Atividade_Pessoal_Auxílio!$G:$G)+SUMIF(Projeto!$A:$A,'Programa de Metas 2021-2024'!$A191,Projeto!$G:$G)</f>
        <v>0</v>
      </c>
      <c r="C191" s="106"/>
      <c r="D191" s="106"/>
      <c r="E191" s="106"/>
      <c r="F191" s="106"/>
      <c r="G191" s="106"/>
      <c r="H191" s="106"/>
      <c r="I191" s="106"/>
      <c r="J191" s="106"/>
      <c r="K191" s="106"/>
      <c r="L191" s="106"/>
      <c r="M191" s="106"/>
      <c r="N191" s="106"/>
      <c r="O191" s="106"/>
      <c r="P191" s="106"/>
      <c r="Q191" s="106"/>
      <c r="R191" s="107"/>
      <c r="S191" s="107"/>
      <c r="T191" s="106"/>
      <c r="U191" s="106"/>
      <c r="V191" s="108">
        <f t="shared" si="6"/>
        <v>0</v>
      </c>
      <c r="W191" s="103">
        <f t="shared" si="7"/>
        <v>0</v>
      </c>
      <c r="X191" s="36" t="str">
        <f t="shared" si="8"/>
        <v>OK</v>
      </c>
    </row>
    <row r="192" spans="1:24" ht="18" customHeight="1">
      <c r="A192" s="6"/>
      <c r="B192" s="102">
        <f>SUMIF(Atividade_Pessoal_Auxílio!$A:$A,'Programa de Metas 2021-2024'!$A192,Atividade_Pessoal_Auxílio!$G:$G)+SUMIF(Projeto!$A:$A,'Programa de Metas 2021-2024'!$A192,Projeto!$G:$G)</f>
        <v>0</v>
      </c>
      <c r="C192" s="106"/>
      <c r="D192" s="106"/>
      <c r="E192" s="106"/>
      <c r="F192" s="106"/>
      <c r="G192" s="106"/>
      <c r="H192" s="106"/>
      <c r="I192" s="106"/>
      <c r="J192" s="106"/>
      <c r="K192" s="106"/>
      <c r="L192" s="106"/>
      <c r="M192" s="106"/>
      <c r="N192" s="106"/>
      <c r="O192" s="106"/>
      <c r="P192" s="106"/>
      <c r="Q192" s="106"/>
      <c r="R192" s="107"/>
      <c r="S192" s="107"/>
      <c r="T192" s="106"/>
      <c r="U192" s="106"/>
      <c r="V192" s="108">
        <f t="shared" si="6"/>
        <v>0</v>
      </c>
      <c r="W192" s="103">
        <f t="shared" si="7"/>
        <v>0</v>
      </c>
      <c r="X192" s="36" t="str">
        <f t="shared" si="8"/>
        <v>OK</v>
      </c>
    </row>
    <row r="193" spans="1:24" ht="18" customHeight="1">
      <c r="A193" s="6"/>
      <c r="B193" s="102">
        <f>SUMIF(Atividade_Pessoal_Auxílio!$A:$A,'Programa de Metas 2021-2024'!$A193,Atividade_Pessoal_Auxílio!$G:$G)+SUMIF(Projeto!$A:$A,'Programa de Metas 2021-2024'!$A193,Projeto!$G:$G)</f>
        <v>0</v>
      </c>
      <c r="C193" s="106"/>
      <c r="D193" s="106"/>
      <c r="E193" s="106"/>
      <c r="F193" s="106"/>
      <c r="G193" s="106"/>
      <c r="H193" s="106"/>
      <c r="I193" s="106"/>
      <c r="J193" s="106"/>
      <c r="K193" s="106"/>
      <c r="L193" s="106"/>
      <c r="M193" s="106"/>
      <c r="N193" s="106"/>
      <c r="O193" s="106"/>
      <c r="P193" s="106"/>
      <c r="Q193" s="106"/>
      <c r="R193" s="107"/>
      <c r="S193" s="107"/>
      <c r="T193" s="106"/>
      <c r="U193" s="106"/>
      <c r="V193" s="108">
        <f t="shared" si="6"/>
        <v>0</v>
      </c>
      <c r="W193" s="103">
        <f t="shared" si="7"/>
        <v>0</v>
      </c>
      <c r="X193" s="36" t="str">
        <f t="shared" si="8"/>
        <v>OK</v>
      </c>
    </row>
    <row r="194" spans="1:24" ht="18" customHeight="1">
      <c r="A194" s="6"/>
      <c r="B194" s="102">
        <f>SUMIF(Atividade_Pessoal_Auxílio!$A:$A,'Programa de Metas 2021-2024'!$A194,Atividade_Pessoal_Auxílio!$G:$G)+SUMIF(Projeto!$A:$A,'Programa de Metas 2021-2024'!$A194,Projeto!$G:$G)</f>
        <v>0</v>
      </c>
      <c r="C194" s="106"/>
      <c r="D194" s="106"/>
      <c r="E194" s="106"/>
      <c r="F194" s="106"/>
      <c r="G194" s="106"/>
      <c r="H194" s="106"/>
      <c r="I194" s="106"/>
      <c r="J194" s="106"/>
      <c r="K194" s="106"/>
      <c r="L194" s="106"/>
      <c r="M194" s="106"/>
      <c r="N194" s="106"/>
      <c r="O194" s="106"/>
      <c r="P194" s="106"/>
      <c r="Q194" s="106"/>
      <c r="R194" s="107"/>
      <c r="S194" s="107"/>
      <c r="T194" s="106"/>
      <c r="U194" s="106"/>
      <c r="V194" s="108">
        <f t="shared" si="6"/>
        <v>0</v>
      </c>
      <c r="W194" s="103">
        <f t="shared" si="7"/>
        <v>0</v>
      </c>
      <c r="X194" s="36" t="str">
        <f t="shared" si="8"/>
        <v>OK</v>
      </c>
    </row>
    <row r="195" spans="1:24" ht="18" customHeight="1">
      <c r="A195" s="6"/>
      <c r="B195" s="102">
        <f>SUMIF(Atividade_Pessoal_Auxílio!$A:$A,'Programa de Metas 2021-2024'!$A195,Atividade_Pessoal_Auxílio!$G:$G)+SUMIF(Projeto!$A:$A,'Programa de Metas 2021-2024'!$A195,Projeto!$G:$G)</f>
        <v>0</v>
      </c>
      <c r="C195" s="106"/>
      <c r="D195" s="106"/>
      <c r="E195" s="106"/>
      <c r="F195" s="106"/>
      <c r="G195" s="106"/>
      <c r="H195" s="106"/>
      <c r="I195" s="106"/>
      <c r="J195" s="106"/>
      <c r="K195" s="106"/>
      <c r="L195" s="106"/>
      <c r="M195" s="106"/>
      <c r="N195" s="106"/>
      <c r="O195" s="106"/>
      <c r="P195" s="106"/>
      <c r="Q195" s="106"/>
      <c r="R195" s="107"/>
      <c r="S195" s="107"/>
      <c r="T195" s="106"/>
      <c r="U195" s="106"/>
      <c r="V195" s="108">
        <f t="shared" si="6"/>
        <v>0</v>
      </c>
      <c r="W195" s="103">
        <f t="shared" si="7"/>
        <v>0</v>
      </c>
      <c r="X195" s="36" t="str">
        <f t="shared" si="8"/>
        <v>OK</v>
      </c>
    </row>
    <row r="196" spans="1:24" ht="18" customHeight="1">
      <c r="A196" s="6"/>
      <c r="B196" s="102">
        <f>SUMIF(Atividade_Pessoal_Auxílio!$A:$A,'Programa de Metas 2021-2024'!$A196,Atividade_Pessoal_Auxílio!$G:$G)+SUMIF(Projeto!$A:$A,'Programa de Metas 2021-2024'!$A196,Projeto!$G:$G)</f>
        <v>0</v>
      </c>
      <c r="C196" s="106"/>
      <c r="D196" s="106"/>
      <c r="E196" s="106"/>
      <c r="F196" s="106"/>
      <c r="G196" s="106"/>
      <c r="H196" s="106"/>
      <c r="I196" s="106"/>
      <c r="J196" s="106"/>
      <c r="K196" s="106"/>
      <c r="L196" s="106"/>
      <c r="M196" s="106"/>
      <c r="N196" s="106"/>
      <c r="O196" s="106"/>
      <c r="P196" s="106"/>
      <c r="Q196" s="106"/>
      <c r="R196" s="107"/>
      <c r="S196" s="107"/>
      <c r="T196" s="106"/>
      <c r="U196" s="106"/>
      <c r="V196" s="108">
        <f t="shared" si="6"/>
        <v>0</v>
      </c>
      <c r="W196" s="103">
        <f t="shared" si="7"/>
        <v>0</v>
      </c>
      <c r="X196" s="36" t="str">
        <f t="shared" si="8"/>
        <v>OK</v>
      </c>
    </row>
    <row r="197" spans="1:24" ht="18" customHeight="1">
      <c r="A197" s="6"/>
      <c r="B197" s="102">
        <f>SUMIF(Atividade_Pessoal_Auxílio!$A:$A,'Programa de Metas 2021-2024'!$A197,Atividade_Pessoal_Auxílio!$G:$G)+SUMIF(Projeto!$A:$A,'Programa de Metas 2021-2024'!$A197,Projeto!$G:$G)</f>
        <v>0</v>
      </c>
      <c r="C197" s="106"/>
      <c r="D197" s="106"/>
      <c r="E197" s="106"/>
      <c r="F197" s="106"/>
      <c r="G197" s="106"/>
      <c r="H197" s="106"/>
      <c r="I197" s="106"/>
      <c r="J197" s="106"/>
      <c r="K197" s="106"/>
      <c r="L197" s="106"/>
      <c r="M197" s="106"/>
      <c r="N197" s="106"/>
      <c r="O197" s="106"/>
      <c r="P197" s="106"/>
      <c r="Q197" s="106"/>
      <c r="R197" s="107"/>
      <c r="S197" s="107"/>
      <c r="T197" s="106"/>
      <c r="U197" s="106"/>
      <c r="V197" s="108">
        <f t="shared" ref="V197:V260" si="9">SUM(C197:U197)</f>
        <v>0</v>
      </c>
      <c r="W197" s="103">
        <f t="shared" ref="W197:W260" si="10">B197-V197</f>
        <v>0</v>
      </c>
      <c r="X197" s="36" t="str">
        <f t="shared" ref="X197:X260" si="11">IF(OR(B197&lt;&gt;SUM(V197,W197),W197&lt;0),"EQUILIBRAR","OK")</f>
        <v>OK</v>
      </c>
    </row>
    <row r="198" spans="1:24" ht="18" customHeight="1">
      <c r="A198" s="6"/>
      <c r="B198" s="102">
        <f>SUMIF(Atividade_Pessoal_Auxílio!$A:$A,'Programa de Metas 2021-2024'!$A198,Atividade_Pessoal_Auxílio!$G:$G)+SUMIF(Projeto!$A:$A,'Programa de Metas 2021-2024'!$A198,Projeto!$G:$G)</f>
        <v>0</v>
      </c>
      <c r="C198" s="106"/>
      <c r="D198" s="106"/>
      <c r="E198" s="106"/>
      <c r="F198" s="106"/>
      <c r="G198" s="106"/>
      <c r="H198" s="106"/>
      <c r="I198" s="106"/>
      <c r="J198" s="106"/>
      <c r="K198" s="106"/>
      <c r="L198" s="106"/>
      <c r="M198" s="106"/>
      <c r="N198" s="106"/>
      <c r="O198" s="106"/>
      <c r="P198" s="106"/>
      <c r="Q198" s="106"/>
      <c r="R198" s="107"/>
      <c r="S198" s="107"/>
      <c r="T198" s="106"/>
      <c r="U198" s="106"/>
      <c r="V198" s="108">
        <f t="shared" si="9"/>
        <v>0</v>
      </c>
      <c r="W198" s="103">
        <f t="shared" si="10"/>
        <v>0</v>
      </c>
      <c r="X198" s="36" t="str">
        <f t="shared" si="11"/>
        <v>OK</v>
      </c>
    </row>
    <row r="199" spans="1:24" ht="18" customHeight="1">
      <c r="A199" s="6"/>
      <c r="B199" s="102">
        <f>SUMIF(Atividade_Pessoal_Auxílio!$A:$A,'Programa de Metas 2021-2024'!$A199,Atividade_Pessoal_Auxílio!$G:$G)+SUMIF(Projeto!$A:$A,'Programa de Metas 2021-2024'!$A199,Projeto!$G:$G)</f>
        <v>0</v>
      </c>
      <c r="C199" s="106"/>
      <c r="D199" s="106"/>
      <c r="E199" s="106"/>
      <c r="F199" s="106"/>
      <c r="G199" s="106"/>
      <c r="H199" s="106"/>
      <c r="I199" s="106"/>
      <c r="J199" s="106"/>
      <c r="K199" s="106"/>
      <c r="L199" s="106"/>
      <c r="M199" s="106"/>
      <c r="N199" s="106"/>
      <c r="O199" s="106"/>
      <c r="P199" s="106"/>
      <c r="Q199" s="106"/>
      <c r="R199" s="107"/>
      <c r="S199" s="107"/>
      <c r="T199" s="106"/>
      <c r="U199" s="106"/>
      <c r="V199" s="108">
        <f t="shared" si="9"/>
        <v>0</v>
      </c>
      <c r="W199" s="103">
        <f t="shared" si="10"/>
        <v>0</v>
      </c>
      <c r="X199" s="36" t="str">
        <f t="shared" si="11"/>
        <v>OK</v>
      </c>
    </row>
    <row r="200" spans="1:24" ht="18" customHeight="1">
      <c r="A200" s="6"/>
      <c r="B200" s="102">
        <f>SUMIF(Atividade_Pessoal_Auxílio!$A:$A,'Programa de Metas 2021-2024'!$A200,Atividade_Pessoal_Auxílio!$G:$G)+SUMIF(Projeto!$A:$A,'Programa de Metas 2021-2024'!$A200,Projeto!$G:$G)</f>
        <v>0</v>
      </c>
      <c r="C200" s="106"/>
      <c r="D200" s="106"/>
      <c r="E200" s="106"/>
      <c r="F200" s="106"/>
      <c r="G200" s="106"/>
      <c r="H200" s="106"/>
      <c r="I200" s="106"/>
      <c r="J200" s="106"/>
      <c r="K200" s="106"/>
      <c r="L200" s="106"/>
      <c r="M200" s="106"/>
      <c r="N200" s="106"/>
      <c r="O200" s="106"/>
      <c r="P200" s="106"/>
      <c r="Q200" s="106"/>
      <c r="R200" s="107"/>
      <c r="S200" s="107"/>
      <c r="T200" s="106"/>
      <c r="U200" s="106"/>
      <c r="V200" s="108">
        <f t="shared" si="9"/>
        <v>0</v>
      </c>
      <c r="W200" s="103">
        <f t="shared" si="10"/>
        <v>0</v>
      </c>
      <c r="X200" s="36" t="str">
        <f t="shared" si="11"/>
        <v>OK</v>
      </c>
    </row>
    <row r="201" spans="1:24" ht="18" customHeight="1">
      <c r="A201" s="6"/>
      <c r="B201" s="102">
        <f>SUMIF(Atividade_Pessoal_Auxílio!$A:$A,'Programa de Metas 2021-2024'!$A201,Atividade_Pessoal_Auxílio!$G:$G)+SUMIF(Projeto!$A:$A,'Programa de Metas 2021-2024'!$A201,Projeto!$G:$G)</f>
        <v>0</v>
      </c>
      <c r="C201" s="106"/>
      <c r="D201" s="106"/>
      <c r="E201" s="106"/>
      <c r="F201" s="106"/>
      <c r="G201" s="106"/>
      <c r="H201" s="106"/>
      <c r="I201" s="106"/>
      <c r="J201" s="106"/>
      <c r="K201" s="106"/>
      <c r="L201" s="106"/>
      <c r="M201" s="106"/>
      <c r="N201" s="106"/>
      <c r="O201" s="106"/>
      <c r="P201" s="106"/>
      <c r="Q201" s="106"/>
      <c r="R201" s="107"/>
      <c r="S201" s="107"/>
      <c r="T201" s="106"/>
      <c r="U201" s="106"/>
      <c r="V201" s="108">
        <f t="shared" si="9"/>
        <v>0</v>
      </c>
      <c r="W201" s="103">
        <f t="shared" si="10"/>
        <v>0</v>
      </c>
      <c r="X201" s="36" t="str">
        <f t="shared" si="11"/>
        <v>OK</v>
      </c>
    </row>
    <row r="202" spans="1:24" ht="18" customHeight="1">
      <c r="A202" s="6"/>
      <c r="B202" s="102">
        <f>SUMIF(Atividade_Pessoal_Auxílio!$A:$A,'Programa de Metas 2021-2024'!$A202,Atividade_Pessoal_Auxílio!$G:$G)+SUMIF(Projeto!$A:$A,'Programa de Metas 2021-2024'!$A202,Projeto!$G:$G)</f>
        <v>0</v>
      </c>
      <c r="C202" s="106"/>
      <c r="D202" s="106"/>
      <c r="E202" s="106"/>
      <c r="F202" s="106"/>
      <c r="G202" s="106"/>
      <c r="H202" s="106"/>
      <c r="I202" s="106"/>
      <c r="J202" s="106"/>
      <c r="K202" s="106"/>
      <c r="L202" s="106"/>
      <c r="M202" s="106"/>
      <c r="N202" s="106"/>
      <c r="O202" s="106"/>
      <c r="P202" s="106"/>
      <c r="Q202" s="106"/>
      <c r="R202" s="107"/>
      <c r="S202" s="107"/>
      <c r="T202" s="106"/>
      <c r="U202" s="106"/>
      <c r="V202" s="108">
        <f t="shared" si="9"/>
        <v>0</v>
      </c>
      <c r="W202" s="103">
        <f t="shared" si="10"/>
        <v>0</v>
      </c>
      <c r="X202" s="36" t="str">
        <f t="shared" si="11"/>
        <v>OK</v>
      </c>
    </row>
    <row r="203" spans="1:24" ht="18" customHeight="1">
      <c r="A203" s="6"/>
      <c r="B203" s="102">
        <f>SUMIF(Atividade_Pessoal_Auxílio!$A:$A,'Programa de Metas 2021-2024'!$A203,Atividade_Pessoal_Auxílio!$G:$G)+SUMIF(Projeto!$A:$A,'Programa de Metas 2021-2024'!$A203,Projeto!$G:$G)</f>
        <v>0</v>
      </c>
      <c r="C203" s="106"/>
      <c r="D203" s="106"/>
      <c r="E203" s="106"/>
      <c r="F203" s="106"/>
      <c r="G203" s="106"/>
      <c r="H203" s="106"/>
      <c r="I203" s="106"/>
      <c r="J203" s="106"/>
      <c r="K203" s="106"/>
      <c r="L203" s="106"/>
      <c r="M203" s="106"/>
      <c r="N203" s="106"/>
      <c r="O203" s="106"/>
      <c r="P203" s="106"/>
      <c r="Q203" s="106"/>
      <c r="R203" s="107"/>
      <c r="S203" s="107"/>
      <c r="T203" s="106"/>
      <c r="U203" s="106"/>
      <c r="V203" s="108">
        <f t="shared" si="9"/>
        <v>0</v>
      </c>
      <c r="W203" s="103">
        <f t="shared" si="10"/>
        <v>0</v>
      </c>
      <c r="X203" s="36" t="str">
        <f t="shared" si="11"/>
        <v>OK</v>
      </c>
    </row>
    <row r="204" spans="1:24" ht="18" customHeight="1">
      <c r="A204" s="6"/>
      <c r="B204" s="102">
        <f>SUMIF(Atividade_Pessoal_Auxílio!$A:$A,'Programa de Metas 2021-2024'!$A204,Atividade_Pessoal_Auxílio!$G:$G)+SUMIF(Projeto!$A:$A,'Programa de Metas 2021-2024'!$A204,Projeto!$G:$G)</f>
        <v>0</v>
      </c>
      <c r="C204" s="106"/>
      <c r="D204" s="106"/>
      <c r="E204" s="106"/>
      <c r="F204" s="106"/>
      <c r="G204" s="106"/>
      <c r="H204" s="106"/>
      <c r="I204" s="106"/>
      <c r="J204" s="106"/>
      <c r="K204" s="106"/>
      <c r="L204" s="106"/>
      <c r="M204" s="106"/>
      <c r="N204" s="106"/>
      <c r="O204" s="106"/>
      <c r="P204" s="106"/>
      <c r="Q204" s="106"/>
      <c r="R204" s="107"/>
      <c r="S204" s="107"/>
      <c r="T204" s="106"/>
      <c r="U204" s="106"/>
      <c r="V204" s="108">
        <f t="shared" si="9"/>
        <v>0</v>
      </c>
      <c r="W204" s="103">
        <f t="shared" si="10"/>
        <v>0</v>
      </c>
      <c r="X204" s="36" t="str">
        <f t="shared" si="11"/>
        <v>OK</v>
      </c>
    </row>
    <row r="205" spans="1:24" ht="18" customHeight="1">
      <c r="A205" s="6"/>
      <c r="B205" s="102">
        <f>SUMIF(Atividade_Pessoal_Auxílio!$A:$A,'Programa de Metas 2021-2024'!$A205,Atividade_Pessoal_Auxílio!$G:$G)+SUMIF(Projeto!$A:$A,'Programa de Metas 2021-2024'!$A205,Projeto!$G:$G)</f>
        <v>0</v>
      </c>
      <c r="C205" s="106"/>
      <c r="D205" s="106"/>
      <c r="E205" s="106"/>
      <c r="F205" s="106"/>
      <c r="G205" s="106"/>
      <c r="H205" s="106"/>
      <c r="I205" s="106"/>
      <c r="J205" s="106"/>
      <c r="K205" s="106"/>
      <c r="L205" s="106"/>
      <c r="M205" s="106"/>
      <c r="N205" s="106"/>
      <c r="O205" s="106"/>
      <c r="P205" s="106"/>
      <c r="Q205" s="106"/>
      <c r="R205" s="107"/>
      <c r="S205" s="107"/>
      <c r="T205" s="106"/>
      <c r="U205" s="106"/>
      <c r="V205" s="108">
        <f t="shared" si="9"/>
        <v>0</v>
      </c>
      <c r="W205" s="103">
        <f t="shared" si="10"/>
        <v>0</v>
      </c>
      <c r="X205" s="36" t="str">
        <f t="shared" si="11"/>
        <v>OK</v>
      </c>
    </row>
    <row r="206" spans="1:24" ht="18" customHeight="1">
      <c r="A206" s="6"/>
      <c r="B206" s="102">
        <f>SUMIF(Atividade_Pessoal_Auxílio!$A:$A,'Programa de Metas 2021-2024'!$A206,Atividade_Pessoal_Auxílio!$G:$G)+SUMIF(Projeto!$A:$A,'Programa de Metas 2021-2024'!$A206,Projeto!$G:$G)</f>
        <v>0</v>
      </c>
      <c r="C206" s="106"/>
      <c r="D206" s="106"/>
      <c r="E206" s="106"/>
      <c r="F206" s="106"/>
      <c r="G206" s="106"/>
      <c r="H206" s="106"/>
      <c r="I206" s="106"/>
      <c r="J206" s="106"/>
      <c r="K206" s="106"/>
      <c r="L206" s="106"/>
      <c r="M206" s="106"/>
      <c r="N206" s="106"/>
      <c r="O206" s="106"/>
      <c r="P206" s="106"/>
      <c r="Q206" s="106"/>
      <c r="R206" s="107"/>
      <c r="S206" s="107"/>
      <c r="T206" s="106"/>
      <c r="U206" s="106"/>
      <c r="V206" s="108">
        <f t="shared" si="9"/>
        <v>0</v>
      </c>
      <c r="W206" s="103">
        <f t="shared" si="10"/>
        <v>0</v>
      </c>
      <c r="X206" s="36" t="str">
        <f t="shared" si="11"/>
        <v>OK</v>
      </c>
    </row>
    <row r="207" spans="1:24" ht="18" customHeight="1">
      <c r="A207" s="6"/>
      <c r="B207" s="102">
        <f>SUMIF(Atividade_Pessoal_Auxílio!$A:$A,'Programa de Metas 2021-2024'!$A207,Atividade_Pessoal_Auxílio!$G:$G)+SUMIF(Projeto!$A:$A,'Programa de Metas 2021-2024'!$A207,Projeto!$G:$G)</f>
        <v>0</v>
      </c>
      <c r="C207" s="106"/>
      <c r="D207" s="106"/>
      <c r="E207" s="106"/>
      <c r="F207" s="106"/>
      <c r="G207" s="106"/>
      <c r="H207" s="106"/>
      <c r="I207" s="106"/>
      <c r="J207" s="106"/>
      <c r="K207" s="106"/>
      <c r="L207" s="106"/>
      <c r="M207" s="106"/>
      <c r="N207" s="106"/>
      <c r="O207" s="106"/>
      <c r="P207" s="106"/>
      <c r="Q207" s="106"/>
      <c r="R207" s="107"/>
      <c r="S207" s="107"/>
      <c r="T207" s="106"/>
      <c r="U207" s="106"/>
      <c r="V207" s="108">
        <f t="shared" si="9"/>
        <v>0</v>
      </c>
      <c r="W207" s="103">
        <f t="shared" si="10"/>
        <v>0</v>
      </c>
      <c r="X207" s="36" t="str">
        <f t="shared" si="11"/>
        <v>OK</v>
      </c>
    </row>
    <row r="208" spans="1:24" ht="18" customHeight="1">
      <c r="A208" s="6"/>
      <c r="B208" s="102">
        <f>SUMIF(Atividade_Pessoal_Auxílio!$A:$A,'Programa de Metas 2021-2024'!$A208,Atividade_Pessoal_Auxílio!$G:$G)+SUMIF(Projeto!$A:$A,'Programa de Metas 2021-2024'!$A208,Projeto!$G:$G)</f>
        <v>0</v>
      </c>
      <c r="C208" s="106"/>
      <c r="D208" s="106"/>
      <c r="E208" s="106"/>
      <c r="F208" s="106"/>
      <c r="G208" s="106"/>
      <c r="H208" s="106"/>
      <c r="I208" s="106"/>
      <c r="J208" s="106"/>
      <c r="K208" s="106"/>
      <c r="L208" s="106"/>
      <c r="M208" s="106"/>
      <c r="N208" s="106"/>
      <c r="O208" s="106"/>
      <c r="P208" s="106"/>
      <c r="Q208" s="106"/>
      <c r="R208" s="107"/>
      <c r="S208" s="107"/>
      <c r="T208" s="106"/>
      <c r="U208" s="106"/>
      <c r="V208" s="108">
        <f t="shared" si="9"/>
        <v>0</v>
      </c>
      <c r="W208" s="103">
        <f t="shared" si="10"/>
        <v>0</v>
      </c>
      <c r="X208" s="36" t="str">
        <f t="shared" si="11"/>
        <v>OK</v>
      </c>
    </row>
    <row r="209" spans="1:24" ht="18" customHeight="1">
      <c r="A209" s="6"/>
      <c r="B209" s="102">
        <f>SUMIF(Atividade_Pessoal_Auxílio!$A:$A,'Programa de Metas 2021-2024'!$A209,Atividade_Pessoal_Auxílio!$G:$G)+SUMIF(Projeto!$A:$A,'Programa de Metas 2021-2024'!$A209,Projeto!$G:$G)</f>
        <v>0</v>
      </c>
      <c r="C209" s="106"/>
      <c r="D209" s="106"/>
      <c r="E209" s="106"/>
      <c r="F209" s="106"/>
      <c r="G209" s="106"/>
      <c r="H209" s="106"/>
      <c r="I209" s="106"/>
      <c r="J209" s="106"/>
      <c r="K209" s="106"/>
      <c r="L209" s="106"/>
      <c r="M209" s="106"/>
      <c r="N209" s="106"/>
      <c r="O209" s="106"/>
      <c r="P209" s="106"/>
      <c r="Q209" s="106"/>
      <c r="R209" s="107"/>
      <c r="S209" s="107"/>
      <c r="T209" s="106"/>
      <c r="U209" s="106"/>
      <c r="V209" s="108">
        <f t="shared" si="9"/>
        <v>0</v>
      </c>
      <c r="W209" s="103">
        <f t="shared" si="10"/>
        <v>0</v>
      </c>
      <c r="X209" s="36" t="str">
        <f t="shared" si="11"/>
        <v>OK</v>
      </c>
    </row>
    <row r="210" spans="1:24" ht="18" customHeight="1">
      <c r="A210" s="6"/>
      <c r="B210" s="102">
        <f>SUMIF(Atividade_Pessoal_Auxílio!$A:$A,'Programa de Metas 2021-2024'!$A210,Atividade_Pessoal_Auxílio!$G:$G)+SUMIF(Projeto!$A:$A,'Programa de Metas 2021-2024'!$A210,Projeto!$G:$G)</f>
        <v>0</v>
      </c>
      <c r="C210" s="106"/>
      <c r="D210" s="106"/>
      <c r="E210" s="106"/>
      <c r="F210" s="106"/>
      <c r="G210" s="106"/>
      <c r="H210" s="106"/>
      <c r="I210" s="106"/>
      <c r="J210" s="106"/>
      <c r="K210" s="106"/>
      <c r="L210" s="106"/>
      <c r="M210" s="106"/>
      <c r="N210" s="106"/>
      <c r="O210" s="106"/>
      <c r="P210" s="106"/>
      <c r="Q210" s="106"/>
      <c r="R210" s="107"/>
      <c r="S210" s="107"/>
      <c r="T210" s="106"/>
      <c r="U210" s="106"/>
      <c r="V210" s="108">
        <f t="shared" si="9"/>
        <v>0</v>
      </c>
      <c r="W210" s="103">
        <f t="shared" si="10"/>
        <v>0</v>
      </c>
      <c r="X210" s="36" t="str">
        <f t="shared" si="11"/>
        <v>OK</v>
      </c>
    </row>
    <row r="211" spans="1:24" ht="18" customHeight="1">
      <c r="A211" s="6"/>
      <c r="B211" s="102">
        <f>SUMIF(Atividade_Pessoal_Auxílio!$A:$A,'Programa de Metas 2021-2024'!$A211,Atividade_Pessoal_Auxílio!$G:$G)+SUMIF(Projeto!$A:$A,'Programa de Metas 2021-2024'!$A211,Projeto!$G:$G)</f>
        <v>0</v>
      </c>
      <c r="C211" s="106"/>
      <c r="D211" s="106"/>
      <c r="E211" s="106"/>
      <c r="F211" s="106"/>
      <c r="G211" s="106"/>
      <c r="H211" s="106"/>
      <c r="I211" s="106"/>
      <c r="J211" s="106"/>
      <c r="K211" s="106"/>
      <c r="L211" s="106"/>
      <c r="M211" s="106"/>
      <c r="N211" s="106"/>
      <c r="O211" s="106"/>
      <c r="P211" s="106"/>
      <c r="Q211" s="106"/>
      <c r="R211" s="107"/>
      <c r="S211" s="107"/>
      <c r="T211" s="106"/>
      <c r="U211" s="106"/>
      <c r="V211" s="108">
        <f t="shared" si="9"/>
        <v>0</v>
      </c>
      <c r="W211" s="103">
        <f t="shared" si="10"/>
        <v>0</v>
      </c>
      <c r="X211" s="36" t="str">
        <f t="shared" si="11"/>
        <v>OK</v>
      </c>
    </row>
    <row r="212" spans="1:24" ht="18" customHeight="1">
      <c r="A212" s="6"/>
      <c r="B212" s="102">
        <f>SUMIF(Atividade_Pessoal_Auxílio!$A:$A,'Programa de Metas 2021-2024'!$A212,Atividade_Pessoal_Auxílio!$G:$G)+SUMIF(Projeto!$A:$A,'Programa de Metas 2021-2024'!$A212,Projeto!$G:$G)</f>
        <v>0</v>
      </c>
      <c r="C212" s="106"/>
      <c r="D212" s="106"/>
      <c r="E212" s="106"/>
      <c r="F212" s="106"/>
      <c r="G212" s="106"/>
      <c r="H212" s="106"/>
      <c r="I212" s="106"/>
      <c r="J212" s="106"/>
      <c r="K212" s="106"/>
      <c r="L212" s="106"/>
      <c r="M212" s="106"/>
      <c r="N212" s="106"/>
      <c r="O212" s="106"/>
      <c r="P212" s="106"/>
      <c r="Q212" s="106"/>
      <c r="R212" s="107"/>
      <c r="S212" s="107"/>
      <c r="T212" s="106"/>
      <c r="U212" s="106"/>
      <c r="V212" s="108">
        <f t="shared" si="9"/>
        <v>0</v>
      </c>
      <c r="W212" s="103">
        <f t="shared" si="10"/>
        <v>0</v>
      </c>
      <c r="X212" s="36" t="str">
        <f t="shared" si="11"/>
        <v>OK</v>
      </c>
    </row>
    <row r="213" spans="1:24" ht="18" customHeight="1">
      <c r="A213" s="6"/>
      <c r="B213" s="102">
        <f>SUMIF(Atividade_Pessoal_Auxílio!$A:$A,'Programa de Metas 2021-2024'!$A213,Atividade_Pessoal_Auxílio!$G:$G)+SUMIF(Projeto!$A:$A,'Programa de Metas 2021-2024'!$A213,Projeto!$G:$G)</f>
        <v>0</v>
      </c>
      <c r="C213" s="106"/>
      <c r="D213" s="106"/>
      <c r="E213" s="106"/>
      <c r="F213" s="106"/>
      <c r="G213" s="106"/>
      <c r="H213" s="106"/>
      <c r="I213" s="106"/>
      <c r="J213" s="106"/>
      <c r="K213" s="106"/>
      <c r="L213" s="106"/>
      <c r="M213" s="106"/>
      <c r="N213" s="106"/>
      <c r="O213" s="106"/>
      <c r="P213" s="106"/>
      <c r="Q213" s="106"/>
      <c r="R213" s="107"/>
      <c r="S213" s="107"/>
      <c r="T213" s="106"/>
      <c r="U213" s="106"/>
      <c r="V213" s="108">
        <f t="shared" si="9"/>
        <v>0</v>
      </c>
      <c r="W213" s="103">
        <f t="shared" si="10"/>
        <v>0</v>
      </c>
      <c r="X213" s="36" t="str">
        <f t="shared" si="11"/>
        <v>OK</v>
      </c>
    </row>
    <row r="214" spans="1:24" ht="18" customHeight="1">
      <c r="A214" s="6"/>
      <c r="B214" s="102">
        <f>SUMIF(Atividade_Pessoal_Auxílio!$A:$A,'Programa de Metas 2021-2024'!$A214,Atividade_Pessoal_Auxílio!$G:$G)+SUMIF(Projeto!$A:$A,'Programa de Metas 2021-2024'!$A214,Projeto!$G:$G)</f>
        <v>0</v>
      </c>
      <c r="C214" s="106"/>
      <c r="D214" s="106"/>
      <c r="E214" s="106"/>
      <c r="F214" s="106"/>
      <c r="G214" s="106"/>
      <c r="H214" s="106"/>
      <c r="I214" s="106"/>
      <c r="J214" s="106"/>
      <c r="K214" s="106"/>
      <c r="L214" s="106"/>
      <c r="M214" s="106"/>
      <c r="N214" s="106"/>
      <c r="O214" s="106"/>
      <c r="P214" s="106"/>
      <c r="Q214" s="106"/>
      <c r="R214" s="107"/>
      <c r="S214" s="107"/>
      <c r="T214" s="106"/>
      <c r="U214" s="106"/>
      <c r="V214" s="108">
        <f t="shared" si="9"/>
        <v>0</v>
      </c>
      <c r="W214" s="103">
        <f t="shared" si="10"/>
        <v>0</v>
      </c>
      <c r="X214" s="36" t="str">
        <f t="shared" si="11"/>
        <v>OK</v>
      </c>
    </row>
    <row r="215" spans="1:24" ht="18" customHeight="1">
      <c r="A215" s="6"/>
      <c r="B215" s="102">
        <f>SUMIF(Atividade_Pessoal_Auxílio!$A:$A,'Programa de Metas 2021-2024'!$A215,Atividade_Pessoal_Auxílio!$G:$G)+SUMIF(Projeto!$A:$A,'Programa de Metas 2021-2024'!$A215,Projeto!$G:$G)</f>
        <v>0</v>
      </c>
      <c r="C215" s="106"/>
      <c r="D215" s="106"/>
      <c r="E215" s="106"/>
      <c r="F215" s="106"/>
      <c r="G215" s="106"/>
      <c r="H215" s="106"/>
      <c r="I215" s="106"/>
      <c r="J215" s="106"/>
      <c r="K215" s="106"/>
      <c r="L215" s="106"/>
      <c r="M215" s="106"/>
      <c r="N215" s="106"/>
      <c r="O215" s="106"/>
      <c r="P215" s="106"/>
      <c r="Q215" s="106"/>
      <c r="R215" s="107"/>
      <c r="S215" s="107"/>
      <c r="T215" s="106"/>
      <c r="U215" s="106"/>
      <c r="V215" s="108">
        <f t="shared" si="9"/>
        <v>0</v>
      </c>
      <c r="W215" s="103">
        <f t="shared" si="10"/>
        <v>0</v>
      </c>
      <c r="X215" s="36" t="str">
        <f t="shared" si="11"/>
        <v>OK</v>
      </c>
    </row>
    <row r="216" spans="1:24" ht="18" customHeight="1">
      <c r="A216" s="6"/>
      <c r="B216" s="102">
        <f>SUMIF(Atividade_Pessoal_Auxílio!$A:$A,'Programa de Metas 2021-2024'!$A216,Atividade_Pessoal_Auxílio!$G:$G)+SUMIF(Projeto!$A:$A,'Programa de Metas 2021-2024'!$A216,Projeto!$G:$G)</f>
        <v>0</v>
      </c>
      <c r="C216" s="106"/>
      <c r="D216" s="106"/>
      <c r="E216" s="106"/>
      <c r="F216" s="106"/>
      <c r="G216" s="106"/>
      <c r="H216" s="106"/>
      <c r="I216" s="106"/>
      <c r="J216" s="106"/>
      <c r="K216" s="106"/>
      <c r="L216" s="106"/>
      <c r="M216" s="106"/>
      <c r="N216" s="106"/>
      <c r="O216" s="106"/>
      <c r="P216" s="106"/>
      <c r="Q216" s="106"/>
      <c r="R216" s="107"/>
      <c r="S216" s="107"/>
      <c r="T216" s="106"/>
      <c r="U216" s="106"/>
      <c r="V216" s="108">
        <f t="shared" si="9"/>
        <v>0</v>
      </c>
      <c r="W216" s="103">
        <f t="shared" si="10"/>
        <v>0</v>
      </c>
      <c r="X216" s="36" t="str">
        <f t="shared" si="11"/>
        <v>OK</v>
      </c>
    </row>
    <row r="217" spans="1:24" ht="18" customHeight="1">
      <c r="A217" s="6"/>
      <c r="B217" s="102">
        <f>SUMIF(Atividade_Pessoal_Auxílio!$A:$A,'Programa de Metas 2021-2024'!$A217,Atividade_Pessoal_Auxílio!$G:$G)+SUMIF(Projeto!$A:$A,'Programa de Metas 2021-2024'!$A217,Projeto!$G:$G)</f>
        <v>0</v>
      </c>
      <c r="C217" s="106"/>
      <c r="D217" s="106"/>
      <c r="E217" s="106"/>
      <c r="F217" s="106"/>
      <c r="G217" s="106"/>
      <c r="H217" s="106"/>
      <c r="I217" s="106"/>
      <c r="J217" s="106"/>
      <c r="K217" s="106"/>
      <c r="L217" s="106"/>
      <c r="M217" s="106"/>
      <c r="N217" s="106"/>
      <c r="O217" s="106"/>
      <c r="P217" s="106"/>
      <c r="Q217" s="106"/>
      <c r="R217" s="107"/>
      <c r="S217" s="107"/>
      <c r="T217" s="106"/>
      <c r="U217" s="106"/>
      <c r="V217" s="108">
        <f t="shared" si="9"/>
        <v>0</v>
      </c>
      <c r="W217" s="103">
        <f t="shared" si="10"/>
        <v>0</v>
      </c>
      <c r="X217" s="36" t="str">
        <f t="shared" si="11"/>
        <v>OK</v>
      </c>
    </row>
    <row r="218" spans="1:24" ht="18" customHeight="1">
      <c r="A218" s="6"/>
      <c r="B218" s="102">
        <f>SUMIF(Atividade_Pessoal_Auxílio!$A:$A,'Programa de Metas 2021-2024'!$A218,Atividade_Pessoal_Auxílio!$G:$G)+SUMIF(Projeto!$A:$A,'Programa de Metas 2021-2024'!$A218,Projeto!$G:$G)</f>
        <v>0</v>
      </c>
      <c r="C218" s="106"/>
      <c r="D218" s="106"/>
      <c r="E218" s="106"/>
      <c r="F218" s="106"/>
      <c r="G218" s="106"/>
      <c r="H218" s="106"/>
      <c r="I218" s="106"/>
      <c r="J218" s="106"/>
      <c r="K218" s="106"/>
      <c r="L218" s="106"/>
      <c r="M218" s="106"/>
      <c r="N218" s="106"/>
      <c r="O218" s="106"/>
      <c r="P218" s="106"/>
      <c r="Q218" s="106"/>
      <c r="R218" s="107"/>
      <c r="S218" s="107"/>
      <c r="T218" s="106"/>
      <c r="U218" s="106"/>
      <c r="V218" s="108">
        <f t="shared" si="9"/>
        <v>0</v>
      </c>
      <c r="W218" s="103">
        <f t="shared" si="10"/>
        <v>0</v>
      </c>
      <c r="X218" s="36" t="str">
        <f t="shared" si="11"/>
        <v>OK</v>
      </c>
    </row>
    <row r="219" spans="1:24" ht="18" customHeight="1">
      <c r="A219" s="6"/>
      <c r="B219" s="102">
        <f>SUMIF(Atividade_Pessoal_Auxílio!$A:$A,'Programa de Metas 2021-2024'!$A219,Atividade_Pessoal_Auxílio!$G:$G)+SUMIF(Projeto!$A:$A,'Programa de Metas 2021-2024'!$A219,Projeto!$G:$G)</f>
        <v>0</v>
      </c>
      <c r="C219" s="106"/>
      <c r="D219" s="106"/>
      <c r="E219" s="106"/>
      <c r="F219" s="106"/>
      <c r="G219" s="106"/>
      <c r="H219" s="106"/>
      <c r="I219" s="106"/>
      <c r="J219" s="106"/>
      <c r="K219" s="106"/>
      <c r="L219" s="106"/>
      <c r="M219" s="106"/>
      <c r="N219" s="106"/>
      <c r="O219" s="106"/>
      <c r="P219" s="106"/>
      <c r="Q219" s="106"/>
      <c r="R219" s="107"/>
      <c r="S219" s="107"/>
      <c r="T219" s="106"/>
      <c r="U219" s="106"/>
      <c r="V219" s="108">
        <f t="shared" si="9"/>
        <v>0</v>
      </c>
      <c r="W219" s="103">
        <f t="shared" si="10"/>
        <v>0</v>
      </c>
      <c r="X219" s="36" t="str">
        <f t="shared" si="11"/>
        <v>OK</v>
      </c>
    </row>
    <row r="220" spans="1:24" ht="18" customHeight="1">
      <c r="A220" s="6"/>
      <c r="B220" s="102">
        <f>SUMIF(Atividade_Pessoal_Auxílio!$A:$A,'Programa de Metas 2021-2024'!$A220,Atividade_Pessoal_Auxílio!$G:$G)+SUMIF(Projeto!$A:$A,'Programa de Metas 2021-2024'!$A220,Projeto!$G:$G)</f>
        <v>0</v>
      </c>
      <c r="C220" s="106"/>
      <c r="D220" s="106"/>
      <c r="E220" s="106"/>
      <c r="F220" s="106"/>
      <c r="G220" s="106"/>
      <c r="H220" s="106"/>
      <c r="I220" s="106"/>
      <c r="J220" s="106"/>
      <c r="K220" s="106"/>
      <c r="L220" s="106"/>
      <c r="M220" s="106"/>
      <c r="N220" s="106"/>
      <c r="O220" s="106"/>
      <c r="P220" s="106"/>
      <c r="Q220" s="106"/>
      <c r="R220" s="107"/>
      <c r="S220" s="107"/>
      <c r="T220" s="106"/>
      <c r="U220" s="106"/>
      <c r="V220" s="108">
        <f t="shared" si="9"/>
        <v>0</v>
      </c>
      <c r="W220" s="103">
        <f t="shared" si="10"/>
        <v>0</v>
      </c>
      <c r="X220" s="36" t="str">
        <f t="shared" si="11"/>
        <v>OK</v>
      </c>
    </row>
    <row r="221" spans="1:24" ht="18" customHeight="1">
      <c r="A221" s="6"/>
      <c r="B221" s="102">
        <f>SUMIF(Atividade_Pessoal_Auxílio!$A:$A,'Programa de Metas 2021-2024'!$A221,Atividade_Pessoal_Auxílio!$G:$G)+SUMIF(Projeto!$A:$A,'Programa de Metas 2021-2024'!$A221,Projeto!$G:$G)</f>
        <v>0</v>
      </c>
      <c r="C221" s="106"/>
      <c r="D221" s="106"/>
      <c r="E221" s="106"/>
      <c r="F221" s="106"/>
      <c r="G221" s="106"/>
      <c r="H221" s="106"/>
      <c r="I221" s="106"/>
      <c r="J221" s="106"/>
      <c r="K221" s="106"/>
      <c r="L221" s="106"/>
      <c r="M221" s="106"/>
      <c r="N221" s="106"/>
      <c r="O221" s="106"/>
      <c r="P221" s="106"/>
      <c r="Q221" s="106"/>
      <c r="R221" s="107"/>
      <c r="S221" s="107"/>
      <c r="T221" s="106"/>
      <c r="U221" s="106"/>
      <c r="V221" s="108">
        <f t="shared" si="9"/>
        <v>0</v>
      </c>
      <c r="W221" s="103">
        <f t="shared" si="10"/>
        <v>0</v>
      </c>
      <c r="X221" s="36" t="str">
        <f t="shared" si="11"/>
        <v>OK</v>
      </c>
    </row>
    <row r="222" spans="1:24" ht="18" customHeight="1">
      <c r="A222" s="6"/>
      <c r="B222" s="102">
        <f>SUMIF(Atividade_Pessoal_Auxílio!$A:$A,'Programa de Metas 2021-2024'!$A222,Atividade_Pessoal_Auxílio!$G:$G)+SUMIF(Projeto!$A:$A,'Programa de Metas 2021-2024'!$A222,Projeto!$G:$G)</f>
        <v>0</v>
      </c>
      <c r="C222" s="106"/>
      <c r="D222" s="106"/>
      <c r="E222" s="106"/>
      <c r="F222" s="106"/>
      <c r="G222" s="106"/>
      <c r="H222" s="106"/>
      <c r="I222" s="106"/>
      <c r="J222" s="106"/>
      <c r="K222" s="106"/>
      <c r="L222" s="106"/>
      <c r="M222" s="106"/>
      <c r="N222" s="106"/>
      <c r="O222" s="106"/>
      <c r="P222" s="106"/>
      <c r="Q222" s="106"/>
      <c r="R222" s="107"/>
      <c r="S222" s="107"/>
      <c r="T222" s="106"/>
      <c r="U222" s="106"/>
      <c r="V222" s="108">
        <f t="shared" si="9"/>
        <v>0</v>
      </c>
      <c r="W222" s="103">
        <f t="shared" si="10"/>
        <v>0</v>
      </c>
      <c r="X222" s="36" t="str">
        <f t="shared" si="11"/>
        <v>OK</v>
      </c>
    </row>
    <row r="223" spans="1:24" ht="18" customHeight="1">
      <c r="A223" s="6"/>
      <c r="B223" s="102">
        <f>SUMIF(Atividade_Pessoal_Auxílio!$A:$A,'Programa de Metas 2021-2024'!$A223,Atividade_Pessoal_Auxílio!$G:$G)+SUMIF(Projeto!$A:$A,'Programa de Metas 2021-2024'!$A223,Projeto!$G:$G)</f>
        <v>0</v>
      </c>
      <c r="C223" s="106"/>
      <c r="D223" s="106"/>
      <c r="E223" s="106"/>
      <c r="F223" s="106"/>
      <c r="G223" s="106"/>
      <c r="H223" s="106"/>
      <c r="I223" s="106"/>
      <c r="J223" s="106"/>
      <c r="K223" s="106"/>
      <c r="L223" s="106"/>
      <c r="M223" s="106"/>
      <c r="N223" s="106"/>
      <c r="O223" s="106"/>
      <c r="P223" s="106"/>
      <c r="Q223" s="106"/>
      <c r="R223" s="107"/>
      <c r="S223" s="107"/>
      <c r="T223" s="106"/>
      <c r="U223" s="106"/>
      <c r="V223" s="108">
        <f t="shared" si="9"/>
        <v>0</v>
      </c>
      <c r="W223" s="103">
        <f t="shared" si="10"/>
        <v>0</v>
      </c>
      <c r="X223" s="36" t="str">
        <f t="shared" si="11"/>
        <v>OK</v>
      </c>
    </row>
    <row r="224" spans="1:24" ht="18" customHeight="1">
      <c r="A224" s="6"/>
      <c r="B224" s="102">
        <f>SUMIF(Atividade_Pessoal_Auxílio!$A:$A,'Programa de Metas 2021-2024'!$A224,Atividade_Pessoal_Auxílio!$G:$G)+SUMIF(Projeto!$A:$A,'Programa de Metas 2021-2024'!$A224,Projeto!$G:$G)</f>
        <v>0</v>
      </c>
      <c r="C224" s="106"/>
      <c r="D224" s="106"/>
      <c r="E224" s="106"/>
      <c r="F224" s="106"/>
      <c r="G224" s="106"/>
      <c r="H224" s="106"/>
      <c r="I224" s="106"/>
      <c r="J224" s="106"/>
      <c r="K224" s="106"/>
      <c r="L224" s="106"/>
      <c r="M224" s="106"/>
      <c r="N224" s="106"/>
      <c r="O224" s="106"/>
      <c r="P224" s="106"/>
      <c r="Q224" s="106"/>
      <c r="R224" s="107"/>
      <c r="S224" s="107"/>
      <c r="T224" s="106"/>
      <c r="U224" s="106"/>
      <c r="V224" s="108">
        <f t="shared" si="9"/>
        <v>0</v>
      </c>
      <c r="W224" s="103">
        <f t="shared" si="10"/>
        <v>0</v>
      </c>
      <c r="X224" s="36" t="str">
        <f t="shared" si="11"/>
        <v>OK</v>
      </c>
    </row>
    <row r="225" spans="1:24" ht="18" customHeight="1">
      <c r="A225" s="6"/>
      <c r="B225" s="102">
        <f>SUMIF(Atividade_Pessoal_Auxílio!$A:$A,'Programa de Metas 2021-2024'!$A225,Atividade_Pessoal_Auxílio!$G:$G)+SUMIF(Projeto!$A:$A,'Programa de Metas 2021-2024'!$A225,Projeto!$G:$G)</f>
        <v>0</v>
      </c>
      <c r="C225" s="106"/>
      <c r="D225" s="106"/>
      <c r="E225" s="106"/>
      <c r="F225" s="106"/>
      <c r="G225" s="106"/>
      <c r="H225" s="106"/>
      <c r="I225" s="106"/>
      <c r="J225" s="106"/>
      <c r="K225" s="106"/>
      <c r="L225" s="106"/>
      <c r="M225" s="106"/>
      <c r="N225" s="106"/>
      <c r="O225" s="106"/>
      <c r="P225" s="106"/>
      <c r="Q225" s="106"/>
      <c r="R225" s="107"/>
      <c r="S225" s="107"/>
      <c r="T225" s="106"/>
      <c r="U225" s="106"/>
      <c r="V225" s="108">
        <f t="shared" si="9"/>
        <v>0</v>
      </c>
      <c r="W225" s="103">
        <f t="shared" si="10"/>
        <v>0</v>
      </c>
      <c r="X225" s="36" t="str">
        <f t="shared" si="11"/>
        <v>OK</v>
      </c>
    </row>
    <row r="226" spans="1:24" ht="18" customHeight="1">
      <c r="A226" s="6"/>
      <c r="B226" s="102">
        <f>SUMIF(Atividade_Pessoal_Auxílio!$A:$A,'Programa de Metas 2021-2024'!$A226,Atividade_Pessoal_Auxílio!$G:$G)+SUMIF(Projeto!$A:$A,'Programa de Metas 2021-2024'!$A226,Projeto!$G:$G)</f>
        <v>0</v>
      </c>
      <c r="C226" s="106"/>
      <c r="D226" s="106"/>
      <c r="E226" s="106"/>
      <c r="F226" s="106"/>
      <c r="G226" s="106"/>
      <c r="H226" s="106"/>
      <c r="I226" s="106"/>
      <c r="J226" s="106"/>
      <c r="K226" s="106"/>
      <c r="L226" s="106"/>
      <c r="M226" s="106"/>
      <c r="N226" s="106"/>
      <c r="O226" s="106"/>
      <c r="P226" s="106"/>
      <c r="Q226" s="106"/>
      <c r="R226" s="107"/>
      <c r="S226" s="107"/>
      <c r="T226" s="106"/>
      <c r="U226" s="106"/>
      <c r="V226" s="108">
        <f t="shared" si="9"/>
        <v>0</v>
      </c>
      <c r="W226" s="103">
        <f t="shared" si="10"/>
        <v>0</v>
      </c>
      <c r="X226" s="36" t="str">
        <f t="shared" si="11"/>
        <v>OK</v>
      </c>
    </row>
    <row r="227" spans="1:24" ht="18" customHeight="1">
      <c r="A227" s="6"/>
      <c r="B227" s="102">
        <f>SUMIF(Atividade_Pessoal_Auxílio!$A:$A,'Programa de Metas 2021-2024'!$A227,Atividade_Pessoal_Auxílio!$G:$G)+SUMIF(Projeto!$A:$A,'Programa de Metas 2021-2024'!$A227,Projeto!$G:$G)</f>
        <v>0</v>
      </c>
      <c r="C227" s="106"/>
      <c r="D227" s="106"/>
      <c r="E227" s="106"/>
      <c r="F227" s="106"/>
      <c r="G227" s="106"/>
      <c r="H227" s="106"/>
      <c r="I227" s="106"/>
      <c r="J227" s="106"/>
      <c r="K227" s="106"/>
      <c r="L227" s="106"/>
      <c r="M227" s="106"/>
      <c r="N227" s="106"/>
      <c r="O227" s="106"/>
      <c r="P227" s="106"/>
      <c r="Q227" s="106"/>
      <c r="R227" s="107"/>
      <c r="S227" s="107"/>
      <c r="T227" s="106"/>
      <c r="U227" s="106"/>
      <c r="V227" s="108">
        <f t="shared" si="9"/>
        <v>0</v>
      </c>
      <c r="W227" s="103">
        <f t="shared" si="10"/>
        <v>0</v>
      </c>
      <c r="X227" s="36" t="str">
        <f t="shared" si="11"/>
        <v>OK</v>
      </c>
    </row>
    <row r="228" spans="1:24" ht="18" customHeight="1">
      <c r="A228" s="6"/>
      <c r="B228" s="102">
        <f>SUMIF(Atividade_Pessoal_Auxílio!$A:$A,'Programa de Metas 2021-2024'!$A228,Atividade_Pessoal_Auxílio!$G:$G)+SUMIF(Projeto!$A:$A,'Programa de Metas 2021-2024'!$A228,Projeto!$G:$G)</f>
        <v>0</v>
      </c>
      <c r="C228" s="106"/>
      <c r="D228" s="106"/>
      <c r="E228" s="106"/>
      <c r="F228" s="106"/>
      <c r="G228" s="106"/>
      <c r="H228" s="106"/>
      <c r="I228" s="106"/>
      <c r="J228" s="106"/>
      <c r="K228" s="106"/>
      <c r="L228" s="106"/>
      <c r="M228" s="106"/>
      <c r="N228" s="106"/>
      <c r="O228" s="106"/>
      <c r="P228" s="106"/>
      <c r="Q228" s="106"/>
      <c r="R228" s="107"/>
      <c r="S228" s="107"/>
      <c r="T228" s="106"/>
      <c r="U228" s="106"/>
      <c r="V228" s="108">
        <f t="shared" si="9"/>
        <v>0</v>
      </c>
      <c r="W228" s="103">
        <f t="shared" si="10"/>
        <v>0</v>
      </c>
      <c r="X228" s="36" t="str">
        <f t="shared" si="11"/>
        <v>OK</v>
      </c>
    </row>
    <row r="229" spans="1:24" ht="18" customHeight="1">
      <c r="A229" s="6"/>
      <c r="B229" s="102">
        <f>SUMIF(Atividade_Pessoal_Auxílio!$A:$A,'Programa de Metas 2021-2024'!$A229,Atividade_Pessoal_Auxílio!$G:$G)+SUMIF(Projeto!$A:$A,'Programa de Metas 2021-2024'!$A229,Projeto!$G:$G)</f>
        <v>0</v>
      </c>
      <c r="C229" s="106"/>
      <c r="D229" s="106"/>
      <c r="E229" s="106"/>
      <c r="F229" s="106"/>
      <c r="G229" s="106"/>
      <c r="H229" s="106"/>
      <c r="I229" s="106"/>
      <c r="J229" s="106"/>
      <c r="K229" s="106"/>
      <c r="L229" s="106"/>
      <c r="M229" s="106"/>
      <c r="N229" s="106"/>
      <c r="O229" s="106"/>
      <c r="P229" s="106"/>
      <c r="Q229" s="106"/>
      <c r="R229" s="107"/>
      <c r="S229" s="107"/>
      <c r="T229" s="106"/>
      <c r="U229" s="106"/>
      <c r="V229" s="108">
        <f t="shared" si="9"/>
        <v>0</v>
      </c>
      <c r="W229" s="103">
        <f t="shared" si="10"/>
        <v>0</v>
      </c>
      <c r="X229" s="36" t="str">
        <f t="shared" si="11"/>
        <v>OK</v>
      </c>
    </row>
    <row r="230" spans="1:24" ht="18" customHeight="1">
      <c r="A230" s="6"/>
      <c r="B230" s="102">
        <f>SUMIF(Atividade_Pessoal_Auxílio!$A:$A,'Programa de Metas 2021-2024'!$A230,Atividade_Pessoal_Auxílio!$G:$G)+SUMIF(Projeto!$A:$A,'Programa de Metas 2021-2024'!$A230,Projeto!$G:$G)</f>
        <v>0</v>
      </c>
      <c r="C230" s="106"/>
      <c r="D230" s="106"/>
      <c r="E230" s="106"/>
      <c r="F230" s="106"/>
      <c r="G230" s="106"/>
      <c r="H230" s="106"/>
      <c r="I230" s="106"/>
      <c r="J230" s="106"/>
      <c r="K230" s="106"/>
      <c r="L230" s="106"/>
      <c r="M230" s="106"/>
      <c r="N230" s="106"/>
      <c r="O230" s="106"/>
      <c r="P230" s="106"/>
      <c r="Q230" s="106"/>
      <c r="R230" s="107"/>
      <c r="S230" s="107"/>
      <c r="T230" s="106"/>
      <c r="U230" s="106"/>
      <c r="V230" s="108">
        <f t="shared" si="9"/>
        <v>0</v>
      </c>
      <c r="W230" s="103">
        <f t="shared" si="10"/>
        <v>0</v>
      </c>
      <c r="X230" s="36" t="str">
        <f t="shared" si="11"/>
        <v>OK</v>
      </c>
    </row>
    <row r="231" spans="1:24" ht="18" customHeight="1">
      <c r="A231" s="6"/>
      <c r="B231" s="102">
        <f>SUMIF(Atividade_Pessoal_Auxílio!$A:$A,'Programa de Metas 2021-2024'!$A231,Atividade_Pessoal_Auxílio!$G:$G)+SUMIF(Projeto!$A:$A,'Programa de Metas 2021-2024'!$A231,Projeto!$G:$G)</f>
        <v>0</v>
      </c>
      <c r="C231" s="106"/>
      <c r="D231" s="106"/>
      <c r="E231" s="106"/>
      <c r="F231" s="106"/>
      <c r="G231" s="106"/>
      <c r="H231" s="106"/>
      <c r="I231" s="106"/>
      <c r="J231" s="106"/>
      <c r="K231" s="106"/>
      <c r="L231" s="106"/>
      <c r="M231" s="106"/>
      <c r="N231" s="106"/>
      <c r="O231" s="106"/>
      <c r="P231" s="106"/>
      <c r="Q231" s="106"/>
      <c r="R231" s="107"/>
      <c r="S231" s="107"/>
      <c r="T231" s="106"/>
      <c r="U231" s="106"/>
      <c r="V231" s="108">
        <f t="shared" si="9"/>
        <v>0</v>
      </c>
      <c r="W231" s="103">
        <f t="shared" si="10"/>
        <v>0</v>
      </c>
      <c r="X231" s="36" t="str">
        <f t="shared" si="11"/>
        <v>OK</v>
      </c>
    </row>
    <row r="232" spans="1:24" ht="18" customHeight="1">
      <c r="A232" s="6"/>
      <c r="B232" s="102">
        <f>SUMIF(Atividade_Pessoal_Auxílio!$A:$A,'Programa de Metas 2021-2024'!$A232,Atividade_Pessoal_Auxílio!$G:$G)+SUMIF(Projeto!$A:$A,'Programa de Metas 2021-2024'!$A232,Projeto!$G:$G)</f>
        <v>0</v>
      </c>
      <c r="C232" s="106"/>
      <c r="D232" s="106"/>
      <c r="E232" s="106"/>
      <c r="F232" s="106"/>
      <c r="G232" s="106"/>
      <c r="H232" s="106"/>
      <c r="I232" s="106"/>
      <c r="J232" s="106"/>
      <c r="K232" s="106"/>
      <c r="L232" s="106"/>
      <c r="M232" s="106"/>
      <c r="N232" s="106"/>
      <c r="O232" s="106"/>
      <c r="P232" s="106"/>
      <c r="Q232" s="106"/>
      <c r="R232" s="107"/>
      <c r="S232" s="107"/>
      <c r="T232" s="106"/>
      <c r="U232" s="106"/>
      <c r="V232" s="108">
        <f t="shared" si="9"/>
        <v>0</v>
      </c>
      <c r="W232" s="103">
        <f t="shared" si="10"/>
        <v>0</v>
      </c>
      <c r="X232" s="36" t="str">
        <f t="shared" si="11"/>
        <v>OK</v>
      </c>
    </row>
    <row r="233" spans="1:24" ht="18" customHeight="1">
      <c r="A233" s="6"/>
      <c r="B233" s="102">
        <f>SUMIF(Atividade_Pessoal_Auxílio!$A:$A,'Programa de Metas 2021-2024'!$A233,Atividade_Pessoal_Auxílio!$G:$G)+SUMIF(Projeto!$A:$A,'Programa de Metas 2021-2024'!$A233,Projeto!$G:$G)</f>
        <v>0</v>
      </c>
      <c r="C233" s="106"/>
      <c r="D233" s="106"/>
      <c r="E233" s="106"/>
      <c r="F233" s="106"/>
      <c r="G233" s="106"/>
      <c r="H233" s="106"/>
      <c r="I233" s="106"/>
      <c r="J233" s="106"/>
      <c r="K233" s="106"/>
      <c r="L233" s="106"/>
      <c r="M233" s="106"/>
      <c r="N233" s="106"/>
      <c r="O233" s="106"/>
      <c r="P233" s="106"/>
      <c r="Q233" s="106"/>
      <c r="R233" s="107"/>
      <c r="S233" s="107"/>
      <c r="T233" s="106"/>
      <c r="U233" s="106"/>
      <c r="V233" s="108">
        <f t="shared" si="9"/>
        <v>0</v>
      </c>
      <c r="W233" s="103">
        <f t="shared" si="10"/>
        <v>0</v>
      </c>
      <c r="X233" s="36" t="str">
        <f t="shared" si="11"/>
        <v>OK</v>
      </c>
    </row>
    <row r="234" spans="1:24" ht="18" customHeight="1">
      <c r="A234" s="6"/>
      <c r="B234" s="102">
        <f>SUMIF(Atividade_Pessoal_Auxílio!$A:$A,'Programa de Metas 2021-2024'!$A234,Atividade_Pessoal_Auxílio!$G:$G)+SUMIF(Projeto!$A:$A,'Programa de Metas 2021-2024'!$A234,Projeto!$G:$G)</f>
        <v>0</v>
      </c>
      <c r="C234" s="106"/>
      <c r="D234" s="106"/>
      <c r="E234" s="106"/>
      <c r="F234" s="106"/>
      <c r="G234" s="106"/>
      <c r="H234" s="106"/>
      <c r="I234" s="106"/>
      <c r="J234" s="106"/>
      <c r="K234" s="106"/>
      <c r="L234" s="106"/>
      <c r="M234" s="106"/>
      <c r="N234" s="106"/>
      <c r="O234" s="106"/>
      <c r="P234" s="106"/>
      <c r="Q234" s="106"/>
      <c r="R234" s="107"/>
      <c r="S234" s="107"/>
      <c r="T234" s="106"/>
      <c r="U234" s="106"/>
      <c r="V234" s="108">
        <f t="shared" si="9"/>
        <v>0</v>
      </c>
      <c r="W234" s="103">
        <f t="shared" si="10"/>
        <v>0</v>
      </c>
      <c r="X234" s="36" t="str">
        <f t="shared" si="11"/>
        <v>OK</v>
      </c>
    </row>
    <row r="235" spans="1:24" ht="18" customHeight="1">
      <c r="A235" s="6"/>
      <c r="B235" s="102">
        <f>SUMIF(Atividade_Pessoal_Auxílio!$A:$A,'Programa de Metas 2021-2024'!$A235,Atividade_Pessoal_Auxílio!$G:$G)+SUMIF(Projeto!$A:$A,'Programa de Metas 2021-2024'!$A235,Projeto!$G:$G)</f>
        <v>0</v>
      </c>
      <c r="C235" s="106"/>
      <c r="D235" s="106"/>
      <c r="E235" s="106"/>
      <c r="F235" s="106"/>
      <c r="G235" s="106"/>
      <c r="H235" s="106"/>
      <c r="I235" s="106"/>
      <c r="J235" s="106"/>
      <c r="K235" s="106"/>
      <c r="L235" s="106"/>
      <c r="M235" s="106"/>
      <c r="N235" s="106"/>
      <c r="O235" s="106"/>
      <c r="P235" s="106"/>
      <c r="Q235" s="106"/>
      <c r="R235" s="107"/>
      <c r="S235" s="107"/>
      <c r="T235" s="106"/>
      <c r="U235" s="106"/>
      <c r="V235" s="108">
        <f t="shared" si="9"/>
        <v>0</v>
      </c>
      <c r="W235" s="103">
        <f t="shared" si="10"/>
        <v>0</v>
      </c>
      <c r="X235" s="36" t="str">
        <f t="shared" si="11"/>
        <v>OK</v>
      </c>
    </row>
    <row r="236" spans="1:24" ht="18" customHeight="1">
      <c r="A236" s="6"/>
      <c r="B236" s="102">
        <f>SUMIF(Atividade_Pessoal_Auxílio!$A:$A,'Programa de Metas 2021-2024'!$A236,Atividade_Pessoal_Auxílio!$G:$G)+SUMIF(Projeto!$A:$A,'Programa de Metas 2021-2024'!$A236,Projeto!$G:$G)</f>
        <v>0</v>
      </c>
      <c r="C236" s="106"/>
      <c r="D236" s="106"/>
      <c r="E236" s="106"/>
      <c r="F236" s="106"/>
      <c r="G236" s="106"/>
      <c r="H236" s="106"/>
      <c r="I236" s="106"/>
      <c r="J236" s="106"/>
      <c r="K236" s="106"/>
      <c r="L236" s="106"/>
      <c r="M236" s="106"/>
      <c r="N236" s="106"/>
      <c r="O236" s="106"/>
      <c r="P236" s="106"/>
      <c r="Q236" s="106"/>
      <c r="R236" s="107"/>
      <c r="S236" s="107"/>
      <c r="T236" s="106"/>
      <c r="U236" s="106"/>
      <c r="V236" s="108">
        <f t="shared" si="9"/>
        <v>0</v>
      </c>
      <c r="W236" s="103">
        <f t="shared" si="10"/>
        <v>0</v>
      </c>
      <c r="X236" s="36" t="str">
        <f t="shared" si="11"/>
        <v>OK</v>
      </c>
    </row>
    <row r="237" spans="1:24" ht="18" customHeight="1">
      <c r="A237" s="6"/>
      <c r="B237" s="102">
        <f>SUMIF(Atividade_Pessoal_Auxílio!$A:$A,'Programa de Metas 2021-2024'!$A237,Atividade_Pessoal_Auxílio!$G:$G)+SUMIF(Projeto!$A:$A,'Programa de Metas 2021-2024'!$A237,Projeto!$G:$G)</f>
        <v>0</v>
      </c>
      <c r="C237" s="106"/>
      <c r="D237" s="106"/>
      <c r="E237" s="106"/>
      <c r="F237" s="106"/>
      <c r="G237" s="106"/>
      <c r="H237" s="106"/>
      <c r="I237" s="106"/>
      <c r="J237" s="106"/>
      <c r="K237" s="106"/>
      <c r="L237" s="106"/>
      <c r="M237" s="106"/>
      <c r="N237" s="106"/>
      <c r="O237" s="106"/>
      <c r="P237" s="106"/>
      <c r="Q237" s="106"/>
      <c r="R237" s="107"/>
      <c r="S237" s="107"/>
      <c r="T237" s="106"/>
      <c r="U237" s="106"/>
      <c r="V237" s="108">
        <f t="shared" si="9"/>
        <v>0</v>
      </c>
      <c r="W237" s="103">
        <f t="shared" si="10"/>
        <v>0</v>
      </c>
      <c r="X237" s="36" t="str">
        <f t="shared" si="11"/>
        <v>OK</v>
      </c>
    </row>
    <row r="238" spans="1:24" ht="18" customHeight="1">
      <c r="A238" s="6"/>
      <c r="B238" s="102">
        <f>SUMIF(Atividade_Pessoal_Auxílio!$A:$A,'Programa de Metas 2021-2024'!$A238,Atividade_Pessoal_Auxílio!$G:$G)+SUMIF(Projeto!$A:$A,'Programa de Metas 2021-2024'!$A238,Projeto!$G:$G)</f>
        <v>0</v>
      </c>
      <c r="C238" s="106"/>
      <c r="D238" s="106"/>
      <c r="E238" s="106"/>
      <c r="F238" s="106"/>
      <c r="G238" s="106"/>
      <c r="H238" s="106"/>
      <c r="I238" s="106"/>
      <c r="J238" s="106"/>
      <c r="K238" s="106"/>
      <c r="L238" s="106"/>
      <c r="M238" s="106"/>
      <c r="N238" s="106"/>
      <c r="O238" s="106"/>
      <c r="P238" s="106"/>
      <c r="Q238" s="106"/>
      <c r="R238" s="107"/>
      <c r="S238" s="107"/>
      <c r="T238" s="106"/>
      <c r="U238" s="106"/>
      <c r="V238" s="108">
        <f t="shared" si="9"/>
        <v>0</v>
      </c>
      <c r="W238" s="103">
        <f t="shared" si="10"/>
        <v>0</v>
      </c>
      <c r="X238" s="36" t="str">
        <f t="shared" si="11"/>
        <v>OK</v>
      </c>
    </row>
    <row r="239" spans="1:24" ht="18" customHeight="1">
      <c r="A239" s="6"/>
      <c r="B239" s="102">
        <f>SUMIF(Atividade_Pessoal_Auxílio!$A:$A,'Programa de Metas 2021-2024'!$A239,Atividade_Pessoal_Auxílio!$G:$G)+SUMIF(Projeto!$A:$A,'Programa de Metas 2021-2024'!$A239,Projeto!$G:$G)</f>
        <v>0</v>
      </c>
      <c r="C239" s="106"/>
      <c r="D239" s="106"/>
      <c r="E239" s="106"/>
      <c r="F239" s="106"/>
      <c r="G239" s="106"/>
      <c r="H239" s="106"/>
      <c r="I239" s="106"/>
      <c r="J239" s="106"/>
      <c r="K239" s="106"/>
      <c r="L239" s="106"/>
      <c r="M239" s="106"/>
      <c r="N239" s="106"/>
      <c r="O239" s="106"/>
      <c r="P239" s="106"/>
      <c r="Q239" s="106"/>
      <c r="R239" s="107"/>
      <c r="S239" s="107"/>
      <c r="T239" s="106"/>
      <c r="U239" s="106"/>
      <c r="V239" s="108">
        <f t="shared" si="9"/>
        <v>0</v>
      </c>
      <c r="W239" s="103">
        <f t="shared" si="10"/>
        <v>0</v>
      </c>
      <c r="X239" s="36" t="str">
        <f t="shared" si="11"/>
        <v>OK</v>
      </c>
    </row>
    <row r="240" spans="1:24" ht="18" customHeight="1">
      <c r="A240" s="6"/>
      <c r="B240" s="102">
        <f>SUMIF(Atividade_Pessoal_Auxílio!$A:$A,'Programa de Metas 2021-2024'!$A240,Atividade_Pessoal_Auxílio!$G:$G)+SUMIF(Projeto!$A:$A,'Programa de Metas 2021-2024'!$A240,Projeto!$G:$G)</f>
        <v>0</v>
      </c>
      <c r="C240" s="106"/>
      <c r="D240" s="106"/>
      <c r="E240" s="106"/>
      <c r="F240" s="106"/>
      <c r="G240" s="106"/>
      <c r="H240" s="106"/>
      <c r="I240" s="106"/>
      <c r="J240" s="106"/>
      <c r="K240" s="106"/>
      <c r="L240" s="106"/>
      <c r="M240" s="106"/>
      <c r="N240" s="106"/>
      <c r="O240" s="106"/>
      <c r="P240" s="106"/>
      <c r="Q240" s="106"/>
      <c r="R240" s="107"/>
      <c r="S240" s="107"/>
      <c r="T240" s="106"/>
      <c r="U240" s="106"/>
      <c r="V240" s="108">
        <f t="shared" si="9"/>
        <v>0</v>
      </c>
      <c r="W240" s="103">
        <f t="shared" si="10"/>
        <v>0</v>
      </c>
      <c r="X240" s="36" t="str">
        <f t="shared" si="11"/>
        <v>OK</v>
      </c>
    </row>
    <row r="241" spans="1:24" ht="18" customHeight="1">
      <c r="A241" s="6"/>
      <c r="B241" s="102">
        <f>SUMIF(Atividade_Pessoal_Auxílio!$A:$A,'Programa de Metas 2021-2024'!$A241,Atividade_Pessoal_Auxílio!$G:$G)+SUMIF(Projeto!$A:$A,'Programa de Metas 2021-2024'!$A241,Projeto!$G:$G)</f>
        <v>0</v>
      </c>
      <c r="C241" s="106"/>
      <c r="D241" s="106"/>
      <c r="E241" s="106"/>
      <c r="F241" s="106"/>
      <c r="G241" s="106"/>
      <c r="H241" s="106"/>
      <c r="I241" s="106"/>
      <c r="J241" s="106"/>
      <c r="K241" s="106"/>
      <c r="L241" s="106"/>
      <c r="M241" s="106"/>
      <c r="N241" s="106"/>
      <c r="O241" s="106"/>
      <c r="P241" s="106"/>
      <c r="Q241" s="106"/>
      <c r="R241" s="107"/>
      <c r="S241" s="107"/>
      <c r="T241" s="106"/>
      <c r="U241" s="106"/>
      <c r="V241" s="108">
        <f t="shared" si="9"/>
        <v>0</v>
      </c>
      <c r="W241" s="103">
        <f t="shared" si="10"/>
        <v>0</v>
      </c>
      <c r="X241" s="36" t="str">
        <f t="shared" si="11"/>
        <v>OK</v>
      </c>
    </row>
    <row r="242" spans="1:24" ht="18" customHeight="1">
      <c r="A242" s="6"/>
      <c r="B242" s="102">
        <f>SUMIF(Atividade_Pessoal_Auxílio!$A:$A,'Programa de Metas 2021-2024'!$A242,Atividade_Pessoal_Auxílio!$G:$G)+SUMIF(Projeto!$A:$A,'Programa de Metas 2021-2024'!$A242,Projeto!$G:$G)</f>
        <v>0</v>
      </c>
      <c r="C242" s="106"/>
      <c r="D242" s="106"/>
      <c r="E242" s="106"/>
      <c r="F242" s="106"/>
      <c r="G242" s="106"/>
      <c r="H242" s="106"/>
      <c r="I242" s="106"/>
      <c r="J242" s="106"/>
      <c r="K242" s="106"/>
      <c r="L242" s="106"/>
      <c r="M242" s="106"/>
      <c r="N242" s="106"/>
      <c r="O242" s="106"/>
      <c r="P242" s="106"/>
      <c r="Q242" s="106"/>
      <c r="R242" s="107"/>
      <c r="S242" s="107"/>
      <c r="T242" s="106"/>
      <c r="U242" s="106"/>
      <c r="V242" s="108">
        <f t="shared" si="9"/>
        <v>0</v>
      </c>
      <c r="W242" s="103">
        <f t="shared" si="10"/>
        <v>0</v>
      </c>
      <c r="X242" s="36" t="str">
        <f t="shared" si="11"/>
        <v>OK</v>
      </c>
    </row>
    <row r="243" spans="1:24" ht="18" customHeight="1">
      <c r="A243" s="6"/>
      <c r="B243" s="102">
        <f>SUMIF(Atividade_Pessoal_Auxílio!$A:$A,'Programa de Metas 2021-2024'!$A243,Atividade_Pessoal_Auxílio!$G:$G)+SUMIF(Projeto!$A:$A,'Programa de Metas 2021-2024'!$A243,Projeto!$G:$G)</f>
        <v>0</v>
      </c>
      <c r="C243" s="106"/>
      <c r="D243" s="106"/>
      <c r="E243" s="106"/>
      <c r="F243" s="106"/>
      <c r="G243" s="106"/>
      <c r="H243" s="106"/>
      <c r="I243" s="106"/>
      <c r="J243" s="106"/>
      <c r="K243" s="106"/>
      <c r="L243" s="106"/>
      <c r="M243" s="106"/>
      <c r="N243" s="106"/>
      <c r="O243" s="106"/>
      <c r="P243" s="106"/>
      <c r="Q243" s="106"/>
      <c r="R243" s="107"/>
      <c r="S243" s="107"/>
      <c r="T243" s="106"/>
      <c r="U243" s="106"/>
      <c r="V243" s="108">
        <f t="shared" si="9"/>
        <v>0</v>
      </c>
      <c r="W243" s="103">
        <f t="shared" si="10"/>
        <v>0</v>
      </c>
      <c r="X243" s="36" t="str">
        <f t="shared" si="11"/>
        <v>OK</v>
      </c>
    </row>
    <row r="244" spans="1:24" ht="18" customHeight="1">
      <c r="A244" s="6"/>
      <c r="B244" s="102">
        <f>SUMIF(Atividade_Pessoal_Auxílio!$A:$A,'Programa de Metas 2021-2024'!$A244,Atividade_Pessoal_Auxílio!$G:$G)+SUMIF(Projeto!$A:$A,'Programa de Metas 2021-2024'!$A244,Projeto!$G:$G)</f>
        <v>0</v>
      </c>
      <c r="C244" s="106"/>
      <c r="D244" s="106"/>
      <c r="E244" s="106"/>
      <c r="F244" s="106"/>
      <c r="G244" s="106"/>
      <c r="H244" s="106"/>
      <c r="I244" s="106"/>
      <c r="J244" s="106"/>
      <c r="K244" s="106"/>
      <c r="L244" s="106"/>
      <c r="M244" s="106"/>
      <c r="N244" s="106"/>
      <c r="O244" s="106"/>
      <c r="P244" s="106"/>
      <c r="Q244" s="106"/>
      <c r="R244" s="107"/>
      <c r="S244" s="107"/>
      <c r="T244" s="106"/>
      <c r="U244" s="106"/>
      <c r="V244" s="108">
        <f t="shared" si="9"/>
        <v>0</v>
      </c>
      <c r="W244" s="103">
        <f t="shared" si="10"/>
        <v>0</v>
      </c>
      <c r="X244" s="36" t="str">
        <f t="shared" si="11"/>
        <v>OK</v>
      </c>
    </row>
    <row r="245" spans="1:24" ht="18" customHeight="1">
      <c r="A245" s="6"/>
      <c r="B245" s="102">
        <f>SUMIF(Atividade_Pessoal_Auxílio!$A:$A,'Programa de Metas 2021-2024'!$A245,Atividade_Pessoal_Auxílio!$G:$G)+SUMIF(Projeto!$A:$A,'Programa de Metas 2021-2024'!$A245,Projeto!$G:$G)</f>
        <v>0</v>
      </c>
      <c r="C245" s="106"/>
      <c r="D245" s="106"/>
      <c r="E245" s="106"/>
      <c r="F245" s="106"/>
      <c r="G245" s="106"/>
      <c r="H245" s="106"/>
      <c r="I245" s="106"/>
      <c r="J245" s="106"/>
      <c r="K245" s="106"/>
      <c r="L245" s="106"/>
      <c r="M245" s="106"/>
      <c r="N245" s="106"/>
      <c r="O245" s="106"/>
      <c r="P245" s="106"/>
      <c r="Q245" s="106"/>
      <c r="R245" s="107"/>
      <c r="S245" s="107"/>
      <c r="T245" s="106"/>
      <c r="U245" s="106"/>
      <c r="V245" s="108">
        <f t="shared" si="9"/>
        <v>0</v>
      </c>
      <c r="W245" s="103">
        <f t="shared" si="10"/>
        <v>0</v>
      </c>
      <c r="X245" s="36" t="str">
        <f t="shared" si="11"/>
        <v>OK</v>
      </c>
    </row>
    <row r="246" spans="1:24" ht="18" customHeight="1">
      <c r="A246" s="6"/>
      <c r="B246" s="102">
        <f>SUMIF(Atividade_Pessoal_Auxílio!$A:$A,'Programa de Metas 2021-2024'!$A246,Atividade_Pessoal_Auxílio!$G:$G)+SUMIF(Projeto!$A:$A,'Programa de Metas 2021-2024'!$A246,Projeto!$G:$G)</f>
        <v>0</v>
      </c>
      <c r="C246" s="106"/>
      <c r="D246" s="106"/>
      <c r="E246" s="106"/>
      <c r="F246" s="106"/>
      <c r="G246" s="106"/>
      <c r="H246" s="106"/>
      <c r="I246" s="106"/>
      <c r="J246" s="106"/>
      <c r="K246" s="106"/>
      <c r="L246" s="106"/>
      <c r="M246" s="106"/>
      <c r="N246" s="106"/>
      <c r="O246" s="106"/>
      <c r="P246" s="106"/>
      <c r="Q246" s="106"/>
      <c r="R246" s="107"/>
      <c r="S246" s="107"/>
      <c r="T246" s="106"/>
      <c r="U246" s="106"/>
      <c r="V246" s="108">
        <f t="shared" si="9"/>
        <v>0</v>
      </c>
      <c r="W246" s="103">
        <f t="shared" si="10"/>
        <v>0</v>
      </c>
      <c r="X246" s="36" t="str">
        <f t="shared" si="11"/>
        <v>OK</v>
      </c>
    </row>
    <row r="247" spans="1:24" ht="18" customHeight="1">
      <c r="A247" s="6"/>
      <c r="B247" s="102">
        <f>SUMIF(Atividade_Pessoal_Auxílio!$A:$A,'Programa de Metas 2021-2024'!$A247,Atividade_Pessoal_Auxílio!$G:$G)+SUMIF(Projeto!$A:$A,'Programa de Metas 2021-2024'!$A247,Projeto!$G:$G)</f>
        <v>0</v>
      </c>
      <c r="C247" s="106"/>
      <c r="D247" s="106"/>
      <c r="E247" s="106"/>
      <c r="F247" s="106"/>
      <c r="G247" s="106"/>
      <c r="H247" s="106"/>
      <c r="I247" s="106"/>
      <c r="J247" s="106"/>
      <c r="K247" s="106"/>
      <c r="L247" s="106"/>
      <c r="M247" s="106"/>
      <c r="N247" s="106"/>
      <c r="O247" s="106"/>
      <c r="P247" s="106"/>
      <c r="Q247" s="106"/>
      <c r="R247" s="107"/>
      <c r="S247" s="107"/>
      <c r="T247" s="106"/>
      <c r="U247" s="106"/>
      <c r="V247" s="108">
        <f t="shared" si="9"/>
        <v>0</v>
      </c>
      <c r="W247" s="103">
        <f t="shared" si="10"/>
        <v>0</v>
      </c>
      <c r="X247" s="36" t="str">
        <f t="shared" si="11"/>
        <v>OK</v>
      </c>
    </row>
    <row r="248" spans="1:24" ht="18" customHeight="1">
      <c r="A248" s="6"/>
      <c r="B248" s="102">
        <f>SUMIF(Atividade_Pessoal_Auxílio!$A:$A,'Programa de Metas 2021-2024'!$A248,Atividade_Pessoal_Auxílio!$G:$G)+SUMIF(Projeto!$A:$A,'Programa de Metas 2021-2024'!$A248,Projeto!$G:$G)</f>
        <v>0</v>
      </c>
      <c r="C248" s="106"/>
      <c r="D248" s="106"/>
      <c r="E248" s="106"/>
      <c r="F248" s="106"/>
      <c r="G248" s="106"/>
      <c r="H248" s="106"/>
      <c r="I248" s="106"/>
      <c r="J248" s="106"/>
      <c r="K248" s="106"/>
      <c r="L248" s="106"/>
      <c r="M248" s="106"/>
      <c r="N248" s="106"/>
      <c r="O248" s="106"/>
      <c r="P248" s="106"/>
      <c r="Q248" s="106"/>
      <c r="R248" s="107"/>
      <c r="S248" s="107"/>
      <c r="T248" s="106"/>
      <c r="U248" s="106"/>
      <c r="V248" s="108">
        <f t="shared" si="9"/>
        <v>0</v>
      </c>
      <c r="W248" s="103">
        <f t="shared" si="10"/>
        <v>0</v>
      </c>
      <c r="X248" s="36" t="str">
        <f t="shared" si="11"/>
        <v>OK</v>
      </c>
    </row>
    <row r="249" spans="1:24" ht="18" customHeight="1">
      <c r="A249" s="6"/>
      <c r="B249" s="102">
        <f>SUMIF(Atividade_Pessoal_Auxílio!$A:$A,'Programa de Metas 2021-2024'!$A249,Atividade_Pessoal_Auxílio!$G:$G)+SUMIF(Projeto!$A:$A,'Programa de Metas 2021-2024'!$A249,Projeto!$G:$G)</f>
        <v>0</v>
      </c>
      <c r="C249" s="106"/>
      <c r="D249" s="106"/>
      <c r="E249" s="106"/>
      <c r="F249" s="106"/>
      <c r="G249" s="106"/>
      <c r="H249" s="106"/>
      <c r="I249" s="106"/>
      <c r="J249" s="106"/>
      <c r="K249" s="106"/>
      <c r="L249" s="106"/>
      <c r="M249" s="106"/>
      <c r="N249" s="106"/>
      <c r="O249" s="106"/>
      <c r="P249" s="106"/>
      <c r="Q249" s="106"/>
      <c r="R249" s="107"/>
      <c r="S249" s="107"/>
      <c r="T249" s="106"/>
      <c r="U249" s="106"/>
      <c r="V249" s="108">
        <f t="shared" si="9"/>
        <v>0</v>
      </c>
      <c r="W249" s="103">
        <f t="shared" si="10"/>
        <v>0</v>
      </c>
      <c r="X249" s="36" t="str">
        <f t="shared" si="11"/>
        <v>OK</v>
      </c>
    </row>
    <row r="250" spans="1:24" ht="18" customHeight="1">
      <c r="A250" s="6"/>
      <c r="B250" s="102">
        <f>SUMIF(Atividade_Pessoal_Auxílio!$A:$A,'Programa de Metas 2021-2024'!$A250,Atividade_Pessoal_Auxílio!$G:$G)+SUMIF(Projeto!$A:$A,'Programa de Metas 2021-2024'!$A250,Projeto!$G:$G)</f>
        <v>0</v>
      </c>
      <c r="C250" s="106"/>
      <c r="D250" s="106"/>
      <c r="E250" s="106"/>
      <c r="F250" s="106"/>
      <c r="G250" s="106"/>
      <c r="H250" s="106"/>
      <c r="I250" s="106"/>
      <c r="J250" s="106"/>
      <c r="K250" s="106"/>
      <c r="L250" s="106"/>
      <c r="M250" s="106"/>
      <c r="N250" s="106"/>
      <c r="O250" s="106"/>
      <c r="P250" s="106"/>
      <c r="Q250" s="106"/>
      <c r="R250" s="107"/>
      <c r="S250" s="107"/>
      <c r="T250" s="106"/>
      <c r="U250" s="106"/>
      <c r="V250" s="108">
        <f t="shared" si="9"/>
        <v>0</v>
      </c>
      <c r="W250" s="103">
        <f t="shared" si="10"/>
        <v>0</v>
      </c>
      <c r="X250" s="36" t="str">
        <f t="shared" si="11"/>
        <v>OK</v>
      </c>
    </row>
    <row r="251" spans="1:24" ht="18" customHeight="1">
      <c r="A251" s="6"/>
      <c r="B251" s="102">
        <f>SUMIF(Atividade_Pessoal_Auxílio!$A:$A,'Programa de Metas 2021-2024'!$A251,Atividade_Pessoal_Auxílio!$G:$G)+SUMIF(Projeto!$A:$A,'Programa de Metas 2021-2024'!$A251,Projeto!$G:$G)</f>
        <v>0</v>
      </c>
      <c r="C251" s="106"/>
      <c r="D251" s="106"/>
      <c r="E251" s="106"/>
      <c r="F251" s="106"/>
      <c r="G251" s="106"/>
      <c r="H251" s="106"/>
      <c r="I251" s="106"/>
      <c r="J251" s="106"/>
      <c r="K251" s="106"/>
      <c r="L251" s="106"/>
      <c r="M251" s="106"/>
      <c r="N251" s="106"/>
      <c r="O251" s="106"/>
      <c r="P251" s="106"/>
      <c r="Q251" s="106"/>
      <c r="R251" s="107"/>
      <c r="S251" s="107"/>
      <c r="T251" s="106"/>
      <c r="U251" s="106"/>
      <c r="V251" s="108">
        <f t="shared" si="9"/>
        <v>0</v>
      </c>
      <c r="W251" s="103">
        <f t="shared" si="10"/>
        <v>0</v>
      </c>
      <c r="X251" s="36" t="str">
        <f t="shared" si="11"/>
        <v>OK</v>
      </c>
    </row>
    <row r="252" spans="1:24" ht="18" customHeight="1">
      <c r="A252" s="6"/>
      <c r="B252" s="102">
        <f>SUMIF(Atividade_Pessoal_Auxílio!$A:$A,'Programa de Metas 2021-2024'!$A252,Atividade_Pessoal_Auxílio!$G:$G)+SUMIF(Projeto!$A:$A,'Programa de Metas 2021-2024'!$A252,Projeto!$G:$G)</f>
        <v>0</v>
      </c>
      <c r="C252" s="106"/>
      <c r="D252" s="106"/>
      <c r="E252" s="106"/>
      <c r="F252" s="106"/>
      <c r="G252" s="106"/>
      <c r="H252" s="106"/>
      <c r="I252" s="106"/>
      <c r="J252" s="106"/>
      <c r="K252" s="106"/>
      <c r="L252" s="106"/>
      <c r="M252" s="106"/>
      <c r="N252" s="106"/>
      <c r="O252" s="106"/>
      <c r="P252" s="106"/>
      <c r="Q252" s="106"/>
      <c r="R252" s="107"/>
      <c r="S252" s="107"/>
      <c r="T252" s="106"/>
      <c r="U252" s="106"/>
      <c r="V252" s="108">
        <f t="shared" si="9"/>
        <v>0</v>
      </c>
      <c r="W252" s="103">
        <f t="shared" si="10"/>
        <v>0</v>
      </c>
      <c r="X252" s="36" t="str">
        <f t="shared" si="11"/>
        <v>OK</v>
      </c>
    </row>
    <row r="253" spans="1:24" ht="18" customHeight="1">
      <c r="A253" s="6"/>
      <c r="B253" s="102">
        <f>SUMIF(Atividade_Pessoal_Auxílio!$A:$A,'Programa de Metas 2021-2024'!$A253,Atividade_Pessoal_Auxílio!$G:$G)+SUMIF(Projeto!$A:$A,'Programa de Metas 2021-2024'!$A253,Projeto!$G:$G)</f>
        <v>0</v>
      </c>
      <c r="C253" s="106"/>
      <c r="D253" s="106"/>
      <c r="E253" s="106"/>
      <c r="F253" s="106"/>
      <c r="G253" s="106"/>
      <c r="H253" s="106"/>
      <c r="I253" s="106"/>
      <c r="J253" s="106"/>
      <c r="K253" s="106"/>
      <c r="L253" s="106"/>
      <c r="M253" s="106"/>
      <c r="N253" s="106"/>
      <c r="O253" s="106"/>
      <c r="P253" s="106"/>
      <c r="Q253" s="106"/>
      <c r="R253" s="107"/>
      <c r="S253" s="107"/>
      <c r="T253" s="106"/>
      <c r="U253" s="106"/>
      <c r="V253" s="108">
        <f t="shared" si="9"/>
        <v>0</v>
      </c>
      <c r="W253" s="103">
        <f t="shared" si="10"/>
        <v>0</v>
      </c>
      <c r="X253" s="36" t="str">
        <f t="shared" si="11"/>
        <v>OK</v>
      </c>
    </row>
    <row r="254" spans="1:24" ht="18" customHeight="1">
      <c r="A254" s="6"/>
      <c r="B254" s="102">
        <f>SUMIF(Atividade_Pessoal_Auxílio!$A:$A,'Programa de Metas 2021-2024'!$A254,Atividade_Pessoal_Auxílio!$G:$G)+SUMIF(Projeto!$A:$A,'Programa de Metas 2021-2024'!$A254,Projeto!$G:$G)</f>
        <v>0</v>
      </c>
      <c r="C254" s="106"/>
      <c r="D254" s="106"/>
      <c r="E254" s="106"/>
      <c r="F254" s="106"/>
      <c r="G254" s="106"/>
      <c r="H254" s="106"/>
      <c r="I254" s="106"/>
      <c r="J254" s="106"/>
      <c r="K254" s="106"/>
      <c r="L254" s="106"/>
      <c r="M254" s="106"/>
      <c r="N254" s="106"/>
      <c r="O254" s="106"/>
      <c r="P254" s="106"/>
      <c r="Q254" s="106"/>
      <c r="R254" s="107"/>
      <c r="S254" s="107"/>
      <c r="T254" s="106"/>
      <c r="U254" s="106"/>
      <c r="V254" s="108">
        <f t="shared" si="9"/>
        <v>0</v>
      </c>
      <c r="W254" s="103">
        <f t="shared" si="10"/>
        <v>0</v>
      </c>
      <c r="X254" s="36" t="str">
        <f t="shared" si="11"/>
        <v>OK</v>
      </c>
    </row>
    <row r="255" spans="1:24" ht="18" customHeight="1">
      <c r="A255" s="6"/>
      <c r="B255" s="102">
        <f>SUMIF(Atividade_Pessoal_Auxílio!$A:$A,'Programa de Metas 2021-2024'!$A255,Atividade_Pessoal_Auxílio!$G:$G)+SUMIF(Projeto!$A:$A,'Programa de Metas 2021-2024'!$A255,Projeto!$G:$G)</f>
        <v>0</v>
      </c>
      <c r="C255" s="106"/>
      <c r="D255" s="106"/>
      <c r="E255" s="106"/>
      <c r="F255" s="106"/>
      <c r="G255" s="106"/>
      <c r="H255" s="106"/>
      <c r="I255" s="106"/>
      <c r="J255" s="106"/>
      <c r="K255" s="106"/>
      <c r="L255" s="106"/>
      <c r="M255" s="106"/>
      <c r="N255" s="106"/>
      <c r="O255" s="106"/>
      <c r="P255" s="106"/>
      <c r="Q255" s="106"/>
      <c r="R255" s="107"/>
      <c r="S255" s="107"/>
      <c r="T255" s="106"/>
      <c r="U255" s="106"/>
      <c r="V255" s="108">
        <f t="shared" si="9"/>
        <v>0</v>
      </c>
      <c r="W255" s="103">
        <f t="shared" si="10"/>
        <v>0</v>
      </c>
      <c r="X255" s="36" t="str">
        <f t="shared" si="11"/>
        <v>OK</v>
      </c>
    </row>
    <row r="256" spans="1:24" ht="18" customHeight="1">
      <c r="A256" s="6"/>
      <c r="B256" s="102">
        <f>SUMIF(Atividade_Pessoal_Auxílio!$A:$A,'Programa de Metas 2021-2024'!$A256,Atividade_Pessoal_Auxílio!$G:$G)+SUMIF(Projeto!$A:$A,'Programa de Metas 2021-2024'!$A256,Projeto!$G:$G)</f>
        <v>0</v>
      </c>
      <c r="C256" s="106"/>
      <c r="D256" s="106"/>
      <c r="E256" s="106"/>
      <c r="F256" s="106"/>
      <c r="G256" s="106"/>
      <c r="H256" s="106"/>
      <c r="I256" s="106"/>
      <c r="J256" s="106"/>
      <c r="K256" s="106"/>
      <c r="L256" s="106"/>
      <c r="M256" s="106"/>
      <c r="N256" s="106"/>
      <c r="O256" s="106"/>
      <c r="P256" s="106"/>
      <c r="Q256" s="106"/>
      <c r="R256" s="107"/>
      <c r="S256" s="107"/>
      <c r="T256" s="106"/>
      <c r="U256" s="106"/>
      <c r="V256" s="108">
        <f t="shared" si="9"/>
        <v>0</v>
      </c>
      <c r="W256" s="103">
        <f t="shared" si="10"/>
        <v>0</v>
      </c>
      <c r="X256" s="36" t="str">
        <f t="shared" si="11"/>
        <v>OK</v>
      </c>
    </row>
    <row r="257" spans="1:24" ht="18" customHeight="1">
      <c r="A257" s="6"/>
      <c r="B257" s="102">
        <f>SUMIF(Atividade_Pessoal_Auxílio!$A:$A,'Programa de Metas 2021-2024'!$A257,Atividade_Pessoal_Auxílio!$G:$G)+SUMIF(Projeto!$A:$A,'Programa de Metas 2021-2024'!$A257,Projeto!$G:$G)</f>
        <v>0</v>
      </c>
      <c r="C257" s="106"/>
      <c r="D257" s="106"/>
      <c r="E257" s="106"/>
      <c r="F257" s="106"/>
      <c r="G257" s="106"/>
      <c r="H257" s="106"/>
      <c r="I257" s="106"/>
      <c r="J257" s="106"/>
      <c r="K257" s="106"/>
      <c r="L257" s="106"/>
      <c r="M257" s="106"/>
      <c r="N257" s="106"/>
      <c r="O257" s="106"/>
      <c r="P257" s="106"/>
      <c r="Q257" s="106"/>
      <c r="R257" s="107"/>
      <c r="S257" s="107"/>
      <c r="T257" s="106"/>
      <c r="U257" s="106"/>
      <c r="V257" s="108">
        <f t="shared" si="9"/>
        <v>0</v>
      </c>
      <c r="W257" s="103">
        <f t="shared" si="10"/>
        <v>0</v>
      </c>
      <c r="X257" s="36" t="str">
        <f t="shared" si="11"/>
        <v>OK</v>
      </c>
    </row>
    <row r="258" spans="1:24" ht="18" customHeight="1">
      <c r="A258" s="6"/>
      <c r="B258" s="102">
        <f>SUMIF(Atividade_Pessoal_Auxílio!$A:$A,'Programa de Metas 2021-2024'!$A258,Atividade_Pessoal_Auxílio!$G:$G)+SUMIF(Projeto!$A:$A,'Programa de Metas 2021-2024'!$A258,Projeto!$G:$G)</f>
        <v>0</v>
      </c>
      <c r="C258" s="106"/>
      <c r="D258" s="106"/>
      <c r="E258" s="106"/>
      <c r="F258" s="106"/>
      <c r="G258" s="106"/>
      <c r="H258" s="106"/>
      <c r="I258" s="106"/>
      <c r="J258" s="106"/>
      <c r="K258" s="106"/>
      <c r="L258" s="106"/>
      <c r="M258" s="106"/>
      <c r="N258" s="106"/>
      <c r="O258" s="106"/>
      <c r="P258" s="106"/>
      <c r="Q258" s="106"/>
      <c r="R258" s="107"/>
      <c r="S258" s="107"/>
      <c r="T258" s="106"/>
      <c r="U258" s="106"/>
      <c r="V258" s="108">
        <f t="shared" si="9"/>
        <v>0</v>
      </c>
      <c r="W258" s="103">
        <f t="shared" si="10"/>
        <v>0</v>
      </c>
      <c r="X258" s="36" t="str">
        <f t="shared" si="11"/>
        <v>OK</v>
      </c>
    </row>
    <row r="259" spans="1:24" ht="18" customHeight="1">
      <c r="A259" s="6"/>
      <c r="B259" s="102">
        <f>SUMIF(Atividade_Pessoal_Auxílio!$A:$A,'Programa de Metas 2021-2024'!$A259,Atividade_Pessoal_Auxílio!$G:$G)+SUMIF(Projeto!$A:$A,'Programa de Metas 2021-2024'!$A259,Projeto!$G:$G)</f>
        <v>0</v>
      </c>
      <c r="C259" s="106"/>
      <c r="D259" s="106"/>
      <c r="E259" s="106"/>
      <c r="F259" s="106"/>
      <c r="G259" s="106"/>
      <c r="H259" s="106"/>
      <c r="I259" s="106"/>
      <c r="J259" s="106"/>
      <c r="K259" s="106"/>
      <c r="L259" s="106"/>
      <c r="M259" s="106"/>
      <c r="N259" s="106"/>
      <c r="O259" s="106"/>
      <c r="P259" s="106"/>
      <c r="Q259" s="106"/>
      <c r="R259" s="107"/>
      <c r="S259" s="107"/>
      <c r="T259" s="106"/>
      <c r="U259" s="106"/>
      <c r="V259" s="108">
        <f t="shared" si="9"/>
        <v>0</v>
      </c>
      <c r="W259" s="103">
        <f t="shared" si="10"/>
        <v>0</v>
      </c>
      <c r="X259" s="36" t="str">
        <f t="shared" si="11"/>
        <v>OK</v>
      </c>
    </row>
    <row r="260" spans="1:24" ht="18" customHeight="1">
      <c r="A260" s="6"/>
      <c r="B260" s="102">
        <f>SUMIF(Atividade_Pessoal_Auxílio!$A:$A,'Programa de Metas 2021-2024'!$A260,Atividade_Pessoal_Auxílio!$G:$G)+SUMIF(Projeto!$A:$A,'Programa de Metas 2021-2024'!$A260,Projeto!$G:$G)</f>
        <v>0</v>
      </c>
      <c r="C260" s="106"/>
      <c r="D260" s="106"/>
      <c r="E260" s="106"/>
      <c r="F260" s="106"/>
      <c r="G260" s="106"/>
      <c r="H260" s="106"/>
      <c r="I260" s="106"/>
      <c r="J260" s="106"/>
      <c r="K260" s="106"/>
      <c r="L260" s="106"/>
      <c r="M260" s="106"/>
      <c r="N260" s="106"/>
      <c r="O260" s="106"/>
      <c r="P260" s="106"/>
      <c r="Q260" s="106"/>
      <c r="R260" s="107"/>
      <c r="S260" s="107"/>
      <c r="T260" s="106"/>
      <c r="U260" s="106"/>
      <c r="V260" s="108">
        <f t="shared" si="9"/>
        <v>0</v>
      </c>
      <c r="W260" s="103">
        <f t="shared" si="10"/>
        <v>0</v>
      </c>
      <c r="X260" s="36" t="str">
        <f t="shared" si="11"/>
        <v>OK</v>
      </c>
    </row>
    <row r="261" spans="1:24" ht="18" customHeight="1">
      <c r="A261" s="6"/>
      <c r="B261" s="102">
        <f>SUMIF(Atividade_Pessoal_Auxílio!$A:$A,'Programa de Metas 2021-2024'!$A261,Atividade_Pessoal_Auxílio!$G:$G)+SUMIF(Projeto!$A:$A,'Programa de Metas 2021-2024'!$A261,Projeto!$G:$G)</f>
        <v>0</v>
      </c>
      <c r="C261" s="106"/>
      <c r="D261" s="106"/>
      <c r="E261" s="106"/>
      <c r="F261" s="106"/>
      <c r="G261" s="106"/>
      <c r="H261" s="106"/>
      <c r="I261" s="106"/>
      <c r="J261" s="106"/>
      <c r="K261" s="106"/>
      <c r="L261" s="106"/>
      <c r="M261" s="106"/>
      <c r="N261" s="106"/>
      <c r="O261" s="106"/>
      <c r="P261" s="106"/>
      <c r="Q261" s="106"/>
      <c r="R261" s="107"/>
      <c r="S261" s="107"/>
      <c r="T261" s="106"/>
      <c r="U261" s="106"/>
      <c r="V261" s="108">
        <f t="shared" ref="V261:V324" si="12">SUM(C261:U261)</f>
        <v>0</v>
      </c>
      <c r="W261" s="103">
        <f t="shared" ref="W261:W324" si="13">B261-V261</f>
        <v>0</v>
      </c>
      <c r="X261" s="36" t="str">
        <f t="shared" ref="X261:X324" si="14">IF(OR(B261&lt;&gt;SUM(V261,W261),W261&lt;0),"EQUILIBRAR","OK")</f>
        <v>OK</v>
      </c>
    </row>
    <row r="262" spans="1:24" ht="18" customHeight="1">
      <c r="A262" s="6"/>
      <c r="B262" s="102">
        <f>SUMIF(Atividade_Pessoal_Auxílio!$A:$A,'Programa de Metas 2021-2024'!$A262,Atividade_Pessoal_Auxílio!$G:$G)+SUMIF(Projeto!$A:$A,'Programa de Metas 2021-2024'!$A262,Projeto!$G:$G)</f>
        <v>0</v>
      </c>
      <c r="C262" s="106"/>
      <c r="D262" s="106"/>
      <c r="E262" s="106"/>
      <c r="F262" s="106"/>
      <c r="G262" s="106"/>
      <c r="H262" s="106"/>
      <c r="I262" s="106"/>
      <c r="J262" s="106"/>
      <c r="K262" s="106"/>
      <c r="L262" s="106"/>
      <c r="M262" s="106"/>
      <c r="N262" s="106"/>
      <c r="O262" s="106"/>
      <c r="P262" s="106"/>
      <c r="Q262" s="106"/>
      <c r="R262" s="107"/>
      <c r="S262" s="107"/>
      <c r="T262" s="106"/>
      <c r="U262" s="106"/>
      <c r="V262" s="108">
        <f t="shared" si="12"/>
        <v>0</v>
      </c>
      <c r="W262" s="103">
        <f t="shared" si="13"/>
        <v>0</v>
      </c>
      <c r="X262" s="36" t="str">
        <f t="shared" si="14"/>
        <v>OK</v>
      </c>
    </row>
    <row r="263" spans="1:24" ht="18" customHeight="1">
      <c r="A263" s="6"/>
      <c r="B263" s="102">
        <f>SUMIF(Atividade_Pessoal_Auxílio!$A:$A,'Programa de Metas 2021-2024'!$A263,Atividade_Pessoal_Auxílio!$G:$G)+SUMIF(Projeto!$A:$A,'Programa de Metas 2021-2024'!$A263,Projeto!$G:$G)</f>
        <v>0</v>
      </c>
      <c r="C263" s="106"/>
      <c r="D263" s="106"/>
      <c r="E263" s="106"/>
      <c r="F263" s="106"/>
      <c r="G263" s="106"/>
      <c r="H263" s="106"/>
      <c r="I263" s="106"/>
      <c r="J263" s="106"/>
      <c r="K263" s="106"/>
      <c r="L263" s="106"/>
      <c r="M263" s="106"/>
      <c r="N263" s="106"/>
      <c r="O263" s="106"/>
      <c r="P263" s="106"/>
      <c r="Q263" s="106"/>
      <c r="R263" s="107"/>
      <c r="S263" s="107"/>
      <c r="T263" s="106"/>
      <c r="U263" s="106"/>
      <c r="V263" s="108">
        <f t="shared" si="12"/>
        <v>0</v>
      </c>
      <c r="W263" s="103">
        <f t="shared" si="13"/>
        <v>0</v>
      </c>
      <c r="X263" s="36" t="str">
        <f t="shared" si="14"/>
        <v>OK</v>
      </c>
    </row>
    <row r="264" spans="1:24" ht="18" customHeight="1">
      <c r="A264" s="6"/>
      <c r="B264" s="102">
        <f>SUMIF(Atividade_Pessoal_Auxílio!$A:$A,'Programa de Metas 2021-2024'!$A264,Atividade_Pessoal_Auxílio!$G:$G)+SUMIF(Projeto!$A:$A,'Programa de Metas 2021-2024'!$A264,Projeto!$G:$G)</f>
        <v>0</v>
      </c>
      <c r="C264" s="106"/>
      <c r="D264" s="106"/>
      <c r="E264" s="106"/>
      <c r="F264" s="106"/>
      <c r="G264" s="106"/>
      <c r="H264" s="106"/>
      <c r="I264" s="106"/>
      <c r="J264" s="106"/>
      <c r="K264" s="106"/>
      <c r="L264" s="106"/>
      <c r="M264" s="106"/>
      <c r="N264" s="106"/>
      <c r="O264" s="106"/>
      <c r="P264" s="106"/>
      <c r="Q264" s="106"/>
      <c r="R264" s="107"/>
      <c r="S264" s="107"/>
      <c r="T264" s="106"/>
      <c r="U264" s="106"/>
      <c r="V264" s="108">
        <f t="shared" si="12"/>
        <v>0</v>
      </c>
      <c r="W264" s="103">
        <f t="shared" si="13"/>
        <v>0</v>
      </c>
      <c r="X264" s="36" t="str">
        <f t="shared" si="14"/>
        <v>OK</v>
      </c>
    </row>
    <row r="265" spans="1:24" ht="18" customHeight="1">
      <c r="A265" s="6"/>
      <c r="B265" s="102">
        <f>SUMIF(Atividade_Pessoal_Auxílio!$A:$A,'Programa de Metas 2021-2024'!$A265,Atividade_Pessoal_Auxílio!$G:$G)+SUMIF(Projeto!$A:$A,'Programa de Metas 2021-2024'!$A265,Projeto!$G:$G)</f>
        <v>0</v>
      </c>
      <c r="C265" s="106"/>
      <c r="D265" s="106"/>
      <c r="E265" s="106"/>
      <c r="F265" s="106"/>
      <c r="G265" s="106"/>
      <c r="H265" s="106"/>
      <c r="I265" s="106"/>
      <c r="J265" s="106"/>
      <c r="K265" s="106"/>
      <c r="L265" s="106"/>
      <c r="M265" s="106"/>
      <c r="N265" s="106"/>
      <c r="O265" s="106"/>
      <c r="P265" s="106"/>
      <c r="Q265" s="106"/>
      <c r="R265" s="107"/>
      <c r="S265" s="107"/>
      <c r="T265" s="106"/>
      <c r="U265" s="106"/>
      <c r="V265" s="108">
        <f t="shared" si="12"/>
        <v>0</v>
      </c>
      <c r="W265" s="103">
        <f t="shared" si="13"/>
        <v>0</v>
      </c>
      <c r="X265" s="36" t="str">
        <f t="shared" si="14"/>
        <v>OK</v>
      </c>
    </row>
    <row r="266" spans="1:24" ht="18" customHeight="1">
      <c r="A266" s="6"/>
      <c r="B266" s="102">
        <f>SUMIF(Atividade_Pessoal_Auxílio!$A:$A,'Programa de Metas 2021-2024'!$A266,Atividade_Pessoal_Auxílio!$G:$G)+SUMIF(Projeto!$A:$A,'Programa de Metas 2021-2024'!$A266,Projeto!$G:$G)</f>
        <v>0</v>
      </c>
      <c r="C266" s="106"/>
      <c r="D266" s="106"/>
      <c r="E266" s="106"/>
      <c r="F266" s="106"/>
      <c r="G266" s="106"/>
      <c r="H266" s="106"/>
      <c r="I266" s="106"/>
      <c r="J266" s="106"/>
      <c r="K266" s="106"/>
      <c r="L266" s="106"/>
      <c r="M266" s="106"/>
      <c r="N266" s="106"/>
      <c r="O266" s="106"/>
      <c r="P266" s="106"/>
      <c r="Q266" s="106"/>
      <c r="R266" s="107"/>
      <c r="S266" s="107"/>
      <c r="T266" s="106"/>
      <c r="U266" s="106"/>
      <c r="V266" s="108">
        <f t="shared" si="12"/>
        <v>0</v>
      </c>
      <c r="W266" s="103">
        <f t="shared" si="13"/>
        <v>0</v>
      </c>
      <c r="X266" s="36" t="str">
        <f t="shared" si="14"/>
        <v>OK</v>
      </c>
    </row>
    <row r="267" spans="1:24" ht="18" customHeight="1">
      <c r="A267" s="6"/>
      <c r="B267" s="102">
        <f>SUMIF(Atividade_Pessoal_Auxílio!$A:$A,'Programa de Metas 2021-2024'!$A267,Atividade_Pessoal_Auxílio!$G:$G)+SUMIF(Projeto!$A:$A,'Programa de Metas 2021-2024'!$A267,Projeto!$G:$G)</f>
        <v>0</v>
      </c>
      <c r="C267" s="106"/>
      <c r="D267" s="106"/>
      <c r="E267" s="106"/>
      <c r="F267" s="106"/>
      <c r="G267" s="106"/>
      <c r="H267" s="106"/>
      <c r="I267" s="106"/>
      <c r="J267" s="106"/>
      <c r="K267" s="106"/>
      <c r="L267" s="106"/>
      <c r="M267" s="106"/>
      <c r="N267" s="106"/>
      <c r="O267" s="106"/>
      <c r="P267" s="106"/>
      <c r="Q267" s="106"/>
      <c r="R267" s="107"/>
      <c r="S267" s="107"/>
      <c r="T267" s="106"/>
      <c r="U267" s="106"/>
      <c r="V267" s="108">
        <f t="shared" si="12"/>
        <v>0</v>
      </c>
      <c r="W267" s="103">
        <f t="shared" si="13"/>
        <v>0</v>
      </c>
      <c r="X267" s="36" t="str">
        <f t="shared" si="14"/>
        <v>OK</v>
      </c>
    </row>
    <row r="268" spans="1:24" ht="18" customHeight="1">
      <c r="A268" s="6"/>
      <c r="B268" s="102">
        <f>SUMIF(Atividade_Pessoal_Auxílio!$A:$A,'Programa de Metas 2021-2024'!$A268,Atividade_Pessoal_Auxílio!$G:$G)+SUMIF(Projeto!$A:$A,'Programa de Metas 2021-2024'!$A268,Projeto!$G:$G)</f>
        <v>0</v>
      </c>
      <c r="C268" s="106"/>
      <c r="D268" s="106"/>
      <c r="E268" s="106"/>
      <c r="F268" s="106"/>
      <c r="G268" s="106"/>
      <c r="H268" s="106"/>
      <c r="I268" s="106"/>
      <c r="J268" s="106"/>
      <c r="K268" s="106"/>
      <c r="L268" s="106"/>
      <c r="M268" s="106"/>
      <c r="N268" s="106"/>
      <c r="O268" s="106"/>
      <c r="P268" s="106"/>
      <c r="Q268" s="106"/>
      <c r="R268" s="107"/>
      <c r="S268" s="107"/>
      <c r="T268" s="106"/>
      <c r="U268" s="106"/>
      <c r="V268" s="108">
        <f t="shared" si="12"/>
        <v>0</v>
      </c>
      <c r="W268" s="103">
        <f t="shared" si="13"/>
        <v>0</v>
      </c>
      <c r="X268" s="36" t="str">
        <f t="shared" si="14"/>
        <v>OK</v>
      </c>
    </row>
    <row r="269" spans="1:24" ht="18" customHeight="1">
      <c r="A269" s="6"/>
      <c r="B269" s="102">
        <f>SUMIF(Atividade_Pessoal_Auxílio!$A:$A,'Programa de Metas 2021-2024'!$A269,Atividade_Pessoal_Auxílio!$G:$G)+SUMIF(Projeto!$A:$A,'Programa de Metas 2021-2024'!$A269,Projeto!$G:$G)</f>
        <v>0</v>
      </c>
      <c r="C269" s="106"/>
      <c r="D269" s="106"/>
      <c r="E269" s="106"/>
      <c r="F269" s="106"/>
      <c r="G269" s="106"/>
      <c r="H269" s="106"/>
      <c r="I269" s="106"/>
      <c r="J269" s="106"/>
      <c r="K269" s="106"/>
      <c r="L269" s="106"/>
      <c r="M269" s="106"/>
      <c r="N269" s="106"/>
      <c r="O269" s="106"/>
      <c r="P269" s="106"/>
      <c r="Q269" s="106"/>
      <c r="R269" s="107"/>
      <c r="S269" s="107"/>
      <c r="T269" s="106"/>
      <c r="U269" s="106"/>
      <c r="V269" s="108">
        <f t="shared" si="12"/>
        <v>0</v>
      </c>
      <c r="W269" s="103">
        <f t="shared" si="13"/>
        <v>0</v>
      </c>
      <c r="X269" s="36" t="str">
        <f t="shared" si="14"/>
        <v>OK</v>
      </c>
    </row>
    <row r="270" spans="1:24" ht="18" customHeight="1">
      <c r="A270" s="6"/>
      <c r="B270" s="102">
        <f>SUMIF(Atividade_Pessoal_Auxílio!$A:$A,'Programa de Metas 2021-2024'!$A270,Atividade_Pessoal_Auxílio!$G:$G)+SUMIF(Projeto!$A:$A,'Programa de Metas 2021-2024'!$A270,Projeto!$G:$G)</f>
        <v>0</v>
      </c>
      <c r="C270" s="106"/>
      <c r="D270" s="106"/>
      <c r="E270" s="106"/>
      <c r="F270" s="106"/>
      <c r="G270" s="106"/>
      <c r="H270" s="106"/>
      <c r="I270" s="106"/>
      <c r="J270" s="106"/>
      <c r="K270" s="106"/>
      <c r="L270" s="106"/>
      <c r="M270" s="106"/>
      <c r="N270" s="106"/>
      <c r="O270" s="106"/>
      <c r="P270" s="106"/>
      <c r="Q270" s="106"/>
      <c r="R270" s="107"/>
      <c r="S270" s="107"/>
      <c r="T270" s="106"/>
      <c r="U270" s="106"/>
      <c r="V270" s="108">
        <f t="shared" si="12"/>
        <v>0</v>
      </c>
      <c r="W270" s="103">
        <f t="shared" si="13"/>
        <v>0</v>
      </c>
      <c r="X270" s="36" t="str">
        <f t="shared" si="14"/>
        <v>OK</v>
      </c>
    </row>
    <row r="271" spans="1:24" ht="18" customHeight="1">
      <c r="A271" s="6"/>
      <c r="B271" s="102">
        <f>SUMIF(Atividade_Pessoal_Auxílio!$A:$A,'Programa de Metas 2021-2024'!$A271,Atividade_Pessoal_Auxílio!$G:$G)+SUMIF(Projeto!$A:$A,'Programa de Metas 2021-2024'!$A271,Projeto!$G:$G)</f>
        <v>0</v>
      </c>
      <c r="C271" s="106"/>
      <c r="D271" s="106"/>
      <c r="E271" s="106"/>
      <c r="F271" s="106"/>
      <c r="G271" s="106"/>
      <c r="H271" s="106"/>
      <c r="I271" s="106"/>
      <c r="J271" s="106"/>
      <c r="K271" s="106"/>
      <c r="L271" s="106"/>
      <c r="M271" s="106"/>
      <c r="N271" s="106"/>
      <c r="O271" s="106"/>
      <c r="P271" s="106"/>
      <c r="Q271" s="106"/>
      <c r="R271" s="107"/>
      <c r="S271" s="107"/>
      <c r="T271" s="106"/>
      <c r="U271" s="106"/>
      <c r="V271" s="108">
        <f t="shared" si="12"/>
        <v>0</v>
      </c>
      <c r="W271" s="103">
        <f t="shared" si="13"/>
        <v>0</v>
      </c>
      <c r="X271" s="36" t="str">
        <f t="shared" si="14"/>
        <v>OK</v>
      </c>
    </row>
    <row r="272" spans="1:24" ht="18" customHeight="1">
      <c r="A272" s="6"/>
      <c r="B272" s="102">
        <f>SUMIF(Atividade_Pessoal_Auxílio!$A:$A,'Programa de Metas 2021-2024'!$A272,Atividade_Pessoal_Auxílio!$G:$G)+SUMIF(Projeto!$A:$A,'Programa de Metas 2021-2024'!$A272,Projeto!$G:$G)</f>
        <v>0</v>
      </c>
      <c r="C272" s="106"/>
      <c r="D272" s="106"/>
      <c r="E272" s="106"/>
      <c r="F272" s="106"/>
      <c r="G272" s="106"/>
      <c r="H272" s="106"/>
      <c r="I272" s="106"/>
      <c r="J272" s="106"/>
      <c r="K272" s="106"/>
      <c r="L272" s="106"/>
      <c r="M272" s="106"/>
      <c r="N272" s="106"/>
      <c r="O272" s="106"/>
      <c r="P272" s="106"/>
      <c r="Q272" s="106"/>
      <c r="R272" s="107"/>
      <c r="S272" s="107"/>
      <c r="T272" s="106"/>
      <c r="U272" s="106"/>
      <c r="V272" s="108">
        <f t="shared" si="12"/>
        <v>0</v>
      </c>
      <c r="W272" s="103">
        <f t="shared" si="13"/>
        <v>0</v>
      </c>
      <c r="X272" s="36" t="str">
        <f t="shared" si="14"/>
        <v>OK</v>
      </c>
    </row>
    <row r="273" spans="1:24" ht="18" customHeight="1">
      <c r="A273" s="6"/>
      <c r="B273" s="102">
        <f>SUMIF(Atividade_Pessoal_Auxílio!$A:$A,'Programa de Metas 2021-2024'!$A273,Atividade_Pessoal_Auxílio!$G:$G)+SUMIF(Projeto!$A:$A,'Programa de Metas 2021-2024'!$A273,Projeto!$G:$G)</f>
        <v>0</v>
      </c>
      <c r="C273" s="106"/>
      <c r="D273" s="106"/>
      <c r="E273" s="106"/>
      <c r="F273" s="106"/>
      <c r="G273" s="106"/>
      <c r="H273" s="106"/>
      <c r="I273" s="106"/>
      <c r="J273" s="106"/>
      <c r="K273" s="106"/>
      <c r="L273" s="106"/>
      <c r="M273" s="106"/>
      <c r="N273" s="106"/>
      <c r="O273" s="106"/>
      <c r="P273" s="106"/>
      <c r="Q273" s="106"/>
      <c r="R273" s="107"/>
      <c r="S273" s="107"/>
      <c r="T273" s="106"/>
      <c r="U273" s="106"/>
      <c r="V273" s="108">
        <f t="shared" si="12"/>
        <v>0</v>
      </c>
      <c r="W273" s="103">
        <f t="shared" si="13"/>
        <v>0</v>
      </c>
      <c r="X273" s="36" t="str">
        <f t="shared" si="14"/>
        <v>OK</v>
      </c>
    </row>
    <row r="274" spans="1:24" ht="18" customHeight="1">
      <c r="A274" s="6"/>
      <c r="B274" s="102">
        <f>SUMIF(Atividade_Pessoal_Auxílio!$A:$A,'Programa de Metas 2021-2024'!$A274,Atividade_Pessoal_Auxílio!$G:$G)+SUMIF(Projeto!$A:$A,'Programa de Metas 2021-2024'!$A274,Projeto!$G:$G)</f>
        <v>0</v>
      </c>
      <c r="C274" s="106"/>
      <c r="D274" s="106"/>
      <c r="E274" s="106"/>
      <c r="F274" s="106"/>
      <c r="G274" s="106"/>
      <c r="H274" s="106"/>
      <c r="I274" s="106"/>
      <c r="J274" s="106"/>
      <c r="K274" s="106"/>
      <c r="L274" s="106"/>
      <c r="M274" s="106"/>
      <c r="N274" s="106"/>
      <c r="O274" s="106"/>
      <c r="P274" s="106"/>
      <c r="Q274" s="106"/>
      <c r="R274" s="107"/>
      <c r="S274" s="107"/>
      <c r="T274" s="106"/>
      <c r="U274" s="106"/>
      <c r="V274" s="108">
        <f t="shared" si="12"/>
        <v>0</v>
      </c>
      <c r="W274" s="103">
        <f t="shared" si="13"/>
        <v>0</v>
      </c>
      <c r="X274" s="36" t="str">
        <f t="shared" si="14"/>
        <v>OK</v>
      </c>
    </row>
    <row r="275" spans="1:24" ht="18" customHeight="1">
      <c r="A275" s="6"/>
      <c r="B275" s="102">
        <f>SUMIF(Atividade_Pessoal_Auxílio!$A:$A,'Programa de Metas 2021-2024'!$A275,Atividade_Pessoal_Auxílio!$G:$G)+SUMIF(Projeto!$A:$A,'Programa de Metas 2021-2024'!$A275,Projeto!$G:$G)</f>
        <v>0</v>
      </c>
      <c r="C275" s="106"/>
      <c r="D275" s="106"/>
      <c r="E275" s="106"/>
      <c r="F275" s="106"/>
      <c r="G275" s="106"/>
      <c r="H275" s="106"/>
      <c r="I275" s="106"/>
      <c r="J275" s="106"/>
      <c r="K275" s="106"/>
      <c r="L275" s="106"/>
      <c r="M275" s="106"/>
      <c r="N275" s="106"/>
      <c r="O275" s="106"/>
      <c r="P275" s="106"/>
      <c r="Q275" s="106"/>
      <c r="R275" s="107"/>
      <c r="S275" s="107"/>
      <c r="T275" s="106"/>
      <c r="U275" s="106"/>
      <c r="V275" s="108">
        <f t="shared" si="12"/>
        <v>0</v>
      </c>
      <c r="W275" s="103">
        <f t="shared" si="13"/>
        <v>0</v>
      </c>
      <c r="X275" s="36" t="str">
        <f t="shared" si="14"/>
        <v>OK</v>
      </c>
    </row>
    <row r="276" spans="1:24" ht="18" customHeight="1">
      <c r="A276" s="6"/>
      <c r="B276" s="102">
        <f>SUMIF(Atividade_Pessoal_Auxílio!$A:$A,'Programa de Metas 2021-2024'!$A276,Atividade_Pessoal_Auxílio!$G:$G)+SUMIF(Projeto!$A:$A,'Programa de Metas 2021-2024'!$A276,Projeto!$G:$G)</f>
        <v>0</v>
      </c>
      <c r="C276" s="106"/>
      <c r="D276" s="106"/>
      <c r="E276" s="106"/>
      <c r="F276" s="106"/>
      <c r="G276" s="106"/>
      <c r="H276" s="106"/>
      <c r="I276" s="106"/>
      <c r="J276" s="106"/>
      <c r="K276" s="106"/>
      <c r="L276" s="106"/>
      <c r="M276" s="106"/>
      <c r="N276" s="106"/>
      <c r="O276" s="106"/>
      <c r="P276" s="106"/>
      <c r="Q276" s="106"/>
      <c r="R276" s="107"/>
      <c r="S276" s="107"/>
      <c r="T276" s="106"/>
      <c r="U276" s="106"/>
      <c r="V276" s="108">
        <f t="shared" si="12"/>
        <v>0</v>
      </c>
      <c r="W276" s="103">
        <f t="shared" si="13"/>
        <v>0</v>
      </c>
      <c r="X276" s="36" t="str">
        <f t="shared" si="14"/>
        <v>OK</v>
      </c>
    </row>
    <row r="277" spans="1:24" ht="18" customHeight="1">
      <c r="A277" s="6"/>
      <c r="B277" s="102">
        <f>SUMIF(Atividade_Pessoal_Auxílio!$A:$A,'Programa de Metas 2021-2024'!$A277,Atividade_Pessoal_Auxílio!$G:$G)+SUMIF(Projeto!$A:$A,'Programa de Metas 2021-2024'!$A277,Projeto!$G:$G)</f>
        <v>0</v>
      </c>
      <c r="C277" s="106"/>
      <c r="D277" s="106"/>
      <c r="E277" s="106"/>
      <c r="F277" s="106"/>
      <c r="G277" s="106"/>
      <c r="H277" s="106"/>
      <c r="I277" s="106"/>
      <c r="J277" s="106"/>
      <c r="K277" s="106"/>
      <c r="L277" s="106"/>
      <c r="M277" s="106"/>
      <c r="N277" s="106"/>
      <c r="O277" s="106"/>
      <c r="P277" s="106"/>
      <c r="Q277" s="106"/>
      <c r="R277" s="107"/>
      <c r="S277" s="107"/>
      <c r="T277" s="106"/>
      <c r="U277" s="106"/>
      <c r="V277" s="108">
        <f t="shared" si="12"/>
        <v>0</v>
      </c>
      <c r="W277" s="103">
        <f t="shared" si="13"/>
        <v>0</v>
      </c>
      <c r="X277" s="36" t="str">
        <f t="shared" si="14"/>
        <v>OK</v>
      </c>
    </row>
    <row r="278" spans="1:24" ht="18" customHeight="1">
      <c r="A278" s="6"/>
      <c r="B278" s="102">
        <f>SUMIF(Atividade_Pessoal_Auxílio!$A:$A,'Programa de Metas 2021-2024'!$A278,Atividade_Pessoal_Auxílio!$G:$G)+SUMIF(Projeto!$A:$A,'Programa de Metas 2021-2024'!$A278,Projeto!$G:$G)</f>
        <v>0</v>
      </c>
      <c r="C278" s="106"/>
      <c r="D278" s="106"/>
      <c r="E278" s="106"/>
      <c r="F278" s="106"/>
      <c r="G278" s="106"/>
      <c r="H278" s="106"/>
      <c r="I278" s="106"/>
      <c r="J278" s="106"/>
      <c r="K278" s="106"/>
      <c r="L278" s="106"/>
      <c r="M278" s="106"/>
      <c r="N278" s="106"/>
      <c r="O278" s="106"/>
      <c r="P278" s="106"/>
      <c r="Q278" s="106"/>
      <c r="R278" s="107"/>
      <c r="S278" s="107"/>
      <c r="T278" s="106"/>
      <c r="U278" s="106"/>
      <c r="V278" s="108">
        <f t="shared" si="12"/>
        <v>0</v>
      </c>
      <c r="W278" s="103">
        <f t="shared" si="13"/>
        <v>0</v>
      </c>
      <c r="X278" s="36" t="str">
        <f t="shared" si="14"/>
        <v>OK</v>
      </c>
    </row>
    <row r="279" spans="1:24" ht="18" customHeight="1">
      <c r="A279" s="6"/>
      <c r="B279" s="102">
        <f>SUMIF(Atividade_Pessoal_Auxílio!$A:$A,'Programa de Metas 2021-2024'!$A279,Atividade_Pessoal_Auxílio!$G:$G)+SUMIF(Projeto!$A:$A,'Programa de Metas 2021-2024'!$A279,Projeto!$G:$G)</f>
        <v>0</v>
      </c>
      <c r="C279" s="106"/>
      <c r="D279" s="106"/>
      <c r="E279" s="106"/>
      <c r="F279" s="106"/>
      <c r="G279" s="106"/>
      <c r="H279" s="106"/>
      <c r="I279" s="106"/>
      <c r="J279" s="106"/>
      <c r="K279" s="106"/>
      <c r="L279" s="106"/>
      <c r="M279" s="106"/>
      <c r="N279" s="106"/>
      <c r="O279" s="106"/>
      <c r="P279" s="106"/>
      <c r="Q279" s="106"/>
      <c r="R279" s="107"/>
      <c r="S279" s="107"/>
      <c r="T279" s="106"/>
      <c r="U279" s="106"/>
      <c r="V279" s="108">
        <f t="shared" si="12"/>
        <v>0</v>
      </c>
      <c r="W279" s="103">
        <f t="shared" si="13"/>
        <v>0</v>
      </c>
      <c r="X279" s="36" t="str">
        <f t="shared" si="14"/>
        <v>OK</v>
      </c>
    </row>
    <row r="280" spans="1:24" ht="18" customHeight="1">
      <c r="A280" s="6"/>
      <c r="B280" s="102">
        <f>SUMIF(Atividade_Pessoal_Auxílio!$A:$A,'Programa de Metas 2021-2024'!$A280,Atividade_Pessoal_Auxílio!$G:$G)+SUMIF(Projeto!$A:$A,'Programa de Metas 2021-2024'!$A280,Projeto!$G:$G)</f>
        <v>0</v>
      </c>
      <c r="C280" s="106"/>
      <c r="D280" s="106"/>
      <c r="E280" s="106"/>
      <c r="F280" s="106"/>
      <c r="G280" s="106"/>
      <c r="H280" s="106"/>
      <c r="I280" s="106"/>
      <c r="J280" s="106"/>
      <c r="K280" s="106"/>
      <c r="L280" s="106"/>
      <c r="M280" s="106"/>
      <c r="N280" s="106"/>
      <c r="O280" s="106"/>
      <c r="P280" s="106"/>
      <c r="Q280" s="106"/>
      <c r="R280" s="107"/>
      <c r="S280" s="107"/>
      <c r="T280" s="106"/>
      <c r="U280" s="106"/>
      <c r="V280" s="108">
        <f t="shared" si="12"/>
        <v>0</v>
      </c>
      <c r="W280" s="103">
        <f t="shared" si="13"/>
        <v>0</v>
      </c>
      <c r="X280" s="36" t="str">
        <f t="shared" si="14"/>
        <v>OK</v>
      </c>
    </row>
    <row r="281" spans="1:24" ht="18" customHeight="1">
      <c r="A281" s="6"/>
      <c r="B281" s="102">
        <f>SUMIF(Atividade_Pessoal_Auxílio!$A:$A,'Programa de Metas 2021-2024'!$A281,Atividade_Pessoal_Auxílio!$G:$G)+SUMIF(Projeto!$A:$A,'Programa de Metas 2021-2024'!$A281,Projeto!$G:$G)</f>
        <v>0</v>
      </c>
      <c r="C281" s="106"/>
      <c r="D281" s="106"/>
      <c r="E281" s="106"/>
      <c r="F281" s="106"/>
      <c r="G281" s="106"/>
      <c r="H281" s="106"/>
      <c r="I281" s="106"/>
      <c r="J281" s="106"/>
      <c r="K281" s="106"/>
      <c r="L281" s="106"/>
      <c r="M281" s="106"/>
      <c r="N281" s="106"/>
      <c r="O281" s="106"/>
      <c r="P281" s="106"/>
      <c r="Q281" s="106"/>
      <c r="R281" s="107"/>
      <c r="S281" s="107"/>
      <c r="T281" s="106"/>
      <c r="U281" s="106"/>
      <c r="V281" s="108">
        <f t="shared" si="12"/>
        <v>0</v>
      </c>
      <c r="W281" s="103">
        <f t="shared" si="13"/>
        <v>0</v>
      </c>
      <c r="X281" s="36" t="str">
        <f t="shared" si="14"/>
        <v>OK</v>
      </c>
    </row>
    <row r="282" spans="1:24" ht="18" customHeight="1">
      <c r="A282" s="6"/>
      <c r="B282" s="102">
        <f>SUMIF(Atividade_Pessoal_Auxílio!$A:$A,'Programa de Metas 2021-2024'!$A282,Atividade_Pessoal_Auxílio!$G:$G)+SUMIF(Projeto!$A:$A,'Programa de Metas 2021-2024'!$A282,Projeto!$G:$G)</f>
        <v>0</v>
      </c>
      <c r="C282" s="106"/>
      <c r="D282" s="106"/>
      <c r="E282" s="106"/>
      <c r="F282" s="106"/>
      <c r="G282" s="106"/>
      <c r="H282" s="106"/>
      <c r="I282" s="106"/>
      <c r="J282" s="106"/>
      <c r="K282" s="106"/>
      <c r="L282" s="106"/>
      <c r="M282" s="106"/>
      <c r="N282" s="106"/>
      <c r="O282" s="106"/>
      <c r="P282" s="106"/>
      <c r="Q282" s="106"/>
      <c r="R282" s="107"/>
      <c r="S282" s="107"/>
      <c r="T282" s="106"/>
      <c r="U282" s="106"/>
      <c r="V282" s="108">
        <f t="shared" si="12"/>
        <v>0</v>
      </c>
      <c r="W282" s="103">
        <f t="shared" si="13"/>
        <v>0</v>
      </c>
      <c r="X282" s="36" t="str">
        <f t="shared" si="14"/>
        <v>OK</v>
      </c>
    </row>
    <row r="283" spans="1:24" ht="18" customHeight="1">
      <c r="A283" s="6"/>
      <c r="B283" s="102">
        <f>SUMIF(Atividade_Pessoal_Auxílio!$A:$A,'Programa de Metas 2021-2024'!$A283,Atividade_Pessoal_Auxílio!$G:$G)+SUMIF(Projeto!$A:$A,'Programa de Metas 2021-2024'!$A283,Projeto!$G:$G)</f>
        <v>0</v>
      </c>
      <c r="C283" s="106"/>
      <c r="D283" s="106"/>
      <c r="E283" s="106"/>
      <c r="F283" s="106"/>
      <c r="G283" s="106"/>
      <c r="H283" s="106"/>
      <c r="I283" s="106"/>
      <c r="J283" s="106"/>
      <c r="K283" s="106"/>
      <c r="L283" s="106"/>
      <c r="M283" s="106"/>
      <c r="N283" s="106"/>
      <c r="O283" s="106"/>
      <c r="P283" s="106"/>
      <c r="Q283" s="106"/>
      <c r="R283" s="107"/>
      <c r="S283" s="107"/>
      <c r="T283" s="106"/>
      <c r="U283" s="106"/>
      <c r="V283" s="108">
        <f t="shared" si="12"/>
        <v>0</v>
      </c>
      <c r="W283" s="103">
        <f t="shared" si="13"/>
        <v>0</v>
      </c>
      <c r="X283" s="36" t="str">
        <f t="shared" si="14"/>
        <v>OK</v>
      </c>
    </row>
    <row r="284" spans="1:24" ht="18" customHeight="1">
      <c r="A284" s="6"/>
      <c r="B284" s="102">
        <f>SUMIF(Atividade_Pessoal_Auxílio!$A:$A,'Programa de Metas 2021-2024'!$A284,Atividade_Pessoal_Auxílio!$G:$G)+SUMIF(Projeto!$A:$A,'Programa de Metas 2021-2024'!$A284,Projeto!$G:$G)</f>
        <v>0</v>
      </c>
      <c r="C284" s="106"/>
      <c r="D284" s="106"/>
      <c r="E284" s="106"/>
      <c r="F284" s="106"/>
      <c r="G284" s="106"/>
      <c r="H284" s="106"/>
      <c r="I284" s="106"/>
      <c r="J284" s="106"/>
      <c r="K284" s="106"/>
      <c r="L284" s="106"/>
      <c r="M284" s="106"/>
      <c r="N284" s="106"/>
      <c r="O284" s="106"/>
      <c r="P284" s="106"/>
      <c r="Q284" s="106"/>
      <c r="R284" s="107"/>
      <c r="S284" s="107"/>
      <c r="T284" s="106"/>
      <c r="U284" s="106"/>
      <c r="V284" s="108">
        <f t="shared" si="12"/>
        <v>0</v>
      </c>
      <c r="W284" s="103">
        <f t="shared" si="13"/>
        <v>0</v>
      </c>
      <c r="X284" s="36" t="str">
        <f t="shared" si="14"/>
        <v>OK</v>
      </c>
    </row>
    <row r="285" spans="1:24" ht="18" customHeight="1">
      <c r="A285" s="6"/>
      <c r="B285" s="102">
        <f>SUMIF(Atividade_Pessoal_Auxílio!$A:$A,'Programa de Metas 2021-2024'!$A285,Atividade_Pessoal_Auxílio!$G:$G)+SUMIF(Projeto!$A:$A,'Programa de Metas 2021-2024'!$A285,Projeto!$G:$G)</f>
        <v>0</v>
      </c>
      <c r="C285" s="106"/>
      <c r="D285" s="106"/>
      <c r="E285" s="106"/>
      <c r="F285" s="106"/>
      <c r="G285" s="106"/>
      <c r="H285" s="106"/>
      <c r="I285" s="106"/>
      <c r="J285" s="106"/>
      <c r="K285" s="106"/>
      <c r="L285" s="106"/>
      <c r="M285" s="106"/>
      <c r="N285" s="106"/>
      <c r="O285" s="106"/>
      <c r="P285" s="106"/>
      <c r="Q285" s="106"/>
      <c r="R285" s="107"/>
      <c r="S285" s="107"/>
      <c r="T285" s="106"/>
      <c r="U285" s="106"/>
      <c r="V285" s="108">
        <f t="shared" si="12"/>
        <v>0</v>
      </c>
      <c r="W285" s="103">
        <f t="shared" si="13"/>
        <v>0</v>
      </c>
      <c r="X285" s="36" t="str">
        <f t="shared" si="14"/>
        <v>OK</v>
      </c>
    </row>
    <row r="286" spans="1:24" ht="18" customHeight="1">
      <c r="A286" s="6"/>
      <c r="B286" s="102">
        <f>SUMIF(Atividade_Pessoal_Auxílio!$A:$A,'Programa de Metas 2021-2024'!$A286,Atividade_Pessoal_Auxílio!$G:$G)+SUMIF(Projeto!$A:$A,'Programa de Metas 2021-2024'!$A286,Projeto!$G:$G)</f>
        <v>0</v>
      </c>
      <c r="C286" s="106"/>
      <c r="D286" s="106"/>
      <c r="E286" s="106"/>
      <c r="F286" s="106"/>
      <c r="G286" s="106"/>
      <c r="H286" s="106"/>
      <c r="I286" s="106"/>
      <c r="J286" s="106"/>
      <c r="K286" s="106"/>
      <c r="L286" s="106"/>
      <c r="M286" s="106"/>
      <c r="N286" s="106"/>
      <c r="O286" s="106"/>
      <c r="P286" s="106"/>
      <c r="Q286" s="106"/>
      <c r="R286" s="107"/>
      <c r="S286" s="107"/>
      <c r="T286" s="106"/>
      <c r="U286" s="106"/>
      <c r="V286" s="108">
        <f t="shared" si="12"/>
        <v>0</v>
      </c>
      <c r="W286" s="103">
        <f t="shared" si="13"/>
        <v>0</v>
      </c>
      <c r="X286" s="36" t="str">
        <f t="shared" si="14"/>
        <v>OK</v>
      </c>
    </row>
    <row r="287" spans="1:24" ht="18" customHeight="1">
      <c r="A287" s="6"/>
      <c r="B287" s="102">
        <f>SUMIF(Atividade_Pessoal_Auxílio!$A:$A,'Programa de Metas 2021-2024'!$A287,Atividade_Pessoal_Auxílio!$G:$G)+SUMIF(Projeto!$A:$A,'Programa de Metas 2021-2024'!$A287,Projeto!$G:$G)</f>
        <v>0</v>
      </c>
      <c r="C287" s="106"/>
      <c r="D287" s="106"/>
      <c r="E287" s="106"/>
      <c r="F287" s="106"/>
      <c r="G287" s="106"/>
      <c r="H287" s="106"/>
      <c r="I287" s="106"/>
      <c r="J287" s="106"/>
      <c r="K287" s="106"/>
      <c r="L287" s="106"/>
      <c r="M287" s="106"/>
      <c r="N287" s="106"/>
      <c r="O287" s="106"/>
      <c r="P287" s="106"/>
      <c r="Q287" s="106"/>
      <c r="R287" s="107"/>
      <c r="S287" s="107"/>
      <c r="T287" s="106"/>
      <c r="U287" s="106"/>
      <c r="V287" s="108">
        <f t="shared" si="12"/>
        <v>0</v>
      </c>
      <c r="W287" s="103">
        <f t="shared" si="13"/>
        <v>0</v>
      </c>
      <c r="X287" s="36" t="str">
        <f t="shared" si="14"/>
        <v>OK</v>
      </c>
    </row>
    <row r="288" spans="1:24" ht="18" customHeight="1">
      <c r="A288" s="6"/>
      <c r="B288" s="102">
        <f>SUMIF(Atividade_Pessoal_Auxílio!$A:$A,'Programa de Metas 2021-2024'!$A288,Atividade_Pessoal_Auxílio!$G:$G)+SUMIF(Projeto!$A:$A,'Programa de Metas 2021-2024'!$A288,Projeto!$G:$G)</f>
        <v>0</v>
      </c>
      <c r="C288" s="106"/>
      <c r="D288" s="106"/>
      <c r="E288" s="106"/>
      <c r="F288" s="106"/>
      <c r="G288" s="106"/>
      <c r="H288" s="106"/>
      <c r="I288" s="106"/>
      <c r="J288" s="106"/>
      <c r="K288" s="106"/>
      <c r="L288" s="106"/>
      <c r="M288" s="106"/>
      <c r="N288" s="106"/>
      <c r="O288" s="106"/>
      <c r="P288" s="106"/>
      <c r="Q288" s="106"/>
      <c r="R288" s="107"/>
      <c r="S288" s="107"/>
      <c r="T288" s="106"/>
      <c r="U288" s="106"/>
      <c r="V288" s="108">
        <f t="shared" si="12"/>
        <v>0</v>
      </c>
      <c r="W288" s="103">
        <f t="shared" si="13"/>
        <v>0</v>
      </c>
      <c r="X288" s="36" t="str">
        <f t="shared" si="14"/>
        <v>OK</v>
      </c>
    </row>
    <row r="289" spans="1:24" ht="18" customHeight="1">
      <c r="A289" s="6"/>
      <c r="B289" s="102">
        <f>SUMIF(Atividade_Pessoal_Auxílio!$A:$A,'Programa de Metas 2021-2024'!$A289,Atividade_Pessoal_Auxílio!$G:$G)+SUMIF(Projeto!$A:$A,'Programa de Metas 2021-2024'!$A289,Projeto!$G:$G)</f>
        <v>0</v>
      </c>
      <c r="C289" s="106"/>
      <c r="D289" s="106"/>
      <c r="E289" s="106"/>
      <c r="F289" s="106"/>
      <c r="G289" s="106"/>
      <c r="H289" s="106"/>
      <c r="I289" s="106"/>
      <c r="J289" s="106"/>
      <c r="K289" s="106"/>
      <c r="L289" s="106"/>
      <c r="M289" s="106"/>
      <c r="N289" s="106"/>
      <c r="O289" s="106"/>
      <c r="P289" s="106"/>
      <c r="Q289" s="106"/>
      <c r="R289" s="107"/>
      <c r="S289" s="107"/>
      <c r="T289" s="106"/>
      <c r="U289" s="106"/>
      <c r="V289" s="108">
        <f t="shared" si="12"/>
        <v>0</v>
      </c>
      <c r="W289" s="103">
        <f t="shared" si="13"/>
        <v>0</v>
      </c>
      <c r="X289" s="36" t="str">
        <f t="shared" si="14"/>
        <v>OK</v>
      </c>
    </row>
    <row r="290" spans="1:24" ht="18" customHeight="1">
      <c r="A290" s="6"/>
      <c r="B290" s="102">
        <f>SUMIF(Atividade_Pessoal_Auxílio!$A:$A,'Programa de Metas 2021-2024'!$A290,Atividade_Pessoal_Auxílio!$G:$G)+SUMIF(Projeto!$A:$A,'Programa de Metas 2021-2024'!$A290,Projeto!$G:$G)</f>
        <v>0</v>
      </c>
      <c r="C290" s="106"/>
      <c r="D290" s="106"/>
      <c r="E290" s="106"/>
      <c r="F290" s="106"/>
      <c r="G290" s="106"/>
      <c r="H290" s="106"/>
      <c r="I290" s="106"/>
      <c r="J290" s="106"/>
      <c r="K290" s="106"/>
      <c r="L290" s="106"/>
      <c r="M290" s="106"/>
      <c r="N290" s="106"/>
      <c r="O290" s="106"/>
      <c r="P290" s="106"/>
      <c r="Q290" s="106"/>
      <c r="R290" s="107"/>
      <c r="S290" s="107"/>
      <c r="T290" s="106"/>
      <c r="U290" s="106"/>
      <c r="V290" s="108">
        <f t="shared" si="12"/>
        <v>0</v>
      </c>
      <c r="W290" s="103">
        <f t="shared" si="13"/>
        <v>0</v>
      </c>
      <c r="X290" s="36" t="str">
        <f t="shared" si="14"/>
        <v>OK</v>
      </c>
    </row>
    <row r="291" spans="1:24" ht="18" customHeight="1">
      <c r="A291" s="6"/>
      <c r="B291" s="102">
        <f>SUMIF(Atividade_Pessoal_Auxílio!$A:$A,'Programa de Metas 2021-2024'!$A291,Atividade_Pessoal_Auxílio!$G:$G)+SUMIF(Projeto!$A:$A,'Programa de Metas 2021-2024'!$A291,Projeto!$G:$G)</f>
        <v>0</v>
      </c>
      <c r="C291" s="106"/>
      <c r="D291" s="106"/>
      <c r="E291" s="106"/>
      <c r="F291" s="106"/>
      <c r="G291" s="106"/>
      <c r="H291" s="106"/>
      <c r="I291" s="106"/>
      <c r="J291" s="106"/>
      <c r="K291" s="106"/>
      <c r="L291" s="106"/>
      <c r="M291" s="106"/>
      <c r="N291" s="106"/>
      <c r="O291" s="106"/>
      <c r="P291" s="106"/>
      <c r="Q291" s="106"/>
      <c r="R291" s="107"/>
      <c r="S291" s="107"/>
      <c r="T291" s="106"/>
      <c r="U291" s="106"/>
      <c r="V291" s="108">
        <f t="shared" si="12"/>
        <v>0</v>
      </c>
      <c r="W291" s="103">
        <f t="shared" si="13"/>
        <v>0</v>
      </c>
      <c r="X291" s="36" t="str">
        <f t="shared" si="14"/>
        <v>OK</v>
      </c>
    </row>
    <row r="292" spans="1:24" ht="18" customHeight="1">
      <c r="A292" s="6"/>
      <c r="B292" s="102">
        <f>SUMIF(Atividade_Pessoal_Auxílio!$A:$A,'Programa de Metas 2021-2024'!$A292,Atividade_Pessoal_Auxílio!$G:$G)+SUMIF(Projeto!$A:$A,'Programa de Metas 2021-2024'!$A292,Projeto!$G:$G)</f>
        <v>0</v>
      </c>
      <c r="C292" s="106"/>
      <c r="D292" s="106"/>
      <c r="E292" s="106"/>
      <c r="F292" s="106"/>
      <c r="G292" s="106"/>
      <c r="H292" s="106"/>
      <c r="I292" s="106"/>
      <c r="J292" s="106"/>
      <c r="K292" s="106"/>
      <c r="L292" s="106"/>
      <c r="M292" s="106"/>
      <c r="N292" s="106"/>
      <c r="O292" s="106"/>
      <c r="P292" s="106"/>
      <c r="Q292" s="106"/>
      <c r="R292" s="107"/>
      <c r="S292" s="107"/>
      <c r="T292" s="106"/>
      <c r="U292" s="106"/>
      <c r="V292" s="108">
        <f t="shared" si="12"/>
        <v>0</v>
      </c>
      <c r="W292" s="103">
        <f t="shared" si="13"/>
        <v>0</v>
      </c>
      <c r="X292" s="36" t="str">
        <f t="shared" si="14"/>
        <v>OK</v>
      </c>
    </row>
    <row r="293" spans="1:24" ht="18" customHeight="1">
      <c r="A293" s="6"/>
      <c r="B293" s="102">
        <f>SUMIF(Atividade_Pessoal_Auxílio!$A:$A,'Programa de Metas 2021-2024'!$A293,Atividade_Pessoal_Auxílio!$G:$G)+SUMIF(Projeto!$A:$A,'Programa de Metas 2021-2024'!$A293,Projeto!$G:$G)</f>
        <v>0</v>
      </c>
      <c r="C293" s="106"/>
      <c r="D293" s="106"/>
      <c r="E293" s="106"/>
      <c r="F293" s="106"/>
      <c r="G293" s="106"/>
      <c r="H293" s="106"/>
      <c r="I293" s="106"/>
      <c r="J293" s="106"/>
      <c r="K293" s="106"/>
      <c r="L293" s="106"/>
      <c r="M293" s="106"/>
      <c r="N293" s="106"/>
      <c r="O293" s="106"/>
      <c r="P293" s="106"/>
      <c r="Q293" s="106"/>
      <c r="R293" s="107"/>
      <c r="S293" s="107"/>
      <c r="T293" s="106"/>
      <c r="U293" s="106"/>
      <c r="V293" s="108">
        <f t="shared" si="12"/>
        <v>0</v>
      </c>
      <c r="W293" s="103">
        <f t="shared" si="13"/>
        <v>0</v>
      </c>
      <c r="X293" s="36" t="str">
        <f t="shared" si="14"/>
        <v>OK</v>
      </c>
    </row>
    <row r="294" spans="1:24" ht="18" customHeight="1">
      <c r="A294" s="6"/>
      <c r="B294" s="102">
        <f>SUMIF(Atividade_Pessoal_Auxílio!$A:$A,'Programa de Metas 2021-2024'!$A294,Atividade_Pessoal_Auxílio!$G:$G)+SUMIF(Projeto!$A:$A,'Programa de Metas 2021-2024'!$A294,Projeto!$G:$G)</f>
        <v>0</v>
      </c>
      <c r="C294" s="106"/>
      <c r="D294" s="106"/>
      <c r="E294" s="106"/>
      <c r="F294" s="106"/>
      <c r="G294" s="106"/>
      <c r="H294" s="106"/>
      <c r="I294" s="106"/>
      <c r="J294" s="106"/>
      <c r="K294" s="106"/>
      <c r="L294" s="106"/>
      <c r="M294" s="106"/>
      <c r="N294" s="106"/>
      <c r="O294" s="106"/>
      <c r="P294" s="106"/>
      <c r="Q294" s="106"/>
      <c r="R294" s="107"/>
      <c r="S294" s="107"/>
      <c r="T294" s="106"/>
      <c r="U294" s="106"/>
      <c r="V294" s="108">
        <f t="shared" si="12"/>
        <v>0</v>
      </c>
      <c r="W294" s="103">
        <f t="shared" si="13"/>
        <v>0</v>
      </c>
      <c r="X294" s="36" t="str">
        <f t="shared" si="14"/>
        <v>OK</v>
      </c>
    </row>
    <row r="295" spans="1:24" ht="18" customHeight="1">
      <c r="A295" s="6"/>
      <c r="B295" s="102">
        <f>SUMIF(Atividade_Pessoal_Auxílio!$A:$A,'Programa de Metas 2021-2024'!$A295,Atividade_Pessoal_Auxílio!$G:$G)+SUMIF(Projeto!$A:$A,'Programa de Metas 2021-2024'!$A295,Projeto!$G:$G)</f>
        <v>0</v>
      </c>
      <c r="C295" s="106"/>
      <c r="D295" s="106"/>
      <c r="E295" s="106"/>
      <c r="F295" s="106"/>
      <c r="G295" s="106"/>
      <c r="H295" s="106"/>
      <c r="I295" s="106"/>
      <c r="J295" s="106"/>
      <c r="K295" s="106"/>
      <c r="L295" s="106"/>
      <c r="M295" s="106"/>
      <c r="N295" s="106"/>
      <c r="O295" s="106"/>
      <c r="P295" s="106"/>
      <c r="Q295" s="106"/>
      <c r="R295" s="107"/>
      <c r="S295" s="107"/>
      <c r="T295" s="106"/>
      <c r="U295" s="106"/>
      <c r="V295" s="108">
        <f t="shared" si="12"/>
        <v>0</v>
      </c>
      <c r="W295" s="103">
        <f t="shared" si="13"/>
        <v>0</v>
      </c>
      <c r="X295" s="36" t="str">
        <f t="shared" si="14"/>
        <v>OK</v>
      </c>
    </row>
    <row r="296" spans="1:24" ht="18" customHeight="1">
      <c r="A296" s="6"/>
      <c r="B296" s="102">
        <f>SUMIF(Atividade_Pessoal_Auxílio!$A:$A,'Programa de Metas 2021-2024'!$A296,Atividade_Pessoal_Auxílio!$G:$G)+SUMIF(Projeto!$A:$A,'Programa de Metas 2021-2024'!$A296,Projeto!$G:$G)</f>
        <v>0</v>
      </c>
      <c r="C296" s="106"/>
      <c r="D296" s="106"/>
      <c r="E296" s="106"/>
      <c r="F296" s="106"/>
      <c r="G296" s="106"/>
      <c r="H296" s="106"/>
      <c r="I296" s="106"/>
      <c r="J296" s="106"/>
      <c r="K296" s="106"/>
      <c r="L296" s="106"/>
      <c r="M296" s="106"/>
      <c r="N296" s="106"/>
      <c r="O296" s="106"/>
      <c r="P296" s="106"/>
      <c r="Q296" s="106"/>
      <c r="R296" s="107"/>
      <c r="S296" s="107"/>
      <c r="T296" s="106"/>
      <c r="U296" s="106"/>
      <c r="V296" s="108">
        <f t="shared" si="12"/>
        <v>0</v>
      </c>
      <c r="W296" s="103">
        <f t="shared" si="13"/>
        <v>0</v>
      </c>
      <c r="X296" s="36" t="str">
        <f t="shared" si="14"/>
        <v>OK</v>
      </c>
    </row>
    <row r="297" spans="1:24" ht="18" customHeight="1">
      <c r="A297" s="6"/>
      <c r="B297" s="102">
        <f>SUMIF(Atividade_Pessoal_Auxílio!$A:$A,'Programa de Metas 2021-2024'!$A297,Atividade_Pessoal_Auxílio!$G:$G)+SUMIF(Projeto!$A:$A,'Programa de Metas 2021-2024'!$A297,Projeto!$G:$G)</f>
        <v>0</v>
      </c>
      <c r="C297" s="106"/>
      <c r="D297" s="106"/>
      <c r="E297" s="106"/>
      <c r="F297" s="106"/>
      <c r="G297" s="106"/>
      <c r="H297" s="106"/>
      <c r="I297" s="106"/>
      <c r="J297" s="106"/>
      <c r="K297" s="106"/>
      <c r="L297" s="106"/>
      <c r="M297" s="106"/>
      <c r="N297" s="106"/>
      <c r="O297" s="106"/>
      <c r="P297" s="106"/>
      <c r="Q297" s="106"/>
      <c r="R297" s="107"/>
      <c r="S297" s="107"/>
      <c r="T297" s="106"/>
      <c r="U297" s="106"/>
      <c r="V297" s="108">
        <f t="shared" si="12"/>
        <v>0</v>
      </c>
      <c r="W297" s="103">
        <f t="shared" si="13"/>
        <v>0</v>
      </c>
      <c r="X297" s="36" t="str">
        <f t="shared" si="14"/>
        <v>OK</v>
      </c>
    </row>
    <row r="298" spans="1:24" ht="18" customHeight="1">
      <c r="A298" s="6"/>
      <c r="B298" s="102">
        <f>SUMIF(Atividade_Pessoal_Auxílio!$A:$A,'Programa de Metas 2021-2024'!$A298,Atividade_Pessoal_Auxílio!$G:$G)+SUMIF(Projeto!$A:$A,'Programa de Metas 2021-2024'!$A298,Projeto!$G:$G)</f>
        <v>0</v>
      </c>
      <c r="C298" s="106"/>
      <c r="D298" s="106"/>
      <c r="E298" s="106"/>
      <c r="F298" s="106"/>
      <c r="G298" s="106"/>
      <c r="H298" s="106"/>
      <c r="I298" s="106"/>
      <c r="J298" s="106"/>
      <c r="K298" s="106"/>
      <c r="L298" s="106"/>
      <c r="M298" s="106"/>
      <c r="N298" s="106"/>
      <c r="O298" s="106"/>
      <c r="P298" s="106"/>
      <c r="Q298" s="106"/>
      <c r="R298" s="107"/>
      <c r="S298" s="107"/>
      <c r="T298" s="106"/>
      <c r="U298" s="106"/>
      <c r="V298" s="108">
        <f t="shared" si="12"/>
        <v>0</v>
      </c>
      <c r="W298" s="103">
        <f t="shared" si="13"/>
        <v>0</v>
      </c>
      <c r="X298" s="36" t="str">
        <f t="shared" si="14"/>
        <v>OK</v>
      </c>
    </row>
    <row r="299" spans="1:24" ht="18" customHeight="1">
      <c r="A299" s="6"/>
      <c r="B299" s="102">
        <f>SUMIF(Atividade_Pessoal_Auxílio!$A:$A,'Programa de Metas 2021-2024'!$A299,Atividade_Pessoal_Auxílio!$G:$G)+SUMIF(Projeto!$A:$A,'Programa de Metas 2021-2024'!$A299,Projeto!$G:$G)</f>
        <v>0</v>
      </c>
      <c r="C299" s="106"/>
      <c r="D299" s="106"/>
      <c r="E299" s="106"/>
      <c r="F299" s="106"/>
      <c r="G299" s="106"/>
      <c r="H299" s="106"/>
      <c r="I299" s="106"/>
      <c r="J299" s="106"/>
      <c r="K299" s="106"/>
      <c r="L299" s="106"/>
      <c r="M299" s="106"/>
      <c r="N299" s="106"/>
      <c r="O299" s="106"/>
      <c r="P299" s="106"/>
      <c r="Q299" s="106"/>
      <c r="R299" s="107"/>
      <c r="S299" s="107"/>
      <c r="T299" s="106"/>
      <c r="U299" s="106"/>
      <c r="V299" s="108">
        <f t="shared" si="12"/>
        <v>0</v>
      </c>
      <c r="W299" s="103">
        <f t="shared" si="13"/>
        <v>0</v>
      </c>
      <c r="X299" s="36" t="str">
        <f t="shared" si="14"/>
        <v>OK</v>
      </c>
    </row>
    <row r="300" spans="1:24" ht="18" customHeight="1">
      <c r="A300" s="6"/>
      <c r="B300" s="102">
        <f>SUMIF(Atividade_Pessoal_Auxílio!$A:$A,'Programa de Metas 2021-2024'!$A300,Atividade_Pessoal_Auxílio!$G:$G)+SUMIF(Projeto!$A:$A,'Programa de Metas 2021-2024'!$A300,Projeto!$G:$G)</f>
        <v>0</v>
      </c>
      <c r="C300" s="106"/>
      <c r="D300" s="106"/>
      <c r="E300" s="106"/>
      <c r="F300" s="106"/>
      <c r="G300" s="106"/>
      <c r="H300" s="106"/>
      <c r="I300" s="106"/>
      <c r="J300" s="106"/>
      <c r="K300" s="106"/>
      <c r="L300" s="106"/>
      <c r="M300" s="106"/>
      <c r="N300" s="106"/>
      <c r="O300" s="106"/>
      <c r="P300" s="106"/>
      <c r="Q300" s="106"/>
      <c r="R300" s="107"/>
      <c r="S300" s="107"/>
      <c r="T300" s="106"/>
      <c r="U300" s="106"/>
      <c r="V300" s="108">
        <f t="shared" si="12"/>
        <v>0</v>
      </c>
      <c r="W300" s="103">
        <f t="shared" si="13"/>
        <v>0</v>
      </c>
      <c r="X300" s="36" t="str">
        <f t="shared" si="14"/>
        <v>OK</v>
      </c>
    </row>
    <row r="301" spans="1:24" ht="18" customHeight="1">
      <c r="A301" s="6"/>
      <c r="B301" s="102">
        <f>SUMIF(Atividade_Pessoal_Auxílio!$A:$A,'Programa de Metas 2021-2024'!$A301,Atividade_Pessoal_Auxílio!$G:$G)+SUMIF(Projeto!$A:$A,'Programa de Metas 2021-2024'!$A301,Projeto!$G:$G)</f>
        <v>0</v>
      </c>
      <c r="C301" s="106"/>
      <c r="D301" s="106"/>
      <c r="E301" s="106"/>
      <c r="F301" s="106"/>
      <c r="G301" s="106"/>
      <c r="H301" s="106"/>
      <c r="I301" s="106"/>
      <c r="J301" s="106"/>
      <c r="K301" s="106"/>
      <c r="L301" s="106"/>
      <c r="M301" s="106"/>
      <c r="N301" s="106"/>
      <c r="O301" s="106"/>
      <c r="P301" s="106"/>
      <c r="Q301" s="106"/>
      <c r="R301" s="107"/>
      <c r="S301" s="107"/>
      <c r="T301" s="106"/>
      <c r="U301" s="106"/>
      <c r="V301" s="108">
        <f t="shared" si="12"/>
        <v>0</v>
      </c>
      <c r="W301" s="103">
        <f t="shared" si="13"/>
        <v>0</v>
      </c>
      <c r="X301" s="36" t="str">
        <f t="shared" si="14"/>
        <v>OK</v>
      </c>
    </row>
    <row r="302" spans="1:24" ht="18" customHeight="1">
      <c r="A302" s="6"/>
      <c r="B302" s="102">
        <f>SUMIF(Atividade_Pessoal_Auxílio!$A:$A,'Programa de Metas 2021-2024'!$A302,Atividade_Pessoal_Auxílio!$G:$G)+SUMIF(Projeto!$A:$A,'Programa de Metas 2021-2024'!$A302,Projeto!$G:$G)</f>
        <v>0</v>
      </c>
      <c r="C302" s="106"/>
      <c r="D302" s="106"/>
      <c r="E302" s="106"/>
      <c r="F302" s="106"/>
      <c r="G302" s="106"/>
      <c r="H302" s="106"/>
      <c r="I302" s="106"/>
      <c r="J302" s="106"/>
      <c r="K302" s="106"/>
      <c r="L302" s="106"/>
      <c r="M302" s="106"/>
      <c r="N302" s="106"/>
      <c r="O302" s="106"/>
      <c r="P302" s="106"/>
      <c r="Q302" s="106"/>
      <c r="R302" s="107"/>
      <c r="S302" s="107"/>
      <c r="T302" s="106"/>
      <c r="U302" s="106"/>
      <c r="V302" s="108">
        <f t="shared" si="12"/>
        <v>0</v>
      </c>
      <c r="W302" s="103">
        <f t="shared" si="13"/>
        <v>0</v>
      </c>
      <c r="X302" s="36" t="str">
        <f t="shared" si="14"/>
        <v>OK</v>
      </c>
    </row>
    <row r="303" spans="1:24" ht="18" customHeight="1">
      <c r="A303" s="6"/>
      <c r="B303" s="102">
        <f>SUMIF(Atividade_Pessoal_Auxílio!$A:$A,'Programa de Metas 2021-2024'!$A303,Atividade_Pessoal_Auxílio!$G:$G)+SUMIF(Projeto!$A:$A,'Programa de Metas 2021-2024'!$A303,Projeto!$G:$G)</f>
        <v>0</v>
      </c>
      <c r="C303" s="106"/>
      <c r="D303" s="106"/>
      <c r="E303" s="106"/>
      <c r="F303" s="106"/>
      <c r="G303" s="106"/>
      <c r="H303" s="106"/>
      <c r="I303" s="106"/>
      <c r="J303" s="106"/>
      <c r="K303" s="106"/>
      <c r="L303" s="106"/>
      <c r="M303" s="106"/>
      <c r="N303" s="106"/>
      <c r="O303" s="106"/>
      <c r="P303" s="106"/>
      <c r="Q303" s="106"/>
      <c r="R303" s="107"/>
      <c r="S303" s="107"/>
      <c r="T303" s="106"/>
      <c r="U303" s="106"/>
      <c r="V303" s="108">
        <f t="shared" si="12"/>
        <v>0</v>
      </c>
      <c r="W303" s="103">
        <f t="shared" si="13"/>
        <v>0</v>
      </c>
      <c r="X303" s="36" t="str">
        <f t="shared" si="14"/>
        <v>OK</v>
      </c>
    </row>
    <row r="304" spans="1:24" ht="18" customHeight="1">
      <c r="A304" s="6"/>
      <c r="B304" s="102">
        <f>SUMIF(Atividade_Pessoal_Auxílio!$A:$A,'Programa de Metas 2021-2024'!$A304,Atividade_Pessoal_Auxílio!$G:$G)+SUMIF(Projeto!$A:$A,'Programa de Metas 2021-2024'!$A304,Projeto!$G:$G)</f>
        <v>0</v>
      </c>
      <c r="C304" s="106"/>
      <c r="D304" s="106"/>
      <c r="E304" s="106"/>
      <c r="F304" s="106"/>
      <c r="G304" s="106"/>
      <c r="H304" s="106"/>
      <c r="I304" s="106"/>
      <c r="J304" s="106"/>
      <c r="K304" s="106"/>
      <c r="L304" s="106"/>
      <c r="M304" s="106"/>
      <c r="N304" s="106"/>
      <c r="O304" s="106"/>
      <c r="P304" s="106"/>
      <c r="Q304" s="106"/>
      <c r="R304" s="107"/>
      <c r="S304" s="107"/>
      <c r="T304" s="106"/>
      <c r="U304" s="106"/>
      <c r="V304" s="108">
        <f t="shared" si="12"/>
        <v>0</v>
      </c>
      <c r="W304" s="103">
        <f t="shared" si="13"/>
        <v>0</v>
      </c>
      <c r="X304" s="36" t="str">
        <f t="shared" si="14"/>
        <v>OK</v>
      </c>
    </row>
    <row r="305" spans="1:24" ht="18" customHeight="1">
      <c r="A305" s="6"/>
      <c r="B305" s="102">
        <f>SUMIF(Atividade_Pessoal_Auxílio!$A:$A,'Programa de Metas 2021-2024'!$A305,Atividade_Pessoal_Auxílio!$G:$G)+SUMIF(Projeto!$A:$A,'Programa de Metas 2021-2024'!$A305,Projeto!$G:$G)</f>
        <v>0</v>
      </c>
      <c r="C305" s="106"/>
      <c r="D305" s="106"/>
      <c r="E305" s="106"/>
      <c r="F305" s="106"/>
      <c r="G305" s="106"/>
      <c r="H305" s="106"/>
      <c r="I305" s="106"/>
      <c r="J305" s="106"/>
      <c r="K305" s="106"/>
      <c r="L305" s="106"/>
      <c r="M305" s="106"/>
      <c r="N305" s="106"/>
      <c r="O305" s="106"/>
      <c r="P305" s="106"/>
      <c r="Q305" s="106"/>
      <c r="R305" s="107"/>
      <c r="S305" s="107"/>
      <c r="T305" s="106"/>
      <c r="U305" s="106"/>
      <c r="V305" s="108">
        <f t="shared" si="12"/>
        <v>0</v>
      </c>
      <c r="W305" s="103">
        <f t="shared" si="13"/>
        <v>0</v>
      </c>
      <c r="X305" s="36" t="str">
        <f t="shared" si="14"/>
        <v>OK</v>
      </c>
    </row>
    <row r="306" spans="1:24" ht="18" customHeight="1">
      <c r="A306" s="6"/>
      <c r="B306" s="102">
        <f>SUMIF(Atividade_Pessoal_Auxílio!$A:$A,'Programa de Metas 2021-2024'!$A306,Atividade_Pessoal_Auxílio!$G:$G)+SUMIF(Projeto!$A:$A,'Programa de Metas 2021-2024'!$A306,Projeto!$G:$G)</f>
        <v>0</v>
      </c>
      <c r="C306" s="106"/>
      <c r="D306" s="106"/>
      <c r="E306" s="106"/>
      <c r="F306" s="106"/>
      <c r="G306" s="106"/>
      <c r="H306" s="106"/>
      <c r="I306" s="106"/>
      <c r="J306" s="106"/>
      <c r="K306" s="106"/>
      <c r="L306" s="106"/>
      <c r="M306" s="106"/>
      <c r="N306" s="106"/>
      <c r="O306" s="106"/>
      <c r="P306" s="106"/>
      <c r="Q306" s="106"/>
      <c r="R306" s="107"/>
      <c r="S306" s="107"/>
      <c r="T306" s="106"/>
      <c r="U306" s="106"/>
      <c r="V306" s="108">
        <f t="shared" si="12"/>
        <v>0</v>
      </c>
      <c r="W306" s="103">
        <f t="shared" si="13"/>
        <v>0</v>
      </c>
      <c r="X306" s="36" t="str">
        <f t="shared" si="14"/>
        <v>OK</v>
      </c>
    </row>
    <row r="307" spans="1:24" ht="18" customHeight="1">
      <c r="A307" s="6"/>
      <c r="B307" s="102">
        <f>SUMIF(Atividade_Pessoal_Auxílio!$A:$A,'Programa de Metas 2021-2024'!$A307,Atividade_Pessoal_Auxílio!$G:$G)+SUMIF(Projeto!$A:$A,'Programa de Metas 2021-2024'!$A307,Projeto!$G:$G)</f>
        <v>0</v>
      </c>
      <c r="C307" s="106"/>
      <c r="D307" s="106"/>
      <c r="E307" s="106"/>
      <c r="F307" s="106"/>
      <c r="G307" s="106"/>
      <c r="H307" s="106"/>
      <c r="I307" s="106"/>
      <c r="J307" s="106"/>
      <c r="K307" s="106"/>
      <c r="L307" s="106"/>
      <c r="M307" s="106"/>
      <c r="N307" s="106"/>
      <c r="O307" s="106"/>
      <c r="P307" s="106"/>
      <c r="Q307" s="106"/>
      <c r="R307" s="107"/>
      <c r="S307" s="107"/>
      <c r="T307" s="106"/>
      <c r="U307" s="106"/>
      <c r="V307" s="108">
        <f t="shared" si="12"/>
        <v>0</v>
      </c>
      <c r="W307" s="103">
        <f t="shared" si="13"/>
        <v>0</v>
      </c>
      <c r="X307" s="36" t="str">
        <f t="shared" si="14"/>
        <v>OK</v>
      </c>
    </row>
    <row r="308" spans="1:24" ht="18" customHeight="1">
      <c r="A308" s="6"/>
      <c r="B308" s="102">
        <f>SUMIF(Atividade_Pessoal_Auxílio!$A:$A,'Programa de Metas 2021-2024'!$A308,Atividade_Pessoal_Auxílio!$G:$G)+SUMIF(Projeto!$A:$A,'Programa de Metas 2021-2024'!$A308,Projeto!$G:$G)</f>
        <v>0</v>
      </c>
      <c r="C308" s="106"/>
      <c r="D308" s="106"/>
      <c r="E308" s="106"/>
      <c r="F308" s="106"/>
      <c r="G308" s="106"/>
      <c r="H308" s="106"/>
      <c r="I308" s="106"/>
      <c r="J308" s="106"/>
      <c r="K308" s="106"/>
      <c r="L308" s="106"/>
      <c r="M308" s="106"/>
      <c r="N308" s="106"/>
      <c r="O308" s="106"/>
      <c r="P308" s="106"/>
      <c r="Q308" s="106"/>
      <c r="R308" s="107"/>
      <c r="S308" s="107"/>
      <c r="T308" s="106"/>
      <c r="U308" s="106"/>
      <c r="V308" s="108">
        <f t="shared" si="12"/>
        <v>0</v>
      </c>
      <c r="W308" s="103">
        <f t="shared" si="13"/>
        <v>0</v>
      </c>
      <c r="X308" s="36" t="str">
        <f t="shared" si="14"/>
        <v>OK</v>
      </c>
    </row>
    <row r="309" spans="1:24" ht="18" customHeight="1">
      <c r="A309" s="6"/>
      <c r="B309" s="102">
        <f>SUMIF(Atividade_Pessoal_Auxílio!$A:$A,'Programa de Metas 2021-2024'!$A309,Atividade_Pessoal_Auxílio!$G:$G)+SUMIF(Projeto!$A:$A,'Programa de Metas 2021-2024'!$A309,Projeto!$G:$G)</f>
        <v>0</v>
      </c>
      <c r="C309" s="106"/>
      <c r="D309" s="106"/>
      <c r="E309" s="106"/>
      <c r="F309" s="106"/>
      <c r="G309" s="106"/>
      <c r="H309" s="106"/>
      <c r="I309" s="106"/>
      <c r="J309" s="106"/>
      <c r="K309" s="106"/>
      <c r="L309" s="106"/>
      <c r="M309" s="106"/>
      <c r="N309" s="106"/>
      <c r="O309" s="106"/>
      <c r="P309" s="106"/>
      <c r="Q309" s="106"/>
      <c r="R309" s="107"/>
      <c r="S309" s="107"/>
      <c r="T309" s="106"/>
      <c r="U309" s="106"/>
      <c r="V309" s="108">
        <f t="shared" si="12"/>
        <v>0</v>
      </c>
      <c r="W309" s="103">
        <f t="shared" si="13"/>
        <v>0</v>
      </c>
      <c r="X309" s="36" t="str">
        <f t="shared" si="14"/>
        <v>OK</v>
      </c>
    </row>
    <row r="310" spans="1:24" ht="18" customHeight="1">
      <c r="A310" s="6"/>
      <c r="B310" s="102">
        <f>SUMIF(Atividade_Pessoal_Auxílio!$A:$A,'Programa de Metas 2021-2024'!$A310,Atividade_Pessoal_Auxílio!$G:$G)+SUMIF(Projeto!$A:$A,'Programa de Metas 2021-2024'!$A310,Projeto!$G:$G)</f>
        <v>0</v>
      </c>
      <c r="C310" s="106"/>
      <c r="D310" s="106"/>
      <c r="E310" s="106"/>
      <c r="F310" s="106"/>
      <c r="G310" s="106"/>
      <c r="H310" s="106"/>
      <c r="I310" s="106"/>
      <c r="J310" s="106"/>
      <c r="K310" s="106"/>
      <c r="L310" s="106"/>
      <c r="M310" s="106"/>
      <c r="N310" s="106"/>
      <c r="O310" s="106"/>
      <c r="P310" s="106"/>
      <c r="Q310" s="106"/>
      <c r="R310" s="107"/>
      <c r="S310" s="107"/>
      <c r="T310" s="106"/>
      <c r="U310" s="106"/>
      <c r="V310" s="108">
        <f t="shared" si="12"/>
        <v>0</v>
      </c>
      <c r="W310" s="103">
        <f t="shared" si="13"/>
        <v>0</v>
      </c>
      <c r="X310" s="36" t="str">
        <f t="shared" si="14"/>
        <v>OK</v>
      </c>
    </row>
    <row r="311" spans="1:24" ht="18" customHeight="1">
      <c r="A311" s="6"/>
      <c r="B311" s="102">
        <f>SUMIF(Atividade_Pessoal_Auxílio!$A:$A,'Programa de Metas 2021-2024'!$A311,Atividade_Pessoal_Auxílio!$G:$G)+SUMIF(Projeto!$A:$A,'Programa de Metas 2021-2024'!$A311,Projeto!$G:$G)</f>
        <v>0</v>
      </c>
      <c r="C311" s="106"/>
      <c r="D311" s="106"/>
      <c r="E311" s="106"/>
      <c r="F311" s="106"/>
      <c r="G311" s="106"/>
      <c r="H311" s="106"/>
      <c r="I311" s="106"/>
      <c r="J311" s="106"/>
      <c r="K311" s="106"/>
      <c r="L311" s="106"/>
      <c r="M311" s="106"/>
      <c r="N311" s="106"/>
      <c r="O311" s="106"/>
      <c r="P311" s="106"/>
      <c r="Q311" s="106"/>
      <c r="R311" s="107"/>
      <c r="S311" s="107"/>
      <c r="T311" s="106"/>
      <c r="U311" s="106"/>
      <c r="V311" s="108">
        <f t="shared" si="12"/>
        <v>0</v>
      </c>
      <c r="W311" s="103">
        <f t="shared" si="13"/>
        <v>0</v>
      </c>
      <c r="X311" s="36" t="str">
        <f t="shared" si="14"/>
        <v>OK</v>
      </c>
    </row>
    <row r="312" spans="1:24" ht="18" customHeight="1">
      <c r="A312" s="6"/>
      <c r="B312" s="102">
        <f>SUMIF(Atividade_Pessoal_Auxílio!$A:$A,'Programa de Metas 2021-2024'!$A312,Atividade_Pessoal_Auxílio!$G:$G)+SUMIF(Projeto!$A:$A,'Programa de Metas 2021-2024'!$A312,Projeto!$G:$G)</f>
        <v>0</v>
      </c>
      <c r="C312" s="106"/>
      <c r="D312" s="106"/>
      <c r="E312" s="106"/>
      <c r="F312" s="106"/>
      <c r="G312" s="106"/>
      <c r="H312" s="106"/>
      <c r="I312" s="106"/>
      <c r="J312" s="106"/>
      <c r="K312" s="106"/>
      <c r="L312" s="106"/>
      <c r="M312" s="106"/>
      <c r="N312" s="106"/>
      <c r="O312" s="106"/>
      <c r="P312" s="106"/>
      <c r="Q312" s="106"/>
      <c r="R312" s="107"/>
      <c r="S312" s="107"/>
      <c r="T312" s="106"/>
      <c r="U312" s="106"/>
      <c r="V312" s="108">
        <f t="shared" si="12"/>
        <v>0</v>
      </c>
      <c r="W312" s="103">
        <f t="shared" si="13"/>
        <v>0</v>
      </c>
      <c r="X312" s="36" t="str">
        <f t="shared" si="14"/>
        <v>OK</v>
      </c>
    </row>
    <row r="313" spans="1:24" ht="18" customHeight="1">
      <c r="A313" s="6"/>
      <c r="B313" s="102">
        <f>SUMIF(Atividade_Pessoal_Auxílio!$A:$A,'Programa de Metas 2021-2024'!$A313,Atividade_Pessoal_Auxílio!$G:$G)+SUMIF(Projeto!$A:$A,'Programa de Metas 2021-2024'!$A313,Projeto!$G:$G)</f>
        <v>0</v>
      </c>
      <c r="C313" s="106"/>
      <c r="D313" s="106"/>
      <c r="E313" s="106"/>
      <c r="F313" s="106"/>
      <c r="G313" s="106"/>
      <c r="H313" s="106"/>
      <c r="I313" s="106"/>
      <c r="J313" s="106"/>
      <c r="K313" s="106"/>
      <c r="L313" s="106"/>
      <c r="M313" s="106"/>
      <c r="N313" s="106"/>
      <c r="O313" s="106"/>
      <c r="P313" s="106"/>
      <c r="Q313" s="106"/>
      <c r="R313" s="107"/>
      <c r="S313" s="107"/>
      <c r="T313" s="106"/>
      <c r="U313" s="106"/>
      <c r="V313" s="108">
        <f t="shared" si="12"/>
        <v>0</v>
      </c>
      <c r="W313" s="103">
        <f t="shared" si="13"/>
        <v>0</v>
      </c>
      <c r="X313" s="36" t="str">
        <f t="shared" si="14"/>
        <v>OK</v>
      </c>
    </row>
    <row r="314" spans="1:24" ht="18" customHeight="1">
      <c r="A314" s="6"/>
      <c r="B314" s="102">
        <f>SUMIF(Atividade_Pessoal_Auxílio!$A:$A,'Programa de Metas 2021-2024'!$A314,Atividade_Pessoal_Auxílio!$G:$G)+SUMIF(Projeto!$A:$A,'Programa de Metas 2021-2024'!$A314,Projeto!$G:$G)</f>
        <v>0</v>
      </c>
      <c r="C314" s="106"/>
      <c r="D314" s="106"/>
      <c r="E314" s="106"/>
      <c r="F314" s="106"/>
      <c r="G314" s="106"/>
      <c r="H314" s="106"/>
      <c r="I314" s="106"/>
      <c r="J314" s="106"/>
      <c r="K314" s="106"/>
      <c r="L314" s="106"/>
      <c r="M314" s="106"/>
      <c r="N314" s="106"/>
      <c r="O314" s="106"/>
      <c r="P314" s="106"/>
      <c r="Q314" s="106"/>
      <c r="R314" s="107"/>
      <c r="S314" s="107"/>
      <c r="T314" s="106"/>
      <c r="U314" s="106"/>
      <c r="V314" s="108">
        <f t="shared" si="12"/>
        <v>0</v>
      </c>
      <c r="W314" s="103">
        <f t="shared" si="13"/>
        <v>0</v>
      </c>
      <c r="X314" s="36" t="str">
        <f t="shared" si="14"/>
        <v>OK</v>
      </c>
    </row>
    <row r="315" spans="1:24" ht="18" customHeight="1">
      <c r="A315" s="6"/>
      <c r="B315" s="102">
        <f>SUMIF(Atividade_Pessoal_Auxílio!$A:$A,'Programa de Metas 2021-2024'!$A315,Atividade_Pessoal_Auxílio!$G:$G)+SUMIF(Projeto!$A:$A,'Programa de Metas 2021-2024'!$A315,Projeto!$G:$G)</f>
        <v>0</v>
      </c>
      <c r="C315" s="106"/>
      <c r="D315" s="106"/>
      <c r="E315" s="106"/>
      <c r="F315" s="106"/>
      <c r="G315" s="106"/>
      <c r="H315" s="106"/>
      <c r="I315" s="106"/>
      <c r="J315" s="106"/>
      <c r="K315" s="106"/>
      <c r="L315" s="106"/>
      <c r="M315" s="106"/>
      <c r="N315" s="106"/>
      <c r="O315" s="106"/>
      <c r="P315" s="106"/>
      <c r="Q315" s="106"/>
      <c r="R315" s="107"/>
      <c r="S315" s="107"/>
      <c r="T315" s="106"/>
      <c r="U315" s="106"/>
      <c r="V315" s="108">
        <f t="shared" si="12"/>
        <v>0</v>
      </c>
      <c r="W315" s="103">
        <f t="shared" si="13"/>
        <v>0</v>
      </c>
      <c r="X315" s="36" t="str">
        <f t="shared" si="14"/>
        <v>OK</v>
      </c>
    </row>
    <row r="316" spans="1:24" ht="18" customHeight="1">
      <c r="A316" s="6"/>
      <c r="B316" s="102">
        <f>SUMIF(Atividade_Pessoal_Auxílio!$A:$A,'Programa de Metas 2021-2024'!$A316,Atividade_Pessoal_Auxílio!$G:$G)+SUMIF(Projeto!$A:$A,'Programa de Metas 2021-2024'!$A316,Projeto!$G:$G)</f>
        <v>0</v>
      </c>
      <c r="C316" s="106"/>
      <c r="D316" s="106"/>
      <c r="E316" s="106"/>
      <c r="F316" s="106"/>
      <c r="G316" s="106"/>
      <c r="H316" s="106"/>
      <c r="I316" s="106"/>
      <c r="J316" s="106"/>
      <c r="K316" s="106"/>
      <c r="L316" s="106"/>
      <c r="M316" s="106"/>
      <c r="N316" s="106"/>
      <c r="O316" s="106"/>
      <c r="P316" s="106"/>
      <c r="Q316" s="106"/>
      <c r="R316" s="107"/>
      <c r="S316" s="107"/>
      <c r="T316" s="106"/>
      <c r="U316" s="106"/>
      <c r="V316" s="108">
        <f t="shared" si="12"/>
        <v>0</v>
      </c>
      <c r="W316" s="103">
        <f t="shared" si="13"/>
        <v>0</v>
      </c>
      <c r="X316" s="36" t="str">
        <f t="shared" si="14"/>
        <v>OK</v>
      </c>
    </row>
    <row r="317" spans="1:24" ht="18" customHeight="1">
      <c r="A317" s="6"/>
      <c r="B317" s="102">
        <f>SUMIF(Atividade_Pessoal_Auxílio!$A:$A,'Programa de Metas 2021-2024'!$A317,Atividade_Pessoal_Auxílio!$G:$G)+SUMIF(Projeto!$A:$A,'Programa de Metas 2021-2024'!$A317,Projeto!$G:$G)</f>
        <v>0</v>
      </c>
      <c r="C317" s="106"/>
      <c r="D317" s="106"/>
      <c r="E317" s="106"/>
      <c r="F317" s="106"/>
      <c r="G317" s="106"/>
      <c r="H317" s="106"/>
      <c r="I317" s="106"/>
      <c r="J317" s="106"/>
      <c r="K317" s="106"/>
      <c r="L317" s="106"/>
      <c r="M317" s="106"/>
      <c r="N317" s="106"/>
      <c r="O317" s="106"/>
      <c r="P317" s="106"/>
      <c r="Q317" s="106"/>
      <c r="R317" s="107"/>
      <c r="S317" s="107"/>
      <c r="T317" s="106"/>
      <c r="U317" s="106"/>
      <c r="V317" s="108">
        <f t="shared" si="12"/>
        <v>0</v>
      </c>
      <c r="W317" s="103">
        <f t="shared" si="13"/>
        <v>0</v>
      </c>
      <c r="X317" s="36" t="str">
        <f t="shared" si="14"/>
        <v>OK</v>
      </c>
    </row>
    <row r="318" spans="1:24" ht="18" customHeight="1">
      <c r="A318" s="6"/>
      <c r="B318" s="102">
        <f>SUMIF(Atividade_Pessoal_Auxílio!$A:$A,'Programa de Metas 2021-2024'!$A318,Atividade_Pessoal_Auxílio!$G:$G)+SUMIF(Projeto!$A:$A,'Programa de Metas 2021-2024'!$A318,Projeto!$G:$G)</f>
        <v>0</v>
      </c>
      <c r="C318" s="106"/>
      <c r="D318" s="106"/>
      <c r="E318" s="106"/>
      <c r="F318" s="106"/>
      <c r="G318" s="106"/>
      <c r="H318" s="106"/>
      <c r="I318" s="106"/>
      <c r="J318" s="106"/>
      <c r="K318" s="106"/>
      <c r="L318" s="106"/>
      <c r="M318" s="106"/>
      <c r="N318" s="106"/>
      <c r="O318" s="106"/>
      <c r="P318" s="106"/>
      <c r="Q318" s="106"/>
      <c r="R318" s="107"/>
      <c r="S318" s="107"/>
      <c r="T318" s="106"/>
      <c r="U318" s="106"/>
      <c r="V318" s="108">
        <f t="shared" si="12"/>
        <v>0</v>
      </c>
      <c r="W318" s="103">
        <f t="shared" si="13"/>
        <v>0</v>
      </c>
      <c r="X318" s="36" t="str">
        <f t="shared" si="14"/>
        <v>OK</v>
      </c>
    </row>
    <row r="319" spans="1:24" ht="18" customHeight="1">
      <c r="A319" s="6"/>
      <c r="B319" s="102">
        <f>SUMIF(Atividade_Pessoal_Auxílio!$A:$A,'Programa de Metas 2021-2024'!$A319,Atividade_Pessoal_Auxílio!$G:$G)+SUMIF(Projeto!$A:$A,'Programa de Metas 2021-2024'!$A319,Projeto!$G:$G)</f>
        <v>0</v>
      </c>
      <c r="C319" s="106"/>
      <c r="D319" s="106"/>
      <c r="E319" s="106"/>
      <c r="F319" s="106"/>
      <c r="G319" s="106"/>
      <c r="H319" s="106"/>
      <c r="I319" s="106"/>
      <c r="J319" s="106"/>
      <c r="K319" s="106"/>
      <c r="L319" s="106"/>
      <c r="M319" s="106"/>
      <c r="N319" s="106"/>
      <c r="O319" s="106"/>
      <c r="P319" s="106"/>
      <c r="Q319" s="106"/>
      <c r="R319" s="107"/>
      <c r="S319" s="107"/>
      <c r="T319" s="106"/>
      <c r="U319" s="106"/>
      <c r="V319" s="108">
        <f t="shared" si="12"/>
        <v>0</v>
      </c>
      <c r="W319" s="103">
        <f t="shared" si="13"/>
        <v>0</v>
      </c>
      <c r="X319" s="36" t="str">
        <f t="shared" si="14"/>
        <v>OK</v>
      </c>
    </row>
    <row r="320" spans="1:24" ht="18" customHeight="1">
      <c r="A320" s="6"/>
      <c r="B320" s="102">
        <f>SUMIF(Atividade_Pessoal_Auxílio!$A:$A,'Programa de Metas 2021-2024'!$A320,Atividade_Pessoal_Auxílio!$G:$G)+SUMIF(Projeto!$A:$A,'Programa de Metas 2021-2024'!$A320,Projeto!$G:$G)</f>
        <v>0</v>
      </c>
      <c r="C320" s="106"/>
      <c r="D320" s="106"/>
      <c r="E320" s="106"/>
      <c r="F320" s="106"/>
      <c r="G320" s="106"/>
      <c r="H320" s="106"/>
      <c r="I320" s="106"/>
      <c r="J320" s="106"/>
      <c r="K320" s="106"/>
      <c r="L320" s="106"/>
      <c r="M320" s="106"/>
      <c r="N320" s="106"/>
      <c r="O320" s="106"/>
      <c r="P320" s="106"/>
      <c r="Q320" s="106"/>
      <c r="R320" s="107"/>
      <c r="S320" s="107"/>
      <c r="T320" s="106"/>
      <c r="U320" s="106"/>
      <c r="V320" s="108">
        <f t="shared" si="12"/>
        <v>0</v>
      </c>
      <c r="W320" s="103">
        <f t="shared" si="13"/>
        <v>0</v>
      </c>
      <c r="X320" s="36" t="str">
        <f t="shared" si="14"/>
        <v>OK</v>
      </c>
    </row>
    <row r="321" spans="1:24" ht="18" customHeight="1">
      <c r="A321" s="6"/>
      <c r="B321" s="102">
        <f>SUMIF(Atividade_Pessoal_Auxílio!$A:$A,'Programa de Metas 2021-2024'!$A321,Atividade_Pessoal_Auxílio!$G:$G)+SUMIF(Projeto!$A:$A,'Programa de Metas 2021-2024'!$A321,Projeto!$G:$G)</f>
        <v>0</v>
      </c>
      <c r="C321" s="106"/>
      <c r="D321" s="106"/>
      <c r="E321" s="106"/>
      <c r="F321" s="106"/>
      <c r="G321" s="106"/>
      <c r="H321" s="106"/>
      <c r="I321" s="106"/>
      <c r="J321" s="106"/>
      <c r="K321" s="106"/>
      <c r="L321" s="106"/>
      <c r="M321" s="106"/>
      <c r="N321" s="106"/>
      <c r="O321" s="106"/>
      <c r="P321" s="106"/>
      <c r="Q321" s="106"/>
      <c r="R321" s="107"/>
      <c r="S321" s="107"/>
      <c r="T321" s="106"/>
      <c r="U321" s="106"/>
      <c r="V321" s="108">
        <f t="shared" si="12"/>
        <v>0</v>
      </c>
      <c r="W321" s="103">
        <f t="shared" si="13"/>
        <v>0</v>
      </c>
      <c r="X321" s="36" t="str">
        <f t="shared" si="14"/>
        <v>OK</v>
      </c>
    </row>
    <row r="322" spans="1:24" ht="18" customHeight="1">
      <c r="A322" s="6"/>
      <c r="B322" s="102">
        <f>SUMIF(Atividade_Pessoal_Auxílio!$A:$A,'Programa de Metas 2021-2024'!$A322,Atividade_Pessoal_Auxílio!$G:$G)+SUMIF(Projeto!$A:$A,'Programa de Metas 2021-2024'!$A322,Projeto!$G:$G)</f>
        <v>0</v>
      </c>
      <c r="C322" s="106"/>
      <c r="D322" s="106"/>
      <c r="E322" s="106"/>
      <c r="F322" s="106"/>
      <c r="G322" s="106"/>
      <c r="H322" s="106"/>
      <c r="I322" s="106"/>
      <c r="J322" s="106"/>
      <c r="K322" s="106"/>
      <c r="L322" s="106"/>
      <c r="M322" s="106"/>
      <c r="N322" s="106"/>
      <c r="O322" s="106"/>
      <c r="P322" s="106"/>
      <c r="Q322" s="106"/>
      <c r="R322" s="107"/>
      <c r="S322" s="107"/>
      <c r="T322" s="106"/>
      <c r="U322" s="106"/>
      <c r="V322" s="108">
        <f t="shared" si="12"/>
        <v>0</v>
      </c>
      <c r="W322" s="103">
        <f t="shared" si="13"/>
        <v>0</v>
      </c>
      <c r="X322" s="36" t="str">
        <f t="shared" si="14"/>
        <v>OK</v>
      </c>
    </row>
    <row r="323" spans="1:24" ht="18" customHeight="1">
      <c r="A323" s="6"/>
      <c r="B323" s="102">
        <f>SUMIF(Atividade_Pessoal_Auxílio!$A:$A,'Programa de Metas 2021-2024'!$A323,Atividade_Pessoal_Auxílio!$G:$G)+SUMIF(Projeto!$A:$A,'Programa de Metas 2021-2024'!$A323,Projeto!$G:$G)</f>
        <v>0</v>
      </c>
      <c r="C323" s="106"/>
      <c r="D323" s="106"/>
      <c r="E323" s="106"/>
      <c r="F323" s="106"/>
      <c r="G323" s="106"/>
      <c r="H323" s="106"/>
      <c r="I323" s="106"/>
      <c r="J323" s="106"/>
      <c r="K323" s="106"/>
      <c r="L323" s="106"/>
      <c r="M323" s="106"/>
      <c r="N323" s="106"/>
      <c r="O323" s="106"/>
      <c r="P323" s="106"/>
      <c r="Q323" s="106"/>
      <c r="R323" s="107"/>
      <c r="S323" s="107"/>
      <c r="T323" s="106"/>
      <c r="U323" s="106"/>
      <c r="V323" s="108">
        <f t="shared" si="12"/>
        <v>0</v>
      </c>
      <c r="W323" s="103">
        <f t="shared" si="13"/>
        <v>0</v>
      </c>
      <c r="X323" s="36" t="str">
        <f t="shared" si="14"/>
        <v>OK</v>
      </c>
    </row>
    <row r="324" spans="1:24" ht="18" customHeight="1">
      <c r="A324" s="6"/>
      <c r="B324" s="102">
        <f>SUMIF(Atividade_Pessoal_Auxílio!$A:$A,'Programa de Metas 2021-2024'!$A324,Atividade_Pessoal_Auxílio!$G:$G)+SUMIF(Projeto!$A:$A,'Programa de Metas 2021-2024'!$A324,Projeto!$G:$G)</f>
        <v>0</v>
      </c>
      <c r="C324" s="106"/>
      <c r="D324" s="106"/>
      <c r="E324" s="106"/>
      <c r="F324" s="106"/>
      <c r="G324" s="106"/>
      <c r="H324" s="106"/>
      <c r="I324" s="106"/>
      <c r="J324" s="106"/>
      <c r="K324" s="106"/>
      <c r="L324" s="106"/>
      <c r="M324" s="106"/>
      <c r="N324" s="106"/>
      <c r="O324" s="106"/>
      <c r="P324" s="106"/>
      <c r="Q324" s="106"/>
      <c r="R324" s="107"/>
      <c r="S324" s="107"/>
      <c r="T324" s="106"/>
      <c r="U324" s="106"/>
      <c r="V324" s="108">
        <f t="shared" si="12"/>
        <v>0</v>
      </c>
      <c r="W324" s="103">
        <f t="shared" si="13"/>
        <v>0</v>
      </c>
      <c r="X324" s="36" t="str">
        <f t="shared" si="14"/>
        <v>OK</v>
      </c>
    </row>
    <row r="325" spans="1:24" ht="18" customHeight="1">
      <c r="A325" s="6"/>
      <c r="B325" s="102">
        <f>SUMIF(Atividade_Pessoal_Auxílio!$A:$A,'Programa de Metas 2021-2024'!$A325,Atividade_Pessoal_Auxílio!$G:$G)+SUMIF(Projeto!$A:$A,'Programa de Metas 2021-2024'!$A325,Projeto!$G:$G)</f>
        <v>0</v>
      </c>
      <c r="C325" s="106"/>
      <c r="D325" s="106"/>
      <c r="E325" s="106"/>
      <c r="F325" s="106"/>
      <c r="G325" s="106"/>
      <c r="H325" s="106"/>
      <c r="I325" s="106"/>
      <c r="J325" s="106"/>
      <c r="K325" s="106"/>
      <c r="L325" s="106"/>
      <c r="M325" s="106"/>
      <c r="N325" s="106"/>
      <c r="O325" s="106"/>
      <c r="P325" s="106"/>
      <c r="Q325" s="106"/>
      <c r="R325" s="107"/>
      <c r="S325" s="107"/>
      <c r="T325" s="106"/>
      <c r="U325" s="106"/>
      <c r="V325" s="108">
        <f t="shared" ref="V325:V388" si="15">SUM(C325:U325)</f>
        <v>0</v>
      </c>
      <c r="W325" s="103">
        <f t="shared" ref="W325:W388" si="16">B325-V325</f>
        <v>0</v>
      </c>
      <c r="X325" s="36" t="str">
        <f t="shared" ref="X325:X388" si="17">IF(OR(B325&lt;&gt;SUM(V325,W325),W325&lt;0),"EQUILIBRAR","OK")</f>
        <v>OK</v>
      </c>
    </row>
    <row r="326" spans="1:24" ht="18" customHeight="1">
      <c r="A326" s="6"/>
      <c r="B326" s="102">
        <f>SUMIF(Atividade_Pessoal_Auxílio!$A:$A,'Programa de Metas 2021-2024'!$A326,Atividade_Pessoal_Auxílio!$G:$G)+SUMIF(Projeto!$A:$A,'Programa de Metas 2021-2024'!$A326,Projeto!$G:$G)</f>
        <v>0</v>
      </c>
      <c r="C326" s="106"/>
      <c r="D326" s="106"/>
      <c r="E326" s="106"/>
      <c r="F326" s="106"/>
      <c r="G326" s="106"/>
      <c r="H326" s="106"/>
      <c r="I326" s="106"/>
      <c r="J326" s="106"/>
      <c r="K326" s="106"/>
      <c r="L326" s="106"/>
      <c r="M326" s="106"/>
      <c r="N326" s="106"/>
      <c r="O326" s="106"/>
      <c r="P326" s="106"/>
      <c r="Q326" s="106"/>
      <c r="R326" s="107"/>
      <c r="S326" s="107"/>
      <c r="T326" s="106"/>
      <c r="U326" s="106"/>
      <c r="V326" s="108">
        <f t="shared" si="15"/>
        <v>0</v>
      </c>
      <c r="W326" s="103">
        <f t="shared" si="16"/>
        <v>0</v>
      </c>
      <c r="X326" s="36" t="str">
        <f t="shared" si="17"/>
        <v>OK</v>
      </c>
    </row>
    <row r="327" spans="1:24" ht="18" customHeight="1">
      <c r="A327" s="6"/>
      <c r="B327" s="102">
        <f>SUMIF(Atividade_Pessoal_Auxílio!$A:$A,'Programa de Metas 2021-2024'!$A327,Atividade_Pessoal_Auxílio!$G:$G)+SUMIF(Projeto!$A:$A,'Programa de Metas 2021-2024'!$A327,Projeto!$G:$G)</f>
        <v>0</v>
      </c>
      <c r="C327" s="106"/>
      <c r="D327" s="106"/>
      <c r="E327" s="106"/>
      <c r="F327" s="106"/>
      <c r="G327" s="106"/>
      <c r="H327" s="106"/>
      <c r="I327" s="106"/>
      <c r="J327" s="106"/>
      <c r="K327" s="106"/>
      <c r="L327" s="106"/>
      <c r="M327" s="106"/>
      <c r="N327" s="106"/>
      <c r="O327" s="106"/>
      <c r="P327" s="106"/>
      <c r="Q327" s="106"/>
      <c r="R327" s="107"/>
      <c r="S327" s="107"/>
      <c r="T327" s="106"/>
      <c r="U327" s="106"/>
      <c r="V327" s="108">
        <f t="shared" si="15"/>
        <v>0</v>
      </c>
      <c r="W327" s="103">
        <f t="shared" si="16"/>
        <v>0</v>
      </c>
      <c r="X327" s="36" t="str">
        <f t="shared" si="17"/>
        <v>OK</v>
      </c>
    </row>
    <row r="328" spans="1:24" ht="18" customHeight="1">
      <c r="A328" s="6"/>
      <c r="B328" s="102">
        <f>SUMIF(Atividade_Pessoal_Auxílio!$A:$A,'Programa de Metas 2021-2024'!$A328,Atividade_Pessoal_Auxílio!$G:$G)+SUMIF(Projeto!$A:$A,'Programa de Metas 2021-2024'!$A328,Projeto!$G:$G)</f>
        <v>0</v>
      </c>
      <c r="C328" s="106"/>
      <c r="D328" s="106"/>
      <c r="E328" s="106"/>
      <c r="F328" s="106"/>
      <c r="G328" s="106"/>
      <c r="H328" s="106"/>
      <c r="I328" s="106"/>
      <c r="J328" s="106"/>
      <c r="K328" s="106"/>
      <c r="L328" s="106"/>
      <c r="M328" s="106"/>
      <c r="N328" s="106"/>
      <c r="O328" s="106"/>
      <c r="P328" s="106"/>
      <c r="Q328" s="106"/>
      <c r="R328" s="107"/>
      <c r="S328" s="107"/>
      <c r="T328" s="106"/>
      <c r="U328" s="106"/>
      <c r="V328" s="108">
        <f t="shared" si="15"/>
        <v>0</v>
      </c>
      <c r="W328" s="103">
        <f t="shared" si="16"/>
        <v>0</v>
      </c>
      <c r="X328" s="36" t="str">
        <f t="shared" si="17"/>
        <v>OK</v>
      </c>
    </row>
    <row r="329" spans="1:24" ht="18" customHeight="1">
      <c r="A329" s="6"/>
      <c r="B329" s="102">
        <f>SUMIF(Atividade_Pessoal_Auxílio!$A:$A,'Programa de Metas 2021-2024'!$A329,Atividade_Pessoal_Auxílio!$G:$G)+SUMIF(Projeto!$A:$A,'Programa de Metas 2021-2024'!$A329,Projeto!$G:$G)</f>
        <v>0</v>
      </c>
      <c r="C329" s="106"/>
      <c r="D329" s="106"/>
      <c r="E329" s="106"/>
      <c r="F329" s="106"/>
      <c r="G329" s="106"/>
      <c r="H329" s="106"/>
      <c r="I329" s="106"/>
      <c r="J329" s="106"/>
      <c r="K329" s="106"/>
      <c r="L329" s="106"/>
      <c r="M329" s="106"/>
      <c r="N329" s="106"/>
      <c r="O329" s="106"/>
      <c r="P329" s="106"/>
      <c r="Q329" s="106"/>
      <c r="R329" s="107"/>
      <c r="S329" s="107"/>
      <c r="T329" s="106"/>
      <c r="U329" s="106"/>
      <c r="V329" s="108">
        <f t="shared" si="15"/>
        <v>0</v>
      </c>
      <c r="W329" s="103">
        <f t="shared" si="16"/>
        <v>0</v>
      </c>
      <c r="X329" s="36" t="str">
        <f t="shared" si="17"/>
        <v>OK</v>
      </c>
    </row>
    <row r="330" spans="1:24" ht="18" customHeight="1">
      <c r="A330" s="6"/>
      <c r="B330" s="102">
        <f>SUMIF(Atividade_Pessoal_Auxílio!$A:$A,'Programa de Metas 2021-2024'!$A330,Atividade_Pessoal_Auxílio!$G:$G)+SUMIF(Projeto!$A:$A,'Programa de Metas 2021-2024'!$A330,Projeto!$G:$G)</f>
        <v>0</v>
      </c>
      <c r="C330" s="106"/>
      <c r="D330" s="106"/>
      <c r="E330" s="106"/>
      <c r="F330" s="106"/>
      <c r="G330" s="106"/>
      <c r="H330" s="106"/>
      <c r="I330" s="106"/>
      <c r="J330" s="106"/>
      <c r="K330" s="106"/>
      <c r="L330" s="106"/>
      <c r="M330" s="106"/>
      <c r="N330" s="106"/>
      <c r="O330" s="106"/>
      <c r="P330" s="106"/>
      <c r="Q330" s="106"/>
      <c r="R330" s="107"/>
      <c r="S330" s="107"/>
      <c r="T330" s="106"/>
      <c r="U330" s="106"/>
      <c r="V330" s="108">
        <f t="shared" si="15"/>
        <v>0</v>
      </c>
      <c r="W330" s="103">
        <f t="shared" si="16"/>
        <v>0</v>
      </c>
      <c r="X330" s="36" t="str">
        <f t="shared" si="17"/>
        <v>OK</v>
      </c>
    </row>
    <row r="331" spans="1:24" ht="18" customHeight="1">
      <c r="A331" s="6"/>
      <c r="B331" s="102">
        <f>SUMIF(Atividade_Pessoal_Auxílio!$A:$A,'Programa de Metas 2021-2024'!$A331,Atividade_Pessoal_Auxílio!$G:$G)+SUMIF(Projeto!$A:$A,'Programa de Metas 2021-2024'!$A331,Projeto!$G:$G)</f>
        <v>0</v>
      </c>
      <c r="C331" s="106"/>
      <c r="D331" s="106"/>
      <c r="E331" s="106"/>
      <c r="F331" s="106"/>
      <c r="G331" s="106"/>
      <c r="H331" s="106"/>
      <c r="I331" s="106"/>
      <c r="J331" s="106"/>
      <c r="K331" s="106"/>
      <c r="L331" s="106"/>
      <c r="M331" s="106"/>
      <c r="N331" s="106"/>
      <c r="O331" s="106"/>
      <c r="P331" s="106"/>
      <c r="Q331" s="106"/>
      <c r="R331" s="107"/>
      <c r="S331" s="107"/>
      <c r="T331" s="106"/>
      <c r="U331" s="106"/>
      <c r="V331" s="108">
        <f t="shared" si="15"/>
        <v>0</v>
      </c>
      <c r="W331" s="103">
        <f t="shared" si="16"/>
        <v>0</v>
      </c>
      <c r="X331" s="36" t="str">
        <f t="shared" si="17"/>
        <v>OK</v>
      </c>
    </row>
    <row r="332" spans="1:24" ht="18" customHeight="1">
      <c r="A332" s="6"/>
      <c r="B332" s="102">
        <f>SUMIF(Atividade_Pessoal_Auxílio!$A:$A,'Programa de Metas 2021-2024'!$A332,Atividade_Pessoal_Auxílio!$G:$G)+SUMIF(Projeto!$A:$A,'Programa de Metas 2021-2024'!$A332,Projeto!$G:$G)</f>
        <v>0</v>
      </c>
      <c r="C332" s="106"/>
      <c r="D332" s="106"/>
      <c r="E332" s="106"/>
      <c r="F332" s="106"/>
      <c r="G332" s="106"/>
      <c r="H332" s="106"/>
      <c r="I332" s="106"/>
      <c r="J332" s="106"/>
      <c r="K332" s="106"/>
      <c r="L332" s="106"/>
      <c r="M332" s="106"/>
      <c r="N332" s="106"/>
      <c r="O332" s="106"/>
      <c r="P332" s="106"/>
      <c r="Q332" s="106"/>
      <c r="R332" s="107"/>
      <c r="S332" s="107"/>
      <c r="T332" s="106"/>
      <c r="U332" s="106"/>
      <c r="V332" s="108">
        <f t="shared" si="15"/>
        <v>0</v>
      </c>
      <c r="W332" s="103">
        <f t="shared" si="16"/>
        <v>0</v>
      </c>
      <c r="X332" s="36" t="str">
        <f t="shared" si="17"/>
        <v>OK</v>
      </c>
    </row>
    <row r="333" spans="1:24" ht="18" customHeight="1">
      <c r="A333" s="6"/>
      <c r="B333" s="102">
        <f>SUMIF(Atividade_Pessoal_Auxílio!$A:$A,'Programa de Metas 2021-2024'!$A333,Atividade_Pessoal_Auxílio!$G:$G)+SUMIF(Projeto!$A:$A,'Programa de Metas 2021-2024'!$A333,Projeto!$G:$G)</f>
        <v>0</v>
      </c>
      <c r="C333" s="106"/>
      <c r="D333" s="106"/>
      <c r="E333" s="106"/>
      <c r="F333" s="106"/>
      <c r="G333" s="106"/>
      <c r="H333" s="106"/>
      <c r="I333" s="106"/>
      <c r="J333" s="106"/>
      <c r="K333" s="106"/>
      <c r="L333" s="106"/>
      <c r="M333" s="106"/>
      <c r="N333" s="106"/>
      <c r="O333" s="106"/>
      <c r="P333" s="106"/>
      <c r="Q333" s="106"/>
      <c r="R333" s="107"/>
      <c r="S333" s="107"/>
      <c r="T333" s="106"/>
      <c r="U333" s="106"/>
      <c r="V333" s="108">
        <f t="shared" si="15"/>
        <v>0</v>
      </c>
      <c r="W333" s="103">
        <f t="shared" si="16"/>
        <v>0</v>
      </c>
      <c r="X333" s="36" t="str">
        <f t="shared" si="17"/>
        <v>OK</v>
      </c>
    </row>
    <row r="334" spans="1:24" ht="18" customHeight="1">
      <c r="A334" s="6"/>
      <c r="B334" s="102">
        <f>SUMIF(Atividade_Pessoal_Auxílio!$A:$A,'Programa de Metas 2021-2024'!$A334,Atividade_Pessoal_Auxílio!$G:$G)+SUMIF(Projeto!$A:$A,'Programa de Metas 2021-2024'!$A334,Projeto!$G:$G)</f>
        <v>0</v>
      </c>
      <c r="C334" s="106"/>
      <c r="D334" s="106"/>
      <c r="E334" s="106"/>
      <c r="F334" s="106"/>
      <c r="G334" s="106"/>
      <c r="H334" s="106"/>
      <c r="I334" s="106"/>
      <c r="J334" s="106"/>
      <c r="K334" s="106"/>
      <c r="L334" s="106"/>
      <c r="M334" s="106"/>
      <c r="N334" s="106"/>
      <c r="O334" s="106"/>
      <c r="P334" s="106"/>
      <c r="Q334" s="106"/>
      <c r="R334" s="107"/>
      <c r="S334" s="107"/>
      <c r="T334" s="106"/>
      <c r="U334" s="106"/>
      <c r="V334" s="108">
        <f t="shared" si="15"/>
        <v>0</v>
      </c>
      <c r="W334" s="103">
        <f t="shared" si="16"/>
        <v>0</v>
      </c>
      <c r="X334" s="36" t="str">
        <f t="shared" si="17"/>
        <v>OK</v>
      </c>
    </row>
    <row r="335" spans="1:24" ht="18" customHeight="1">
      <c r="A335" s="6"/>
      <c r="B335" s="102">
        <f>SUMIF(Atividade_Pessoal_Auxílio!$A:$A,'Programa de Metas 2021-2024'!$A335,Atividade_Pessoal_Auxílio!$G:$G)+SUMIF(Projeto!$A:$A,'Programa de Metas 2021-2024'!$A335,Projeto!$G:$G)</f>
        <v>0</v>
      </c>
      <c r="C335" s="106"/>
      <c r="D335" s="106"/>
      <c r="E335" s="106"/>
      <c r="F335" s="106"/>
      <c r="G335" s="106"/>
      <c r="H335" s="106"/>
      <c r="I335" s="106"/>
      <c r="J335" s="106"/>
      <c r="K335" s="106"/>
      <c r="L335" s="106"/>
      <c r="M335" s="106"/>
      <c r="N335" s="106"/>
      <c r="O335" s="106"/>
      <c r="P335" s="106"/>
      <c r="Q335" s="106"/>
      <c r="R335" s="107"/>
      <c r="S335" s="107"/>
      <c r="T335" s="106"/>
      <c r="U335" s="106"/>
      <c r="V335" s="108">
        <f t="shared" si="15"/>
        <v>0</v>
      </c>
      <c r="W335" s="103">
        <f t="shared" si="16"/>
        <v>0</v>
      </c>
      <c r="X335" s="36" t="str">
        <f t="shared" si="17"/>
        <v>OK</v>
      </c>
    </row>
    <row r="336" spans="1:24" ht="18" customHeight="1">
      <c r="A336" s="6"/>
      <c r="B336" s="102">
        <f>SUMIF(Atividade_Pessoal_Auxílio!$A:$A,'Programa de Metas 2021-2024'!$A336,Atividade_Pessoal_Auxílio!$G:$G)+SUMIF(Projeto!$A:$A,'Programa de Metas 2021-2024'!$A336,Projeto!$G:$G)</f>
        <v>0</v>
      </c>
      <c r="C336" s="106"/>
      <c r="D336" s="106"/>
      <c r="E336" s="106"/>
      <c r="F336" s="106"/>
      <c r="G336" s="106"/>
      <c r="H336" s="106"/>
      <c r="I336" s="106"/>
      <c r="J336" s="106"/>
      <c r="K336" s="106"/>
      <c r="L336" s="106"/>
      <c r="M336" s="106"/>
      <c r="N336" s="106"/>
      <c r="O336" s="106"/>
      <c r="P336" s="106"/>
      <c r="Q336" s="106"/>
      <c r="R336" s="107"/>
      <c r="S336" s="107"/>
      <c r="T336" s="106"/>
      <c r="U336" s="106"/>
      <c r="V336" s="108">
        <f t="shared" si="15"/>
        <v>0</v>
      </c>
      <c r="W336" s="103">
        <f t="shared" si="16"/>
        <v>0</v>
      </c>
      <c r="X336" s="36" t="str">
        <f t="shared" si="17"/>
        <v>OK</v>
      </c>
    </row>
    <row r="337" spans="1:24" ht="18" customHeight="1">
      <c r="A337" s="6"/>
      <c r="B337" s="102">
        <f>SUMIF(Atividade_Pessoal_Auxílio!$A:$A,'Programa de Metas 2021-2024'!$A337,Atividade_Pessoal_Auxílio!$G:$G)+SUMIF(Projeto!$A:$A,'Programa de Metas 2021-2024'!$A337,Projeto!$G:$G)</f>
        <v>0</v>
      </c>
      <c r="C337" s="106"/>
      <c r="D337" s="106"/>
      <c r="E337" s="106"/>
      <c r="F337" s="106"/>
      <c r="G337" s="106"/>
      <c r="H337" s="106"/>
      <c r="I337" s="106"/>
      <c r="J337" s="106"/>
      <c r="K337" s="106"/>
      <c r="L337" s="106"/>
      <c r="M337" s="106"/>
      <c r="N337" s="106"/>
      <c r="O337" s="106"/>
      <c r="P337" s="106"/>
      <c r="Q337" s="106"/>
      <c r="R337" s="107"/>
      <c r="S337" s="107"/>
      <c r="T337" s="106"/>
      <c r="U337" s="106"/>
      <c r="V337" s="108">
        <f t="shared" si="15"/>
        <v>0</v>
      </c>
      <c r="W337" s="103">
        <f t="shared" si="16"/>
        <v>0</v>
      </c>
      <c r="X337" s="36" t="str">
        <f t="shared" si="17"/>
        <v>OK</v>
      </c>
    </row>
    <row r="338" spans="1:24" ht="18" customHeight="1">
      <c r="A338" s="6"/>
      <c r="B338" s="102">
        <f>SUMIF(Atividade_Pessoal_Auxílio!$A:$A,'Programa de Metas 2021-2024'!$A338,Atividade_Pessoal_Auxílio!$G:$G)+SUMIF(Projeto!$A:$A,'Programa de Metas 2021-2024'!$A338,Projeto!$G:$G)</f>
        <v>0</v>
      </c>
      <c r="C338" s="106"/>
      <c r="D338" s="106"/>
      <c r="E338" s="106"/>
      <c r="F338" s="106"/>
      <c r="G338" s="106"/>
      <c r="H338" s="106"/>
      <c r="I338" s="106"/>
      <c r="J338" s="106"/>
      <c r="K338" s="106"/>
      <c r="L338" s="106"/>
      <c r="M338" s="106"/>
      <c r="N338" s="106"/>
      <c r="O338" s="106"/>
      <c r="P338" s="106"/>
      <c r="Q338" s="106"/>
      <c r="R338" s="107"/>
      <c r="S338" s="107"/>
      <c r="T338" s="106"/>
      <c r="U338" s="106"/>
      <c r="V338" s="108">
        <f t="shared" si="15"/>
        <v>0</v>
      </c>
      <c r="W338" s="103">
        <f t="shared" si="16"/>
        <v>0</v>
      </c>
      <c r="X338" s="36" t="str">
        <f t="shared" si="17"/>
        <v>OK</v>
      </c>
    </row>
    <row r="339" spans="1:24" ht="18" customHeight="1">
      <c r="A339" s="6"/>
      <c r="B339" s="102">
        <f>SUMIF(Atividade_Pessoal_Auxílio!$A:$A,'Programa de Metas 2021-2024'!$A339,Atividade_Pessoal_Auxílio!$G:$G)+SUMIF(Projeto!$A:$A,'Programa de Metas 2021-2024'!$A339,Projeto!$G:$G)</f>
        <v>0</v>
      </c>
      <c r="C339" s="106"/>
      <c r="D339" s="106"/>
      <c r="E339" s="106"/>
      <c r="F339" s="106"/>
      <c r="G339" s="106"/>
      <c r="H339" s="106"/>
      <c r="I339" s="106"/>
      <c r="J339" s="106"/>
      <c r="K339" s="106"/>
      <c r="L339" s="106"/>
      <c r="M339" s="106"/>
      <c r="N339" s="106"/>
      <c r="O339" s="106"/>
      <c r="P339" s="106"/>
      <c r="Q339" s="106"/>
      <c r="R339" s="107"/>
      <c r="S339" s="107"/>
      <c r="T339" s="106"/>
      <c r="U339" s="106"/>
      <c r="V339" s="108">
        <f t="shared" si="15"/>
        <v>0</v>
      </c>
      <c r="W339" s="103">
        <f t="shared" si="16"/>
        <v>0</v>
      </c>
      <c r="X339" s="36" t="str">
        <f t="shared" si="17"/>
        <v>OK</v>
      </c>
    </row>
    <row r="340" spans="1:24" ht="18" customHeight="1">
      <c r="A340" s="6"/>
      <c r="B340" s="102">
        <f>SUMIF(Atividade_Pessoal_Auxílio!$A:$A,'Programa de Metas 2021-2024'!$A340,Atividade_Pessoal_Auxílio!$G:$G)+SUMIF(Projeto!$A:$A,'Programa de Metas 2021-2024'!$A340,Projeto!$G:$G)</f>
        <v>0</v>
      </c>
      <c r="C340" s="106"/>
      <c r="D340" s="106"/>
      <c r="E340" s="106"/>
      <c r="F340" s="106"/>
      <c r="G340" s="106"/>
      <c r="H340" s="106"/>
      <c r="I340" s="106"/>
      <c r="J340" s="106"/>
      <c r="K340" s="106"/>
      <c r="L340" s="106"/>
      <c r="M340" s="106"/>
      <c r="N340" s="106"/>
      <c r="O340" s="106"/>
      <c r="P340" s="106"/>
      <c r="Q340" s="106"/>
      <c r="R340" s="107"/>
      <c r="S340" s="107"/>
      <c r="T340" s="106"/>
      <c r="U340" s="106"/>
      <c r="V340" s="108">
        <f t="shared" si="15"/>
        <v>0</v>
      </c>
      <c r="W340" s="103">
        <f t="shared" si="16"/>
        <v>0</v>
      </c>
      <c r="X340" s="36" t="str">
        <f t="shared" si="17"/>
        <v>OK</v>
      </c>
    </row>
    <row r="341" spans="1:24" ht="18" customHeight="1">
      <c r="A341" s="6"/>
      <c r="B341" s="102">
        <f>SUMIF(Atividade_Pessoal_Auxílio!$A:$A,'Programa de Metas 2021-2024'!$A341,Atividade_Pessoal_Auxílio!$G:$G)+SUMIF(Projeto!$A:$A,'Programa de Metas 2021-2024'!$A341,Projeto!$G:$G)</f>
        <v>0</v>
      </c>
      <c r="C341" s="106"/>
      <c r="D341" s="106"/>
      <c r="E341" s="106"/>
      <c r="F341" s="106"/>
      <c r="G341" s="106"/>
      <c r="H341" s="106"/>
      <c r="I341" s="106"/>
      <c r="J341" s="106"/>
      <c r="K341" s="106"/>
      <c r="L341" s="106"/>
      <c r="M341" s="106"/>
      <c r="N341" s="106"/>
      <c r="O341" s="106"/>
      <c r="P341" s="106"/>
      <c r="Q341" s="106"/>
      <c r="R341" s="107"/>
      <c r="S341" s="107"/>
      <c r="T341" s="106"/>
      <c r="U341" s="106"/>
      <c r="V341" s="108">
        <f t="shared" si="15"/>
        <v>0</v>
      </c>
      <c r="W341" s="103">
        <f t="shared" si="16"/>
        <v>0</v>
      </c>
      <c r="X341" s="36" t="str">
        <f t="shared" si="17"/>
        <v>OK</v>
      </c>
    </row>
    <row r="342" spans="1:24" ht="18" customHeight="1">
      <c r="A342" s="6"/>
      <c r="B342" s="102">
        <f>SUMIF(Atividade_Pessoal_Auxílio!$A:$A,'Programa de Metas 2021-2024'!$A342,Atividade_Pessoal_Auxílio!$G:$G)+SUMIF(Projeto!$A:$A,'Programa de Metas 2021-2024'!$A342,Projeto!$G:$G)</f>
        <v>0</v>
      </c>
      <c r="C342" s="106"/>
      <c r="D342" s="106"/>
      <c r="E342" s="106"/>
      <c r="F342" s="106"/>
      <c r="G342" s="106"/>
      <c r="H342" s="106"/>
      <c r="I342" s="106"/>
      <c r="J342" s="106"/>
      <c r="K342" s="106"/>
      <c r="L342" s="106"/>
      <c r="M342" s="106"/>
      <c r="N342" s="106"/>
      <c r="O342" s="106"/>
      <c r="P342" s="106"/>
      <c r="Q342" s="106"/>
      <c r="R342" s="107"/>
      <c r="S342" s="107"/>
      <c r="T342" s="106"/>
      <c r="U342" s="106"/>
      <c r="V342" s="108">
        <f t="shared" si="15"/>
        <v>0</v>
      </c>
      <c r="W342" s="103">
        <f t="shared" si="16"/>
        <v>0</v>
      </c>
      <c r="X342" s="36" t="str">
        <f t="shared" si="17"/>
        <v>OK</v>
      </c>
    </row>
    <row r="343" spans="1:24" ht="18" customHeight="1">
      <c r="A343" s="6"/>
      <c r="B343" s="102">
        <f>SUMIF(Atividade_Pessoal_Auxílio!$A:$A,'Programa de Metas 2021-2024'!$A343,Atividade_Pessoal_Auxílio!$G:$G)+SUMIF(Projeto!$A:$A,'Programa de Metas 2021-2024'!$A343,Projeto!$G:$G)</f>
        <v>0</v>
      </c>
      <c r="C343" s="106"/>
      <c r="D343" s="106"/>
      <c r="E343" s="106"/>
      <c r="F343" s="106"/>
      <c r="G343" s="106"/>
      <c r="H343" s="106"/>
      <c r="I343" s="106"/>
      <c r="J343" s="106"/>
      <c r="K343" s="106"/>
      <c r="L343" s="106"/>
      <c r="M343" s="106"/>
      <c r="N343" s="106"/>
      <c r="O343" s="106"/>
      <c r="P343" s="106"/>
      <c r="Q343" s="106"/>
      <c r="R343" s="107"/>
      <c r="S343" s="107"/>
      <c r="T343" s="106"/>
      <c r="U343" s="106"/>
      <c r="V343" s="108">
        <f t="shared" si="15"/>
        <v>0</v>
      </c>
      <c r="W343" s="103">
        <f t="shared" si="16"/>
        <v>0</v>
      </c>
      <c r="X343" s="36" t="str">
        <f t="shared" si="17"/>
        <v>OK</v>
      </c>
    </row>
    <row r="344" spans="1:24" ht="18" customHeight="1">
      <c r="A344" s="6"/>
      <c r="B344" s="102">
        <f>SUMIF(Atividade_Pessoal_Auxílio!$A:$A,'Programa de Metas 2021-2024'!$A344,Atividade_Pessoal_Auxílio!$G:$G)+SUMIF(Projeto!$A:$A,'Programa de Metas 2021-2024'!$A344,Projeto!$G:$G)</f>
        <v>0</v>
      </c>
      <c r="C344" s="106"/>
      <c r="D344" s="106"/>
      <c r="E344" s="106"/>
      <c r="F344" s="106"/>
      <c r="G344" s="106"/>
      <c r="H344" s="106"/>
      <c r="I344" s="106"/>
      <c r="J344" s="106"/>
      <c r="K344" s="106"/>
      <c r="L344" s="106"/>
      <c r="M344" s="106"/>
      <c r="N344" s="106"/>
      <c r="O344" s="106"/>
      <c r="P344" s="106"/>
      <c r="Q344" s="106"/>
      <c r="R344" s="107"/>
      <c r="S344" s="107"/>
      <c r="T344" s="106"/>
      <c r="U344" s="106"/>
      <c r="V344" s="108">
        <f t="shared" si="15"/>
        <v>0</v>
      </c>
      <c r="W344" s="103">
        <f t="shared" si="16"/>
        <v>0</v>
      </c>
      <c r="X344" s="36" t="str">
        <f t="shared" si="17"/>
        <v>OK</v>
      </c>
    </row>
    <row r="345" spans="1:24" ht="18" customHeight="1">
      <c r="A345" s="6"/>
      <c r="B345" s="102">
        <f>SUMIF(Atividade_Pessoal_Auxílio!$A:$A,'Programa de Metas 2021-2024'!$A345,Atividade_Pessoal_Auxílio!$G:$G)+SUMIF(Projeto!$A:$A,'Programa de Metas 2021-2024'!$A345,Projeto!$G:$G)</f>
        <v>0</v>
      </c>
      <c r="C345" s="106"/>
      <c r="D345" s="106"/>
      <c r="E345" s="106"/>
      <c r="F345" s="106"/>
      <c r="G345" s="106"/>
      <c r="H345" s="106"/>
      <c r="I345" s="106"/>
      <c r="J345" s="106"/>
      <c r="K345" s="106"/>
      <c r="L345" s="106"/>
      <c r="M345" s="106"/>
      <c r="N345" s="106"/>
      <c r="O345" s="106"/>
      <c r="P345" s="106"/>
      <c r="Q345" s="106"/>
      <c r="R345" s="107"/>
      <c r="S345" s="107"/>
      <c r="T345" s="106"/>
      <c r="U345" s="106"/>
      <c r="V345" s="108">
        <f t="shared" si="15"/>
        <v>0</v>
      </c>
      <c r="W345" s="103">
        <f t="shared" si="16"/>
        <v>0</v>
      </c>
      <c r="X345" s="36" t="str">
        <f t="shared" si="17"/>
        <v>OK</v>
      </c>
    </row>
    <row r="346" spans="1:24" ht="18" customHeight="1">
      <c r="A346" s="6"/>
      <c r="B346" s="102">
        <f>SUMIF(Atividade_Pessoal_Auxílio!$A:$A,'Programa de Metas 2021-2024'!$A346,Atividade_Pessoal_Auxílio!$G:$G)+SUMIF(Projeto!$A:$A,'Programa de Metas 2021-2024'!$A346,Projeto!$G:$G)</f>
        <v>0</v>
      </c>
      <c r="C346" s="106"/>
      <c r="D346" s="106"/>
      <c r="E346" s="106"/>
      <c r="F346" s="106"/>
      <c r="G346" s="106"/>
      <c r="H346" s="106"/>
      <c r="I346" s="106"/>
      <c r="J346" s="106"/>
      <c r="K346" s="106"/>
      <c r="L346" s="106"/>
      <c r="M346" s="106"/>
      <c r="N346" s="106"/>
      <c r="O346" s="106"/>
      <c r="P346" s="106"/>
      <c r="Q346" s="106"/>
      <c r="R346" s="107"/>
      <c r="S346" s="107"/>
      <c r="T346" s="106"/>
      <c r="U346" s="106"/>
      <c r="V346" s="108">
        <f t="shared" si="15"/>
        <v>0</v>
      </c>
      <c r="W346" s="103">
        <f t="shared" si="16"/>
        <v>0</v>
      </c>
      <c r="X346" s="36" t="str">
        <f t="shared" si="17"/>
        <v>OK</v>
      </c>
    </row>
    <row r="347" spans="1:24" ht="18" customHeight="1">
      <c r="A347" s="6"/>
      <c r="B347" s="102">
        <f>SUMIF(Atividade_Pessoal_Auxílio!$A:$A,'Programa de Metas 2021-2024'!$A347,Atividade_Pessoal_Auxílio!$G:$G)+SUMIF(Projeto!$A:$A,'Programa de Metas 2021-2024'!$A347,Projeto!$G:$G)</f>
        <v>0</v>
      </c>
      <c r="C347" s="106"/>
      <c r="D347" s="106"/>
      <c r="E347" s="106"/>
      <c r="F347" s="106"/>
      <c r="G347" s="106"/>
      <c r="H347" s="106"/>
      <c r="I347" s="106"/>
      <c r="J347" s="106"/>
      <c r="K347" s="106"/>
      <c r="L347" s="106"/>
      <c r="M347" s="106"/>
      <c r="N347" s="106"/>
      <c r="O347" s="106"/>
      <c r="P347" s="106"/>
      <c r="Q347" s="106"/>
      <c r="R347" s="107"/>
      <c r="S347" s="107"/>
      <c r="T347" s="106"/>
      <c r="U347" s="106"/>
      <c r="V347" s="108">
        <f t="shared" si="15"/>
        <v>0</v>
      </c>
      <c r="W347" s="103">
        <f t="shared" si="16"/>
        <v>0</v>
      </c>
      <c r="X347" s="36" t="str">
        <f t="shared" si="17"/>
        <v>OK</v>
      </c>
    </row>
    <row r="348" spans="1:24" ht="18" customHeight="1">
      <c r="A348" s="6"/>
      <c r="B348" s="102">
        <f>SUMIF(Atividade_Pessoal_Auxílio!$A:$A,'Programa de Metas 2021-2024'!$A348,Atividade_Pessoal_Auxílio!$G:$G)+SUMIF(Projeto!$A:$A,'Programa de Metas 2021-2024'!$A348,Projeto!$G:$G)</f>
        <v>0</v>
      </c>
      <c r="C348" s="106"/>
      <c r="D348" s="106"/>
      <c r="E348" s="106"/>
      <c r="F348" s="106"/>
      <c r="G348" s="106"/>
      <c r="H348" s="106"/>
      <c r="I348" s="106"/>
      <c r="J348" s="106"/>
      <c r="K348" s="106"/>
      <c r="L348" s="106"/>
      <c r="M348" s="106"/>
      <c r="N348" s="106"/>
      <c r="O348" s="106"/>
      <c r="P348" s="106"/>
      <c r="Q348" s="106"/>
      <c r="R348" s="107"/>
      <c r="S348" s="107"/>
      <c r="T348" s="106"/>
      <c r="U348" s="106"/>
      <c r="V348" s="108">
        <f t="shared" si="15"/>
        <v>0</v>
      </c>
      <c r="W348" s="103">
        <f t="shared" si="16"/>
        <v>0</v>
      </c>
      <c r="X348" s="36" t="str">
        <f t="shared" si="17"/>
        <v>OK</v>
      </c>
    </row>
    <row r="349" spans="1:24" ht="18" customHeight="1">
      <c r="A349" s="6"/>
      <c r="B349" s="102">
        <f>SUMIF(Atividade_Pessoal_Auxílio!$A:$A,'Programa de Metas 2021-2024'!$A349,Atividade_Pessoal_Auxílio!$G:$G)+SUMIF(Projeto!$A:$A,'Programa de Metas 2021-2024'!$A349,Projeto!$G:$G)</f>
        <v>0</v>
      </c>
      <c r="C349" s="106"/>
      <c r="D349" s="106"/>
      <c r="E349" s="106"/>
      <c r="F349" s="106"/>
      <c r="G349" s="106"/>
      <c r="H349" s="106"/>
      <c r="I349" s="106"/>
      <c r="J349" s="106"/>
      <c r="K349" s="106"/>
      <c r="L349" s="106"/>
      <c r="M349" s="106"/>
      <c r="N349" s="106"/>
      <c r="O349" s="106"/>
      <c r="P349" s="106"/>
      <c r="Q349" s="106"/>
      <c r="R349" s="107"/>
      <c r="S349" s="107"/>
      <c r="T349" s="106"/>
      <c r="U349" s="106"/>
      <c r="V349" s="108">
        <f t="shared" si="15"/>
        <v>0</v>
      </c>
      <c r="W349" s="103">
        <f t="shared" si="16"/>
        <v>0</v>
      </c>
      <c r="X349" s="36" t="str">
        <f t="shared" si="17"/>
        <v>OK</v>
      </c>
    </row>
    <row r="350" spans="1:24" ht="18" customHeight="1">
      <c r="A350" s="6"/>
      <c r="B350" s="102">
        <f>SUMIF(Atividade_Pessoal_Auxílio!$A:$A,'Programa de Metas 2021-2024'!$A350,Atividade_Pessoal_Auxílio!$G:$G)+SUMIF(Projeto!$A:$A,'Programa de Metas 2021-2024'!$A350,Projeto!$G:$G)</f>
        <v>0</v>
      </c>
      <c r="C350" s="106"/>
      <c r="D350" s="106"/>
      <c r="E350" s="106"/>
      <c r="F350" s="106"/>
      <c r="G350" s="106"/>
      <c r="H350" s="106"/>
      <c r="I350" s="106"/>
      <c r="J350" s="106"/>
      <c r="K350" s="106"/>
      <c r="L350" s="106"/>
      <c r="M350" s="106"/>
      <c r="N350" s="106"/>
      <c r="O350" s="106"/>
      <c r="P350" s="106"/>
      <c r="Q350" s="106"/>
      <c r="R350" s="107"/>
      <c r="S350" s="107"/>
      <c r="T350" s="106"/>
      <c r="U350" s="106"/>
      <c r="V350" s="108">
        <f t="shared" si="15"/>
        <v>0</v>
      </c>
      <c r="W350" s="103">
        <f t="shared" si="16"/>
        <v>0</v>
      </c>
      <c r="X350" s="36" t="str">
        <f t="shared" si="17"/>
        <v>OK</v>
      </c>
    </row>
    <row r="351" spans="1:24" ht="18" customHeight="1">
      <c r="A351" s="6"/>
      <c r="B351" s="102">
        <f>SUMIF(Atividade_Pessoal_Auxílio!$A:$A,'Programa de Metas 2021-2024'!$A351,Atividade_Pessoal_Auxílio!$G:$G)+SUMIF(Projeto!$A:$A,'Programa de Metas 2021-2024'!$A351,Projeto!$G:$G)</f>
        <v>0</v>
      </c>
      <c r="C351" s="106"/>
      <c r="D351" s="106"/>
      <c r="E351" s="106"/>
      <c r="F351" s="106"/>
      <c r="G351" s="106"/>
      <c r="H351" s="106"/>
      <c r="I351" s="106"/>
      <c r="J351" s="106"/>
      <c r="K351" s="106"/>
      <c r="L351" s="106"/>
      <c r="M351" s="106"/>
      <c r="N351" s="106"/>
      <c r="O351" s="106"/>
      <c r="P351" s="106"/>
      <c r="Q351" s="106"/>
      <c r="R351" s="107"/>
      <c r="S351" s="107"/>
      <c r="T351" s="106"/>
      <c r="U351" s="106"/>
      <c r="V351" s="108">
        <f t="shared" si="15"/>
        <v>0</v>
      </c>
      <c r="W351" s="103">
        <f t="shared" si="16"/>
        <v>0</v>
      </c>
      <c r="X351" s="36" t="str">
        <f t="shared" si="17"/>
        <v>OK</v>
      </c>
    </row>
    <row r="352" spans="1:24" ht="18" customHeight="1">
      <c r="A352" s="6"/>
      <c r="B352" s="102">
        <f>SUMIF(Atividade_Pessoal_Auxílio!$A:$A,'Programa de Metas 2021-2024'!$A352,Atividade_Pessoal_Auxílio!$G:$G)+SUMIF(Projeto!$A:$A,'Programa de Metas 2021-2024'!$A352,Projeto!$G:$G)</f>
        <v>0</v>
      </c>
      <c r="C352" s="106"/>
      <c r="D352" s="106"/>
      <c r="E352" s="106"/>
      <c r="F352" s="106"/>
      <c r="G352" s="106"/>
      <c r="H352" s="106"/>
      <c r="I352" s="106"/>
      <c r="J352" s="106"/>
      <c r="K352" s="106"/>
      <c r="L352" s="106"/>
      <c r="M352" s="106"/>
      <c r="N352" s="106"/>
      <c r="O352" s="106"/>
      <c r="P352" s="106"/>
      <c r="Q352" s="106"/>
      <c r="R352" s="107"/>
      <c r="S352" s="107"/>
      <c r="T352" s="106"/>
      <c r="U352" s="106"/>
      <c r="V352" s="108">
        <f t="shared" si="15"/>
        <v>0</v>
      </c>
      <c r="W352" s="103">
        <f t="shared" si="16"/>
        <v>0</v>
      </c>
      <c r="X352" s="36" t="str">
        <f t="shared" si="17"/>
        <v>OK</v>
      </c>
    </row>
    <row r="353" spans="1:24" ht="18" customHeight="1">
      <c r="A353" s="6"/>
      <c r="B353" s="102">
        <f>SUMIF(Atividade_Pessoal_Auxílio!$A:$A,'Programa de Metas 2021-2024'!$A353,Atividade_Pessoal_Auxílio!$G:$G)+SUMIF(Projeto!$A:$A,'Programa de Metas 2021-2024'!$A353,Projeto!$G:$G)</f>
        <v>0</v>
      </c>
      <c r="C353" s="106"/>
      <c r="D353" s="106"/>
      <c r="E353" s="106"/>
      <c r="F353" s="106"/>
      <c r="G353" s="106"/>
      <c r="H353" s="106"/>
      <c r="I353" s="106"/>
      <c r="J353" s="106"/>
      <c r="K353" s="106"/>
      <c r="L353" s="106"/>
      <c r="M353" s="106"/>
      <c r="N353" s="106"/>
      <c r="O353" s="106"/>
      <c r="P353" s="106"/>
      <c r="Q353" s="106"/>
      <c r="R353" s="107"/>
      <c r="S353" s="107"/>
      <c r="T353" s="106"/>
      <c r="U353" s="106"/>
      <c r="V353" s="108">
        <f t="shared" si="15"/>
        <v>0</v>
      </c>
      <c r="W353" s="103">
        <f t="shared" si="16"/>
        <v>0</v>
      </c>
      <c r="X353" s="36" t="str">
        <f t="shared" si="17"/>
        <v>OK</v>
      </c>
    </row>
    <row r="354" spans="1:24" ht="18" customHeight="1">
      <c r="A354" s="6"/>
      <c r="B354" s="102">
        <f>SUMIF(Atividade_Pessoal_Auxílio!$A:$A,'Programa de Metas 2021-2024'!$A354,Atividade_Pessoal_Auxílio!$G:$G)+SUMIF(Projeto!$A:$A,'Programa de Metas 2021-2024'!$A354,Projeto!$G:$G)</f>
        <v>0</v>
      </c>
      <c r="C354" s="106"/>
      <c r="D354" s="106"/>
      <c r="E354" s="106"/>
      <c r="F354" s="106"/>
      <c r="G354" s="106"/>
      <c r="H354" s="106"/>
      <c r="I354" s="106"/>
      <c r="J354" s="106"/>
      <c r="K354" s="106"/>
      <c r="L354" s="106"/>
      <c r="M354" s="106"/>
      <c r="N354" s="106"/>
      <c r="O354" s="106"/>
      <c r="P354" s="106"/>
      <c r="Q354" s="106"/>
      <c r="R354" s="107"/>
      <c r="S354" s="107"/>
      <c r="T354" s="106"/>
      <c r="U354" s="106"/>
      <c r="V354" s="108">
        <f t="shared" si="15"/>
        <v>0</v>
      </c>
      <c r="W354" s="103">
        <f t="shared" si="16"/>
        <v>0</v>
      </c>
      <c r="X354" s="36" t="str">
        <f t="shared" si="17"/>
        <v>OK</v>
      </c>
    </row>
    <row r="355" spans="1:24" ht="18" customHeight="1">
      <c r="A355" s="6"/>
      <c r="B355" s="102">
        <f>SUMIF(Atividade_Pessoal_Auxílio!$A:$A,'Programa de Metas 2021-2024'!$A355,Atividade_Pessoal_Auxílio!$G:$G)+SUMIF(Projeto!$A:$A,'Programa de Metas 2021-2024'!$A355,Projeto!$G:$G)</f>
        <v>0</v>
      </c>
      <c r="C355" s="106"/>
      <c r="D355" s="106"/>
      <c r="E355" s="106"/>
      <c r="F355" s="106"/>
      <c r="G355" s="106"/>
      <c r="H355" s="106"/>
      <c r="I355" s="106"/>
      <c r="J355" s="106"/>
      <c r="K355" s="106"/>
      <c r="L355" s="106"/>
      <c r="M355" s="106"/>
      <c r="N355" s="106"/>
      <c r="O355" s="106"/>
      <c r="P355" s="106"/>
      <c r="Q355" s="106"/>
      <c r="R355" s="107"/>
      <c r="S355" s="107"/>
      <c r="T355" s="106"/>
      <c r="U355" s="106"/>
      <c r="V355" s="108">
        <f t="shared" si="15"/>
        <v>0</v>
      </c>
      <c r="W355" s="103">
        <f t="shared" si="16"/>
        <v>0</v>
      </c>
      <c r="X355" s="36" t="str">
        <f t="shared" si="17"/>
        <v>OK</v>
      </c>
    </row>
    <row r="356" spans="1:24" ht="18" customHeight="1">
      <c r="A356" s="6"/>
      <c r="B356" s="102">
        <f>SUMIF(Atividade_Pessoal_Auxílio!$A:$A,'Programa de Metas 2021-2024'!$A356,Atividade_Pessoal_Auxílio!$G:$G)+SUMIF(Projeto!$A:$A,'Programa de Metas 2021-2024'!$A356,Projeto!$G:$G)</f>
        <v>0</v>
      </c>
      <c r="C356" s="106"/>
      <c r="D356" s="106"/>
      <c r="E356" s="106"/>
      <c r="F356" s="106"/>
      <c r="G356" s="106"/>
      <c r="H356" s="106"/>
      <c r="I356" s="106"/>
      <c r="J356" s="106"/>
      <c r="K356" s="106"/>
      <c r="L356" s="106"/>
      <c r="M356" s="106"/>
      <c r="N356" s="106"/>
      <c r="O356" s="106"/>
      <c r="P356" s="106"/>
      <c r="Q356" s="106"/>
      <c r="R356" s="107"/>
      <c r="S356" s="107"/>
      <c r="T356" s="106"/>
      <c r="U356" s="106"/>
      <c r="V356" s="108">
        <f t="shared" si="15"/>
        <v>0</v>
      </c>
      <c r="W356" s="103">
        <f t="shared" si="16"/>
        <v>0</v>
      </c>
      <c r="X356" s="36" t="str">
        <f t="shared" si="17"/>
        <v>OK</v>
      </c>
    </row>
    <row r="357" spans="1:24" ht="18" customHeight="1">
      <c r="A357" s="6"/>
      <c r="B357" s="102">
        <f>SUMIF(Atividade_Pessoal_Auxílio!$A:$A,'Programa de Metas 2021-2024'!$A357,Atividade_Pessoal_Auxílio!$G:$G)+SUMIF(Projeto!$A:$A,'Programa de Metas 2021-2024'!$A357,Projeto!$G:$G)</f>
        <v>0</v>
      </c>
      <c r="C357" s="106"/>
      <c r="D357" s="106"/>
      <c r="E357" s="106"/>
      <c r="F357" s="106"/>
      <c r="G357" s="106"/>
      <c r="H357" s="106"/>
      <c r="I357" s="106"/>
      <c r="J357" s="106"/>
      <c r="K357" s="106"/>
      <c r="L357" s="106"/>
      <c r="M357" s="106"/>
      <c r="N357" s="106"/>
      <c r="O357" s="106"/>
      <c r="P357" s="106"/>
      <c r="Q357" s="106"/>
      <c r="R357" s="107"/>
      <c r="S357" s="107"/>
      <c r="T357" s="106"/>
      <c r="U357" s="106"/>
      <c r="V357" s="108">
        <f t="shared" si="15"/>
        <v>0</v>
      </c>
      <c r="W357" s="103">
        <f t="shared" si="16"/>
        <v>0</v>
      </c>
      <c r="X357" s="36" t="str">
        <f t="shared" si="17"/>
        <v>OK</v>
      </c>
    </row>
    <row r="358" spans="1:24" ht="18" customHeight="1">
      <c r="A358" s="6"/>
      <c r="B358" s="102">
        <f>SUMIF(Atividade_Pessoal_Auxílio!$A:$A,'Programa de Metas 2021-2024'!$A358,Atividade_Pessoal_Auxílio!$G:$G)+SUMIF(Projeto!$A:$A,'Programa de Metas 2021-2024'!$A358,Projeto!$G:$G)</f>
        <v>0</v>
      </c>
      <c r="C358" s="106"/>
      <c r="D358" s="106"/>
      <c r="E358" s="106"/>
      <c r="F358" s="106"/>
      <c r="G358" s="106"/>
      <c r="H358" s="106"/>
      <c r="I358" s="106"/>
      <c r="J358" s="106"/>
      <c r="K358" s="106"/>
      <c r="L358" s="106"/>
      <c r="M358" s="106"/>
      <c r="N358" s="106"/>
      <c r="O358" s="106"/>
      <c r="P358" s="106"/>
      <c r="Q358" s="106"/>
      <c r="R358" s="107"/>
      <c r="S358" s="107"/>
      <c r="T358" s="106"/>
      <c r="U358" s="106"/>
      <c r="V358" s="108">
        <f t="shared" si="15"/>
        <v>0</v>
      </c>
      <c r="W358" s="103">
        <f t="shared" si="16"/>
        <v>0</v>
      </c>
      <c r="X358" s="36" t="str">
        <f t="shared" si="17"/>
        <v>OK</v>
      </c>
    </row>
    <row r="359" spans="1:24" ht="18" customHeight="1">
      <c r="A359" s="6"/>
      <c r="B359" s="102">
        <f>SUMIF(Atividade_Pessoal_Auxílio!$A:$A,'Programa de Metas 2021-2024'!$A359,Atividade_Pessoal_Auxílio!$G:$G)+SUMIF(Projeto!$A:$A,'Programa de Metas 2021-2024'!$A359,Projeto!$G:$G)</f>
        <v>0</v>
      </c>
      <c r="C359" s="106"/>
      <c r="D359" s="106"/>
      <c r="E359" s="106"/>
      <c r="F359" s="106"/>
      <c r="G359" s="106"/>
      <c r="H359" s="106"/>
      <c r="I359" s="106"/>
      <c r="J359" s="106"/>
      <c r="K359" s="106"/>
      <c r="L359" s="106"/>
      <c r="M359" s="106"/>
      <c r="N359" s="106"/>
      <c r="O359" s="106"/>
      <c r="P359" s="106"/>
      <c r="Q359" s="106"/>
      <c r="R359" s="107"/>
      <c r="S359" s="107"/>
      <c r="T359" s="106"/>
      <c r="U359" s="106"/>
      <c r="V359" s="108">
        <f t="shared" si="15"/>
        <v>0</v>
      </c>
      <c r="W359" s="103">
        <f t="shared" si="16"/>
        <v>0</v>
      </c>
      <c r="X359" s="36" t="str">
        <f t="shared" si="17"/>
        <v>OK</v>
      </c>
    </row>
    <row r="360" spans="1:24" ht="18" customHeight="1">
      <c r="A360" s="6"/>
      <c r="B360" s="102">
        <f>SUMIF(Atividade_Pessoal_Auxílio!$A:$A,'Programa de Metas 2021-2024'!$A360,Atividade_Pessoal_Auxílio!$G:$G)+SUMIF(Projeto!$A:$A,'Programa de Metas 2021-2024'!$A360,Projeto!$G:$G)</f>
        <v>0</v>
      </c>
      <c r="C360" s="106"/>
      <c r="D360" s="106"/>
      <c r="E360" s="106"/>
      <c r="F360" s="106"/>
      <c r="G360" s="106"/>
      <c r="H360" s="106"/>
      <c r="I360" s="106"/>
      <c r="J360" s="106"/>
      <c r="K360" s="106"/>
      <c r="L360" s="106"/>
      <c r="M360" s="106"/>
      <c r="N360" s="106"/>
      <c r="O360" s="106"/>
      <c r="P360" s="106"/>
      <c r="Q360" s="106"/>
      <c r="R360" s="107"/>
      <c r="S360" s="107"/>
      <c r="T360" s="106"/>
      <c r="U360" s="106"/>
      <c r="V360" s="108">
        <f t="shared" si="15"/>
        <v>0</v>
      </c>
      <c r="W360" s="103">
        <f t="shared" si="16"/>
        <v>0</v>
      </c>
      <c r="X360" s="36" t="str">
        <f t="shared" si="17"/>
        <v>OK</v>
      </c>
    </row>
    <row r="361" spans="1:24" ht="18" customHeight="1">
      <c r="A361" s="6"/>
      <c r="B361" s="102">
        <f>SUMIF(Atividade_Pessoal_Auxílio!$A:$A,'Programa de Metas 2021-2024'!$A361,Atividade_Pessoal_Auxílio!$G:$G)+SUMIF(Projeto!$A:$A,'Programa de Metas 2021-2024'!$A361,Projeto!$G:$G)</f>
        <v>0</v>
      </c>
      <c r="C361" s="106"/>
      <c r="D361" s="106"/>
      <c r="E361" s="106"/>
      <c r="F361" s="106"/>
      <c r="G361" s="106"/>
      <c r="H361" s="106"/>
      <c r="I361" s="106"/>
      <c r="J361" s="106"/>
      <c r="K361" s="106"/>
      <c r="L361" s="106"/>
      <c r="M361" s="106"/>
      <c r="N361" s="106"/>
      <c r="O361" s="106"/>
      <c r="P361" s="106"/>
      <c r="Q361" s="106"/>
      <c r="R361" s="107"/>
      <c r="S361" s="107"/>
      <c r="T361" s="106"/>
      <c r="U361" s="106"/>
      <c r="V361" s="108">
        <f t="shared" si="15"/>
        <v>0</v>
      </c>
      <c r="W361" s="103">
        <f t="shared" si="16"/>
        <v>0</v>
      </c>
      <c r="X361" s="36" t="str">
        <f t="shared" si="17"/>
        <v>OK</v>
      </c>
    </row>
    <row r="362" spans="1:24" ht="18" customHeight="1">
      <c r="A362" s="6"/>
      <c r="B362" s="102">
        <f>SUMIF(Atividade_Pessoal_Auxílio!$A:$A,'Programa de Metas 2021-2024'!$A362,Atividade_Pessoal_Auxílio!$G:$G)+SUMIF(Projeto!$A:$A,'Programa de Metas 2021-2024'!$A362,Projeto!$G:$G)</f>
        <v>0</v>
      </c>
      <c r="C362" s="106"/>
      <c r="D362" s="106"/>
      <c r="E362" s="106"/>
      <c r="F362" s="106"/>
      <c r="G362" s="106"/>
      <c r="H362" s="106"/>
      <c r="I362" s="106"/>
      <c r="J362" s="106"/>
      <c r="K362" s="106"/>
      <c r="L362" s="106"/>
      <c r="M362" s="106"/>
      <c r="N362" s="106"/>
      <c r="O362" s="106"/>
      <c r="P362" s="106"/>
      <c r="Q362" s="106"/>
      <c r="R362" s="107"/>
      <c r="S362" s="107"/>
      <c r="T362" s="106"/>
      <c r="U362" s="106"/>
      <c r="V362" s="108">
        <f t="shared" si="15"/>
        <v>0</v>
      </c>
      <c r="W362" s="103">
        <f t="shared" si="16"/>
        <v>0</v>
      </c>
      <c r="X362" s="36" t="str">
        <f t="shared" si="17"/>
        <v>OK</v>
      </c>
    </row>
    <row r="363" spans="1:24" ht="18" customHeight="1">
      <c r="A363" s="6"/>
      <c r="B363" s="102">
        <f>SUMIF(Atividade_Pessoal_Auxílio!$A:$A,'Programa de Metas 2021-2024'!$A363,Atividade_Pessoal_Auxílio!$G:$G)+SUMIF(Projeto!$A:$A,'Programa de Metas 2021-2024'!$A363,Projeto!$G:$G)</f>
        <v>0</v>
      </c>
      <c r="C363" s="106"/>
      <c r="D363" s="106"/>
      <c r="E363" s="106"/>
      <c r="F363" s="106"/>
      <c r="G363" s="106"/>
      <c r="H363" s="106"/>
      <c r="I363" s="106"/>
      <c r="J363" s="106"/>
      <c r="K363" s="106"/>
      <c r="L363" s="106"/>
      <c r="M363" s="106"/>
      <c r="N363" s="106"/>
      <c r="O363" s="106"/>
      <c r="P363" s="106"/>
      <c r="Q363" s="106"/>
      <c r="R363" s="107"/>
      <c r="S363" s="107"/>
      <c r="T363" s="106"/>
      <c r="U363" s="106"/>
      <c r="V363" s="108">
        <f t="shared" si="15"/>
        <v>0</v>
      </c>
      <c r="W363" s="103">
        <f t="shared" si="16"/>
        <v>0</v>
      </c>
      <c r="X363" s="36" t="str">
        <f t="shared" si="17"/>
        <v>OK</v>
      </c>
    </row>
    <row r="364" spans="1:24" ht="18" customHeight="1">
      <c r="A364" s="6"/>
      <c r="B364" s="102">
        <f>SUMIF(Atividade_Pessoal_Auxílio!$A:$A,'Programa de Metas 2021-2024'!$A364,Atividade_Pessoal_Auxílio!$G:$G)+SUMIF(Projeto!$A:$A,'Programa de Metas 2021-2024'!$A364,Projeto!$G:$G)</f>
        <v>0</v>
      </c>
      <c r="C364" s="106"/>
      <c r="D364" s="106"/>
      <c r="E364" s="106"/>
      <c r="F364" s="106"/>
      <c r="G364" s="106"/>
      <c r="H364" s="106"/>
      <c r="I364" s="106"/>
      <c r="J364" s="106"/>
      <c r="K364" s="106"/>
      <c r="L364" s="106"/>
      <c r="M364" s="106"/>
      <c r="N364" s="106"/>
      <c r="O364" s="106"/>
      <c r="P364" s="106"/>
      <c r="Q364" s="106"/>
      <c r="R364" s="107"/>
      <c r="S364" s="107"/>
      <c r="T364" s="106"/>
      <c r="U364" s="106"/>
      <c r="V364" s="108">
        <f t="shared" si="15"/>
        <v>0</v>
      </c>
      <c r="W364" s="103">
        <f t="shared" si="16"/>
        <v>0</v>
      </c>
      <c r="X364" s="36" t="str">
        <f t="shared" si="17"/>
        <v>OK</v>
      </c>
    </row>
    <row r="365" spans="1:24" ht="18" customHeight="1">
      <c r="A365" s="6"/>
      <c r="B365" s="102">
        <f>SUMIF(Atividade_Pessoal_Auxílio!$A:$A,'Programa de Metas 2021-2024'!$A365,Atividade_Pessoal_Auxílio!$G:$G)+SUMIF(Projeto!$A:$A,'Programa de Metas 2021-2024'!$A365,Projeto!$G:$G)</f>
        <v>0</v>
      </c>
      <c r="C365" s="106"/>
      <c r="D365" s="106"/>
      <c r="E365" s="106"/>
      <c r="F365" s="106"/>
      <c r="G365" s="106"/>
      <c r="H365" s="106"/>
      <c r="I365" s="106"/>
      <c r="J365" s="106"/>
      <c r="K365" s="106"/>
      <c r="L365" s="106"/>
      <c r="M365" s="106"/>
      <c r="N365" s="106"/>
      <c r="O365" s="106"/>
      <c r="P365" s="106"/>
      <c r="Q365" s="106"/>
      <c r="R365" s="107"/>
      <c r="S365" s="107"/>
      <c r="T365" s="106"/>
      <c r="U365" s="106"/>
      <c r="V365" s="108">
        <f t="shared" si="15"/>
        <v>0</v>
      </c>
      <c r="W365" s="103">
        <f t="shared" si="16"/>
        <v>0</v>
      </c>
      <c r="X365" s="36" t="str">
        <f t="shared" si="17"/>
        <v>OK</v>
      </c>
    </row>
    <row r="366" spans="1:24" ht="18" customHeight="1">
      <c r="A366" s="6"/>
      <c r="B366" s="102">
        <f>SUMIF(Atividade_Pessoal_Auxílio!$A:$A,'Programa de Metas 2021-2024'!$A366,Atividade_Pessoal_Auxílio!$G:$G)+SUMIF(Projeto!$A:$A,'Programa de Metas 2021-2024'!$A366,Projeto!$G:$G)</f>
        <v>0</v>
      </c>
      <c r="C366" s="106"/>
      <c r="D366" s="106"/>
      <c r="E366" s="106"/>
      <c r="F366" s="106"/>
      <c r="G366" s="106"/>
      <c r="H366" s="106"/>
      <c r="I366" s="106"/>
      <c r="J366" s="106"/>
      <c r="K366" s="106"/>
      <c r="L366" s="106"/>
      <c r="M366" s="106"/>
      <c r="N366" s="106"/>
      <c r="O366" s="106"/>
      <c r="P366" s="106"/>
      <c r="Q366" s="106"/>
      <c r="R366" s="107"/>
      <c r="S366" s="107"/>
      <c r="T366" s="106"/>
      <c r="U366" s="106"/>
      <c r="V366" s="108">
        <f t="shared" si="15"/>
        <v>0</v>
      </c>
      <c r="W366" s="103">
        <f t="shared" si="16"/>
        <v>0</v>
      </c>
      <c r="X366" s="36" t="str">
        <f t="shared" si="17"/>
        <v>OK</v>
      </c>
    </row>
    <row r="367" spans="1:24" ht="18" customHeight="1">
      <c r="A367" s="6"/>
      <c r="B367" s="102">
        <f>SUMIF(Atividade_Pessoal_Auxílio!$A:$A,'Programa de Metas 2021-2024'!$A367,Atividade_Pessoal_Auxílio!$G:$G)+SUMIF(Projeto!$A:$A,'Programa de Metas 2021-2024'!$A367,Projeto!$G:$G)</f>
        <v>0</v>
      </c>
      <c r="C367" s="106"/>
      <c r="D367" s="106"/>
      <c r="E367" s="106"/>
      <c r="F367" s="106"/>
      <c r="G367" s="106"/>
      <c r="H367" s="106"/>
      <c r="I367" s="106"/>
      <c r="J367" s="106"/>
      <c r="K367" s="106"/>
      <c r="L367" s="106"/>
      <c r="M367" s="106"/>
      <c r="N367" s="106"/>
      <c r="O367" s="106"/>
      <c r="P367" s="106"/>
      <c r="Q367" s="106"/>
      <c r="R367" s="107"/>
      <c r="S367" s="107"/>
      <c r="T367" s="106"/>
      <c r="U367" s="106"/>
      <c r="V367" s="108">
        <f t="shared" si="15"/>
        <v>0</v>
      </c>
      <c r="W367" s="103">
        <f t="shared" si="16"/>
        <v>0</v>
      </c>
      <c r="X367" s="36" t="str">
        <f t="shared" si="17"/>
        <v>OK</v>
      </c>
    </row>
    <row r="368" spans="1:24" ht="18" customHeight="1">
      <c r="A368" s="6"/>
      <c r="B368" s="102">
        <f>SUMIF(Atividade_Pessoal_Auxílio!$A:$A,'Programa de Metas 2021-2024'!$A368,Atividade_Pessoal_Auxílio!$G:$G)+SUMIF(Projeto!$A:$A,'Programa de Metas 2021-2024'!$A368,Projeto!$G:$G)</f>
        <v>0</v>
      </c>
      <c r="C368" s="106"/>
      <c r="D368" s="106"/>
      <c r="E368" s="106"/>
      <c r="F368" s="106"/>
      <c r="G368" s="106"/>
      <c r="H368" s="106"/>
      <c r="I368" s="106"/>
      <c r="J368" s="106"/>
      <c r="K368" s="106"/>
      <c r="L368" s="106"/>
      <c r="M368" s="106"/>
      <c r="N368" s="106"/>
      <c r="O368" s="106"/>
      <c r="P368" s="106"/>
      <c r="Q368" s="106"/>
      <c r="R368" s="107"/>
      <c r="S368" s="107"/>
      <c r="T368" s="106"/>
      <c r="U368" s="106"/>
      <c r="V368" s="108">
        <f t="shared" si="15"/>
        <v>0</v>
      </c>
      <c r="W368" s="103">
        <f t="shared" si="16"/>
        <v>0</v>
      </c>
      <c r="X368" s="36" t="str">
        <f t="shared" si="17"/>
        <v>OK</v>
      </c>
    </row>
    <row r="369" spans="1:24" ht="18" customHeight="1">
      <c r="A369" s="6"/>
      <c r="B369" s="102">
        <f>SUMIF(Atividade_Pessoal_Auxílio!$A:$A,'Programa de Metas 2021-2024'!$A369,Atividade_Pessoal_Auxílio!$G:$G)+SUMIF(Projeto!$A:$A,'Programa de Metas 2021-2024'!$A369,Projeto!$G:$G)</f>
        <v>0</v>
      </c>
      <c r="C369" s="106"/>
      <c r="D369" s="106"/>
      <c r="E369" s="106"/>
      <c r="F369" s="106"/>
      <c r="G369" s="106"/>
      <c r="H369" s="106"/>
      <c r="I369" s="106"/>
      <c r="J369" s="106"/>
      <c r="K369" s="106"/>
      <c r="L369" s="106"/>
      <c r="M369" s="106"/>
      <c r="N369" s="106"/>
      <c r="O369" s="106"/>
      <c r="P369" s="106"/>
      <c r="Q369" s="106"/>
      <c r="R369" s="107"/>
      <c r="S369" s="107"/>
      <c r="T369" s="106"/>
      <c r="U369" s="106"/>
      <c r="V369" s="108">
        <f t="shared" si="15"/>
        <v>0</v>
      </c>
      <c r="W369" s="103">
        <f t="shared" si="16"/>
        <v>0</v>
      </c>
      <c r="X369" s="36" t="str">
        <f t="shared" si="17"/>
        <v>OK</v>
      </c>
    </row>
    <row r="370" spans="1:24" ht="18" customHeight="1">
      <c r="A370" s="6"/>
      <c r="B370" s="102">
        <f>SUMIF(Atividade_Pessoal_Auxílio!$A:$A,'Programa de Metas 2021-2024'!$A370,Atividade_Pessoal_Auxílio!$G:$G)+SUMIF(Projeto!$A:$A,'Programa de Metas 2021-2024'!$A370,Projeto!$G:$G)</f>
        <v>0</v>
      </c>
      <c r="C370" s="106"/>
      <c r="D370" s="106"/>
      <c r="E370" s="106"/>
      <c r="F370" s="106"/>
      <c r="G370" s="106"/>
      <c r="H370" s="106"/>
      <c r="I370" s="106"/>
      <c r="J370" s="106"/>
      <c r="K370" s="106"/>
      <c r="L370" s="106"/>
      <c r="M370" s="106"/>
      <c r="N370" s="106"/>
      <c r="O370" s="106"/>
      <c r="P370" s="106"/>
      <c r="Q370" s="106"/>
      <c r="R370" s="107"/>
      <c r="S370" s="107"/>
      <c r="T370" s="106"/>
      <c r="U370" s="106"/>
      <c r="V370" s="108">
        <f t="shared" si="15"/>
        <v>0</v>
      </c>
      <c r="W370" s="103">
        <f t="shared" si="16"/>
        <v>0</v>
      </c>
      <c r="X370" s="36" t="str">
        <f t="shared" si="17"/>
        <v>OK</v>
      </c>
    </row>
    <row r="371" spans="1:24" ht="18" customHeight="1">
      <c r="A371" s="6"/>
      <c r="B371" s="102">
        <f>SUMIF(Atividade_Pessoal_Auxílio!$A:$A,'Programa de Metas 2021-2024'!$A371,Atividade_Pessoal_Auxílio!$G:$G)+SUMIF(Projeto!$A:$A,'Programa de Metas 2021-2024'!$A371,Projeto!$G:$G)</f>
        <v>0</v>
      </c>
      <c r="C371" s="106"/>
      <c r="D371" s="106"/>
      <c r="E371" s="106"/>
      <c r="F371" s="106"/>
      <c r="G371" s="106"/>
      <c r="H371" s="106"/>
      <c r="I371" s="106"/>
      <c r="J371" s="106"/>
      <c r="K371" s="106"/>
      <c r="L371" s="106"/>
      <c r="M371" s="106"/>
      <c r="N371" s="106"/>
      <c r="O371" s="106"/>
      <c r="P371" s="106"/>
      <c r="Q371" s="106"/>
      <c r="R371" s="107"/>
      <c r="S371" s="107"/>
      <c r="T371" s="106"/>
      <c r="U371" s="106"/>
      <c r="V371" s="108">
        <f t="shared" si="15"/>
        <v>0</v>
      </c>
      <c r="W371" s="103">
        <f t="shared" si="16"/>
        <v>0</v>
      </c>
      <c r="X371" s="36" t="str">
        <f t="shared" si="17"/>
        <v>OK</v>
      </c>
    </row>
    <row r="372" spans="1:24" ht="18" customHeight="1">
      <c r="A372" s="6"/>
      <c r="B372" s="102">
        <f>SUMIF(Atividade_Pessoal_Auxílio!$A:$A,'Programa de Metas 2021-2024'!$A372,Atividade_Pessoal_Auxílio!$G:$G)+SUMIF(Projeto!$A:$A,'Programa de Metas 2021-2024'!$A372,Projeto!$G:$G)</f>
        <v>0</v>
      </c>
      <c r="C372" s="106"/>
      <c r="D372" s="106"/>
      <c r="E372" s="106"/>
      <c r="F372" s="106"/>
      <c r="G372" s="106"/>
      <c r="H372" s="106"/>
      <c r="I372" s="106"/>
      <c r="J372" s="106"/>
      <c r="K372" s="106"/>
      <c r="L372" s="106"/>
      <c r="M372" s="106"/>
      <c r="N372" s="106"/>
      <c r="O372" s="106"/>
      <c r="P372" s="106"/>
      <c r="Q372" s="106"/>
      <c r="R372" s="107"/>
      <c r="S372" s="107"/>
      <c r="T372" s="106"/>
      <c r="U372" s="106"/>
      <c r="V372" s="108">
        <f t="shared" si="15"/>
        <v>0</v>
      </c>
      <c r="W372" s="103">
        <f t="shared" si="16"/>
        <v>0</v>
      </c>
      <c r="X372" s="36" t="str">
        <f t="shared" si="17"/>
        <v>OK</v>
      </c>
    </row>
    <row r="373" spans="1:24" ht="18" customHeight="1">
      <c r="A373" s="6"/>
      <c r="B373" s="102">
        <f>SUMIF(Atividade_Pessoal_Auxílio!$A:$A,'Programa de Metas 2021-2024'!$A373,Atividade_Pessoal_Auxílio!$G:$G)+SUMIF(Projeto!$A:$A,'Programa de Metas 2021-2024'!$A373,Projeto!$G:$G)</f>
        <v>0</v>
      </c>
      <c r="C373" s="106"/>
      <c r="D373" s="106"/>
      <c r="E373" s="106"/>
      <c r="F373" s="106"/>
      <c r="G373" s="106"/>
      <c r="H373" s="106"/>
      <c r="I373" s="106"/>
      <c r="J373" s="106"/>
      <c r="K373" s="106"/>
      <c r="L373" s="106"/>
      <c r="M373" s="106"/>
      <c r="N373" s="106"/>
      <c r="O373" s="106"/>
      <c r="P373" s="106"/>
      <c r="Q373" s="106"/>
      <c r="R373" s="107"/>
      <c r="S373" s="107"/>
      <c r="T373" s="106"/>
      <c r="U373" s="106"/>
      <c r="V373" s="108">
        <f t="shared" si="15"/>
        <v>0</v>
      </c>
      <c r="W373" s="103">
        <f t="shared" si="16"/>
        <v>0</v>
      </c>
      <c r="X373" s="36" t="str">
        <f t="shared" si="17"/>
        <v>OK</v>
      </c>
    </row>
    <row r="374" spans="1:24" ht="18" customHeight="1">
      <c r="A374" s="6"/>
      <c r="B374" s="102">
        <f>SUMIF(Atividade_Pessoal_Auxílio!$A:$A,'Programa de Metas 2021-2024'!$A374,Atividade_Pessoal_Auxílio!$G:$G)+SUMIF(Projeto!$A:$A,'Programa de Metas 2021-2024'!$A374,Projeto!$G:$G)</f>
        <v>0</v>
      </c>
      <c r="C374" s="106"/>
      <c r="D374" s="106"/>
      <c r="E374" s="106"/>
      <c r="F374" s="106"/>
      <c r="G374" s="106"/>
      <c r="H374" s="106"/>
      <c r="I374" s="106"/>
      <c r="J374" s="106"/>
      <c r="K374" s="106"/>
      <c r="L374" s="106"/>
      <c r="M374" s="106"/>
      <c r="N374" s="106"/>
      <c r="O374" s="106"/>
      <c r="P374" s="106"/>
      <c r="Q374" s="106"/>
      <c r="R374" s="107"/>
      <c r="S374" s="107"/>
      <c r="T374" s="106"/>
      <c r="U374" s="106"/>
      <c r="V374" s="108">
        <f t="shared" si="15"/>
        <v>0</v>
      </c>
      <c r="W374" s="103">
        <f t="shared" si="16"/>
        <v>0</v>
      </c>
      <c r="X374" s="36" t="str">
        <f t="shared" si="17"/>
        <v>OK</v>
      </c>
    </row>
    <row r="375" spans="1:24" ht="18" customHeight="1">
      <c r="A375" s="6"/>
      <c r="B375" s="102">
        <f>SUMIF(Atividade_Pessoal_Auxílio!$A:$A,'Programa de Metas 2021-2024'!$A375,Atividade_Pessoal_Auxílio!$G:$G)+SUMIF(Projeto!$A:$A,'Programa de Metas 2021-2024'!$A375,Projeto!$G:$G)</f>
        <v>0</v>
      </c>
      <c r="C375" s="106"/>
      <c r="D375" s="106"/>
      <c r="E375" s="106"/>
      <c r="F375" s="106"/>
      <c r="G375" s="106"/>
      <c r="H375" s="106"/>
      <c r="I375" s="106"/>
      <c r="J375" s="106"/>
      <c r="K375" s="106"/>
      <c r="L375" s="106"/>
      <c r="M375" s="106"/>
      <c r="N375" s="106"/>
      <c r="O375" s="106"/>
      <c r="P375" s="106"/>
      <c r="Q375" s="106"/>
      <c r="R375" s="107"/>
      <c r="S375" s="107"/>
      <c r="T375" s="106"/>
      <c r="U375" s="106"/>
      <c r="V375" s="108">
        <f t="shared" si="15"/>
        <v>0</v>
      </c>
      <c r="W375" s="103">
        <f t="shared" si="16"/>
        <v>0</v>
      </c>
      <c r="X375" s="36" t="str">
        <f t="shared" si="17"/>
        <v>OK</v>
      </c>
    </row>
    <row r="376" spans="1:24" ht="18" customHeight="1">
      <c r="A376" s="6"/>
      <c r="B376" s="102">
        <f>SUMIF(Atividade_Pessoal_Auxílio!$A:$A,'Programa de Metas 2021-2024'!$A376,Atividade_Pessoal_Auxílio!$G:$G)+SUMIF(Projeto!$A:$A,'Programa de Metas 2021-2024'!$A376,Projeto!$G:$G)</f>
        <v>0</v>
      </c>
      <c r="C376" s="106"/>
      <c r="D376" s="106"/>
      <c r="E376" s="106"/>
      <c r="F376" s="106"/>
      <c r="G376" s="106"/>
      <c r="H376" s="106"/>
      <c r="I376" s="106"/>
      <c r="J376" s="106"/>
      <c r="K376" s="106"/>
      <c r="L376" s="106"/>
      <c r="M376" s="106"/>
      <c r="N376" s="106"/>
      <c r="O376" s="106"/>
      <c r="P376" s="106"/>
      <c r="Q376" s="106"/>
      <c r="R376" s="107"/>
      <c r="S376" s="107"/>
      <c r="T376" s="106"/>
      <c r="U376" s="106"/>
      <c r="V376" s="108">
        <f t="shared" si="15"/>
        <v>0</v>
      </c>
      <c r="W376" s="103">
        <f t="shared" si="16"/>
        <v>0</v>
      </c>
      <c r="X376" s="36" t="str">
        <f t="shared" si="17"/>
        <v>OK</v>
      </c>
    </row>
    <row r="377" spans="1:24" ht="18" customHeight="1">
      <c r="A377" s="6"/>
      <c r="B377" s="102">
        <f>SUMIF(Atividade_Pessoal_Auxílio!$A:$A,'Programa de Metas 2021-2024'!$A377,Atividade_Pessoal_Auxílio!$G:$G)+SUMIF(Projeto!$A:$A,'Programa de Metas 2021-2024'!$A377,Projeto!$G:$G)</f>
        <v>0</v>
      </c>
      <c r="C377" s="106"/>
      <c r="D377" s="106"/>
      <c r="E377" s="106"/>
      <c r="F377" s="106"/>
      <c r="G377" s="106"/>
      <c r="H377" s="106"/>
      <c r="I377" s="106"/>
      <c r="J377" s="106"/>
      <c r="K377" s="106"/>
      <c r="L377" s="106"/>
      <c r="M377" s="106"/>
      <c r="N377" s="106"/>
      <c r="O377" s="106"/>
      <c r="P377" s="106"/>
      <c r="Q377" s="106"/>
      <c r="R377" s="107"/>
      <c r="S377" s="107"/>
      <c r="T377" s="106"/>
      <c r="U377" s="106"/>
      <c r="V377" s="108">
        <f t="shared" si="15"/>
        <v>0</v>
      </c>
      <c r="W377" s="103">
        <f t="shared" si="16"/>
        <v>0</v>
      </c>
      <c r="X377" s="36" t="str">
        <f t="shared" si="17"/>
        <v>OK</v>
      </c>
    </row>
    <row r="378" spans="1:24" ht="18" customHeight="1">
      <c r="A378" s="6"/>
      <c r="B378" s="102">
        <f>SUMIF(Atividade_Pessoal_Auxílio!$A:$A,'Programa de Metas 2021-2024'!$A378,Atividade_Pessoal_Auxílio!$G:$G)+SUMIF(Projeto!$A:$A,'Programa de Metas 2021-2024'!$A378,Projeto!$G:$G)</f>
        <v>0</v>
      </c>
      <c r="C378" s="106"/>
      <c r="D378" s="106"/>
      <c r="E378" s="106"/>
      <c r="F378" s="106"/>
      <c r="G378" s="106"/>
      <c r="H378" s="106"/>
      <c r="I378" s="106"/>
      <c r="J378" s="106"/>
      <c r="K378" s="106"/>
      <c r="L378" s="106"/>
      <c r="M378" s="106"/>
      <c r="N378" s="106"/>
      <c r="O378" s="106"/>
      <c r="P378" s="106"/>
      <c r="Q378" s="106"/>
      <c r="R378" s="107"/>
      <c r="S378" s="107"/>
      <c r="T378" s="106"/>
      <c r="U378" s="106"/>
      <c r="V378" s="108">
        <f t="shared" si="15"/>
        <v>0</v>
      </c>
      <c r="W378" s="103">
        <f t="shared" si="16"/>
        <v>0</v>
      </c>
      <c r="X378" s="36" t="str">
        <f t="shared" si="17"/>
        <v>OK</v>
      </c>
    </row>
    <row r="379" spans="1:24" ht="18" customHeight="1">
      <c r="A379" s="6"/>
      <c r="B379" s="102">
        <f>SUMIF(Atividade_Pessoal_Auxílio!$A:$A,'Programa de Metas 2021-2024'!$A379,Atividade_Pessoal_Auxílio!$G:$G)+SUMIF(Projeto!$A:$A,'Programa de Metas 2021-2024'!$A379,Projeto!$G:$G)</f>
        <v>0</v>
      </c>
      <c r="C379" s="106"/>
      <c r="D379" s="106"/>
      <c r="E379" s="106"/>
      <c r="F379" s="106"/>
      <c r="G379" s="106"/>
      <c r="H379" s="106"/>
      <c r="I379" s="106"/>
      <c r="J379" s="106"/>
      <c r="K379" s="106"/>
      <c r="L379" s="106"/>
      <c r="M379" s="106"/>
      <c r="N379" s="106"/>
      <c r="O379" s="106"/>
      <c r="P379" s="106"/>
      <c r="Q379" s="106"/>
      <c r="R379" s="107"/>
      <c r="S379" s="107"/>
      <c r="T379" s="106"/>
      <c r="U379" s="106"/>
      <c r="V379" s="108">
        <f t="shared" si="15"/>
        <v>0</v>
      </c>
      <c r="W379" s="103">
        <f t="shared" si="16"/>
        <v>0</v>
      </c>
      <c r="X379" s="36" t="str">
        <f t="shared" si="17"/>
        <v>OK</v>
      </c>
    </row>
    <row r="380" spans="1:24" ht="18" customHeight="1">
      <c r="A380" s="6"/>
      <c r="B380" s="102">
        <f>SUMIF(Atividade_Pessoal_Auxílio!$A:$A,'Programa de Metas 2021-2024'!$A380,Atividade_Pessoal_Auxílio!$G:$G)+SUMIF(Projeto!$A:$A,'Programa de Metas 2021-2024'!$A380,Projeto!$G:$G)</f>
        <v>0</v>
      </c>
      <c r="C380" s="106"/>
      <c r="D380" s="106"/>
      <c r="E380" s="106"/>
      <c r="F380" s="106"/>
      <c r="G380" s="106"/>
      <c r="H380" s="106"/>
      <c r="I380" s="106"/>
      <c r="J380" s="106"/>
      <c r="K380" s="106"/>
      <c r="L380" s="106"/>
      <c r="M380" s="106"/>
      <c r="N380" s="106"/>
      <c r="O380" s="106"/>
      <c r="P380" s="106"/>
      <c r="Q380" s="106"/>
      <c r="R380" s="107"/>
      <c r="S380" s="107"/>
      <c r="T380" s="106"/>
      <c r="U380" s="106"/>
      <c r="V380" s="108">
        <f t="shared" si="15"/>
        <v>0</v>
      </c>
      <c r="W380" s="103">
        <f t="shared" si="16"/>
        <v>0</v>
      </c>
      <c r="X380" s="36" t="str">
        <f t="shared" si="17"/>
        <v>OK</v>
      </c>
    </row>
    <row r="381" spans="1:24" ht="18" customHeight="1">
      <c r="A381" s="6"/>
      <c r="B381" s="102">
        <f>SUMIF(Atividade_Pessoal_Auxílio!$A:$A,'Programa de Metas 2021-2024'!$A381,Atividade_Pessoal_Auxílio!$G:$G)+SUMIF(Projeto!$A:$A,'Programa de Metas 2021-2024'!$A381,Projeto!$G:$G)</f>
        <v>0</v>
      </c>
      <c r="C381" s="106"/>
      <c r="D381" s="106"/>
      <c r="E381" s="106"/>
      <c r="F381" s="106"/>
      <c r="G381" s="106"/>
      <c r="H381" s="106"/>
      <c r="I381" s="106"/>
      <c r="J381" s="106"/>
      <c r="K381" s="106"/>
      <c r="L381" s="106"/>
      <c r="M381" s="106"/>
      <c r="N381" s="106"/>
      <c r="O381" s="106"/>
      <c r="P381" s="106"/>
      <c r="Q381" s="106"/>
      <c r="R381" s="107"/>
      <c r="S381" s="107"/>
      <c r="T381" s="106"/>
      <c r="U381" s="106"/>
      <c r="V381" s="108">
        <f t="shared" si="15"/>
        <v>0</v>
      </c>
      <c r="W381" s="103">
        <f t="shared" si="16"/>
        <v>0</v>
      </c>
      <c r="X381" s="36" t="str">
        <f t="shared" si="17"/>
        <v>OK</v>
      </c>
    </row>
    <row r="382" spans="1:24" ht="18" customHeight="1">
      <c r="A382" s="6"/>
      <c r="B382" s="102">
        <f>SUMIF(Atividade_Pessoal_Auxílio!$A:$A,'Programa de Metas 2021-2024'!$A382,Atividade_Pessoal_Auxílio!$G:$G)+SUMIF(Projeto!$A:$A,'Programa de Metas 2021-2024'!$A382,Projeto!$G:$G)</f>
        <v>0</v>
      </c>
      <c r="C382" s="106"/>
      <c r="D382" s="106"/>
      <c r="E382" s="106"/>
      <c r="F382" s="106"/>
      <c r="G382" s="106"/>
      <c r="H382" s="106"/>
      <c r="I382" s="106"/>
      <c r="J382" s="106"/>
      <c r="K382" s="106"/>
      <c r="L382" s="106"/>
      <c r="M382" s="106"/>
      <c r="N382" s="106"/>
      <c r="O382" s="106"/>
      <c r="P382" s="106"/>
      <c r="Q382" s="106"/>
      <c r="R382" s="107"/>
      <c r="S382" s="107"/>
      <c r="T382" s="106"/>
      <c r="U382" s="106"/>
      <c r="V382" s="108">
        <f t="shared" si="15"/>
        <v>0</v>
      </c>
      <c r="W382" s="103">
        <f t="shared" si="16"/>
        <v>0</v>
      </c>
      <c r="X382" s="36" t="str">
        <f t="shared" si="17"/>
        <v>OK</v>
      </c>
    </row>
    <row r="383" spans="1:24" ht="18" customHeight="1">
      <c r="A383" s="6"/>
      <c r="B383" s="102">
        <f>SUMIF(Atividade_Pessoal_Auxílio!$A:$A,'Programa de Metas 2021-2024'!$A383,Atividade_Pessoal_Auxílio!$G:$G)+SUMIF(Projeto!$A:$A,'Programa de Metas 2021-2024'!$A383,Projeto!$G:$G)</f>
        <v>0</v>
      </c>
      <c r="C383" s="106"/>
      <c r="D383" s="106"/>
      <c r="E383" s="106"/>
      <c r="F383" s="106"/>
      <c r="G383" s="106"/>
      <c r="H383" s="106"/>
      <c r="I383" s="106"/>
      <c r="J383" s="106"/>
      <c r="K383" s="106"/>
      <c r="L383" s="106"/>
      <c r="M383" s="106"/>
      <c r="N383" s="106"/>
      <c r="O383" s="106"/>
      <c r="P383" s="106"/>
      <c r="Q383" s="106"/>
      <c r="R383" s="107"/>
      <c r="S383" s="107"/>
      <c r="T383" s="106"/>
      <c r="U383" s="106"/>
      <c r="V383" s="108">
        <f t="shared" si="15"/>
        <v>0</v>
      </c>
      <c r="W383" s="103">
        <f t="shared" si="16"/>
        <v>0</v>
      </c>
      <c r="X383" s="36" t="str">
        <f t="shared" si="17"/>
        <v>OK</v>
      </c>
    </row>
    <row r="384" spans="1:24" ht="18" customHeight="1">
      <c r="A384" s="6"/>
      <c r="B384" s="102">
        <f>SUMIF(Atividade_Pessoal_Auxílio!$A:$A,'Programa de Metas 2021-2024'!$A384,Atividade_Pessoal_Auxílio!$G:$G)+SUMIF(Projeto!$A:$A,'Programa de Metas 2021-2024'!$A384,Projeto!$G:$G)</f>
        <v>0</v>
      </c>
      <c r="C384" s="106"/>
      <c r="D384" s="106"/>
      <c r="E384" s="106"/>
      <c r="F384" s="106"/>
      <c r="G384" s="106"/>
      <c r="H384" s="106"/>
      <c r="I384" s="106"/>
      <c r="J384" s="106"/>
      <c r="K384" s="106"/>
      <c r="L384" s="106"/>
      <c r="M384" s="106"/>
      <c r="N384" s="106"/>
      <c r="O384" s="106"/>
      <c r="P384" s="106"/>
      <c r="Q384" s="106"/>
      <c r="R384" s="107"/>
      <c r="S384" s="107"/>
      <c r="T384" s="106"/>
      <c r="U384" s="106"/>
      <c r="V384" s="108">
        <f t="shared" si="15"/>
        <v>0</v>
      </c>
      <c r="W384" s="103">
        <f t="shared" si="16"/>
        <v>0</v>
      </c>
      <c r="X384" s="36" t="str">
        <f t="shared" si="17"/>
        <v>OK</v>
      </c>
    </row>
    <row r="385" spans="1:24" ht="18" customHeight="1">
      <c r="A385" s="6"/>
      <c r="B385" s="102">
        <f>SUMIF(Atividade_Pessoal_Auxílio!$A:$A,'Programa de Metas 2021-2024'!$A385,Atividade_Pessoal_Auxílio!$G:$G)+SUMIF(Projeto!$A:$A,'Programa de Metas 2021-2024'!$A385,Projeto!$G:$G)</f>
        <v>0</v>
      </c>
      <c r="C385" s="106"/>
      <c r="D385" s="106"/>
      <c r="E385" s="106"/>
      <c r="F385" s="106"/>
      <c r="G385" s="106"/>
      <c r="H385" s="106"/>
      <c r="I385" s="106"/>
      <c r="J385" s="106"/>
      <c r="K385" s="106"/>
      <c r="L385" s="106"/>
      <c r="M385" s="106"/>
      <c r="N385" s="106"/>
      <c r="O385" s="106"/>
      <c r="P385" s="106"/>
      <c r="Q385" s="106"/>
      <c r="R385" s="107"/>
      <c r="S385" s="107"/>
      <c r="T385" s="106"/>
      <c r="U385" s="106"/>
      <c r="V385" s="108">
        <f t="shared" si="15"/>
        <v>0</v>
      </c>
      <c r="W385" s="103">
        <f t="shared" si="16"/>
        <v>0</v>
      </c>
      <c r="X385" s="36" t="str">
        <f t="shared" si="17"/>
        <v>OK</v>
      </c>
    </row>
    <row r="386" spans="1:24" ht="18" customHeight="1">
      <c r="A386" s="6"/>
      <c r="B386" s="102">
        <f>SUMIF(Atividade_Pessoal_Auxílio!$A:$A,'Programa de Metas 2021-2024'!$A386,Atividade_Pessoal_Auxílio!$G:$G)+SUMIF(Projeto!$A:$A,'Programa de Metas 2021-2024'!$A386,Projeto!$G:$G)</f>
        <v>0</v>
      </c>
      <c r="C386" s="106"/>
      <c r="D386" s="106"/>
      <c r="E386" s="106"/>
      <c r="F386" s="106"/>
      <c r="G386" s="106"/>
      <c r="H386" s="106"/>
      <c r="I386" s="106"/>
      <c r="J386" s="106"/>
      <c r="K386" s="106"/>
      <c r="L386" s="106"/>
      <c r="M386" s="106"/>
      <c r="N386" s="106"/>
      <c r="O386" s="106"/>
      <c r="P386" s="106"/>
      <c r="Q386" s="106"/>
      <c r="R386" s="107"/>
      <c r="S386" s="107"/>
      <c r="T386" s="106"/>
      <c r="U386" s="106"/>
      <c r="V386" s="108">
        <f t="shared" si="15"/>
        <v>0</v>
      </c>
      <c r="W386" s="103">
        <f t="shared" si="16"/>
        <v>0</v>
      </c>
      <c r="X386" s="36" t="str">
        <f t="shared" si="17"/>
        <v>OK</v>
      </c>
    </row>
    <row r="387" spans="1:24" ht="18" customHeight="1">
      <c r="A387" s="6"/>
      <c r="B387" s="102">
        <f>SUMIF(Atividade_Pessoal_Auxílio!$A:$A,'Programa de Metas 2021-2024'!$A387,Atividade_Pessoal_Auxílio!$G:$G)+SUMIF(Projeto!$A:$A,'Programa de Metas 2021-2024'!$A387,Projeto!$G:$G)</f>
        <v>0</v>
      </c>
      <c r="C387" s="106"/>
      <c r="D387" s="106"/>
      <c r="E387" s="106"/>
      <c r="F387" s="106"/>
      <c r="G387" s="106"/>
      <c r="H387" s="106"/>
      <c r="I387" s="106"/>
      <c r="J387" s="106"/>
      <c r="K387" s="106"/>
      <c r="L387" s="106"/>
      <c r="M387" s="106"/>
      <c r="N387" s="106"/>
      <c r="O387" s="106"/>
      <c r="P387" s="106"/>
      <c r="Q387" s="106"/>
      <c r="R387" s="107"/>
      <c r="S387" s="107"/>
      <c r="T387" s="106"/>
      <c r="U387" s="106"/>
      <c r="V387" s="108">
        <f t="shared" si="15"/>
        <v>0</v>
      </c>
      <c r="W387" s="103">
        <f t="shared" si="16"/>
        <v>0</v>
      </c>
      <c r="X387" s="36" t="str">
        <f t="shared" si="17"/>
        <v>OK</v>
      </c>
    </row>
    <row r="388" spans="1:24" ht="18" customHeight="1">
      <c r="A388" s="6"/>
      <c r="B388" s="102">
        <f>SUMIF(Atividade_Pessoal_Auxílio!$A:$A,'Programa de Metas 2021-2024'!$A388,Atividade_Pessoal_Auxílio!$G:$G)+SUMIF(Projeto!$A:$A,'Programa de Metas 2021-2024'!$A388,Projeto!$G:$G)</f>
        <v>0</v>
      </c>
      <c r="C388" s="106"/>
      <c r="D388" s="106"/>
      <c r="E388" s="106"/>
      <c r="F388" s="106"/>
      <c r="G388" s="106"/>
      <c r="H388" s="106"/>
      <c r="I388" s="106"/>
      <c r="J388" s="106"/>
      <c r="K388" s="106"/>
      <c r="L388" s="106"/>
      <c r="M388" s="106"/>
      <c r="N388" s="106"/>
      <c r="O388" s="106"/>
      <c r="P388" s="106"/>
      <c r="Q388" s="106"/>
      <c r="R388" s="107"/>
      <c r="S388" s="107"/>
      <c r="T388" s="106"/>
      <c r="U388" s="106"/>
      <c r="V388" s="108">
        <f t="shared" si="15"/>
        <v>0</v>
      </c>
      <c r="W388" s="103">
        <f t="shared" si="16"/>
        <v>0</v>
      </c>
      <c r="X388" s="36" t="str">
        <f t="shared" si="17"/>
        <v>OK</v>
      </c>
    </row>
    <row r="389" spans="1:24" ht="18" customHeight="1">
      <c r="A389" s="6"/>
      <c r="B389" s="102">
        <f>SUMIF(Atividade_Pessoal_Auxílio!$A:$A,'Programa de Metas 2021-2024'!$A389,Atividade_Pessoal_Auxílio!$G:$G)+SUMIF(Projeto!$A:$A,'Programa de Metas 2021-2024'!$A389,Projeto!$G:$G)</f>
        <v>0</v>
      </c>
      <c r="C389" s="106"/>
      <c r="D389" s="106"/>
      <c r="E389" s="106"/>
      <c r="F389" s="106"/>
      <c r="G389" s="106"/>
      <c r="H389" s="106"/>
      <c r="I389" s="106"/>
      <c r="J389" s="106"/>
      <c r="K389" s="106"/>
      <c r="L389" s="106"/>
      <c r="M389" s="106"/>
      <c r="N389" s="106"/>
      <c r="O389" s="106"/>
      <c r="P389" s="106"/>
      <c r="Q389" s="106"/>
      <c r="R389" s="107"/>
      <c r="S389" s="107"/>
      <c r="T389" s="106"/>
      <c r="U389" s="106"/>
      <c r="V389" s="108">
        <f t="shared" ref="V389:V452" si="18">SUM(C389:U389)</f>
        <v>0</v>
      </c>
      <c r="W389" s="103">
        <f t="shared" ref="W389:W452" si="19">B389-V389</f>
        <v>0</v>
      </c>
      <c r="X389" s="36" t="str">
        <f t="shared" ref="X389:X452" si="20">IF(OR(B389&lt;&gt;SUM(V389,W389),W389&lt;0),"EQUILIBRAR","OK")</f>
        <v>OK</v>
      </c>
    </row>
    <row r="390" spans="1:24" ht="18" customHeight="1">
      <c r="A390" s="6"/>
      <c r="B390" s="102">
        <f>SUMIF(Atividade_Pessoal_Auxílio!$A:$A,'Programa de Metas 2021-2024'!$A390,Atividade_Pessoal_Auxílio!$G:$G)+SUMIF(Projeto!$A:$A,'Programa de Metas 2021-2024'!$A390,Projeto!$G:$G)</f>
        <v>0</v>
      </c>
      <c r="C390" s="106"/>
      <c r="D390" s="106"/>
      <c r="E390" s="106"/>
      <c r="F390" s="106"/>
      <c r="G390" s="106"/>
      <c r="H390" s="106"/>
      <c r="I390" s="106"/>
      <c r="J390" s="106"/>
      <c r="K390" s="106"/>
      <c r="L390" s="106"/>
      <c r="M390" s="106"/>
      <c r="N390" s="106"/>
      <c r="O390" s="106"/>
      <c r="P390" s="106"/>
      <c r="Q390" s="106"/>
      <c r="R390" s="107"/>
      <c r="S390" s="107"/>
      <c r="T390" s="106"/>
      <c r="U390" s="106"/>
      <c r="V390" s="108">
        <f t="shared" si="18"/>
        <v>0</v>
      </c>
      <c r="W390" s="103">
        <f t="shared" si="19"/>
        <v>0</v>
      </c>
      <c r="X390" s="36" t="str">
        <f t="shared" si="20"/>
        <v>OK</v>
      </c>
    </row>
    <row r="391" spans="1:24" ht="18" customHeight="1">
      <c r="A391" s="6"/>
      <c r="B391" s="102">
        <f>SUMIF(Atividade_Pessoal_Auxílio!$A:$A,'Programa de Metas 2021-2024'!$A391,Atividade_Pessoal_Auxílio!$G:$G)+SUMIF(Projeto!$A:$A,'Programa de Metas 2021-2024'!$A391,Projeto!$G:$G)</f>
        <v>0</v>
      </c>
      <c r="C391" s="106"/>
      <c r="D391" s="106"/>
      <c r="E391" s="106"/>
      <c r="F391" s="106"/>
      <c r="G391" s="106"/>
      <c r="H391" s="106"/>
      <c r="I391" s="106"/>
      <c r="J391" s="106"/>
      <c r="K391" s="106"/>
      <c r="L391" s="106"/>
      <c r="M391" s="106"/>
      <c r="N391" s="106"/>
      <c r="O391" s="106"/>
      <c r="P391" s="106"/>
      <c r="Q391" s="106"/>
      <c r="R391" s="107"/>
      <c r="S391" s="107"/>
      <c r="T391" s="106"/>
      <c r="U391" s="106"/>
      <c r="V391" s="108">
        <f t="shared" si="18"/>
        <v>0</v>
      </c>
      <c r="W391" s="103">
        <f t="shared" si="19"/>
        <v>0</v>
      </c>
      <c r="X391" s="36" t="str">
        <f t="shared" si="20"/>
        <v>OK</v>
      </c>
    </row>
    <row r="392" spans="1:24" ht="18" customHeight="1">
      <c r="A392" s="6"/>
      <c r="B392" s="102">
        <f>SUMIF(Atividade_Pessoal_Auxílio!$A:$A,'Programa de Metas 2021-2024'!$A392,Atividade_Pessoal_Auxílio!$G:$G)+SUMIF(Projeto!$A:$A,'Programa de Metas 2021-2024'!$A392,Projeto!$G:$G)</f>
        <v>0</v>
      </c>
      <c r="C392" s="106"/>
      <c r="D392" s="106"/>
      <c r="E392" s="106"/>
      <c r="F392" s="106"/>
      <c r="G392" s="106"/>
      <c r="H392" s="106"/>
      <c r="I392" s="106"/>
      <c r="J392" s="106"/>
      <c r="K392" s="106"/>
      <c r="L392" s="106"/>
      <c r="M392" s="106"/>
      <c r="N392" s="106"/>
      <c r="O392" s="106"/>
      <c r="P392" s="106"/>
      <c r="Q392" s="106"/>
      <c r="R392" s="107"/>
      <c r="S392" s="107"/>
      <c r="T392" s="106"/>
      <c r="U392" s="106"/>
      <c r="V392" s="108">
        <f t="shared" si="18"/>
        <v>0</v>
      </c>
      <c r="W392" s="103">
        <f t="shared" si="19"/>
        <v>0</v>
      </c>
      <c r="X392" s="36" t="str">
        <f t="shared" si="20"/>
        <v>OK</v>
      </c>
    </row>
    <row r="393" spans="1:24" ht="18" customHeight="1">
      <c r="A393" s="6"/>
      <c r="B393" s="102">
        <f>SUMIF(Atividade_Pessoal_Auxílio!$A:$A,'Programa de Metas 2021-2024'!$A393,Atividade_Pessoal_Auxílio!$G:$G)+SUMIF(Projeto!$A:$A,'Programa de Metas 2021-2024'!$A393,Projeto!$G:$G)</f>
        <v>0</v>
      </c>
      <c r="C393" s="106"/>
      <c r="D393" s="106"/>
      <c r="E393" s="106"/>
      <c r="F393" s="106"/>
      <c r="G393" s="106"/>
      <c r="H393" s="106"/>
      <c r="I393" s="106"/>
      <c r="J393" s="106"/>
      <c r="K393" s="106"/>
      <c r="L393" s="106"/>
      <c r="M393" s="106"/>
      <c r="N393" s="106"/>
      <c r="O393" s="106"/>
      <c r="P393" s="106"/>
      <c r="Q393" s="106"/>
      <c r="R393" s="107"/>
      <c r="S393" s="107"/>
      <c r="T393" s="106"/>
      <c r="U393" s="106"/>
      <c r="V393" s="108">
        <f t="shared" si="18"/>
        <v>0</v>
      </c>
      <c r="W393" s="103">
        <f t="shared" si="19"/>
        <v>0</v>
      </c>
      <c r="X393" s="36" t="str">
        <f t="shared" si="20"/>
        <v>OK</v>
      </c>
    </row>
    <row r="394" spans="1:24" ht="18" customHeight="1">
      <c r="A394" s="6"/>
      <c r="B394" s="102">
        <f>SUMIF(Atividade_Pessoal_Auxílio!$A:$A,'Programa de Metas 2021-2024'!$A394,Atividade_Pessoal_Auxílio!$G:$G)+SUMIF(Projeto!$A:$A,'Programa de Metas 2021-2024'!$A394,Projeto!$G:$G)</f>
        <v>0</v>
      </c>
      <c r="C394" s="106"/>
      <c r="D394" s="106"/>
      <c r="E394" s="106"/>
      <c r="F394" s="106"/>
      <c r="G394" s="106"/>
      <c r="H394" s="106"/>
      <c r="I394" s="106"/>
      <c r="J394" s="106"/>
      <c r="K394" s="106"/>
      <c r="L394" s="106"/>
      <c r="M394" s="106"/>
      <c r="N394" s="106"/>
      <c r="O394" s="106"/>
      <c r="P394" s="106"/>
      <c r="Q394" s="106"/>
      <c r="R394" s="107"/>
      <c r="S394" s="107"/>
      <c r="T394" s="106"/>
      <c r="U394" s="106"/>
      <c r="V394" s="108">
        <f t="shared" si="18"/>
        <v>0</v>
      </c>
      <c r="W394" s="103">
        <f t="shared" si="19"/>
        <v>0</v>
      </c>
      <c r="X394" s="36" t="str">
        <f t="shared" si="20"/>
        <v>OK</v>
      </c>
    </row>
    <row r="395" spans="1:24" ht="18" customHeight="1">
      <c r="A395" s="6"/>
      <c r="B395" s="102">
        <f>SUMIF(Atividade_Pessoal_Auxílio!$A:$A,'Programa de Metas 2021-2024'!$A395,Atividade_Pessoal_Auxílio!$G:$G)+SUMIF(Projeto!$A:$A,'Programa de Metas 2021-2024'!$A395,Projeto!$G:$G)</f>
        <v>0</v>
      </c>
      <c r="C395" s="106"/>
      <c r="D395" s="106"/>
      <c r="E395" s="106"/>
      <c r="F395" s="106"/>
      <c r="G395" s="106"/>
      <c r="H395" s="106"/>
      <c r="I395" s="106"/>
      <c r="J395" s="106"/>
      <c r="K395" s="106"/>
      <c r="L395" s="106"/>
      <c r="M395" s="106"/>
      <c r="N395" s="106"/>
      <c r="O395" s="106"/>
      <c r="P395" s="106"/>
      <c r="Q395" s="106"/>
      <c r="R395" s="107"/>
      <c r="S395" s="107"/>
      <c r="T395" s="106"/>
      <c r="U395" s="106"/>
      <c r="V395" s="108">
        <f t="shared" si="18"/>
        <v>0</v>
      </c>
      <c r="W395" s="103">
        <f t="shared" si="19"/>
        <v>0</v>
      </c>
      <c r="X395" s="36" t="str">
        <f t="shared" si="20"/>
        <v>OK</v>
      </c>
    </row>
    <row r="396" spans="1:24" ht="18" customHeight="1">
      <c r="A396" s="6"/>
      <c r="B396" s="102">
        <f>SUMIF(Atividade_Pessoal_Auxílio!$A:$A,'Programa de Metas 2021-2024'!$A396,Atividade_Pessoal_Auxílio!$G:$G)+SUMIF(Projeto!$A:$A,'Programa de Metas 2021-2024'!$A396,Projeto!$G:$G)</f>
        <v>0</v>
      </c>
      <c r="C396" s="106"/>
      <c r="D396" s="106"/>
      <c r="E396" s="106"/>
      <c r="F396" s="106"/>
      <c r="G396" s="106"/>
      <c r="H396" s="106"/>
      <c r="I396" s="106"/>
      <c r="J396" s="106"/>
      <c r="K396" s="106"/>
      <c r="L396" s="106"/>
      <c r="M396" s="106"/>
      <c r="N396" s="106"/>
      <c r="O396" s="106"/>
      <c r="P396" s="106"/>
      <c r="Q396" s="106"/>
      <c r="R396" s="107"/>
      <c r="S396" s="107"/>
      <c r="T396" s="106"/>
      <c r="U396" s="106"/>
      <c r="V396" s="108">
        <f t="shared" si="18"/>
        <v>0</v>
      </c>
      <c r="W396" s="103">
        <f t="shared" si="19"/>
        <v>0</v>
      </c>
      <c r="X396" s="36" t="str">
        <f t="shared" si="20"/>
        <v>OK</v>
      </c>
    </row>
    <row r="397" spans="1:24" ht="18" customHeight="1">
      <c r="A397" s="6"/>
      <c r="B397" s="102">
        <f>SUMIF(Atividade_Pessoal_Auxílio!$A:$A,'Programa de Metas 2021-2024'!$A397,Atividade_Pessoal_Auxílio!$G:$G)+SUMIF(Projeto!$A:$A,'Programa de Metas 2021-2024'!$A397,Projeto!$G:$G)</f>
        <v>0</v>
      </c>
      <c r="C397" s="106"/>
      <c r="D397" s="106"/>
      <c r="E397" s="106"/>
      <c r="F397" s="106"/>
      <c r="G397" s="106"/>
      <c r="H397" s="106"/>
      <c r="I397" s="106"/>
      <c r="J397" s="106"/>
      <c r="K397" s="106"/>
      <c r="L397" s="106"/>
      <c r="M397" s="106"/>
      <c r="N397" s="106"/>
      <c r="O397" s="106"/>
      <c r="P397" s="106"/>
      <c r="Q397" s="106"/>
      <c r="R397" s="107"/>
      <c r="S397" s="107"/>
      <c r="T397" s="106"/>
      <c r="U397" s="106"/>
      <c r="V397" s="108">
        <f t="shared" si="18"/>
        <v>0</v>
      </c>
      <c r="W397" s="103">
        <f t="shared" si="19"/>
        <v>0</v>
      </c>
      <c r="X397" s="36" t="str">
        <f t="shared" si="20"/>
        <v>OK</v>
      </c>
    </row>
    <row r="398" spans="1:24" ht="18" customHeight="1">
      <c r="A398" s="6"/>
      <c r="B398" s="102">
        <f>SUMIF(Atividade_Pessoal_Auxílio!$A:$A,'Programa de Metas 2021-2024'!$A398,Atividade_Pessoal_Auxílio!$G:$G)+SUMIF(Projeto!$A:$A,'Programa de Metas 2021-2024'!$A398,Projeto!$G:$G)</f>
        <v>0</v>
      </c>
      <c r="C398" s="106"/>
      <c r="D398" s="106"/>
      <c r="E398" s="106"/>
      <c r="F398" s="106"/>
      <c r="G398" s="106"/>
      <c r="H398" s="106"/>
      <c r="I398" s="106"/>
      <c r="J398" s="106"/>
      <c r="K398" s="106"/>
      <c r="L398" s="106"/>
      <c r="M398" s="106"/>
      <c r="N398" s="106"/>
      <c r="O398" s="106"/>
      <c r="P398" s="106"/>
      <c r="Q398" s="106"/>
      <c r="R398" s="107"/>
      <c r="S398" s="107"/>
      <c r="T398" s="106"/>
      <c r="U398" s="106"/>
      <c r="V398" s="108">
        <f t="shared" si="18"/>
        <v>0</v>
      </c>
      <c r="W398" s="103">
        <f t="shared" si="19"/>
        <v>0</v>
      </c>
      <c r="X398" s="36" t="str">
        <f t="shared" si="20"/>
        <v>OK</v>
      </c>
    </row>
    <row r="399" spans="1:24" ht="18" customHeight="1">
      <c r="A399" s="6"/>
      <c r="B399" s="102">
        <f>SUMIF(Atividade_Pessoal_Auxílio!$A:$A,'Programa de Metas 2021-2024'!$A399,Atividade_Pessoal_Auxílio!$G:$G)+SUMIF(Projeto!$A:$A,'Programa de Metas 2021-2024'!$A399,Projeto!$G:$G)</f>
        <v>0</v>
      </c>
      <c r="C399" s="106"/>
      <c r="D399" s="106"/>
      <c r="E399" s="106"/>
      <c r="F399" s="106"/>
      <c r="G399" s="106"/>
      <c r="H399" s="106"/>
      <c r="I399" s="106"/>
      <c r="J399" s="106"/>
      <c r="K399" s="106"/>
      <c r="L399" s="106"/>
      <c r="M399" s="106"/>
      <c r="N399" s="106"/>
      <c r="O399" s="106"/>
      <c r="P399" s="106"/>
      <c r="Q399" s="106"/>
      <c r="R399" s="107"/>
      <c r="S399" s="107"/>
      <c r="T399" s="106"/>
      <c r="U399" s="106"/>
      <c r="V399" s="108">
        <f t="shared" si="18"/>
        <v>0</v>
      </c>
      <c r="W399" s="103">
        <f t="shared" si="19"/>
        <v>0</v>
      </c>
      <c r="X399" s="36" t="str">
        <f t="shared" si="20"/>
        <v>OK</v>
      </c>
    </row>
    <row r="400" spans="1:24" ht="18" customHeight="1">
      <c r="A400" s="6"/>
      <c r="B400" s="102">
        <f>SUMIF(Atividade_Pessoal_Auxílio!$A:$A,'Programa de Metas 2021-2024'!$A400,Atividade_Pessoal_Auxílio!$G:$G)+SUMIF(Projeto!$A:$A,'Programa de Metas 2021-2024'!$A400,Projeto!$G:$G)</f>
        <v>0</v>
      </c>
      <c r="C400" s="106"/>
      <c r="D400" s="106"/>
      <c r="E400" s="106"/>
      <c r="F400" s="106"/>
      <c r="G400" s="106"/>
      <c r="H400" s="106"/>
      <c r="I400" s="106"/>
      <c r="J400" s="106"/>
      <c r="K400" s="106"/>
      <c r="L400" s="106"/>
      <c r="M400" s="106"/>
      <c r="N400" s="106"/>
      <c r="O400" s="106"/>
      <c r="P400" s="106"/>
      <c r="Q400" s="106"/>
      <c r="R400" s="107"/>
      <c r="S400" s="107"/>
      <c r="T400" s="106"/>
      <c r="U400" s="106"/>
      <c r="V400" s="108">
        <f t="shared" si="18"/>
        <v>0</v>
      </c>
      <c r="W400" s="103">
        <f t="shared" si="19"/>
        <v>0</v>
      </c>
      <c r="X400" s="36" t="str">
        <f t="shared" si="20"/>
        <v>OK</v>
      </c>
    </row>
    <row r="401" spans="1:24" ht="18" customHeight="1">
      <c r="A401" s="6"/>
      <c r="B401" s="102">
        <f>SUMIF(Atividade_Pessoal_Auxílio!$A:$A,'Programa de Metas 2021-2024'!$A401,Atividade_Pessoal_Auxílio!$G:$G)+SUMIF(Projeto!$A:$A,'Programa de Metas 2021-2024'!$A401,Projeto!$G:$G)</f>
        <v>0</v>
      </c>
      <c r="C401" s="106"/>
      <c r="D401" s="106"/>
      <c r="E401" s="106"/>
      <c r="F401" s="106"/>
      <c r="G401" s="106"/>
      <c r="H401" s="106"/>
      <c r="I401" s="106"/>
      <c r="J401" s="106"/>
      <c r="K401" s="106"/>
      <c r="L401" s="106"/>
      <c r="M401" s="106"/>
      <c r="N401" s="106"/>
      <c r="O401" s="106"/>
      <c r="P401" s="106"/>
      <c r="Q401" s="106"/>
      <c r="R401" s="107"/>
      <c r="S401" s="107"/>
      <c r="T401" s="106"/>
      <c r="U401" s="106"/>
      <c r="V401" s="108">
        <f t="shared" si="18"/>
        <v>0</v>
      </c>
      <c r="W401" s="103">
        <f t="shared" si="19"/>
        <v>0</v>
      </c>
      <c r="X401" s="36" t="str">
        <f t="shared" si="20"/>
        <v>OK</v>
      </c>
    </row>
    <row r="402" spans="1:24" ht="18" customHeight="1">
      <c r="A402" s="6"/>
      <c r="B402" s="102">
        <f>SUMIF(Atividade_Pessoal_Auxílio!$A:$A,'Programa de Metas 2021-2024'!$A402,Atividade_Pessoal_Auxílio!$G:$G)+SUMIF(Projeto!$A:$A,'Programa de Metas 2021-2024'!$A402,Projeto!$G:$G)</f>
        <v>0</v>
      </c>
      <c r="C402" s="106"/>
      <c r="D402" s="106"/>
      <c r="E402" s="106"/>
      <c r="F402" s="106"/>
      <c r="G402" s="106"/>
      <c r="H402" s="106"/>
      <c r="I402" s="106"/>
      <c r="J402" s="106"/>
      <c r="K402" s="106"/>
      <c r="L402" s="106"/>
      <c r="M402" s="106"/>
      <c r="N402" s="106"/>
      <c r="O402" s="106"/>
      <c r="P402" s="106"/>
      <c r="Q402" s="106"/>
      <c r="R402" s="107"/>
      <c r="S402" s="107"/>
      <c r="T402" s="106"/>
      <c r="U402" s="106"/>
      <c r="V402" s="108">
        <f t="shared" si="18"/>
        <v>0</v>
      </c>
      <c r="W402" s="103">
        <f t="shared" si="19"/>
        <v>0</v>
      </c>
      <c r="X402" s="36" t="str">
        <f t="shared" si="20"/>
        <v>OK</v>
      </c>
    </row>
    <row r="403" spans="1:24" ht="18" customHeight="1">
      <c r="A403" s="6"/>
      <c r="B403" s="102">
        <f>SUMIF(Atividade_Pessoal_Auxílio!$A:$A,'Programa de Metas 2021-2024'!$A403,Atividade_Pessoal_Auxílio!$G:$G)+SUMIF(Projeto!$A:$A,'Programa de Metas 2021-2024'!$A403,Projeto!$G:$G)</f>
        <v>0</v>
      </c>
      <c r="C403" s="106"/>
      <c r="D403" s="106"/>
      <c r="E403" s="106"/>
      <c r="F403" s="106"/>
      <c r="G403" s="106"/>
      <c r="H403" s="106"/>
      <c r="I403" s="106"/>
      <c r="J403" s="106"/>
      <c r="K403" s="106"/>
      <c r="L403" s="106"/>
      <c r="M403" s="106"/>
      <c r="N403" s="106"/>
      <c r="O403" s="106"/>
      <c r="P403" s="106"/>
      <c r="Q403" s="106"/>
      <c r="R403" s="107"/>
      <c r="S403" s="107"/>
      <c r="T403" s="106"/>
      <c r="U403" s="106"/>
      <c r="V403" s="108">
        <f t="shared" si="18"/>
        <v>0</v>
      </c>
      <c r="W403" s="103">
        <f t="shared" si="19"/>
        <v>0</v>
      </c>
      <c r="X403" s="36" t="str">
        <f t="shared" si="20"/>
        <v>OK</v>
      </c>
    </row>
    <row r="404" spans="1:24" ht="18" customHeight="1">
      <c r="A404" s="6"/>
      <c r="B404" s="102">
        <f>SUMIF(Atividade_Pessoal_Auxílio!$A:$A,'Programa de Metas 2021-2024'!$A404,Atividade_Pessoal_Auxílio!$G:$G)+SUMIF(Projeto!$A:$A,'Programa de Metas 2021-2024'!$A404,Projeto!$G:$G)</f>
        <v>0</v>
      </c>
      <c r="C404" s="106"/>
      <c r="D404" s="106"/>
      <c r="E404" s="106"/>
      <c r="F404" s="106"/>
      <c r="G404" s="106"/>
      <c r="H404" s="106"/>
      <c r="I404" s="106"/>
      <c r="J404" s="106"/>
      <c r="K404" s="106"/>
      <c r="L404" s="106"/>
      <c r="M404" s="106"/>
      <c r="N404" s="106"/>
      <c r="O404" s="106"/>
      <c r="P404" s="106"/>
      <c r="Q404" s="106"/>
      <c r="R404" s="107"/>
      <c r="S404" s="107"/>
      <c r="T404" s="106"/>
      <c r="U404" s="106"/>
      <c r="V404" s="108">
        <f t="shared" si="18"/>
        <v>0</v>
      </c>
      <c r="W404" s="103">
        <f t="shared" si="19"/>
        <v>0</v>
      </c>
      <c r="X404" s="36" t="str">
        <f t="shared" si="20"/>
        <v>OK</v>
      </c>
    </row>
    <row r="405" spans="1:24" ht="18" customHeight="1">
      <c r="A405" s="6"/>
      <c r="B405" s="102">
        <f>SUMIF(Atividade_Pessoal_Auxílio!$A:$A,'Programa de Metas 2021-2024'!$A405,Atividade_Pessoal_Auxílio!$G:$G)+SUMIF(Projeto!$A:$A,'Programa de Metas 2021-2024'!$A405,Projeto!$G:$G)</f>
        <v>0</v>
      </c>
      <c r="C405" s="106"/>
      <c r="D405" s="106"/>
      <c r="E405" s="106"/>
      <c r="F405" s="106"/>
      <c r="G405" s="106"/>
      <c r="H405" s="106"/>
      <c r="I405" s="106"/>
      <c r="J405" s="106"/>
      <c r="K405" s="106"/>
      <c r="L405" s="106"/>
      <c r="M405" s="106"/>
      <c r="N405" s="106"/>
      <c r="O405" s="106"/>
      <c r="P405" s="106"/>
      <c r="Q405" s="106"/>
      <c r="R405" s="107"/>
      <c r="S405" s="107"/>
      <c r="T405" s="106"/>
      <c r="U405" s="106"/>
      <c r="V405" s="108">
        <f t="shared" si="18"/>
        <v>0</v>
      </c>
      <c r="W405" s="103">
        <f t="shared" si="19"/>
        <v>0</v>
      </c>
      <c r="X405" s="36" t="str">
        <f t="shared" si="20"/>
        <v>OK</v>
      </c>
    </row>
    <row r="406" spans="1:24" ht="18" customHeight="1">
      <c r="A406" s="6"/>
      <c r="B406" s="102">
        <f>SUMIF(Atividade_Pessoal_Auxílio!$A:$A,'Programa de Metas 2021-2024'!$A406,Atividade_Pessoal_Auxílio!$G:$G)+SUMIF(Projeto!$A:$A,'Programa de Metas 2021-2024'!$A406,Projeto!$G:$G)</f>
        <v>0</v>
      </c>
      <c r="C406" s="106"/>
      <c r="D406" s="106"/>
      <c r="E406" s="106"/>
      <c r="F406" s="106"/>
      <c r="G406" s="106"/>
      <c r="H406" s="106"/>
      <c r="I406" s="106"/>
      <c r="J406" s="106"/>
      <c r="K406" s="106"/>
      <c r="L406" s="106"/>
      <c r="M406" s="106"/>
      <c r="N406" s="106"/>
      <c r="O406" s="106"/>
      <c r="P406" s="106"/>
      <c r="Q406" s="106"/>
      <c r="R406" s="107"/>
      <c r="S406" s="107"/>
      <c r="T406" s="106"/>
      <c r="U406" s="106"/>
      <c r="V406" s="108">
        <f t="shared" si="18"/>
        <v>0</v>
      </c>
      <c r="W406" s="103">
        <f t="shared" si="19"/>
        <v>0</v>
      </c>
      <c r="X406" s="36" t="str">
        <f t="shared" si="20"/>
        <v>OK</v>
      </c>
    </row>
    <row r="407" spans="1:24" ht="18" customHeight="1">
      <c r="A407" s="6"/>
      <c r="B407" s="102">
        <f>SUMIF(Atividade_Pessoal_Auxílio!$A:$A,'Programa de Metas 2021-2024'!$A407,Atividade_Pessoal_Auxílio!$G:$G)+SUMIF(Projeto!$A:$A,'Programa de Metas 2021-2024'!$A407,Projeto!$G:$G)</f>
        <v>0</v>
      </c>
      <c r="C407" s="106"/>
      <c r="D407" s="106"/>
      <c r="E407" s="106"/>
      <c r="F407" s="106"/>
      <c r="G407" s="106"/>
      <c r="H407" s="106"/>
      <c r="I407" s="106"/>
      <c r="J407" s="106"/>
      <c r="K407" s="106"/>
      <c r="L407" s="106"/>
      <c r="M407" s="106"/>
      <c r="N407" s="106"/>
      <c r="O407" s="106"/>
      <c r="P407" s="106"/>
      <c r="Q407" s="106"/>
      <c r="R407" s="107"/>
      <c r="S407" s="107"/>
      <c r="T407" s="106"/>
      <c r="U407" s="106"/>
      <c r="V407" s="108">
        <f t="shared" si="18"/>
        <v>0</v>
      </c>
      <c r="W407" s="103">
        <f t="shared" si="19"/>
        <v>0</v>
      </c>
      <c r="X407" s="36" t="str">
        <f t="shared" si="20"/>
        <v>OK</v>
      </c>
    </row>
    <row r="408" spans="1:24" ht="18" customHeight="1">
      <c r="A408" s="6"/>
      <c r="B408" s="102">
        <f>SUMIF(Atividade_Pessoal_Auxílio!$A:$A,'Programa de Metas 2021-2024'!$A408,Atividade_Pessoal_Auxílio!$G:$G)+SUMIF(Projeto!$A:$A,'Programa de Metas 2021-2024'!$A408,Projeto!$G:$G)</f>
        <v>0</v>
      </c>
      <c r="C408" s="106"/>
      <c r="D408" s="106"/>
      <c r="E408" s="106"/>
      <c r="F408" s="106"/>
      <c r="G408" s="106"/>
      <c r="H408" s="106"/>
      <c r="I408" s="106"/>
      <c r="J408" s="106"/>
      <c r="K408" s="106"/>
      <c r="L408" s="106"/>
      <c r="M408" s="106"/>
      <c r="N408" s="106"/>
      <c r="O408" s="106"/>
      <c r="P408" s="106"/>
      <c r="Q408" s="106"/>
      <c r="R408" s="107"/>
      <c r="S408" s="107"/>
      <c r="T408" s="106"/>
      <c r="U408" s="106"/>
      <c r="V408" s="108">
        <f t="shared" si="18"/>
        <v>0</v>
      </c>
      <c r="W408" s="103">
        <f t="shared" si="19"/>
        <v>0</v>
      </c>
      <c r="X408" s="36" t="str">
        <f t="shared" si="20"/>
        <v>OK</v>
      </c>
    </row>
    <row r="409" spans="1:24" ht="18" customHeight="1">
      <c r="A409" s="6"/>
      <c r="B409" s="102">
        <f>SUMIF(Atividade_Pessoal_Auxílio!$A:$A,'Programa de Metas 2021-2024'!$A409,Atividade_Pessoal_Auxílio!$G:$G)+SUMIF(Projeto!$A:$A,'Programa de Metas 2021-2024'!$A409,Projeto!$G:$G)</f>
        <v>0</v>
      </c>
      <c r="C409" s="106"/>
      <c r="D409" s="106"/>
      <c r="E409" s="106"/>
      <c r="F409" s="106"/>
      <c r="G409" s="106"/>
      <c r="H409" s="106"/>
      <c r="I409" s="106"/>
      <c r="J409" s="106"/>
      <c r="K409" s="106"/>
      <c r="L409" s="106"/>
      <c r="M409" s="106"/>
      <c r="N409" s="106"/>
      <c r="O409" s="106"/>
      <c r="P409" s="106"/>
      <c r="Q409" s="106"/>
      <c r="R409" s="107"/>
      <c r="S409" s="107"/>
      <c r="T409" s="106"/>
      <c r="U409" s="106"/>
      <c r="V409" s="108">
        <f t="shared" si="18"/>
        <v>0</v>
      </c>
      <c r="W409" s="103">
        <f t="shared" si="19"/>
        <v>0</v>
      </c>
      <c r="X409" s="36" t="str">
        <f t="shared" si="20"/>
        <v>OK</v>
      </c>
    </row>
    <row r="410" spans="1:24" ht="18" customHeight="1">
      <c r="A410" s="6"/>
      <c r="B410" s="102">
        <f>SUMIF(Atividade_Pessoal_Auxílio!$A:$A,'Programa de Metas 2021-2024'!$A410,Atividade_Pessoal_Auxílio!$G:$G)+SUMIF(Projeto!$A:$A,'Programa de Metas 2021-2024'!$A410,Projeto!$G:$G)</f>
        <v>0</v>
      </c>
      <c r="C410" s="106"/>
      <c r="D410" s="106"/>
      <c r="E410" s="106"/>
      <c r="F410" s="106"/>
      <c r="G410" s="106"/>
      <c r="H410" s="106"/>
      <c r="I410" s="106"/>
      <c r="J410" s="106"/>
      <c r="K410" s="106"/>
      <c r="L410" s="106"/>
      <c r="M410" s="106"/>
      <c r="N410" s="106"/>
      <c r="O410" s="106"/>
      <c r="P410" s="106"/>
      <c r="Q410" s="106"/>
      <c r="R410" s="107"/>
      <c r="S410" s="107"/>
      <c r="T410" s="106"/>
      <c r="U410" s="106"/>
      <c r="V410" s="108">
        <f t="shared" si="18"/>
        <v>0</v>
      </c>
      <c r="W410" s="103">
        <f t="shared" si="19"/>
        <v>0</v>
      </c>
      <c r="X410" s="36" t="str">
        <f t="shared" si="20"/>
        <v>OK</v>
      </c>
    </row>
    <row r="411" spans="1:24" ht="18" customHeight="1">
      <c r="A411" s="6"/>
      <c r="B411" s="102">
        <f>SUMIF(Atividade_Pessoal_Auxílio!$A:$A,'Programa de Metas 2021-2024'!$A411,Atividade_Pessoal_Auxílio!$G:$G)+SUMIF(Projeto!$A:$A,'Programa de Metas 2021-2024'!$A411,Projeto!$G:$G)</f>
        <v>0</v>
      </c>
      <c r="C411" s="106"/>
      <c r="D411" s="106"/>
      <c r="E411" s="106"/>
      <c r="F411" s="106"/>
      <c r="G411" s="106"/>
      <c r="H411" s="106"/>
      <c r="I411" s="106"/>
      <c r="J411" s="106"/>
      <c r="K411" s="106"/>
      <c r="L411" s="106"/>
      <c r="M411" s="106"/>
      <c r="N411" s="106"/>
      <c r="O411" s="106"/>
      <c r="P411" s="106"/>
      <c r="Q411" s="106"/>
      <c r="R411" s="107"/>
      <c r="S411" s="107"/>
      <c r="T411" s="106"/>
      <c r="U411" s="106"/>
      <c r="V411" s="108">
        <f t="shared" si="18"/>
        <v>0</v>
      </c>
      <c r="W411" s="103">
        <f t="shared" si="19"/>
        <v>0</v>
      </c>
      <c r="X411" s="36" t="str">
        <f t="shared" si="20"/>
        <v>OK</v>
      </c>
    </row>
    <row r="412" spans="1:24" ht="18" customHeight="1">
      <c r="A412" s="6"/>
      <c r="B412" s="102">
        <f>SUMIF(Atividade_Pessoal_Auxílio!$A:$A,'Programa de Metas 2021-2024'!$A412,Atividade_Pessoal_Auxílio!$G:$G)+SUMIF(Projeto!$A:$A,'Programa de Metas 2021-2024'!$A412,Projeto!$G:$G)</f>
        <v>0</v>
      </c>
      <c r="C412" s="106"/>
      <c r="D412" s="106"/>
      <c r="E412" s="106"/>
      <c r="F412" s="106"/>
      <c r="G412" s="106"/>
      <c r="H412" s="106"/>
      <c r="I412" s="106"/>
      <c r="J412" s="106"/>
      <c r="K412" s="106"/>
      <c r="L412" s="106"/>
      <c r="M412" s="106"/>
      <c r="N412" s="106"/>
      <c r="O412" s="106"/>
      <c r="P412" s="106"/>
      <c r="Q412" s="106"/>
      <c r="R412" s="107"/>
      <c r="S412" s="107"/>
      <c r="T412" s="106"/>
      <c r="U412" s="106"/>
      <c r="V412" s="108">
        <f t="shared" si="18"/>
        <v>0</v>
      </c>
      <c r="W412" s="103">
        <f t="shared" si="19"/>
        <v>0</v>
      </c>
      <c r="X412" s="36" t="str">
        <f t="shared" si="20"/>
        <v>OK</v>
      </c>
    </row>
    <row r="413" spans="1:24" ht="18" customHeight="1">
      <c r="A413" s="6"/>
      <c r="B413" s="102">
        <f>SUMIF(Atividade_Pessoal_Auxílio!$A:$A,'Programa de Metas 2021-2024'!$A413,Atividade_Pessoal_Auxílio!$G:$G)+SUMIF(Projeto!$A:$A,'Programa de Metas 2021-2024'!$A413,Projeto!$G:$G)</f>
        <v>0</v>
      </c>
      <c r="C413" s="106"/>
      <c r="D413" s="106"/>
      <c r="E413" s="106"/>
      <c r="F413" s="106"/>
      <c r="G413" s="106"/>
      <c r="H413" s="106"/>
      <c r="I413" s="106"/>
      <c r="J413" s="106"/>
      <c r="K413" s="106"/>
      <c r="L413" s="106"/>
      <c r="M413" s="106"/>
      <c r="N413" s="106"/>
      <c r="O413" s="106"/>
      <c r="P413" s="106"/>
      <c r="Q413" s="106"/>
      <c r="R413" s="107"/>
      <c r="S413" s="107"/>
      <c r="T413" s="106"/>
      <c r="U413" s="106"/>
      <c r="V413" s="108">
        <f t="shared" si="18"/>
        <v>0</v>
      </c>
      <c r="W413" s="103">
        <f t="shared" si="19"/>
        <v>0</v>
      </c>
      <c r="X413" s="36" t="str">
        <f t="shared" si="20"/>
        <v>OK</v>
      </c>
    </row>
    <row r="414" spans="1:24" ht="18" customHeight="1">
      <c r="A414" s="6"/>
      <c r="B414" s="102">
        <f>SUMIF(Atividade_Pessoal_Auxílio!$A:$A,'Programa de Metas 2021-2024'!$A414,Atividade_Pessoal_Auxílio!$G:$G)+SUMIF(Projeto!$A:$A,'Programa de Metas 2021-2024'!$A414,Projeto!$G:$G)</f>
        <v>0</v>
      </c>
      <c r="C414" s="106"/>
      <c r="D414" s="106"/>
      <c r="E414" s="106"/>
      <c r="F414" s="106"/>
      <c r="G414" s="106"/>
      <c r="H414" s="106"/>
      <c r="I414" s="106"/>
      <c r="J414" s="106"/>
      <c r="K414" s="106"/>
      <c r="L414" s="106"/>
      <c r="M414" s="106"/>
      <c r="N414" s="106"/>
      <c r="O414" s="106"/>
      <c r="P414" s="106"/>
      <c r="Q414" s="106"/>
      <c r="R414" s="107"/>
      <c r="S414" s="107"/>
      <c r="T414" s="106"/>
      <c r="U414" s="106"/>
      <c r="V414" s="108">
        <f t="shared" si="18"/>
        <v>0</v>
      </c>
      <c r="W414" s="103">
        <f t="shared" si="19"/>
        <v>0</v>
      </c>
      <c r="X414" s="36" t="str">
        <f t="shared" si="20"/>
        <v>OK</v>
      </c>
    </row>
    <row r="415" spans="1:24" ht="18" customHeight="1">
      <c r="A415" s="6"/>
      <c r="B415" s="102">
        <f>SUMIF(Atividade_Pessoal_Auxílio!$A:$A,'Programa de Metas 2021-2024'!$A415,Atividade_Pessoal_Auxílio!$G:$G)+SUMIF(Projeto!$A:$A,'Programa de Metas 2021-2024'!$A415,Projeto!$G:$G)</f>
        <v>0</v>
      </c>
      <c r="C415" s="106"/>
      <c r="D415" s="106"/>
      <c r="E415" s="106"/>
      <c r="F415" s="106"/>
      <c r="G415" s="106"/>
      <c r="H415" s="106"/>
      <c r="I415" s="106"/>
      <c r="J415" s="106"/>
      <c r="K415" s="106"/>
      <c r="L415" s="106"/>
      <c r="M415" s="106"/>
      <c r="N415" s="106"/>
      <c r="O415" s="106"/>
      <c r="P415" s="106"/>
      <c r="Q415" s="106"/>
      <c r="R415" s="107"/>
      <c r="S415" s="107"/>
      <c r="T415" s="106"/>
      <c r="U415" s="106"/>
      <c r="V415" s="108">
        <f t="shared" si="18"/>
        <v>0</v>
      </c>
      <c r="W415" s="103">
        <f t="shared" si="19"/>
        <v>0</v>
      </c>
      <c r="X415" s="36" t="str">
        <f t="shared" si="20"/>
        <v>OK</v>
      </c>
    </row>
    <row r="416" spans="1:24" ht="18" customHeight="1">
      <c r="A416" s="6"/>
      <c r="B416" s="102">
        <f>SUMIF(Atividade_Pessoal_Auxílio!$A:$A,'Programa de Metas 2021-2024'!$A416,Atividade_Pessoal_Auxílio!$G:$G)+SUMIF(Projeto!$A:$A,'Programa de Metas 2021-2024'!$A416,Projeto!$G:$G)</f>
        <v>0</v>
      </c>
      <c r="C416" s="106"/>
      <c r="D416" s="106"/>
      <c r="E416" s="106"/>
      <c r="F416" s="106"/>
      <c r="G416" s="106"/>
      <c r="H416" s="106"/>
      <c r="I416" s="106"/>
      <c r="J416" s="106"/>
      <c r="K416" s="106"/>
      <c r="L416" s="106"/>
      <c r="M416" s="106"/>
      <c r="N416" s="106"/>
      <c r="O416" s="106"/>
      <c r="P416" s="106"/>
      <c r="Q416" s="106"/>
      <c r="R416" s="107"/>
      <c r="S416" s="107"/>
      <c r="T416" s="106"/>
      <c r="U416" s="106"/>
      <c r="V416" s="108">
        <f t="shared" si="18"/>
        <v>0</v>
      </c>
      <c r="W416" s="103">
        <f t="shared" si="19"/>
        <v>0</v>
      </c>
      <c r="X416" s="36" t="str">
        <f t="shared" si="20"/>
        <v>OK</v>
      </c>
    </row>
    <row r="417" spans="1:24" ht="18" customHeight="1">
      <c r="A417" s="6"/>
      <c r="B417" s="102">
        <f>SUMIF(Atividade_Pessoal_Auxílio!$A:$A,'Programa de Metas 2021-2024'!$A417,Atividade_Pessoal_Auxílio!$G:$G)+SUMIF(Projeto!$A:$A,'Programa de Metas 2021-2024'!$A417,Projeto!$G:$G)</f>
        <v>0</v>
      </c>
      <c r="C417" s="106"/>
      <c r="D417" s="106"/>
      <c r="E417" s="106"/>
      <c r="F417" s="106"/>
      <c r="G417" s="106"/>
      <c r="H417" s="106"/>
      <c r="I417" s="106"/>
      <c r="J417" s="106"/>
      <c r="K417" s="106"/>
      <c r="L417" s="106"/>
      <c r="M417" s="106"/>
      <c r="N417" s="106"/>
      <c r="O417" s="106"/>
      <c r="P417" s="106"/>
      <c r="Q417" s="106"/>
      <c r="R417" s="107"/>
      <c r="S417" s="107"/>
      <c r="T417" s="106"/>
      <c r="U417" s="106"/>
      <c r="V417" s="108">
        <f t="shared" si="18"/>
        <v>0</v>
      </c>
      <c r="W417" s="103">
        <f t="shared" si="19"/>
        <v>0</v>
      </c>
      <c r="X417" s="36" t="str">
        <f t="shared" si="20"/>
        <v>OK</v>
      </c>
    </row>
    <row r="418" spans="1:24" ht="18" customHeight="1">
      <c r="A418" s="6"/>
      <c r="B418" s="102">
        <f>SUMIF(Atividade_Pessoal_Auxílio!$A:$A,'Programa de Metas 2021-2024'!$A418,Atividade_Pessoal_Auxílio!$G:$G)+SUMIF(Projeto!$A:$A,'Programa de Metas 2021-2024'!$A418,Projeto!$G:$G)</f>
        <v>0</v>
      </c>
      <c r="C418" s="106"/>
      <c r="D418" s="106"/>
      <c r="E418" s="106"/>
      <c r="F418" s="106"/>
      <c r="G418" s="106"/>
      <c r="H418" s="106"/>
      <c r="I418" s="106"/>
      <c r="J418" s="106"/>
      <c r="K418" s="106"/>
      <c r="L418" s="106"/>
      <c r="M418" s="106"/>
      <c r="N418" s="106"/>
      <c r="O418" s="106"/>
      <c r="P418" s="106"/>
      <c r="Q418" s="106"/>
      <c r="R418" s="107"/>
      <c r="S418" s="107"/>
      <c r="T418" s="106"/>
      <c r="U418" s="106"/>
      <c r="V418" s="108">
        <f t="shared" si="18"/>
        <v>0</v>
      </c>
      <c r="W418" s="103">
        <f t="shared" si="19"/>
        <v>0</v>
      </c>
      <c r="X418" s="36" t="str">
        <f t="shared" si="20"/>
        <v>OK</v>
      </c>
    </row>
    <row r="419" spans="1:24" ht="18" customHeight="1">
      <c r="A419" s="6"/>
      <c r="B419" s="102">
        <f>SUMIF(Atividade_Pessoal_Auxílio!$A:$A,'Programa de Metas 2021-2024'!$A419,Atividade_Pessoal_Auxílio!$G:$G)+SUMIF(Projeto!$A:$A,'Programa de Metas 2021-2024'!$A419,Projeto!$G:$G)</f>
        <v>0</v>
      </c>
      <c r="C419" s="106"/>
      <c r="D419" s="106"/>
      <c r="E419" s="106"/>
      <c r="F419" s="106"/>
      <c r="G419" s="106"/>
      <c r="H419" s="106"/>
      <c r="I419" s="106"/>
      <c r="J419" s="106"/>
      <c r="K419" s="106"/>
      <c r="L419" s="106"/>
      <c r="M419" s="106"/>
      <c r="N419" s="106"/>
      <c r="O419" s="106"/>
      <c r="P419" s="106"/>
      <c r="Q419" s="106"/>
      <c r="R419" s="107"/>
      <c r="S419" s="107"/>
      <c r="T419" s="106"/>
      <c r="U419" s="106"/>
      <c r="V419" s="108">
        <f t="shared" si="18"/>
        <v>0</v>
      </c>
      <c r="W419" s="103">
        <f t="shared" si="19"/>
        <v>0</v>
      </c>
      <c r="X419" s="36" t="str">
        <f t="shared" si="20"/>
        <v>OK</v>
      </c>
    </row>
    <row r="420" spans="1:24" ht="18" customHeight="1">
      <c r="A420" s="6"/>
      <c r="B420" s="102">
        <f>SUMIF(Atividade_Pessoal_Auxílio!$A:$A,'Programa de Metas 2021-2024'!$A420,Atividade_Pessoal_Auxílio!$G:$G)+SUMIF(Projeto!$A:$A,'Programa de Metas 2021-2024'!$A420,Projeto!$G:$G)</f>
        <v>0</v>
      </c>
      <c r="C420" s="106"/>
      <c r="D420" s="106"/>
      <c r="E420" s="106"/>
      <c r="F420" s="106"/>
      <c r="G420" s="106"/>
      <c r="H420" s="106"/>
      <c r="I420" s="106"/>
      <c r="J420" s="106"/>
      <c r="K420" s="106"/>
      <c r="L420" s="106"/>
      <c r="M420" s="106"/>
      <c r="N420" s="106"/>
      <c r="O420" s="106"/>
      <c r="P420" s="106"/>
      <c r="Q420" s="106"/>
      <c r="R420" s="107"/>
      <c r="S420" s="107"/>
      <c r="T420" s="106"/>
      <c r="U420" s="106"/>
      <c r="V420" s="108">
        <f t="shared" si="18"/>
        <v>0</v>
      </c>
      <c r="W420" s="103">
        <f t="shared" si="19"/>
        <v>0</v>
      </c>
      <c r="X420" s="36" t="str">
        <f t="shared" si="20"/>
        <v>OK</v>
      </c>
    </row>
    <row r="421" spans="1:24" ht="18" customHeight="1">
      <c r="A421" s="6"/>
      <c r="B421" s="102">
        <f>SUMIF(Atividade_Pessoal_Auxílio!$A:$A,'Programa de Metas 2021-2024'!$A421,Atividade_Pessoal_Auxílio!$G:$G)+SUMIF(Projeto!$A:$A,'Programa de Metas 2021-2024'!$A421,Projeto!$G:$G)</f>
        <v>0</v>
      </c>
      <c r="C421" s="106"/>
      <c r="D421" s="106"/>
      <c r="E421" s="106"/>
      <c r="F421" s="106"/>
      <c r="G421" s="106"/>
      <c r="H421" s="106"/>
      <c r="I421" s="106"/>
      <c r="J421" s="106"/>
      <c r="K421" s="106"/>
      <c r="L421" s="106"/>
      <c r="M421" s="106"/>
      <c r="N421" s="106"/>
      <c r="O421" s="106"/>
      <c r="P421" s="106"/>
      <c r="Q421" s="106"/>
      <c r="R421" s="107"/>
      <c r="S421" s="107"/>
      <c r="T421" s="106"/>
      <c r="U421" s="106"/>
      <c r="V421" s="108">
        <f t="shared" si="18"/>
        <v>0</v>
      </c>
      <c r="W421" s="103">
        <f t="shared" si="19"/>
        <v>0</v>
      </c>
      <c r="X421" s="36" t="str">
        <f t="shared" si="20"/>
        <v>OK</v>
      </c>
    </row>
    <row r="422" spans="1:24" ht="18" customHeight="1">
      <c r="A422" s="6"/>
      <c r="B422" s="102">
        <f>SUMIF(Atividade_Pessoal_Auxílio!$A:$A,'Programa de Metas 2021-2024'!$A422,Atividade_Pessoal_Auxílio!$G:$G)+SUMIF(Projeto!$A:$A,'Programa de Metas 2021-2024'!$A422,Projeto!$G:$G)</f>
        <v>0</v>
      </c>
      <c r="C422" s="106"/>
      <c r="D422" s="106"/>
      <c r="E422" s="106"/>
      <c r="F422" s="106"/>
      <c r="G422" s="106"/>
      <c r="H422" s="106"/>
      <c r="I422" s="106"/>
      <c r="J422" s="106"/>
      <c r="K422" s="106"/>
      <c r="L422" s="106"/>
      <c r="M422" s="106"/>
      <c r="N422" s="106"/>
      <c r="O422" s="106"/>
      <c r="P422" s="106"/>
      <c r="Q422" s="106"/>
      <c r="R422" s="107"/>
      <c r="S422" s="107"/>
      <c r="T422" s="106"/>
      <c r="U422" s="106"/>
      <c r="V422" s="108">
        <f t="shared" si="18"/>
        <v>0</v>
      </c>
      <c r="W422" s="103">
        <f t="shared" si="19"/>
        <v>0</v>
      </c>
      <c r="X422" s="36" t="str">
        <f t="shared" si="20"/>
        <v>OK</v>
      </c>
    </row>
    <row r="423" spans="1:24" ht="18" customHeight="1">
      <c r="A423" s="6"/>
      <c r="B423" s="102">
        <f>SUMIF(Atividade_Pessoal_Auxílio!$A:$A,'Programa de Metas 2021-2024'!$A423,Atividade_Pessoal_Auxílio!$G:$G)+SUMIF(Projeto!$A:$A,'Programa de Metas 2021-2024'!$A423,Projeto!$G:$G)</f>
        <v>0</v>
      </c>
      <c r="C423" s="106"/>
      <c r="D423" s="106"/>
      <c r="E423" s="106"/>
      <c r="F423" s="106"/>
      <c r="G423" s="106"/>
      <c r="H423" s="106"/>
      <c r="I423" s="106"/>
      <c r="J423" s="106"/>
      <c r="K423" s="106"/>
      <c r="L423" s="106"/>
      <c r="M423" s="106"/>
      <c r="N423" s="106"/>
      <c r="O423" s="106"/>
      <c r="P423" s="106"/>
      <c r="Q423" s="106"/>
      <c r="R423" s="107"/>
      <c r="S423" s="107"/>
      <c r="T423" s="106"/>
      <c r="U423" s="106"/>
      <c r="V423" s="108">
        <f t="shared" si="18"/>
        <v>0</v>
      </c>
      <c r="W423" s="103">
        <f t="shared" si="19"/>
        <v>0</v>
      </c>
      <c r="X423" s="36" t="str">
        <f t="shared" si="20"/>
        <v>OK</v>
      </c>
    </row>
    <row r="424" spans="1:24" ht="18" customHeight="1">
      <c r="A424" s="6"/>
      <c r="B424" s="102">
        <f>SUMIF(Atividade_Pessoal_Auxílio!$A:$A,'Programa de Metas 2021-2024'!$A424,Atividade_Pessoal_Auxílio!$G:$G)+SUMIF(Projeto!$A:$A,'Programa de Metas 2021-2024'!$A424,Projeto!$G:$G)</f>
        <v>0</v>
      </c>
      <c r="C424" s="106"/>
      <c r="D424" s="106"/>
      <c r="E424" s="106"/>
      <c r="F424" s="106"/>
      <c r="G424" s="106"/>
      <c r="H424" s="106"/>
      <c r="I424" s="106"/>
      <c r="J424" s="106"/>
      <c r="K424" s="106"/>
      <c r="L424" s="106"/>
      <c r="M424" s="106"/>
      <c r="N424" s="106"/>
      <c r="O424" s="106"/>
      <c r="P424" s="106"/>
      <c r="Q424" s="106"/>
      <c r="R424" s="107"/>
      <c r="S424" s="107"/>
      <c r="T424" s="106"/>
      <c r="U424" s="106"/>
      <c r="V424" s="108">
        <f t="shared" si="18"/>
        <v>0</v>
      </c>
      <c r="W424" s="103">
        <f t="shared" si="19"/>
        <v>0</v>
      </c>
      <c r="X424" s="36" t="str">
        <f t="shared" si="20"/>
        <v>OK</v>
      </c>
    </row>
    <row r="425" spans="1:24" ht="18" customHeight="1">
      <c r="A425" s="6"/>
      <c r="B425" s="102">
        <f>SUMIF(Atividade_Pessoal_Auxílio!$A:$A,'Programa de Metas 2021-2024'!$A425,Atividade_Pessoal_Auxílio!$G:$G)+SUMIF(Projeto!$A:$A,'Programa de Metas 2021-2024'!$A425,Projeto!$G:$G)</f>
        <v>0</v>
      </c>
      <c r="C425" s="106"/>
      <c r="D425" s="106"/>
      <c r="E425" s="106"/>
      <c r="F425" s="106"/>
      <c r="G425" s="106"/>
      <c r="H425" s="106"/>
      <c r="I425" s="106"/>
      <c r="J425" s="106"/>
      <c r="K425" s="106"/>
      <c r="L425" s="106"/>
      <c r="M425" s="106"/>
      <c r="N425" s="106"/>
      <c r="O425" s="106"/>
      <c r="P425" s="106"/>
      <c r="Q425" s="106"/>
      <c r="R425" s="107"/>
      <c r="S425" s="107"/>
      <c r="T425" s="106"/>
      <c r="U425" s="106"/>
      <c r="V425" s="108">
        <f t="shared" si="18"/>
        <v>0</v>
      </c>
      <c r="W425" s="103">
        <f t="shared" si="19"/>
        <v>0</v>
      </c>
      <c r="X425" s="36" t="str">
        <f t="shared" si="20"/>
        <v>OK</v>
      </c>
    </row>
    <row r="426" spans="1:24" ht="18" customHeight="1">
      <c r="A426" s="6"/>
      <c r="B426" s="102">
        <f>SUMIF(Atividade_Pessoal_Auxílio!$A:$A,'Programa de Metas 2021-2024'!$A426,Atividade_Pessoal_Auxílio!$G:$G)+SUMIF(Projeto!$A:$A,'Programa de Metas 2021-2024'!$A426,Projeto!$G:$G)</f>
        <v>0</v>
      </c>
      <c r="C426" s="106"/>
      <c r="D426" s="106"/>
      <c r="E426" s="106"/>
      <c r="F426" s="106"/>
      <c r="G426" s="106"/>
      <c r="H426" s="106"/>
      <c r="I426" s="106"/>
      <c r="J426" s="106"/>
      <c r="K426" s="106"/>
      <c r="L426" s="106"/>
      <c r="M426" s="106"/>
      <c r="N426" s="106"/>
      <c r="O426" s="106"/>
      <c r="P426" s="106"/>
      <c r="Q426" s="106"/>
      <c r="R426" s="107"/>
      <c r="S426" s="107"/>
      <c r="T426" s="106"/>
      <c r="U426" s="106"/>
      <c r="V426" s="108">
        <f t="shared" si="18"/>
        <v>0</v>
      </c>
      <c r="W426" s="103">
        <f t="shared" si="19"/>
        <v>0</v>
      </c>
      <c r="X426" s="36" t="str">
        <f t="shared" si="20"/>
        <v>OK</v>
      </c>
    </row>
    <row r="427" spans="1:24" ht="18" customHeight="1">
      <c r="A427" s="6"/>
      <c r="B427" s="102">
        <f>SUMIF(Atividade_Pessoal_Auxílio!$A:$A,'Programa de Metas 2021-2024'!$A427,Atividade_Pessoal_Auxílio!$G:$G)+SUMIF(Projeto!$A:$A,'Programa de Metas 2021-2024'!$A427,Projeto!$G:$G)</f>
        <v>0</v>
      </c>
      <c r="C427" s="106"/>
      <c r="D427" s="106"/>
      <c r="E427" s="106"/>
      <c r="F427" s="106"/>
      <c r="G427" s="106"/>
      <c r="H427" s="106"/>
      <c r="I427" s="106"/>
      <c r="J427" s="106"/>
      <c r="K427" s="106"/>
      <c r="L427" s="106"/>
      <c r="M427" s="106"/>
      <c r="N427" s="106"/>
      <c r="O427" s="106"/>
      <c r="P427" s="106"/>
      <c r="Q427" s="106"/>
      <c r="R427" s="107"/>
      <c r="S427" s="107"/>
      <c r="T427" s="106"/>
      <c r="U427" s="106"/>
      <c r="V427" s="108">
        <f t="shared" si="18"/>
        <v>0</v>
      </c>
      <c r="W427" s="103">
        <f t="shared" si="19"/>
        <v>0</v>
      </c>
      <c r="X427" s="36" t="str">
        <f t="shared" si="20"/>
        <v>OK</v>
      </c>
    </row>
    <row r="428" spans="1:24" ht="18" customHeight="1">
      <c r="A428" s="6"/>
      <c r="B428" s="102">
        <f>SUMIF(Atividade_Pessoal_Auxílio!$A:$A,'Programa de Metas 2021-2024'!$A428,Atividade_Pessoal_Auxílio!$G:$G)+SUMIF(Projeto!$A:$A,'Programa de Metas 2021-2024'!$A428,Projeto!$G:$G)</f>
        <v>0</v>
      </c>
      <c r="C428" s="106"/>
      <c r="D428" s="106"/>
      <c r="E428" s="106"/>
      <c r="F428" s="106"/>
      <c r="G428" s="106"/>
      <c r="H428" s="106"/>
      <c r="I428" s="106"/>
      <c r="J428" s="106"/>
      <c r="K428" s="106"/>
      <c r="L428" s="106"/>
      <c r="M428" s="106"/>
      <c r="N428" s="106"/>
      <c r="O428" s="106"/>
      <c r="P428" s="106"/>
      <c r="Q428" s="106"/>
      <c r="R428" s="107"/>
      <c r="S428" s="107"/>
      <c r="T428" s="106"/>
      <c r="U428" s="106"/>
      <c r="V428" s="108">
        <f t="shared" si="18"/>
        <v>0</v>
      </c>
      <c r="W428" s="103">
        <f t="shared" si="19"/>
        <v>0</v>
      </c>
      <c r="X428" s="36" t="str">
        <f t="shared" si="20"/>
        <v>OK</v>
      </c>
    </row>
    <row r="429" spans="1:24" ht="18" customHeight="1">
      <c r="A429" s="6"/>
      <c r="B429" s="102">
        <f>SUMIF(Atividade_Pessoal_Auxílio!$A:$A,'Programa de Metas 2021-2024'!$A429,Atividade_Pessoal_Auxílio!$G:$G)+SUMIF(Projeto!$A:$A,'Programa de Metas 2021-2024'!$A429,Projeto!$G:$G)</f>
        <v>0</v>
      </c>
      <c r="C429" s="106"/>
      <c r="D429" s="106"/>
      <c r="E429" s="106"/>
      <c r="F429" s="106"/>
      <c r="G429" s="106"/>
      <c r="H429" s="106"/>
      <c r="I429" s="106"/>
      <c r="J429" s="106"/>
      <c r="K429" s="106"/>
      <c r="L429" s="106"/>
      <c r="M429" s="106"/>
      <c r="N429" s="106"/>
      <c r="O429" s="106"/>
      <c r="P429" s="106"/>
      <c r="Q429" s="106"/>
      <c r="R429" s="107"/>
      <c r="S429" s="107"/>
      <c r="T429" s="106"/>
      <c r="U429" s="106"/>
      <c r="V429" s="108">
        <f t="shared" si="18"/>
        <v>0</v>
      </c>
      <c r="W429" s="103">
        <f t="shared" si="19"/>
        <v>0</v>
      </c>
      <c r="X429" s="36" t="str">
        <f t="shared" si="20"/>
        <v>OK</v>
      </c>
    </row>
    <row r="430" spans="1:24" ht="18" customHeight="1">
      <c r="A430" s="6"/>
      <c r="B430" s="102">
        <f>SUMIF(Atividade_Pessoal_Auxílio!$A:$A,'Programa de Metas 2021-2024'!$A430,Atividade_Pessoal_Auxílio!$G:$G)+SUMIF(Projeto!$A:$A,'Programa de Metas 2021-2024'!$A430,Projeto!$G:$G)</f>
        <v>0</v>
      </c>
      <c r="C430" s="106"/>
      <c r="D430" s="106"/>
      <c r="E430" s="106"/>
      <c r="F430" s="106"/>
      <c r="G430" s="106"/>
      <c r="H430" s="106"/>
      <c r="I430" s="106"/>
      <c r="J430" s="106"/>
      <c r="K430" s="106"/>
      <c r="L430" s="106"/>
      <c r="M430" s="106"/>
      <c r="N430" s="106"/>
      <c r="O430" s="106"/>
      <c r="P430" s="106"/>
      <c r="Q430" s="106"/>
      <c r="R430" s="107"/>
      <c r="S430" s="107"/>
      <c r="T430" s="106"/>
      <c r="U430" s="106"/>
      <c r="V430" s="108">
        <f t="shared" si="18"/>
        <v>0</v>
      </c>
      <c r="W430" s="103">
        <f t="shared" si="19"/>
        <v>0</v>
      </c>
      <c r="X430" s="36" t="str">
        <f t="shared" si="20"/>
        <v>OK</v>
      </c>
    </row>
    <row r="431" spans="1:24" ht="18" customHeight="1">
      <c r="A431" s="6"/>
      <c r="B431" s="102">
        <f>SUMIF(Atividade_Pessoal_Auxílio!$A:$A,'Programa de Metas 2021-2024'!$A431,Atividade_Pessoal_Auxílio!$G:$G)+SUMIF(Projeto!$A:$A,'Programa de Metas 2021-2024'!$A431,Projeto!$G:$G)</f>
        <v>0</v>
      </c>
      <c r="C431" s="106"/>
      <c r="D431" s="106"/>
      <c r="E431" s="106"/>
      <c r="F431" s="106"/>
      <c r="G431" s="106"/>
      <c r="H431" s="106"/>
      <c r="I431" s="106"/>
      <c r="J431" s="106"/>
      <c r="K431" s="106"/>
      <c r="L431" s="106"/>
      <c r="M431" s="106"/>
      <c r="N431" s="106"/>
      <c r="O431" s="106"/>
      <c r="P431" s="106"/>
      <c r="Q431" s="106"/>
      <c r="R431" s="107"/>
      <c r="S431" s="107"/>
      <c r="T431" s="106"/>
      <c r="U431" s="106"/>
      <c r="V431" s="108">
        <f t="shared" si="18"/>
        <v>0</v>
      </c>
      <c r="W431" s="103">
        <f t="shared" si="19"/>
        <v>0</v>
      </c>
      <c r="X431" s="36" t="str">
        <f t="shared" si="20"/>
        <v>OK</v>
      </c>
    </row>
    <row r="432" spans="1:24" ht="18" customHeight="1">
      <c r="A432" s="6"/>
      <c r="B432" s="102">
        <f>SUMIF(Atividade_Pessoal_Auxílio!$A:$A,'Programa de Metas 2021-2024'!$A432,Atividade_Pessoal_Auxílio!$G:$G)+SUMIF(Projeto!$A:$A,'Programa de Metas 2021-2024'!$A432,Projeto!$G:$G)</f>
        <v>0</v>
      </c>
      <c r="C432" s="106"/>
      <c r="D432" s="106"/>
      <c r="E432" s="106"/>
      <c r="F432" s="106"/>
      <c r="G432" s="106"/>
      <c r="H432" s="106"/>
      <c r="I432" s="106"/>
      <c r="J432" s="106"/>
      <c r="K432" s="106"/>
      <c r="L432" s="106"/>
      <c r="M432" s="106"/>
      <c r="N432" s="106"/>
      <c r="O432" s="106"/>
      <c r="P432" s="106"/>
      <c r="Q432" s="106"/>
      <c r="R432" s="107"/>
      <c r="S432" s="107"/>
      <c r="T432" s="106"/>
      <c r="U432" s="106"/>
      <c r="V432" s="108">
        <f t="shared" si="18"/>
        <v>0</v>
      </c>
      <c r="W432" s="103">
        <f t="shared" si="19"/>
        <v>0</v>
      </c>
      <c r="X432" s="36" t="str">
        <f t="shared" si="20"/>
        <v>OK</v>
      </c>
    </row>
    <row r="433" spans="1:24" ht="18" customHeight="1">
      <c r="A433" s="6"/>
      <c r="B433" s="102">
        <f>SUMIF(Atividade_Pessoal_Auxílio!$A:$A,'Programa de Metas 2021-2024'!$A433,Atividade_Pessoal_Auxílio!$G:$G)+SUMIF(Projeto!$A:$A,'Programa de Metas 2021-2024'!$A433,Projeto!$G:$G)</f>
        <v>0</v>
      </c>
      <c r="C433" s="106"/>
      <c r="D433" s="106"/>
      <c r="E433" s="106"/>
      <c r="F433" s="106"/>
      <c r="G433" s="106"/>
      <c r="H433" s="106"/>
      <c r="I433" s="106"/>
      <c r="J433" s="106"/>
      <c r="K433" s="106"/>
      <c r="L433" s="106"/>
      <c r="M433" s="106"/>
      <c r="N433" s="106"/>
      <c r="O433" s="106"/>
      <c r="P433" s="106"/>
      <c r="Q433" s="106"/>
      <c r="R433" s="107"/>
      <c r="S433" s="107"/>
      <c r="T433" s="106"/>
      <c r="U433" s="106"/>
      <c r="V433" s="108">
        <f t="shared" si="18"/>
        <v>0</v>
      </c>
      <c r="W433" s="103">
        <f t="shared" si="19"/>
        <v>0</v>
      </c>
      <c r="X433" s="36" t="str">
        <f t="shared" si="20"/>
        <v>OK</v>
      </c>
    </row>
    <row r="434" spans="1:24" ht="18" customHeight="1">
      <c r="A434" s="6"/>
      <c r="B434" s="102">
        <f>SUMIF(Atividade_Pessoal_Auxílio!$A:$A,'Programa de Metas 2021-2024'!$A434,Atividade_Pessoal_Auxílio!$G:$G)+SUMIF(Projeto!$A:$A,'Programa de Metas 2021-2024'!$A434,Projeto!$G:$G)</f>
        <v>0</v>
      </c>
      <c r="C434" s="106"/>
      <c r="D434" s="106"/>
      <c r="E434" s="106"/>
      <c r="F434" s="106"/>
      <c r="G434" s="106"/>
      <c r="H434" s="106"/>
      <c r="I434" s="106"/>
      <c r="J434" s="106"/>
      <c r="K434" s="106"/>
      <c r="L434" s="106"/>
      <c r="M434" s="106"/>
      <c r="N434" s="106"/>
      <c r="O434" s="106"/>
      <c r="P434" s="106"/>
      <c r="Q434" s="106"/>
      <c r="R434" s="107"/>
      <c r="S434" s="107"/>
      <c r="T434" s="106"/>
      <c r="U434" s="106"/>
      <c r="V434" s="108">
        <f t="shared" si="18"/>
        <v>0</v>
      </c>
      <c r="W434" s="103">
        <f t="shared" si="19"/>
        <v>0</v>
      </c>
      <c r="X434" s="36" t="str">
        <f t="shared" si="20"/>
        <v>OK</v>
      </c>
    </row>
    <row r="435" spans="1:24" ht="18" customHeight="1">
      <c r="A435" s="6"/>
      <c r="B435" s="102">
        <f>SUMIF(Atividade_Pessoal_Auxílio!$A:$A,'Programa de Metas 2021-2024'!$A435,Atividade_Pessoal_Auxílio!$G:$G)+SUMIF(Projeto!$A:$A,'Programa de Metas 2021-2024'!$A435,Projeto!$G:$G)</f>
        <v>0</v>
      </c>
      <c r="C435" s="106"/>
      <c r="D435" s="106"/>
      <c r="E435" s="106"/>
      <c r="F435" s="106"/>
      <c r="G435" s="106"/>
      <c r="H435" s="106"/>
      <c r="I435" s="106"/>
      <c r="J435" s="106"/>
      <c r="K435" s="106"/>
      <c r="L435" s="106"/>
      <c r="M435" s="106"/>
      <c r="N435" s="106"/>
      <c r="O435" s="106"/>
      <c r="P435" s="106"/>
      <c r="Q435" s="106"/>
      <c r="R435" s="107"/>
      <c r="S435" s="107"/>
      <c r="T435" s="106"/>
      <c r="U435" s="106"/>
      <c r="V435" s="108">
        <f t="shared" si="18"/>
        <v>0</v>
      </c>
      <c r="W435" s="103">
        <f t="shared" si="19"/>
        <v>0</v>
      </c>
      <c r="X435" s="36" t="str">
        <f t="shared" si="20"/>
        <v>OK</v>
      </c>
    </row>
    <row r="436" spans="1:24" ht="18" customHeight="1">
      <c r="A436" s="6"/>
      <c r="B436" s="102">
        <f>SUMIF(Atividade_Pessoal_Auxílio!$A:$A,'Programa de Metas 2021-2024'!$A436,Atividade_Pessoal_Auxílio!$G:$G)+SUMIF(Projeto!$A:$A,'Programa de Metas 2021-2024'!$A436,Projeto!$G:$G)</f>
        <v>0</v>
      </c>
      <c r="C436" s="106"/>
      <c r="D436" s="106"/>
      <c r="E436" s="106"/>
      <c r="F436" s="106"/>
      <c r="G436" s="106"/>
      <c r="H436" s="106"/>
      <c r="I436" s="106"/>
      <c r="J436" s="106"/>
      <c r="K436" s="106"/>
      <c r="L436" s="106"/>
      <c r="M436" s="106"/>
      <c r="N436" s="106"/>
      <c r="O436" s="106"/>
      <c r="P436" s="106"/>
      <c r="Q436" s="106"/>
      <c r="R436" s="107"/>
      <c r="S436" s="107"/>
      <c r="T436" s="106"/>
      <c r="U436" s="106"/>
      <c r="V436" s="108">
        <f t="shared" si="18"/>
        <v>0</v>
      </c>
      <c r="W436" s="103">
        <f t="shared" si="19"/>
        <v>0</v>
      </c>
      <c r="X436" s="36" t="str">
        <f t="shared" si="20"/>
        <v>OK</v>
      </c>
    </row>
    <row r="437" spans="1:24" ht="18" customHeight="1">
      <c r="A437" s="6"/>
      <c r="B437" s="102">
        <f>SUMIF(Atividade_Pessoal_Auxílio!$A:$A,'Programa de Metas 2021-2024'!$A437,Atividade_Pessoal_Auxílio!$G:$G)+SUMIF(Projeto!$A:$A,'Programa de Metas 2021-2024'!$A437,Projeto!$G:$G)</f>
        <v>0</v>
      </c>
      <c r="C437" s="106"/>
      <c r="D437" s="106"/>
      <c r="E437" s="106"/>
      <c r="F437" s="106"/>
      <c r="G437" s="106"/>
      <c r="H437" s="106"/>
      <c r="I437" s="106"/>
      <c r="J437" s="106"/>
      <c r="K437" s="106"/>
      <c r="L437" s="106"/>
      <c r="M437" s="106"/>
      <c r="N437" s="106"/>
      <c r="O437" s="106"/>
      <c r="P437" s="106"/>
      <c r="Q437" s="106"/>
      <c r="R437" s="107"/>
      <c r="S437" s="107"/>
      <c r="T437" s="106"/>
      <c r="U437" s="106"/>
      <c r="V437" s="108">
        <f t="shared" si="18"/>
        <v>0</v>
      </c>
      <c r="W437" s="103">
        <f t="shared" si="19"/>
        <v>0</v>
      </c>
      <c r="X437" s="36" t="str">
        <f t="shared" si="20"/>
        <v>OK</v>
      </c>
    </row>
    <row r="438" spans="1:24" ht="18" customHeight="1">
      <c r="A438" s="6"/>
      <c r="B438" s="102">
        <f>SUMIF(Atividade_Pessoal_Auxílio!$A:$A,'Programa de Metas 2021-2024'!$A438,Atividade_Pessoal_Auxílio!$G:$G)+SUMIF(Projeto!$A:$A,'Programa de Metas 2021-2024'!$A438,Projeto!$G:$G)</f>
        <v>0</v>
      </c>
      <c r="C438" s="106"/>
      <c r="D438" s="106"/>
      <c r="E438" s="106"/>
      <c r="F438" s="106"/>
      <c r="G438" s="106"/>
      <c r="H438" s="106"/>
      <c r="I438" s="106"/>
      <c r="J438" s="106"/>
      <c r="K438" s="106"/>
      <c r="L438" s="106"/>
      <c r="M438" s="106"/>
      <c r="N438" s="106"/>
      <c r="O438" s="106"/>
      <c r="P438" s="106"/>
      <c r="Q438" s="106"/>
      <c r="R438" s="107"/>
      <c r="S438" s="107"/>
      <c r="T438" s="106"/>
      <c r="U438" s="106"/>
      <c r="V438" s="108">
        <f t="shared" si="18"/>
        <v>0</v>
      </c>
      <c r="W438" s="103">
        <f t="shared" si="19"/>
        <v>0</v>
      </c>
      <c r="X438" s="36" t="str">
        <f t="shared" si="20"/>
        <v>OK</v>
      </c>
    </row>
    <row r="439" spans="1:24" ht="18" customHeight="1">
      <c r="A439" s="6"/>
      <c r="B439" s="102">
        <f>SUMIF(Atividade_Pessoal_Auxílio!$A:$A,'Programa de Metas 2021-2024'!$A439,Atividade_Pessoal_Auxílio!$G:$G)+SUMIF(Projeto!$A:$A,'Programa de Metas 2021-2024'!$A439,Projeto!$G:$G)</f>
        <v>0</v>
      </c>
      <c r="C439" s="106"/>
      <c r="D439" s="106"/>
      <c r="E439" s="106"/>
      <c r="F439" s="106"/>
      <c r="G439" s="106"/>
      <c r="H439" s="106"/>
      <c r="I439" s="106"/>
      <c r="J439" s="106"/>
      <c r="K439" s="106"/>
      <c r="L439" s="106"/>
      <c r="M439" s="106"/>
      <c r="N439" s="106"/>
      <c r="O439" s="106"/>
      <c r="P439" s="106"/>
      <c r="Q439" s="106"/>
      <c r="R439" s="107"/>
      <c r="S439" s="107"/>
      <c r="T439" s="106"/>
      <c r="U439" s="106"/>
      <c r="V439" s="108">
        <f t="shared" si="18"/>
        <v>0</v>
      </c>
      <c r="W439" s="103">
        <f t="shared" si="19"/>
        <v>0</v>
      </c>
      <c r="X439" s="36" t="str">
        <f t="shared" si="20"/>
        <v>OK</v>
      </c>
    </row>
    <row r="440" spans="1:24" ht="18" customHeight="1">
      <c r="A440" s="6"/>
      <c r="B440" s="102">
        <f>SUMIF(Atividade_Pessoal_Auxílio!$A:$A,'Programa de Metas 2021-2024'!$A440,Atividade_Pessoal_Auxílio!$G:$G)+SUMIF(Projeto!$A:$A,'Programa de Metas 2021-2024'!$A440,Projeto!$G:$G)</f>
        <v>0</v>
      </c>
      <c r="C440" s="106"/>
      <c r="D440" s="106"/>
      <c r="E440" s="106"/>
      <c r="F440" s="106"/>
      <c r="G440" s="106"/>
      <c r="H440" s="106"/>
      <c r="I440" s="106"/>
      <c r="J440" s="106"/>
      <c r="K440" s="106"/>
      <c r="L440" s="106"/>
      <c r="M440" s="106"/>
      <c r="N440" s="106"/>
      <c r="O440" s="106"/>
      <c r="P440" s="106"/>
      <c r="Q440" s="106"/>
      <c r="R440" s="107"/>
      <c r="S440" s="107"/>
      <c r="T440" s="106"/>
      <c r="U440" s="106"/>
      <c r="V440" s="108">
        <f t="shared" si="18"/>
        <v>0</v>
      </c>
      <c r="W440" s="103">
        <f t="shared" si="19"/>
        <v>0</v>
      </c>
      <c r="X440" s="36" t="str">
        <f t="shared" si="20"/>
        <v>OK</v>
      </c>
    </row>
    <row r="441" spans="1:24" ht="18" customHeight="1">
      <c r="A441" s="6"/>
      <c r="B441" s="102">
        <f>SUMIF(Atividade_Pessoal_Auxílio!$A:$A,'Programa de Metas 2021-2024'!$A441,Atividade_Pessoal_Auxílio!$G:$G)+SUMIF(Projeto!$A:$A,'Programa de Metas 2021-2024'!$A441,Projeto!$G:$G)</f>
        <v>0</v>
      </c>
      <c r="C441" s="106"/>
      <c r="D441" s="106"/>
      <c r="E441" s="106"/>
      <c r="F441" s="106"/>
      <c r="G441" s="106"/>
      <c r="H441" s="106"/>
      <c r="I441" s="106"/>
      <c r="J441" s="106"/>
      <c r="K441" s="106"/>
      <c r="L441" s="106"/>
      <c r="M441" s="106"/>
      <c r="N441" s="106"/>
      <c r="O441" s="106"/>
      <c r="P441" s="106"/>
      <c r="Q441" s="106"/>
      <c r="R441" s="107"/>
      <c r="S441" s="107"/>
      <c r="T441" s="106"/>
      <c r="U441" s="106"/>
      <c r="V441" s="108">
        <f t="shared" si="18"/>
        <v>0</v>
      </c>
      <c r="W441" s="103">
        <f t="shared" si="19"/>
        <v>0</v>
      </c>
      <c r="X441" s="36" t="str">
        <f t="shared" si="20"/>
        <v>OK</v>
      </c>
    </row>
    <row r="442" spans="1:24" ht="18" customHeight="1">
      <c r="A442" s="6"/>
      <c r="B442" s="102">
        <f>SUMIF(Atividade_Pessoal_Auxílio!$A:$A,'Programa de Metas 2021-2024'!$A442,Atividade_Pessoal_Auxílio!$G:$G)+SUMIF(Projeto!$A:$A,'Programa de Metas 2021-2024'!$A442,Projeto!$G:$G)</f>
        <v>0</v>
      </c>
      <c r="C442" s="106"/>
      <c r="D442" s="106"/>
      <c r="E442" s="106"/>
      <c r="F442" s="106"/>
      <c r="G442" s="106"/>
      <c r="H442" s="106"/>
      <c r="I442" s="106"/>
      <c r="J442" s="106"/>
      <c r="K442" s="106"/>
      <c r="L442" s="106"/>
      <c r="M442" s="106"/>
      <c r="N442" s="106"/>
      <c r="O442" s="106"/>
      <c r="P442" s="106"/>
      <c r="Q442" s="106"/>
      <c r="R442" s="107"/>
      <c r="S442" s="107"/>
      <c r="T442" s="106"/>
      <c r="U442" s="106"/>
      <c r="V442" s="108">
        <f t="shared" si="18"/>
        <v>0</v>
      </c>
      <c r="W442" s="103">
        <f t="shared" si="19"/>
        <v>0</v>
      </c>
      <c r="X442" s="36" t="str">
        <f t="shared" si="20"/>
        <v>OK</v>
      </c>
    </row>
    <row r="443" spans="1:24" ht="18" customHeight="1">
      <c r="A443" s="6"/>
      <c r="B443" s="102">
        <f>SUMIF(Atividade_Pessoal_Auxílio!$A:$A,'Programa de Metas 2021-2024'!$A443,Atividade_Pessoal_Auxílio!$G:$G)+SUMIF(Projeto!$A:$A,'Programa de Metas 2021-2024'!$A443,Projeto!$G:$G)</f>
        <v>0</v>
      </c>
      <c r="C443" s="106"/>
      <c r="D443" s="106"/>
      <c r="E443" s="106"/>
      <c r="F443" s="106"/>
      <c r="G443" s="106"/>
      <c r="H443" s="106"/>
      <c r="I443" s="106"/>
      <c r="J443" s="106"/>
      <c r="K443" s="106"/>
      <c r="L443" s="106"/>
      <c r="M443" s="106"/>
      <c r="N443" s="106"/>
      <c r="O443" s="106"/>
      <c r="P443" s="106"/>
      <c r="Q443" s="106"/>
      <c r="R443" s="107"/>
      <c r="S443" s="107"/>
      <c r="T443" s="106"/>
      <c r="U443" s="106"/>
      <c r="V443" s="108">
        <f t="shared" si="18"/>
        <v>0</v>
      </c>
      <c r="W443" s="103">
        <f t="shared" si="19"/>
        <v>0</v>
      </c>
      <c r="X443" s="36" t="str">
        <f t="shared" si="20"/>
        <v>OK</v>
      </c>
    </row>
    <row r="444" spans="1:24" ht="18" customHeight="1">
      <c r="A444" s="6"/>
      <c r="B444" s="102">
        <f>SUMIF(Atividade_Pessoal_Auxílio!$A:$A,'Programa de Metas 2021-2024'!$A444,Atividade_Pessoal_Auxílio!$G:$G)+SUMIF(Projeto!$A:$A,'Programa de Metas 2021-2024'!$A444,Projeto!$G:$G)</f>
        <v>0</v>
      </c>
      <c r="C444" s="106"/>
      <c r="D444" s="106"/>
      <c r="E444" s="106"/>
      <c r="F444" s="106"/>
      <c r="G444" s="106"/>
      <c r="H444" s="106"/>
      <c r="I444" s="106"/>
      <c r="J444" s="106"/>
      <c r="K444" s="106"/>
      <c r="L444" s="106"/>
      <c r="M444" s="106"/>
      <c r="N444" s="106"/>
      <c r="O444" s="106"/>
      <c r="P444" s="106"/>
      <c r="Q444" s="106"/>
      <c r="R444" s="107"/>
      <c r="S444" s="107"/>
      <c r="T444" s="106"/>
      <c r="U444" s="106"/>
      <c r="V444" s="108">
        <f t="shared" si="18"/>
        <v>0</v>
      </c>
      <c r="W444" s="103">
        <f t="shared" si="19"/>
        <v>0</v>
      </c>
      <c r="X444" s="36" t="str">
        <f t="shared" si="20"/>
        <v>OK</v>
      </c>
    </row>
    <row r="445" spans="1:24" ht="18" customHeight="1">
      <c r="A445" s="6"/>
      <c r="B445" s="102">
        <f>SUMIF(Atividade_Pessoal_Auxílio!$A:$A,'Programa de Metas 2021-2024'!$A445,Atividade_Pessoal_Auxílio!$G:$G)+SUMIF(Projeto!$A:$A,'Programa de Metas 2021-2024'!$A445,Projeto!$G:$G)</f>
        <v>0</v>
      </c>
      <c r="C445" s="106"/>
      <c r="D445" s="106"/>
      <c r="E445" s="106"/>
      <c r="F445" s="106"/>
      <c r="G445" s="106"/>
      <c r="H445" s="106"/>
      <c r="I445" s="106"/>
      <c r="J445" s="106"/>
      <c r="K445" s="106"/>
      <c r="L445" s="106"/>
      <c r="M445" s="106"/>
      <c r="N445" s="106"/>
      <c r="O445" s="106"/>
      <c r="P445" s="106"/>
      <c r="Q445" s="106"/>
      <c r="R445" s="107"/>
      <c r="S445" s="107"/>
      <c r="T445" s="106"/>
      <c r="U445" s="106"/>
      <c r="V445" s="108">
        <f t="shared" si="18"/>
        <v>0</v>
      </c>
      <c r="W445" s="103">
        <f t="shared" si="19"/>
        <v>0</v>
      </c>
      <c r="X445" s="36" t="str">
        <f t="shared" si="20"/>
        <v>OK</v>
      </c>
    </row>
    <row r="446" spans="1:24" ht="18" customHeight="1">
      <c r="A446" s="6"/>
      <c r="B446" s="102">
        <f>SUMIF(Atividade_Pessoal_Auxílio!$A:$A,'Programa de Metas 2021-2024'!$A446,Atividade_Pessoal_Auxílio!$G:$G)+SUMIF(Projeto!$A:$A,'Programa de Metas 2021-2024'!$A446,Projeto!$G:$G)</f>
        <v>0</v>
      </c>
      <c r="C446" s="106"/>
      <c r="D446" s="106"/>
      <c r="E446" s="106"/>
      <c r="F446" s="106"/>
      <c r="G446" s="106"/>
      <c r="H446" s="106"/>
      <c r="I446" s="106"/>
      <c r="J446" s="106"/>
      <c r="K446" s="106"/>
      <c r="L446" s="106"/>
      <c r="M446" s="106"/>
      <c r="N446" s="106"/>
      <c r="O446" s="106"/>
      <c r="P446" s="106"/>
      <c r="Q446" s="106"/>
      <c r="R446" s="107"/>
      <c r="S446" s="107"/>
      <c r="T446" s="106"/>
      <c r="U446" s="106"/>
      <c r="V446" s="108">
        <f t="shared" si="18"/>
        <v>0</v>
      </c>
      <c r="W446" s="103">
        <f t="shared" si="19"/>
        <v>0</v>
      </c>
      <c r="X446" s="36" t="str">
        <f t="shared" si="20"/>
        <v>OK</v>
      </c>
    </row>
    <row r="447" spans="1:24" ht="18" customHeight="1">
      <c r="A447" s="6"/>
      <c r="B447" s="102">
        <f>SUMIF(Atividade_Pessoal_Auxílio!$A:$A,'Programa de Metas 2021-2024'!$A447,Atividade_Pessoal_Auxílio!$G:$G)+SUMIF(Projeto!$A:$A,'Programa de Metas 2021-2024'!$A447,Projeto!$G:$G)</f>
        <v>0</v>
      </c>
      <c r="C447" s="106"/>
      <c r="D447" s="106"/>
      <c r="E447" s="106"/>
      <c r="F447" s="106"/>
      <c r="G447" s="106"/>
      <c r="H447" s="106"/>
      <c r="I447" s="106"/>
      <c r="J447" s="106"/>
      <c r="K447" s="106"/>
      <c r="L447" s="106"/>
      <c r="M447" s="106"/>
      <c r="N447" s="106"/>
      <c r="O447" s="106"/>
      <c r="P447" s="106"/>
      <c r="Q447" s="106"/>
      <c r="R447" s="107"/>
      <c r="S447" s="107"/>
      <c r="T447" s="106"/>
      <c r="U447" s="106"/>
      <c r="V447" s="108">
        <f t="shared" si="18"/>
        <v>0</v>
      </c>
      <c r="W447" s="103">
        <f t="shared" si="19"/>
        <v>0</v>
      </c>
      <c r="X447" s="36" t="str">
        <f t="shared" si="20"/>
        <v>OK</v>
      </c>
    </row>
    <row r="448" spans="1:24" ht="18" customHeight="1">
      <c r="A448" s="6"/>
      <c r="B448" s="102">
        <f>SUMIF(Atividade_Pessoal_Auxílio!$A:$A,'Programa de Metas 2021-2024'!$A448,Atividade_Pessoal_Auxílio!$G:$G)+SUMIF(Projeto!$A:$A,'Programa de Metas 2021-2024'!$A448,Projeto!$G:$G)</f>
        <v>0</v>
      </c>
      <c r="C448" s="106"/>
      <c r="D448" s="106"/>
      <c r="E448" s="106"/>
      <c r="F448" s="106"/>
      <c r="G448" s="106"/>
      <c r="H448" s="106"/>
      <c r="I448" s="106"/>
      <c r="J448" s="106"/>
      <c r="K448" s="106"/>
      <c r="L448" s="106"/>
      <c r="M448" s="106"/>
      <c r="N448" s="106"/>
      <c r="O448" s="106"/>
      <c r="P448" s="106"/>
      <c r="Q448" s="106"/>
      <c r="R448" s="107"/>
      <c r="S448" s="107"/>
      <c r="T448" s="106"/>
      <c r="U448" s="106"/>
      <c r="V448" s="108">
        <f t="shared" si="18"/>
        <v>0</v>
      </c>
      <c r="W448" s="103">
        <f t="shared" si="19"/>
        <v>0</v>
      </c>
      <c r="X448" s="36" t="str">
        <f t="shared" si="20"/>
        <v>OK</v>
      </c>
    </row>
    <row r="449" spans="1:24" ht="18" customHeight="1">
      <c r="A449" s="6"/>
      <c r="B449" s="102">
        <f>SUMIF(Atividade_Pessoal_Auxílio!$A:$A,'Programa de Metas 2021-2024'!$A449,Atividade_Pessoal_Auxílio!$G:$G)+SUMIF(Projeto!$A:$A,'Programa de Metas 2021-2024'!$A449,Projeto!$G:$G)</f>
        <v>0</v>
      </c>
      <c r="C449" s="106"/>
      <c r="D449" s="106"/>
      <c r="E449" s="106"/>
      <c r="F449" s="106"/>
      <c r="G449" s="106"/>
      <c r="H449" s="106"/>
      <c r="I449" s="106"/>
      <c r="J449" s="106"/>
      <c r="K449" s="106"/>
      <c r="L449" s="106"/>
      <c r="M449" s="106"/>
      <c r="N449" s="106"/>
      <c r="O449" s="106"/>
      <c r="P449" s="106"/>
      <c r="Q449" s="106"/>
      <c r="R449" s="107"/>
      <c r="S449" s="107"/>
      <c r="T449" s="106"/>
      <c r="U449" s="106"/>
      <c r="V449" s="108">
        <f t="shared" si="18"/>
        <v>0</v>
      </c>
      <c r="W449" s="103">
        <f t="shared" si="19"/>
        <v>0</v>
      </c>
      <c r="X449" s="36" t="str">
        <f t="shared" si="20"/>
        <v>OK</v>
      </c>
    </row>
    <row r="450" spans="1:24" ht="18" customHeight="1">
      <c r="A450" s="6"/>
      <c r="B450" s="102">
        <f>SUMIF(Atividade_Pessoal_Auxílio!$A:$A,'Programa de Metas 2021-2024'!$A450,Atividade_Pessoal_Auxílio!$G:$G)+SUMIF(Projeto!$A:$A,'Programa de Metas 2021-2024'!$A450,Projeto!$G:$G)</f>
        <v>0</v>
      </c>
      <c r="C450" s="106"/>
      <c r="D450" s="106"/>
      <c r="E450" s="106"/>
      <c r="F450" s="106"/>
      <c r="G450" s="106"/>
      <c r="H450" s="106"/>
      <c r="I450" s="106"/>
      <c r="J450" s="106"/>
      <c r="K450" s="106"/>
      <c r="L450" s="106"/>
      <c r="M450" s="106"/>
      <c r="N450" s="106"/>
      <c r="O450" s="106"/>
      <c r="P450" s="106"/>
      <c r="Q450" s="106"/>
      <c r="R450" s="107"/>
      <c r="S450" s="107"/>
      <c r="T450" s="106"/>
      <c r="U450" s="106"/>
      <c r="V450" s="108">
        <f t="shared" si="18"/>
        <v>0</v>
      </c>
      <c r="W450" s="103">
        <f t="shared" si="19"/>
        <v>0</v>
      </c>
      <c r="X450" s="36" t="str">
        <f t="shared" si="20"/>
        <v>OK</v>
      </c>
    </row>
    <row r="451" spans="1:24" ht="18" customHeight="1">
      <c r="A451" s="6"/>
      <c r="B451" s="102">
        <f>SUMIF(Atividade_Pessoal_Auxílio!$A:$A,'Programa de Metas 2021-2024'!$A451,Atividade_Pessoal_Auxílio!$G:$G)+SUMIF(Projeto!$A:$A,'Programa de Metas 2021-2024'!$A451,Projeto!$G:$G)</f>
        <v>0</v>
      </c>
      <c r="C451" s="106"/>
      <c r="D451" s="106"/>
      <c r="E451" s="106"/>
      <c r="F451" s="106"/>
      <c r="G451" s="106"/>
      <c r="H451" s="106"/>
      <c r="I451" s="106"/>
      <c r="J451" s="106"/>
      <c r="K451" s="106"/>
      <c r="L451" s="106"/>
      <c r="M451" s="106"/>
      <c r="N451" s="106"/>
      <c r="O451" s="106"/>
      <c r="P451" s="106"/>
      <c r="Q451" s="106"/>
      <c r="R451" s="107"/>
      <c r="S451" s="107"/>
      <c r="T451" s="106"/>
      <c r="U451" s="106"/>
      <c r="V451" s="108">
        <f t="shared" si="18"/>
        <v>0</v>
      </c>
      <c r="W451" s="103">
        <f t="shared" si="19"/>
        <v>0</v>
      </c>
      <c r="X451" s="36" t="str">
        <f t="shared" si="20"/>
        <v>OK</v>
      </c>
    </row>
    <row r="452" spans="1:24" ht="18" customHeight="1">
      <c r="A452" s="6"/>
      <c r="B452" s="102">
        <f>SUMIF(Atividade_Pessoal_Auxílio!$A:$A,'Programa de Metas 2021-2024'!$A452,Atividade_Pessoal_Auxílio!$G:$G)+SUMIF(Projeto!$A:$A,'Programa de Metas 2021-2024'!$A452,Projeto!$G:$G)</f>
        <v>0</v>
      </c>
      <c r="C452" s="106"/>
      <c r="D452" s="106"/>
      <c r="E452" s="106"/>
      <c r="F452" s="106"/>
      <c r="G452" s="106"/>
      <c r="H452" s="106"/>
      <c r="I452" s="106"/>
      <c r="J452" s="106"/>
      <c r="K452" s="106"/>
      <c r="L452" s="106"/>
      <c r="M452" s="106"/>
      <c r="N452" s="106"/>
      <c r="O452" s="106"/>
      <c r="P452" s="106"/>
      <c r="Q452" s="106"/>
      <c r="R452" s="107"/>
      <c r="S452" s="107"/>
      <c r="T452" s="106"/>
      <c r="U452" s="106"/>
      <c r="V452" s="108">
        <f t="shared" si="18"/>
        <v>0</v>
      </c>
      <c r="W452" s="103">
        <f t="shared" si="19"/>
        <v>0</v>
      </c>
      <c r="X452" s="36" t="str">
        <f t="shared" si="20"/>
        <v>OK</v>
      </c>
    </row>
    <row r="453" spans="1:24" ht="18" customHeight="1">
      <c r="A453" s="6"/>
      <c r="B453" s="102">
        <f>SUMIF(Atividade_Pessoal_Auxílio!$A:$A,'Programa de Metas 2021-2024'!$A453,Atividade_Pessoal_Auxílio!$G:$G)+SUMIF(Projeto!$A:$A,'Programa de Metas 2021-2024'!$A453,Projeto!$G:$G)</f>
        <v>0</v>
      </c>
      <c r="C453" s="106"/>
      <c r="D453" s="106"/>
      <c r="E453" s="106"/>
      <c r="F453" s="106"/>
      <c r="G453" s="106"/>
      <c r="H453" s="106"/>
      <c r="I453" s="106"/>
      <c r="J453" s="106"/>
      <c r="K453" s="106"/>
      <c r="L453" s="106"/>
      <c r="M453" s="106"/>
      <c r="N453" s="106"/>
      <c r="O453" s="106"/>
      <c r="P453" s="106"/>
      <c r="Q453" s="106"/>
      <c r="R453" s="107"/>
      <c r="S453" s="107"/>
      <c r="T453" s="106"/>
      <c r="U453" s="106"/>
      <c r="V453" s="108">
        <f t="shared" ref="V453:V516" si="21">SUM(C453:U453)</f>
        <v>0</v>
      </c>
      <c r="W453" s="103">
        <f t="shared" ref="W453:W516" si="22">B453-V453</f>
        <v>0</v>
      </c>
      <c r="X453" s="36" t="str">
        <f t="shared" ref="X453:X516" si="23">IF(OR(B453&lt;&gt;SUM(V453,W453),W453&lt;0),"EQUILIBRAR","OK")</f>
        <v>OK</v>
      </c>
    </row>
    <row r="454" spans="1:24" ht="18" customHeight="1">
      <c r="A454" s="6"/>
      <c r="B454" s="102">
        <f>SUMIF(Atividade_Pessoal_Auxílio!$A:$A,'Programa de Metas 2021-2024'!$A454,Atividade_Pessoal_Auxílio!$G:$G)+SUMIF(Projeto!$A:$A,'Programa de Metas 2021-2024'!$A454,Projeto!$G:$G)</f>
        <v>0</v>
      </c>
      <c r="C454" s="106"/>
      <c r="D454" s="106"/>
      <c r="E454" s="106"/>
      <c r="F454" s="106"/>
      <c r="G454" s="106"/>
      <c r="H454" s="106"/>
      <c r="I454" s="106"/>
      <c r="J454" s="106"/>
      <c r="K454" s="106"/>
      <c r="L454" s="106"/>
      <c r="M454" s="106"/>
      <c r="N454" s="106"/>
      <c r="O454" s="106"/>
      <c r="P454" s="106"/>
      <c r="Q454" s="106"/>
      <c r="R454" s="107"/>
      <c r="S454" s="107"/>
      <c r="T454" s="106"/>
      <c r="U454" s="106"/>
      <c r="V454" s="108">
        <f t="shared" si="21"/>
        <v>0</v>
      </c>
      <c r="W454" s="103">
        <f t="shared" si="22"/>
        <v>0</v>
      </c>
      <c r="X454" s="36" t="str">
        <f t="shared" si="23"/>
        <v>OK</v>
      </c>
    </row>
    <row r="455" spans="1:24" ht="18" customHeight="1">
      <c r="A455" s="6"/>
      <c r="B455" s="102">
        <f>SUMIF(Atividade_Pessoal_Auxílio!$A:$A,'Programa de Metas 2021-2024'!$A455,Atividade_Pessoal_Auxílio!$G:$G)+SUMIF(Projeto!$A:$A,'Programa de Metas 2021-2024'!$A455,Projeto!$G:$G)</f>
        <v>0</v>
      </c>
      <c r="C455" s="106"/>
      <c r="D455" s="106"/>
      <c r="E455" s="106"/>
      <c r="F455" s="106"/>
      <c r="G455" s="106"/>
      <c r="H455" s="106"/>
      <c r="I455" s="106"/>
      <c r="J455" s="106"/>
      <c r="K455" s="106"/>
      <c r="L455" s="106"/>
      <c r="M455" s="106"/>
      <c r="N455" s="106"/>
      <c r="O455" s="106"/>
      <c r="P455" s="106"/>
      <c r="Q455" s="106"/>
      <c r="R455" s="107"/>
      <c r="S455" s="107"/>
      <c r="T455" s="106"/>
      <c r="U455" s="106"/>
      <c r="V455" s="108">
        <f t="shared" si="21"/>
        <v>0</v>
      </c>
      <c r="W455" s="103">
        <f t="shared" si="22"/>
        <v>0</v>
      </c>
      <c r="X455" s="36" t="str">
        <f t="shared" si="23"/>
        <v>OK</v>
      </c>
    </row>
    <row r="456" spans="1:24" ht="18" customHeight="1">
      <c r="A456" s="6"/>
      <c r="B456" s="102">
        <f>SUMIF(Atividade_Pessoal_Auxílio!$A:$A,'Programa de Metas 2021-2024'!$A456,Atividade_Pessoal_Auxílio!$G:$G)+SUMIF(Projeto!$A:$A,'Programa de Metas 2021-2024'!$A456,Projeto!$G:$G)</f>
        <v>0</v>
      </c>
      <c r="C456" s="106"/>
      <c r="D456" s="106"/>
      <c r="E456" s="106"/>
      <c r="F456" s="106"/>
      <c r="G456" s="106"/>
      <c r="H456" s="106"/>
      <c r="I456" s="106"/>
      <c r="J456" s="106"/>
      <c r="K456" s="106"/>
      <c r="L456" s="106"/>
      <c r="M456" s="106"/>
      <c r="N456" s="106"/>
      <c r="O456" s="106"/>
      <c r="P456" s="106"/>
      <c r="Q456" s="106"/>
      <c r="R456" s="107"/>
      <c r="S456" s="107"/>
      <c r="T456" s="106"/>
      <c r="U456" s="106"/>
      <c r="V456" s="108">
        <f t="shared" si="21"/>
        <v>0</v>
      </c>
      <c r="W456" s="103">
        <f t="shared" si="22"/>
        <v>0</v>
      </c>
      <c r="X456" s="36" t="str">
        <f t="shared" si="23"/>
        <v>OK</v>
      </c>
    </row>
    <row r="457" spans="1:24" ht="18" customHeight="1">
      <c r="A457" s="6"/>
      <c r="B457" s="102">
        <f>SUMIF(Atividade_Pessoal_Auxílio!$A:$A,'Programa de Metas 2021-2024'!$A457,Atividade_Pessoal_Auxílio!$G:$G)+SUMIF(Projeto!$A:$A,'Programa de Metas 2021-2024'!$A457,Projeto!$G:$G)</f>
        <v>0</v>
      </c>
      <c r="C457" s="106"/>
      <c r="D457" s="106"/>
      <c r="E457" s="106"/>
      <c r="F457" s="106"/>
      <c r="G457" s="106"/>
      <c r="H457" s="106"/>
      <c r="I457" s="106"/>
      <c r="J457" s="106"/>
      <c r="K457" s="106"/>
      <c r="L457" s="106"/>
      <c r="M457" s="106"/>
      <c r="N457" s="106"/>
      <c r="O457" s="106"/>
      <c r="P457" s="106"/>
      <c r="Q457" s="106"/>
      <c r="R457" s="107"/>
      <c r="S457" s="107"/>
      <c r="T457" s="106"/>
      <c r="U457" s="106"/>
      <c r="V457" s="108">
        <f t="shared" si="21"/>
        <v>0</v>
      </c>
      <c r="W457" s="103">
        <f t="shared" si="22"/>
        <v>0</v>
      </c>
      <c r="X457" s="36" t="str">
        <f t="shared" si="23"/>
        <v>OK</v>
      </c>
    </row>
    <row r="458" spans="1:24" ht="18" customHeight="1">
      <c r="A458" s="6"/>
      <c r="B458" s="102">
        <f>SUMIF(Atividade_Pessoal_Auxílio!$A:$A,'Programa de Metas 2021-2024'!$A458,Atividade_Pessoal_Auxílio!$G:$G)+SUMIF(Projeto!$A:$A,'Programa de Metas 2021-2024'!$A458,Projeto!$G:$G)</f>
        <v>0</v>
      </c>
      <c r="C458" s="106"/>
      <c r="D458" s="106"/>
      <c r="E458" s="106"/>
      <c r="F458" s="106"/>
      <c r="G458" s="106"/>
      <c r="H458" s="106"/>
      <c r="I458" s="106"/>
      <c r="J458" s="106"/>
      <c r="K458" s="106"/>
      <c r="L458" s="106"/>
      <c r="M458" s="106"/>
      <c r="N458" s="106"/>
      <c r="O458" s="106"/>
      <c r="P458" s="106"/>
      <c r="Q458" s="106"/>
      <c r="R458" s="107"/>
      <c r="S458" s="107"/>
      <c r="T458" s="106"/>
      <c r="U458" s="106"/>
      <c r="V458" s="108">
        <f t="shared" si="21"/>
        <v>0</v>
      </c>
      <c r="W458" s="103">
        <f t="shared" si="22"/>
        <v>0</v>
      </c>
      <c r="X458" s="36" t="str">
        <f t="shared" si="23"/>
        <v>OK</v>
      </c>
    </row>
    <row r="459" spans="1:24" ht="18" customHeight="1">
      <c r="A459" s="6"/>
      <c r="B459" s="102">
        <f>SUMIF(Atividade_Pessoal_Auxílio!$A:$A,'Programa de Metas 2021-2024'!$A459,Atividade_Pessoal_Auxílio!$G:$G)+SUMIF(Projeto!$A:$A,'Programa de Metas 2021-2024'!$A459,Projeto!$G:$G)</f>
        <v>0</v>
      </c>
      <c r="C459" s="106"/>
      <c r="D459" s="106"/>
      <c r="E459" s="106"/>
      <c r="F459" s="106"/>
      <c r="G459" s="106"/>
      <c r="H459" s="106"/>
      <c r="I459" s="106"/>
      <c r="J459" s="106"/>
      <c r="K459" s="106"/>
      <c r="L459" s="106"/>
      <c r="M459" s="106"/>
      <c r="N459" s="106"/>
      <c r="O459" s="106"/>
      <c r="P459" s="106"/>
      <c r="Q459" s="106"/>
      <c r="R459" s="107"/>
      <c r="S459" s="107"/>
      <c r="T459" s="106"/>
      <c r="U459" s="106"/>
      <c r="V459" s="108">
        <f t="shared" si="21"/>
        <v>0</v>
      </c>
      <c r="W459" s="103">
        <f t="shared" si="22"/>
        <v>0</v>
      </c>
      <c r="X459" s="36" t="str">
        <f t="shared" si="23"/>
        <v>OK</v>
      </c>
    </row>
    <row r="460" spans="1:24" ht="18" customHeight="1">
      <c r="A460" s="6"/>
      <c r="B460" s="102">
        <f>SUMIF(Atividade_Pessoal_Auxílio!$A:$A,'Programa de Metas 2021-2024'!$A460,Atividade_Pessoal_Auxílio!$G:$G)+SUMIF(Projeto!$A:$A,'Programa de Metas 2021-2024'!$A460,Projeto!$G:$G)</f>
        <v>0</v>
      </c>
      <c r="C460" s="106"/>
      <c r="D460" s="106"/>
      <c r="E460" s="106"/>
      <c r="F460" s="106"/>
      <c r="G460" s="106"/>
      <c r="H460" s="106"/>
      <c r="I460" s="106"/>
      <c r="J460" s="106"/>
      <c r="K460" s="106"/>
      <c r="L460" s="106"/>
      <c r="M460" s="106"/>
      <c r="N460" s="106"/>
      <c r="O460" s="106"/>
      <c r="P460" s="106"/>
      <c r="Q460" s="106"/>
      <c r="R460" s="107"/>
      <c r="S460" s="107"/>
      <c r="T460" s="106"/>
      <c r="U460" s="106"/>
      <c r="V460" s="108">
        <f t="shared" si="21"/>
        <v>0</v>
      </c>
      <c r="W460" s="103">
        <f t="shared" si="22"/>
        <v>0</v>
      </c>
      <c r="X460" s="36" t="str">
        <f t="shared" si="23"/>
        <v>OK</v>
      </c>
    </row>
    <row r="461" spans="1:24" ht="18" customHeight="1">
      <c r="A461" s="6"/>
      <c r="B461" s="102">
        <f>SUMIF(Atividade_Pessoal_Auxílio!$A:$A,'Programa de Metas 2021-2024'!$A461,Atividade_Pessoal_Auxílio!$G:$G)+SUMIF(Projeto!$A:$A,'Programa de Metas 2021-2024'!$A461,Projeto!$G:$G)</f>
        <v>0</v>
      </c>
      <c r="C461" s="106"/>
      <c r="D461" s="106"/>
      <c r="E461" s="106"/>
      <c r="F461" s="106"/>
      <c r="G461" s="106"/>
      <c r="H461" s="106"/>
      <c r="I461" s="106"/>
      <c r="J461" s="106"/>
      <c r="K461" s="106"/>
      <c r="L461" s="106"/>
      <c r="M461" s="106"/>
      <c r="N461" s="106"/>
      <c r="O461" s="106"/>
      <c r="P461" s="106"/>
      <c r="Q461" s="106"/>
      <c r="R461" s="107"/>
      <c r="S461" s="107"/>
      <c r="T461" s="106"/>
      <c r="U461" s="106"/>
      <c r="V461" s="108">
        <f t="shared" si="21"/>
        <v>0</v>
      </c>
      <c r="W461" s="103">
        <f t="shared" si="22"/>
        <v>0</v>
      </c>
      <c r="X461" s="36" t="str">
        <f t="shared" si="23"/>
        <v>OK</v>
      </c>
    </row>
    <row r="462" spans="1:24" ht="18" customHeight="1">
      <c r="A462" s="6"/>
      <c r="B462" s="102">
        <f>SUMIF(Atividade_Pessoal_Auxílio!$A:$A,'Programa de Metas 2021-2024'!$A462,Atividade_Pessoal_Auxílio!$G:$G)+SUMIF(Projeto!$A:$A,'Programa de Metas 2021-2024'!$A462,Projeto!$G:$G)</f>
        <v>0</v>
      </c>
      <c r="C462" s="106"/>
      <c r="D462" s="106"/>
      <c r="E462" s="106"/>
      <c r="F462" s="106"/>
      <c r="G462" s="106"/>
      <c r="H462" s="106"/>
      <c r="I462" s="106"/>
      <c r="J462" s="106"/>
      <c r="K462" s="106"/>
      <c r="L462" s="106"/>
      <c r="M462" s="106"/>
      <c r="N462" s="106"/>
      <c r="O462" s="106"/>
      <c r="P462" s="106"/>
      <c r="Q462" s="106"/>
      <c r="R462" s="107"/>
      <c r="S462" s="107"/>
      <c r="T462" s="106"/>
      <c r="U462" s="106"/>
      <c r="V462" s="108">
        <f t="shared" si="21"/>
        <v>0</v>
      </c>
      <c r="W462" s="103">
        <f t="shared" si="22"/>
        <v>0</v>
      </c>
      <c r="X462" s="36" t="str">
        <f t="shared" si="23"/>
        <v>OK</v>
      </c>
    </row>
    <row r="463" spans="1:24" ht="18" customHeight="1">
      <c r="A463" s="6"/>
      <c r="B463" s="102">
        <f>SUMIF(Atividade_Pessoal_Auxílio!$A:$A,'Programa de Metas 2021-2024'!$A463,Atividade_Pessoal_Auxílio!$G:$G)+SUMIF(Projeto!$A:$A,'Programa de Metas 2021-2024'!$A463,Projeto!$G:$G)</f>
        <v>0</v>
      </c>
      <c r="C463" s="106"/>
      <c r="D463" s="106"/>
      <c r="E463" s="106"/>
      <c r="F463" s="106"/>
      <c r="G463" s="106"/>
      <c r="H463" s="106"/>
      <c r="I463" s="106"/>
      <c r="J463" s="106"/>
      <c r="K463" s="106"/>
      <c r="L463" s="106"/>
      <c r="M463" s="106"/>
      <c r="N463" s="106"/>
      <c r="O463" s="106"/>
      <c r="P463" s="106"/>
      <c r="Q463" s="106"/>
      <c r="R463" s="107"/>
      <c r="S463" s="107"/>
      <c r="T463" s="106"/>
      <c r="U463" s="106"/>
      <c r="V463" s="108">
        <f t="shared" si="21"/>
        <v>0</v>
      </c>
      <c r="W463" s="103">
        <f t="shared" si="22"/>
        <v>0</v>
      </c>
      <c r="X463" s="36" t="str">
        <f t="shared" si="23"/>
        <v>OK</v>
      </c>
    </row>
    <row r="464" spans="1:24" ht="18" customHeight="1">
      <c r="A464" s="6"/>
      <c r="B464" s="102">
        <f>SUMIF(Atividade_Pessoal_Auxílio!$A:$A,'Programa de Metas 2021-2024'!$A464,Atividade_Pessoal_Auxílio!$G:$G)+SUMIF(Projeto!$A:$A,'Programa de Metas 2021-2024'!$A464,Projeto!$G:$G)</f>
        <v>0</v>
      </c>
      <c r="C464" s="106"/>
      <c r="D464" s="106"/>
      <c r="E464" s="106"/>
      <c r="F464" s="106"/>
      <c r="G464" s="106"/>
      <c r="H464" s="106"/>
      <c r="I464" s="106"/>
      <c r="J464" s="106"/>
      <c r="K464" s="106"/>
      <c r="L464" s="106"/>
      <c r="M464" s="106"/>
      <c r="N464" s="106"/>
      <c r="O464" s="106"/>
      <c r="P464" s="106"/>
      <c r="Q464" s="106"/>
      <c r="R464" s="107"/>
      <c r="S464" s="107"/>
      <c r="T464" s="106"/>
      <c r="U464" s="106"/>
      <c r="V464" s="108">
        <f t="shared" si="21"/>
        <v>0</v>
      </c>
      <c r="W464" s="103">
        <f t="shared" si="22"/>
        <v>0</v>
      </c>
      <c r="X464" s="36" t="str">
        <f t="shared" si="23"/>
        <v>OK</v>
      </c>
    </row>
    <row r="465" spans="1:24" ht="18" customHeight="1">
      <c r="A465" s="6"/>
      <c r="B465" s="102">
        <f>SUMIF(Atividade_Pessoal_Auxílio!$A:$A,'Programa de Metas 2021-2024'!$A465,Atividade_Pessoal_Auxílio!$G:$G)+SUMIF(Projeto!$A:$A,'Programa de Metas 2021-2024'!$A465,Projeto!$G:$G)</f>
        <v>0</v>
      </c>
      <c r="C465" s="106"/>
      <c r="D465" s="106"/>
      <c r="E465" s="106"/>
      <c r="F465" s="106"/>
      <c r="G465" s="106"/>
      <c r="H465" s="106"/>
      <c r="I465" s="106"/>
      <c r="J465" s="106"/>
      <c r="K465" s="106"/>
      <c r="L465" s="106"/>
      <c r="M465" s="106"/>
      <c r="N465" s="106"/>
      <c r="O465" s="106"/>
      <c r="P465" s="106"/>
      <c r="Q465" s="106"/>
      <c r="R465" s="107"/>
      <c r="S465" s="107"/>
      <c r="T465" s="106"/>
      <c r="U465" s="106"/>
      <c r="V465" s="108">
        <f t="shared" si="21"/>
        <v>0</v>
      </c>
      <c r="W465" s="103">
        <f t="shared" si="22"/>
        <v>0</v>
      </c>
      <c r="X465" s="36" t="str">
        <f t="shared" si="23"/>
        <v>OK</v>
      </c>
    </row>
    <row r="466" spans="1:24" ht="18" customHeight="1">
      <c r="A466" s="6"/>
      <c r="B466" s="102">
        <f>SUMIF(Atividade_Pessoal_Auxílio!$A:$A,'Programa de Metas 2021-2024'!$A466,Atividade_Pessoal_Auxílio!$G:$G)+SUMIF(Projeto!$A:$A,'Programa de Metas 2021-2024'!$A466,Projeto!$G:$G)</f>
        <v>0</v>
      </c>
      <c r="C466" s="106"/>
      <c r="D466" s="106"/>
      <c r="E466" s="106"/>
      <c r="F466" s="106"/>
      <c r="G466" s="106"/>
      <c r="H466" s="106"/>
      <c r="I466" s="106"/>
      <c r="J466" s="106"/>
      <c r="K466" s="106"/>
      <c r="L466" s="106"/>
      <c r="M466" s="106"/>
      <c r="N466" s="106"/>
      <c r="O466" s="106"/>
      <c r="P466" s="106"/>
      <c r="Q466" s="106"/>
      <c r="R466" s="107"/>
      <c r="S466" s="107"/>
      <c r="T466" s="106"/>
      <c r="U466" s="106"/>
      <c r="V466" s="108">
        <f t="shared" si="21"/>
        <v>0</v>
      </c>
      <c r="W466" s="103">
        <f t="shared" si="22"/>
        <v>0</v>
      </c>
      <c r="X466" s="36" t="str">
        <f t="shared" si="23"/>
        <v>OK</v>
      </c>
    </row>
    <row r="467" spans="1:24" ht="18" customHeight="1">
      <c r="A467" s="6"/>
      <c r="B467" s="102">
        <f>SUMIF(Atividade_Pessoal_Auxílio!$A:$A,'Programa de Metas 2021-2024'!$A467,Atividade_Pessoal_Auxílio!$G:$G)+SUMIF(Projeto!$A:$A,'Programa de Metas 2021-2024'!$A467,Projeto!$G:$G)</f>
        <v>0</v>
      </c>
      <c r="C467" s="106"/>
      <c r="D467" s="106"/>
      <c r="E467" s="106"/>
      <c r="F467" s="106"/>
      <c r="G467" s="106"/>
      <c r="H467" s="106"/>
      <c r="I467" s="106"/>
      <c r="J467" s="106"/>
      <c r="K467" s="106"/>
      <c r="L467" s="106"/>
      <c r="M467" s="106"/>
      <c r="N467" s="106"/>
      <c r="O467" s="106"/>
      <c r="P467" s="106"/>
      <c r="Q467" s="106"/>
      <c r="R467" s="107"/>
      <c r="S467" s="107"/>
      <c r="T467" s="106"/>
      <c r="U467" s="106"/>
      <c r="V467" s="108">
        <f t="shared" si="21"/>
        <v>0</v>
      </c>
      <c r="W467" s="103">
        <f t="shared" si="22"/>
        <v>0</v>
      </c>
      <c r="X467" s="36" t="str">
        <f t="shared" si="23"/>
        <v>OK</v>
      </c>
    </row>
    <row r="468" spans="1:24" ht="18" customHeight="1">
      <c r="A468" s="6"/>
      <c r="B468" s="102">
        <f>SUMIF(Atividade_Pessoal_Auxílio!$A:$A,'Programa de Metas 2021-2024'!$A468,Atividade_Pessoal_Auxílio!$G:$G)+SUMIF(Projeto!$A:$A,'Programa de Metas 2021-2024'!$A468,Projeto!$G:$G)</f>
        <v>0</v>
      </c>
      <c r="C468" s="106"/>
      <c r="D468" s="106"/>
      <c r="E468" s="106"/>
      <c r="F468" s="106"/>
      <c r="G468" s="106"/>
      <c r="H468" s="106"/>
      <c r="I468" s="106"/>
      <c r="J468" s="106"/>
      <c r="K468" s="106"/>
      <c r="L468" s="106"/>
      <c r="M468" s="106"/>
      <c r="N468" s="106"/>
      <c r="O468" s="106"/>
      <c r="P468" s="106"/>
      <c r="Q468" s="106"/>
      <c r="R468" s="107"/>
      <c r="S468" s="107"/>
      <c r="T468" s="106"/>
      <c r="U468" s="106"/>
      <c r="V468" s="108">
        <f t="shared" si="21"/>
        <v>0</v>
      </c>
      <c r="W468" s="103">
        <f t="shared" si="22"/>
        <v>0</v>
      </c>
      <c r="X468" s="36" t="str">
        <f t="shared" si="23"/>
        <v>OK</v>
      </c>
    </row>
    <row r="469" spans="1:24" ht="18" customHeight="1">
      <c r="A469" s="6"/>
      <c r="B469" s="102">
        <f>SUMIF(Atividade_Pessoal_Auxílio!$A:$A,'Programa de Metas 2021-2024'!$A469,Atividade_Pessoal_Auxílio!$G:$G)+SUMIF(Projeto!$A:$A,'Programa de Metas 2021-2024'!$A469,Projeto!$G:$G)</f>
        <v>0</v>
      </c>
      <c r="C469" s="106"/>
      <c r="D469" s="106"/>
      <c r="E469" s="106"/>
      <c r="F469" s="106"/>
      <c r="G469" s="106"/>
      <c r="H469" s="106"/>
      <c r="I469" s="106"/>
      <c r="J469" s="106"/>
      <c r="K469" s="106"/>
      <c r="L469" s="106"/>
      <c r="M469" s="106"/>
      <c r="N469" s="106"/>
      <c r="O469" s="106"/>
      <c r="P469" s="106"/>
      <c r="Q469" s="106"/>
      <c r="R469" s="107"/>
      <c r="S469" s="107"/>
      <c r="T469" s="106"/>
      <c r="U469" s="106"/>
      <c r="V469" s="108">
        <f t="shared" si="21"/>
        <v>0</v>
      </c>
      <c r="W469" s="103">
        <f t="shared" si="22"/>
        <v>0</v>
      </c>
      <c r="X469" s="36" t="str">
        <f t="shared" si="23"/>
        <v>OK</v>
      </c>
    </row>
    <row r="470" spans="1:24" ht="18" customHeight="1">
      <c r="A470" s="6"/>
      <c r="B470" s="102">
        <f>SUMIF(Atividade_Pessoal_Auxílio!$A:$A,'Programa de Metas 2021-2024'!$A470,Atividade_Pessoal_Auxílio!$G:$G)+SUMIF(Projeto!$A:$A,'Programa de Metas 2021-2024'!$A470,Projeto!$G:$G)</f>
        <v>0</v>
      </c>
      <c r="C470" s="106"/>
      <c r="D470" s="106"/>
      <c r="E470" s="106"/>
      <c r="F470" s="106"/>
      <c r="G470" s="106"/>
      <c r="H470" s="106"/>
      <c r="I470" s="106"/>
      <c r="J470" s="106"/>
      <c r="K470" s="106"/>
      <c r="L470" s="106"/>
      <c r="M470" s="106"/>
      <c r="N470" s="106"/>
      <c r="O470" s="106"/>
      <c r="P470" s="106"/>
      <c r="Q470" s="106"/>
      <c r="R470" s="107"/>
      <c r="S470" s="107"/>
      <c r="T470" s="106"/>
      <c r="U470" s="106"/>
      <c r="V470" s="108">
        <f t="shared" si="21"/>
        <v>0</v>
      </c>
      <c r="W470" s="103">
        <f t="shared" si="22"/>
        <v>0</v>
      </c>
      <c r="X470" s="36" t="str">
        <f t="shared" si="23"/>
        <v>OK</v>
      </c>
    </row>
    <row r="471" spans="1:24" ht="18" customHeight="1">
      <c r="A471" s="6"/>
      <c r="B471" s="102">
        <f>SUMIF(Atividade_Pessoal_Auxílio!$A:$A,'Programa de Metas 2021-2024'!$A471,Atividade_Pessoal_Auxílio!$G:$G)+SUMIF(Projeto!$A:$A,'Programa de Metas 2021-2024'!$A471,Projeto!$G:$G)</f>
        <v>0</v>
      </c>
      <c r="C471" s="106"/>
      <c r="D471" s="106"/>
      <c r="E471" s="106"/>
      <c r="F471" s="106"/>
      <c r="G471" s="106"/>
      <c r="H471" s="106"/>
      <c r="I471" s="106"/>
      <c r="J471" s="106"/>
      <c r="K471" s="106"/>
      <c r="L471" s="106"/>
      <c r="M471" s="106"/>
      <c r="N471" s="106"/>
      <c r="O471" s="106"/>
      <c r="P471" s="106"/>
      <c r="Q471" s="106"/>
      <c r="R471" s="107"/>
      <c r="S471" s="107"/>
      <c r="T471" s="106"/>
      <c r="U471" s="106"/>
      <c r="V471" s="108">
        <f t="shared" si="21"/>
        <v>0</v>
      </c>
      <c r="W471" s="103">
        <f t="shared" si="22"/>
        <v>0</v>
      </c>
      <c r="X471" s="36" t="str">
        <f t="shared" si="23"/>
        <v>OK</v>
      </c>
    </row>
    <row r="472" spans="1:24" ht="18" customHeight="1">
      <c r="A472" s="6"/>
      <c r="B472" s="102">
        <f>SUMIF(Atividade_Pessoal_Auxílio!$A:$A,'Programa de Metas 2021-2024'!$A472,Atividade_Pessoal_Auxílio!$G:$G)+SUMIF(Projeto!$A:$A,'Programa de Metas 2021-2024'!$A472,Projeto!$G:$G)</f>
        <v>0</v>
      </c>
      <c r="C472" s="106"/>
      <c r="D472" s="106"/>
      <c r="E472" s="106"/>
      <c r="F472" s="106"/>
      <c r="G472" s="106"/>
      <c r="H472" s="106"/>
      <c r="I472" s="106"/>
      <c r="J472" s="106"/>
      <c r="K472" s="106"/>
      <c r="L472" s="106"/>
      <c r="M472" s="106"/>
      <c r="N472" s="106"/>
      <c r="O472" s="106"/>
      <c r="P472" s="106"/>
      <c r="Q472" s="106"/>
      <c r="R472" s="107"/>
      <c r="S472" s="107"/>
      <c r="T472" s="106"/>
      <c r="U472" s="106"/>
      <c r="V472" s="108">
        <f t="shared" si="21"/>
        <v>0</v>
      </c>
      <c r="W472" s="103">
        <f t="shared" si="22"/>
        <v>0</v>
      </c>
      <c r="X472" s="36" t="str">
        <f t="shared" si="23"/>
        <v>OK</v>
      </c>
    </row>
    <row r="473" spans="1:24" ht="18" customHeight="1">
      <c r="A473" s="6"/>
      <c r="B473" s="102">
        <f>SUMIF(Atividade_Pessoal_Auxílio!$A:$A,'Programa de Metas 2021-2024'!$A473,Atividade_Pessoal_Auxílio!$G:$G)+SUMIF(Projeto!$A:$A,'Programa de Metas 2021-2024'!$A473,Projeto!$G:$G)</f>
        <v>0</v>
      </c>
      <c r="C473" s="106"/>
      <c r="D473" s="106"/>
      <c r="E473" s="106"/>
      <c r="F473" s="106"/>
      <c r="G473" s="106"/>
      <c r="H473" s="106"/>
      <c r="I473" s="106"/>
      <c r="J473" s="106"/>
      <c r="K473" s="106"/>
      <c r="L473" s="106"/>
      <c r="M473" s="106"/>
      <c r="N473" s="106"/>
      <c r="O473" s="106"/>
      <c r="P473" s="106"/>
      <c r="Q473" s="106"/>
      <c r="R473" s="107"/>
      <c r="S473" s="107"/>
      <c r="T473" s="106"/>
      <c r="U473" s="106"/>
      <c r="V473" s="108">
        <f t="shared" si="21"/>
        <v>0</v>
      </c>
      <c r="W473" s="103">
        <f t="shared" si="22"/>
        <v>0</v>
      </c>
      <c r="X473" s="36" t="str">
        <f t="shared" si="23"/>
        <v>OK</v>
      </c>
    </row>
    <row r="474" spans="1:24" ht="18" customHeight="1">
      <c r="A474" s="6"/>
      <c r="B474" s="102">
        <f>SUMIF(Atividade_Pessoal_Auxílio!$A:$A,'Programa de Metas 2021-2024'!$A474,Atividade_Pessoal_Auxílio!$G:$G)+SUMIF(Projeto!$A:$A,'Programa de Metas 2021-2024'!$A474,Projeto!$G:$G)</f>
        <v>0</v>
      </c>
      <c r="C474" s="106"/>
      <c r="D474" s="106"/>
      <c r="E474" s="106"/>
      <c r="F474" s="106"/>
      <c r="G474" s="106"/>
      <c r="H474" s="106"/>
      <c r="I474" s="106"/>
      <c r="J474" s="106"/>
      <c r="K474" s="106"/>
      <c r="L474" s="106"/>
      <c r="M474" s="106"/>
      <c r="N474" s="106"/>
      <c r="O474" s="106"/>
      <c r="P474" s="106"/>
      <c r="Q474" s="106"/>
      <c r="R474" s="107"/>
      <c r="S474" s="107"/>
      <c r="T474" s="106"/>
      <c r="U474" s="106"/>
      <c r="V474" s="108">
        <f t="shared" si="21"/>
        <v>0</v>
      </c>
      <c r="W474" s="103">
        <f t="shared" si="22"/>
        <v>0</v>
      </c>
      <c r="X474" s="36" t="str">
        <f t="shared" si="23"/>
        <v>OK</v>
      </c>
    </row>
    <row r="475" spans="1:24" ht="18" customHeight="1">
      <c r="A475" s="6"/>
      <c r="B475" s="102">
        <f>SUMIF(Atividade_Pessoal_Auxílio!$A:$A,'Programa de Metas 2021-2024'!$A475,Atividade_Pessoal_Auxílio!$G:$G)+SUMIF(Projeto!$A:$A,'Programa de Metas 2021-2024'!$A475,Projeto!$G:$G)</f>
        <v>0</v>
      </c>
      <c r="C475" s="106"/>
      <c r="D475" s="106"/>
      <c r="E475" s="106"/>
      <c r="F475" s="106"/>
      <c r="G475" s="106"/>
      <c r="H475" s="106"/>
      <c r="I475" s="106"/>
      <c r="J475" s="106"/>
      <c r="K475" s="106"/>
      <c r="L475" s="106"/>
      <c r="M475" s="106"/>
      <c r="N475" s="106"/>
      <c r="O475" s="106"/>
      <c r="P475" s="106"/>
      <c r="Q475" s="106"/>
      <c r="R475" s="107"/>
      <c r="S475" s="107"/>
      <c r="T475" s="106"/>
      <c r="U475" s="106"/>
      <c r="V475" s="108">
        <f t="shared" si="21"/>
        <v>0</v>
      </c>
      <c r="W475" s="103">
        <f t="shared" si="22"/>
        <v>0</v>
      </c>
      <c r="X475" s="36" t="str">
        <f t="shared" si="23"/>
        <v>OK</v>
      </c>
    </row>
    <row r="476" spans="1:24" ht="18" customHeight="1">
      <c r="A476" s="6"/>
      <c r="B476" s="102">
        <f>SUMIF(Atividade_Pessoal_Auxílio!$A:$A,'Programa de Metas 2021-2024'!$A476,Atividade_Pessoal_Auxílio!$G:$G)+SUMIF(Projeto!$A:$A,'Programa de Metas 2021-2024'!$A476,Projeto!$G:$G)</f>
        <v>0</v>
      </c>
      <c r="C476" s="106"/>
      <c r="D476" s="106"/>
      <c r="E476" s="106"/>
      <c r="F476" s="106"/>
      <c r="G476" s="106"/>
      <c r="H476" s="106"/>
      <c r="I476" s="106"/>
      <c r="J476" s="106"/>
      <c r="K476" s="106"/>
      <c r="L476" s="106"/>
      <c r="M476" s="106"/>
      <c r="N476" s="106"/>
      <c r="O476" s="106"/>
      <c r="P476" s="106"/>
      <c r="Q476" s="106"/>
      <c r="R476" s="107"/>
      <c r="S476" s="107"/>
      <c r="T476" s="106"/>
      <c r="U476" s="106"/>
      <c r="V476" s="108">
        <f t="shared" si="21"/>
        <v>0</v>
      </c>
      <c r="W476" s="103">
        <f t="shared" si="22"/>
        <v>0</v>
      </c>
      <c r="X476" s="36" t="str">
        <f t="shared" si="23"/>
        <v>OK</v>
      </c>
    </row>
    <row r="477" spans="1:24" ht="18" customHeight="1">
      <c r="A477" s="6"/>
      <c r="B477" s="102">
        <f>SUMIF(Atividade_Pessoal_Auxílio!$A:$A,'Programa de Metas 2021-2024'!$A477,Atividade_Pessoal_Auxílio!$G:$G)+SUMIF(Projeto!$A:$A,'Programa de Metas 2021-2024'!$A477,Projeto!$G:$G)</f>
        <v>0</v>
      </c>
      <c r="C477" s="106"/>
      <c r="D477" s="106"/>
      <c r="E477" s="106"/>
      <c r="F477" s="106"/>
      <c r="G477" s="106"/>
      <c r="H477" s="106"/>
      <c r="I477" s="106"/>
      <c r="J477" s="106"/>
      <c r="K477" s="106"/>
      <c r="L477" s="106"/>
      <c r="M477" s="106"/>
      <c r="N477" s="106"/>
      <c r="O477" s="106"/>
      <c r="P477" s="106"/>
      <c r="Q477" s="106"/>
      <c r="R477" s="107"/>
      <c r="S477" s="107"/>
      <c r="T477" s="106"/>
      <c r="U477" s="106"/>
      <c r="V477" s="108">
        <f t="shared" si="21"/>
        <v>0</v>
      </c>
      <c r="W477" s="103">
        <f t="shared" si="22"/>
        <v>0</v>
      </c>
      <c r="X477" s="36" t="str">
        <f t="shared" si="23"/>
        <v>OK</v>
      </c>
    </row>
    <row r="478" spans="1:24" ht="18" customHeight="1">
      <c r="A478" s="6"/>
      <c r="B478" s="102">
        <f>SUMIF(Atividade_Pessoal_Auxílio!$A:$A,'Programa de Metas 2021-2024'!$A478,Atividade_Pessoal_Auxílio!$G:$G)+SUMIF(Projeto!$A:$A,'Programa de Metas 2021-2024'!$A478,Projeto!$G:$G)</f>
        <v>0</v>
      </c>
      <c r="C478" s="106"/>
      <c r="D478" s="106"/>
      <c r="E478" s="106"/>
      <c r="F478" s="106"/>
      <c r="G478" s="106"/>
      <c r="H478" s="106"/>
      <c r="I478" s="106"/>
      <c r="J478" s="106"/>
      <c r="K478" s="106"/>
      <c r="L478" s="106"/>
      <c r="M478" s="106"/>
      <c r="N478" s="106"/>
      <c r="O478" s="106"/>
      <c r="P478" s="106"/>
      <c r="Q478" s="106"/>
      <c r="R478" s="107"/>
      <c r="S478" s="107"/>
      <c r="T478" s="106"/>
      <c r="U478" s="106"/>
      <c r="V478" s="108">
        <f t="shared" si="21"/>
        <v>0</v>
      </c>
      <c r="W478" s="103">
        <f t="shared" si="22"/>
        <v>0</v>
      </c>
      <c r="X478" s="36" t="str">
        <f t="shared" si="23"/>
        <v>OK</v>
      </c>
    </row>
    <row r="479" spans="1:24" ht="18" customHeight="1">
      <c r="A479" s="6"/>
      <c r="B479" s="102">
        <f>SUMIF(Atividade_Pessoal_Auxílio!$A:$A,'Programa de Metas 2021-2024'!$A479,Atividade_Pessoal_Auxílio!$G:$G)+SUMIF(Projeto!$A:$A,'Programa de Metas 2021-2024'!$A479,Projeto!$G:$G)</f>
        <v>0</v>
      </c>
      <c r="C479" s="106"/>
      <c r="D479" s="106"/>
      <c r="E479" s="106"/>
      <c r="F479" s="106"/>
      <c r="G479" s="106"/>
      <c r="H479" s="106"/>
      <c r="I479" s="106"/>
      <c r="J479" s="106"/>
      <c r="K479" s="106"/>
      <c r="L479" s="106"/>
      <c r="M479" s="106"/>
      <c r="N479" s="106"/>
      <c r="O479" s="106"/>
      <c r="P479" s="106"/>
      <c r="Q479" s="106"/>
      <c r="R479" s="107"/>
      <c r="S479" s="107"/>
      <c r="T479" s="106"/>
      <c r="U479" s="106"/>
      <c r="V479" s="108">
        <f t="shared" si="21"/>
        <v>0</v>
      </c>
      <c r="W479" s="103">
        <f t="shared" si="22"/>
        <v>0</v>
      </c>
      <c r="X479" s="36" t="str">
        <f t="shared" si="23"/>
        <v>OK</v>
      </c>
    </row>
    <row r="480" spans="1:24" ht="18" customHeight="1">
      <c r="A480" s="6"/>
      <c r="B480" s="102">
        <f>SUMIF(Atividade_Pessoal_Auxílio!$A:$A,'Programa de Metas 2021-2024'!$A480,Atividade_Pessoal_Auxílio!$G:$G)+SUMIF(Projeto!$A:$A,'Programa de Metas 2021-2024'!$A480,Projeto!$G:$G)</f>
        <v>0</v>
      </c>
      <c r="C480" s="106"/>
      <c r="D480" s="106"/>
      <c r="E480" s="106"/>
      <c r="F480" s="106"/>
      <c r="G480" s="106"/>
      <c r="H480" s="106"/>
      <c r="I480" s="106"/>
      <c r="J480" s="106"/>
      <c r="K480" s="106"/>
      <c r="L480" s="106"/>
      <c r="M480" s="106"/>
      <c r="N480" s="106"/>
      <c r="O480" s="106"/>
      <c r="P480" s="106"/>
      <c r="Q480" s="106"/>
      <c r="R480" s="107"/>
      <c r="S480" s="107"/>
      <c r="T480" s="106"/>
      <c r="U480" s="106"/>
      <c r="V480" s="108">
        <f t="shared" si="21"/>
        <v>0</v>
      </c>
      <c r="W480" s="103">
        <f t="shared" si="22"/>
        <v>0</v>
      </c>
      <c r="X480" s="36" t="str">
        <f t="shared" si="23"/>
        <v>OK</v>
      </c>
    </row>
    <row r="481" spans="1:24" ht="18" customHeight="1">
      <c r="A481" s="6"/>
      <c r="B481" s="102">
        <f>SUMIF(Atividade_Pessoal_Auxílio!$A:$A,'Programa de Metas 2021-2024'!$A481,Atividade_Pessoal_Auxílio!$G:$G)+SUMIF(Projeto!$A:$A,'Programa de Metas 2021-2024'!$A481,Projeto!$G:$G)</f>
        <v>0</v>
      </c>
      <c r="C481" s="106"/>
      <c r="D481" s="106"/>
      <c r="E481" s="106"/>
      <c r="F481" s="106"/>
      <c r="G481" s="106"/>
      <c r="H481" s="106"/>
      <c r="I481" s="106"/>
      <c r="J481" s="106"/>
      <c r="K481" s="106"/>
      <c r="L481" s="106"/>
      <c r="M481" s="106"/>
      <c r="N481" s="106"/>
      <c r="O481" s="106"/>
      <c r="P481" s="106"/>
      <c r="Q481" s="106"/>
      <c r="R481" s="107"/>
      <c r="S481" s="107"/>
      <c r="T481" s="106"/>
      <c r="U481" s="106"/>
      <c r="V481" s="108">
        <f t="shared" si="21"/>
        <v>0</v>
      </c>
      <c r="W481" s="103">
        <f t="shared" si="22"/>
        <v>0</v>
      </c>
      <c r="X481" s="36" t="str">
        <f t="shared" si="23"/>
        <v>OK</v>
      </c>
    </row>
    <row r="482" spans="1:24" ht="18" customHeight="1">
      <c r="A482" s="6"/>
      <c r="B482" s="102">
        <f>SUMIF(Atividade_Pessoal_Auxílio!$A:$A,'Programa de Metas 2021-2024'!$A482,Atividade_Pessoal_Auxílio!$G:$G)+SUMIF(Projeto!$A:$A,'Programa de Metas 2021-2024'!$A482,Projeto!$G:$G)</f>
        <v>0</v>
      </c>
      <c r="C482" s="106"/>
      <c r="D482" s="106"/>
      <c r="E482" s="106"/>
      <c r="F482" s="106"/>
      <c r="G482" s="106"/>
      <c r="H482" s="106"/>
      <c r="I482" s="106"/>
      <c r="J482" s="106"/>
      <c r="K482" s="106"/>
      <c r="L482" s="106"/>
      <c r="M482" s="106"/>
      <c r="N482" s="106"/>
      <c r="O482" s="106"/>
      <c r="P482" s="106"/>
      <c r="Q482" s="106"/>
      <c r="R482" s="107"/>
      <c r="S482" s="107"/>
      <c r="T482" s="106"/>
      <c r="U482" s="106"/>
      <c r="V482" s="108">
        <f t="shared" si="21"/>
        <v>0</v>
      </c>
      <c r="W482" s="103">
        <f t="shared" si="22"/>
        <v>0</v>
      </c>
      <c r="X482" s="36" t="str">
        <f t="shared" si="23"/>
        <v>OK</v>
      </c>
    </row>
    <row r="483" spans="1:24" ht="18" customHeight="1">
      <c r="A483" s="6"/>
      <c r="B483" s="102">
        <f>SUMIF(Atividade_Pessoal_Auxílio!$A:$A,'Programa de Metas 2021-2024'!$A483,Atividade_Pessoal_Auxílio!$G:$G)+SUMIF(Projeto!$A:$A,'Programa de Metas 2021-2024'!$A483,Projeto!$G:$G)</f>
        <v>0</v>
      </c>
      <c r="C483" s="106"/>
      <c r="D483" s="106"/>
      <c r="E483" s="106"/>
      <c r="F483" s="106"/>
      <c r="G483" s="106"/>
      <c r="H483" s="106"/>
      <c r="I483" s="106"/>
      <c r="J483" s="106"/>
      <c r="K483" s="106"/>
      <c r="L483" s="106"/>
      <c r="M483" s="106"/>
      <c r="N483" s="106"/>
      <c r="O483" s="106"/>
      <c r="P483" s="106"/>
      <c r="Q483" s="106"/>
      <c r="R483" s="107"/>
      <c r="S483" s="107"/>
      <c r="T483" s="106"/>
      <c r="U483" s="106"/>
      <c r="V483" s="108">
        <f t="shared" si="21"/>
        <v>0</v>
      </c>
      <c r="W483" s="103">
        <f t="shared" si="22"/>
        <v>0</v>
      </c>
      <c r="X483" s="36" t="str">
        <f t="shared" si="23"/>
        <v>OK</v>
      </c>
    </row>
    <row r="484" spans="1:24" ht="18" customHeight="1">
      <c r="A484" s="6"/>
      <c r="B484" s="102">
        <f>SUMIF(Atividade_Pessoal_Auxílio!$A:$A,'Programa de Metas 2021-2024'!$A484,Atividade_Pessoal_Auxílio!$G:$G)+SUMIF(Projeto!$A:$A,'Programa de Metas 2021-2024'!$A484,Projeto!$G:$G)</f>
        <v>0</v>
      </c>
      <c r="C484" s="106"/>
      <c r="D484" s="106"/>
      <c r="E484" s="106"/>
      <c r="F484" s="106"/>
      <c r="G484" s="106"/>
      <c r="H484" s="106"/>
      <c r="I484" s="106"/>
      <c r="J484" s="106"/>
      <c r="K484" s="106"/>
      <c r="L484" s="106"/>
      <c r="M484" s="106"/>
      <c r="N484" s="106"/>
      <c r="O484" s="106"/>
      <c r="P484" s="106"/>
      <c r="Q484" s="106"/>
      <c r="R484" s="107"/>
      <c r="S484" s="107"/>
      <c r="T484" s="106"/>
      <c r="U484" s="106"/>
      <c r="V484" s="108">
        <f t="shared" si="21"/>
        <v>0</v>
      </c>
      <c r="W484" s="103">
        <f t="shared" si="22"/>
        <v>0</v>
      </c>
      <c r="X484" s="36" t="str">
        <f t="shared" si="23"/>
        <v>OK</v>
      </c>
    </row>
    <row r="485" spans="1:24" ht="18" customHeight="1">
      <c r="A485" s="6"/>
      <c r="B485" s="102">
        <f>SUMIF(Atividade_Pessoal_Auxílio!$A:$A,'Programa de Metas 2021-2024'!$A485,Atividade_Pessoal_Auxílio!$G:$G)+SUMIF(Projeto!$A:$A,'Programa de Metas 2021-2024'!$A485,Projeto!$G:$G)</f>
        <v>0</v>
      </c>
      <c r="C485" s="106"/>
      <c r="D485" s="106"/>
      <c r="E485" s="106"/>
      <c r="F485" s="106"/>
      <c r="G485" s="106"/>
      <c r="H485" s="106"/>
      <c r="I485" s="106"/>
      <c r="J485" s="106"/>
      <c r="K485" s="106"/>
      <c r="L485" s="106"/>
      <c r="M485" s="106"/>
      <c r="N485" s="106"/>
      <c r="O485" s="106"/>
      <c r="P485" s="106"/>
      <c r="Q485" s="106"/>
      <c r="R485" s="107"/>
      <c r="S485" s="107"/>
      <c r="T485" s="106"/>
      <c r="U485" s="106"/>
      <c r="V485" s="108">
        <f t="shared" si="21"/>
        <v>0</v>
      </c>
      <c r="W485" s="103">
        <f t="shared" si="22"/>
        <v>0</v>
      </c>
      <c r="X485" s="36" t="str">
        <f t="shared" si="23"/>
        <v>OK</v>
      </c>
    </row>
    <row r="486" spans="1:24" ht="18" customHeight="1">
      <c r="A486" s="6"/>
      <c r="B486" s="102">
        <f>SUMIF(Atividade_Pessoal_Auxílio!$A:$A,'Programa de Metas 2021-2024'!$A486,Atividade_Pessoal_Auxílio!$G:$G)+SUMIF(Projeto!$A:$A,'Programa de Metas 2021-2024'!$A486,Projeto!$G:$G)</f>
        <v>0</v>
      </c>
      <c r="C486" s="106"/>
      <c r="D486" s="106"/>
      <c r="E486" s="106"/>
      <c r="F486" s="106"/>
      <c r="G486" s="106"/>
      <c r="H486" s="106"/>
      <c r="I486" s="106"/>
      <c r="J486" s="106"/>
      <c r="K486" s="106"/>
      <c r="L486" s="106"/>
      <c r="M486" s="106"/>
      <c r="N486" s="106"/>
      <c r="O486" s="106"/>
      <c r="P486" s="106"/>
      <c r="Q486" s="106"/>
      <c r="R486" s="107"/>
      <c r="S486" s="107"/>
      <c r="T486" s="106"/>
      <c r="U486" s="106"/>
      <c r="V486" s="108">
        <f t="shared" si="21"/>
        <v>0</v>
      </c>
      <c r="W486" s="103">
        <f t="shared" si="22"/>
        <v>0</v>
      </c>
      <c r="X486" s="36" t="str">
        <f t="shared" si="23"/>
        <v>OK</v>
      </c>
    </row>
    <row r="487" spans="1:24" ht="18" customHeight="1">
      <c r="A487" s="6"/>
      <c r="B487" s="102">
        <f>SUMIF(Atividade_Pessoal_Auxílio!$A:$A,'Programa de Metas 2021-2024'!$A487,Atividade_Pessoal_Auxílio!$G:$G)+SUMIF(Projeto!$A:$A,'Programa de Metas 2021-2024'!$A487,Projeto!$G:$G)</f>
        <v>0</v>
      </c>
      <c r="C487" s="106"/>
      <c r="D487" s="106"/>
      <c r="E487" s="106"/>
      <c r="F487" s="106"/>
      <c r="G487" s="106"/>
      <c r="H487" s="106"/>
      <c r="I487" s="106"/>
      <c r="J487" s="106"/>
      <c r="K487" s="106"/>
      <c r="L487" s="106"/>
      <c r="M487" s="106"/>
      <c r="N487" s="106"/>
      <c r="O487" s="106"/>
      <c r="P487" s="106"/>
      <c r="Q487" s="106"/>
      <c r="R487" s="107"/>
      <c r="S487" s="107"/>
      <c r="T487" s="106"/>
      <c r="U487" s="106"/>
      <c r="V487" s="108">
        <f t="shared" si="21"/>
        <v>0</v>
      </c>
      <c r="W487" s="103">
        <f t="shared" si="22"/>
        <v>0</v>
      </c>
      <c r="X487" s="36" t="str">
        <f t="shared" si="23"/>
        <v>OK</v>
      </c>
    </row>
    <row r="488" spans="1:24" ht="18" customHeight="1">
      <c r="A488" s="6"/>
      <c r="B488" s="102">
        <f>SUMIF(Atividade_Pessoal_Auxílio!$A:$A,'Programa de Metas 2021-2024'!$A488,Atividade_Pessoal_Auxílio!$G:$G)+SUMIF(Projeto!$A:$A,'Programa de Metas 2021-2024'!$A488,Projeto!$G:$G)</f>
        <v>0</v>
      </c>
      <c r="C488" s="106"/>
      <c r="D488" s="106"/>
      <c r="E488" s="106"/>
      <c r="F488" s="106"/>
      <c r="G488" s="106"/>
      <c r="H488" s="106"/>
      <c r="I488" s="106"/>
      <c r="J488" s="106"/>
      <c r="K488" s="106"/>
      <c r="L488" s="106"/>
      <c r="M488" s="106"/>
      <c r="N488" s="106"/>
      <c r="O488" s="106"/>
      <c r="P488" s="106"/>
      <c r="Q488" s="106"/>
      <c r="R488" s="107"/>
      <c r="S488" s="107"/>
      <c r="T488" s="106"/>
      <c r="U488" s="106"/>
      <c r="V488" s="108">
        <f t="shared" si="21"/>
        <v>0</v>
      </c>
      <c r="W488" s="103">
        <f t="shared" si="22"/>
        <v>0</v>
      </c>
      <c r="X488" s="36" t="str">
        <f t="shared" si="23"/>
        <v>OK</v>
      </c>
    </row>
    <row r="489" spans="1:24" ht="18" customHeight="1">
      <c r="A489" s="6"/>
      <c r="B489" s="102">
        <f>SUMIF(Atividade_Pessoal_Auxílio!$A:$A,'Programa de Metas 2021-2024'!$A489,Atividade_Pessoal_Auxílio!$G:$G)+SUMIF(Projeto!$A:$A,'Programa de Metas 2021-2024'!$A489,Projeto!$G:$G)</f>
        <v>0</v>
      </c>
      <c r="C489" s="106"/>
      <c r="D489" s="106"/>
      <c r="E489" s="106"/>
      <c r="F489" s="106"/>
      <c r="G489" s="106"/>
      <c r="H489" s="106"/>
      <c r="I489" s="106"/>
      <c r="J489" s="106"/>
      <c r="K489" s="106"/>
      <c r="L489" s="106"/>
      <c r="M489" s="106"/>
      <c r="N489" s="106"/>
      <c r="O489" s="106"/>
      <c r="P489" s="106"/>
      <c r="Q489" s="106"/>
      <c r="R489" s="107"/>
      <c r="S489" s="107"/>
      <c r="T489" s="106"/>
      <c r="U489" s="106"/>
      <c r="V489" s="108">
        <f t="shared" si="21"/>
        <v>0</v>
      </c>
      <c r="W489" s="103">
        <f t="shared" si="22"/>
        <v>0</v>
      </c>
      <c r="X489" s="36" t="str">
        <f t="shared" si="23"/>
        <v>OK</v>
      </c>
    </row>
    <row r="490" spans="1:24" ht="18" customHeight="1">
      <c r="A490" s="6"/>
      <c r="B490" s="102">
        <f>SUMIF(Atividade_Pessoal_Auxílio!$A:$A,'Programa de Metas 2021-2024'!$A490,Atividade_Pessoal_Auxílio!$G:$G)+SUMIF(Projeto!$A:$A,'Programa de Metas 2021-2024'!$A490,Projeto!$G:$G)</f>
        <v>0</v>
      </c>
      <c r="C490" s="106"/>
      <c r="D490" s="106"/>
      <c r="E490" s="106"/>
      <c r="F490" s="106"/>
      <c r="G490" s="106"/>
      <c r="H490" s="106"/>
      <c r="I490" s="106"/>
      <c r="J490" s="106"/>
      <c r="K490" s="106"/>
      <c r="L490" s="106"/>
      <c r="M490" s="106"/>
      <c r="N490" s="106"/>
      <c r="O490" s="106"/>
      <c r="P490" s="106"/>
      <c r="Q490" s="106"/>
      <c r="R490" s="107"/>
      <c r="S490" s="107"/>
      <c r="T490" s="106"/>
      <c r="U490" s="106"/>
      <c r="V490" s="108">
        <f t="shared" si="21"/>
        <v>0</v>
      </c>
      <c r="W490" s="103">
        <f t="shared" si="22"/>
        <v>0</v>
      </c>
      <c r="X490" s="36" t="str">
        <f t="shared" si="23"/>
        <v>OK</v>
      </c>
    </row>
    <row r="491" spans="1:24" ht="18" customHeight="1">
      <c r="A491" s="6"/>
      <c r="B491" s="102">
        <f>SUMIF(Atividade_Pessoal_Auxílio!$A:$A,'Programa de Metas 2021-2024'!$A491,Atividade_Pessoal_Auxílio!$G:$G)+SUMIF(Projeto!$A:$A,'Programa de Metas 2021-2024'!$A491,Projeto!$G:$G)</f>
        <v>0</v>
      </c>
      <c r="C491" s="106"/>
      <c r="D491" s="106"/>
      <c r="E491" s="106"/>
      <c r="F491" s="106"/>
      <c r="G491" s="106"/>
      <c r="H491" s="106"/>
      <c r="I491" s="106"/>
      <c r="J491" s="106"/>
      <c r="K491" s="106"/>
      <c r="L491" s="106"/>
      <c r="M491" s="106"/>
      <c r="N491" s="106"/>
      <c r="O491" s="106"/>
      <c r="P491" s="106"/>
      <c r="Q491" s="106"/>
      <c r="R491" s="107"/>
      <c r="S491" s="107"/>
      <c r="T491" s="106"/>
      <c r="U491" s="106"/>
      <c r="V491" s="108">
        <f t="shared" si="21"/>
        <v>0</v>
      </c>
      <c r="W491" s="103">
        <f t="shared" si="22"/>
        <v>0</v>
      </c>
      <c r="X491" s="36" t="str">
        <f t="shared" si="23"/>
        <v>OK</v>
      </c>
    </row>
    <row r="492" spans="1:24" ht="18" customHeight="1">
      <c r="A492" s="6"/>
      <c r="B492" s="102">
        <f>SUMIF(Atividade_Pessoal_Auxílio!$A:$A,'Programa de Metas 2021-2024'!$A492,Atividade_Pessoal_Auxílio!$G:$G)+SUMIF(Projeto!$A:$A,'Programa de Metas 2021-2024'!$A492,Projeto!$G:$G)</f>
        <v>0</v>
      </c>
      <c r="C492" s="106"/>
      <c r="D492" s="106"/>
      <c r="E492" s="106"/>
      <c r="F492" s="106"/>
      <c r="G492" s="106"/>
      <c r="H492" s="106"/>
      <c r="I492" s="106"/>
      <c r="J492" s="106"/>
      <c r="K492" s="106"/>
      <c r="L492" s="106"/>
      <c r="M492" s="106"/>
      <c r="N492" s="106"/>
      <c r="O492" s="106"/>
      <c r="P492" s="106"/>
      <c r="Q492" s="106"/>
      <c r="R492" s="107"/>
      <c r="S492" s="107"/>
      <c r="T492" s="106"/>
      <c r="U492" s="106"/>
      <c r="V492" s="108">
        <f t="shared" si="21"/>
        <v>0</v>
      </c>
      <c r="W492" s="103">
        <f t="shared" si="22"/>
        <v>0</v>
      </c>
      <c r="X492" s="36" t="str">
        <f t="shared" si="23"/>
        <v>OK</v>
      </c>
    </row>
    <row r="493" spans="1:24" ht="18" customHeight="1">
      <c r="A493" s="6"/>
      <c r="B493" s="102">
        <f>SUMIF(Atividade_Pessoal_Auxílio!$A:$A,'Programa de Metas 2021-2024'!$A493,Atividade_Pessoal_Auxílio!$G:$G)+SUMIF(Projeto!$A:$A,'Programa de Metas 2021-2024'!$A493,Projeto!$G:$G)</f>
        <v>0</v>
      </c>
      <c r="C493" s="106"/>
      <c r="D493" s="106"/>
      <c r="E493" s="106"/>
      <c r="F493" s="106"/>
      <c r="G493" s="106"/>
      <c r="H493" s="106"/>
      <c r="I493" s="106"/>
      <c r="J493" s="106"/>
      <c r="K493" s="106"/>
      <c r="L493" s="106"/>
      <c r="M493" s="106"/>
      <c r="N493" s="106"/>
      <c r="O493" s="106"/>
      <c r="P493" s="106"/>
      <c r="Q493" s="106"/>
      <c r="R493" s="107"/>
      <c r="S493" s="107"/>
      <c r="T493" s="106"/>
      <c r="U493" s="106"/>
      <c r="V493" s="108">
        <f t="shared" si="21"/>
        <v>0</v>
      </c>
      <c r="W493" s="103">
        <f t="shared" si="22"/>
        <v>0</v>
      </c>
      <c r="X493" s="36" t="str">
        <f t="shared" si="23"/>
        <v>OK</v>
      </c>
    </row>
    <row r="494" spans="1:24" ht="18" customHeight="1">
      <c r="A494" s="6"/>
      <c r="B494" s="102">
        <f>SUMIF(Atividade_Pessoal_Auxílio!$A:$A,'Programa de Metas 2021-2024'!$A494,Atividade_Pessoal_Auxílio!$G:$G)+SUMIF(Projeto!$A:$A,'Programa de Metas 2021-2024'!$A494,Projeto!$G:$G)</f>
        <v>0</v>
      </c>
      <c r="C494" s="106"/>
      <c r="D494" s="106"/>
      <c r="E494" s="106"/>
      <c r="F494" s="106"/>
      <c r="G494" s="106"/>
      <c r="H494" s="106"/>
      <c r="I494" s="106"/>
      <c r="J494" s="106"/>
      <c r="K494" s="106"/>
      <c r="L494" s="106"/>
      <c r="M494" s="106"/>
      <c r="N494" s="106"/>
      <c r="O494" s="106"/>
      <c r="P494" s="106"/>
      <c r="Q494" s="106"/>
      <c r="R494" s="107"/>
      <c r="S494" s="107"/>
      <c r="T494" s="106"/>
      <c r="U494" s="106"/>
      <c r="V494" s="108">
        <f t="shared" si="21"/>
        <v>0</v>
      </c>
      <c r="W494" s="103">
        <f t="shared" si="22"/>
        <v>0</v>
      </c>
      <c r="X494" s="36" t="str">
        <f t="shared" si="23"/>
        <v>OK</v>
      </c>
    </row>
    <row r="495" spans="1:24" ht="18" customHeight="1">
      <c r="A495" s="6"/>
      <c r="B495" s="102">
        <f>SUMIF(Atividade_Pessoal_Auxílio!$A:$A,'Programa de Metas 2021-2024'!$A495,Atividade_Pessoal_Auxílio!$G:$G)+SUMIF(Projeto!$A:$A,'Programa de Metas 2021-2024'!$A495,Projeto!$G:$G)</f>
        <v>0</v>
      </c>
      <c r="C495" s="106"/>
      <c r="D495" s="106"/>
      <c r="E495" s="106"/>
      <c r="F495" s="106"/>
      <c r="G495" s="106"/>
      <c r="H495" s="106"/>
      <c r="I495" s="106"/>
      <c r="J495" s="106"/>
      <c r="K495" s="106"/>
      <c r="L495" s="106"/>
      <c r="M495" s="106"/>
      <c r="N495" s="106"/>
      <c r="O495" s="106"/>
      <c r="P495" s="106"/>
      <c r="Q495" s="106"/>
      <c r="R495" s="107"/>
      <c r="S495" s="107"/>
      <c r="T495" s="106"/>
      <c r="U495" s="106"/>
      <c r="V495" s="108">
        <f t="shared" si="21"/>
        <v>0</v>
      </c>
      <c r="W495" s="103">
        <f t="shared" si="22"/>
        <v>0</v>
      </c>
      <c r="X495" s="36" t="str">
        <f t="shared" si="23"/>
        <v>OK</v>
      </c>
    </row>
    <row r="496" spans="1:24" ht="18" customHeight="1">
      <c r="A496" s="6"/>
      <c r="B496" s="102">
        <f>SUMIF(Atividade_Pessoal_Auxílio!$A:$A,'Programa de Metas 2021-2024'!$A496,Atividade_Pessoal_Auxílio!$G:$G)+SUMIF(Projeto!$A:$A,'Programa de Metas 2021-2024'!$A496,Projeto!$G:$G)</f>
        <v>0</v>
      </c>
      <c r="C496" s="106"/>
      <c r="D496" s="106"/>
      <c r="E496" s="106"/>
      <c r="F496" s="106"/>
      <c r="G496" s="106"/>
      <c r="H496" s="106"/>
      <c r="I496" s="106"/>
      <c r="J496" s="106"/>
      <c r="K496" s="106"/>
      <c r="L496" s="106"/>
      <c r="M496" s="106"/>
      <c r="N496" s="106"/>
      <c r="O496" s="106"/>
      <c r="P496" s="106"/>
      <c r="Q496" s="106"/>
      <c r="R496" s="107"/>
      <c r="S496" s="107"/>
      <c r="T496" s="106"/>
      <c r="U496" s="106"/>
      <c r="V496" s="108">
        <f t="shared" si="21"/>
        <v>0</v>
      </c>
      <c r="W496" s="103">
        <f t="shared" si="22"/>
        <v>0</v>
      </c>
      <c r="X496" s="36" t="str">
        <f t="shared" si="23"/>
        <v>OK</v>
      </c>
    </row>
    <row r="497" spans="1:24" ht="18" customHeight="1">
      <c r="A497" s="6"/>
      <c r="B497" s="102">
        <f>SUMIF(Atividade_Pessoal_Auxílio!$A:$A,'Programa de Metas 2021-2024'!$A497,Atividade_Pessoal_Auxílio!$G:$G)+SUMIF(Projeto!$A:$A,'Programa de Metas 2021-2024'!$A497,Projeto!$G:$G)</f>
        <v>0</v>
      </c>
      <c r="C497" s="106"/>
      <c r="D497" s="106"/>
      <c r="E497" s="106"/>
      <c r="F497" s="106"/>
      <c r="G497" s="106"/>
      <c r="H497" s="106"/>
      <c r="I497" s="106"/>
      <c r="J497" s="106"/>
      <c r="K497" s="106"/>
      <c r="L497" s="106"/>
      <c r="M497" s="106"/>
      <c r="N497" s="106"/>
      <c r="O497" s="106"/>
      <c r="P497" s="106"/>
      <c r="Q497" s="106"/>
      <c r="R497" s="107"/>
      <c r="S497" s="107"/>
      <c r="T497" s="106"/>
      <c r="U497" s="106"/>
      <c r="V497" s="108">
        <f t="shared" si="21"/>
        <v>0</v>
      </c>
      <c r="W497" s="103">
        <f t="shared" si="22"/>
        <v>0</v>
      </c>
      <c r="X497" s="36" t="str">
        <f t="shared" si="23"/>
        <v>OK</v>
      </c>
    </row>
    <row r="498" spans="1:24" ht="18" customHeight="1">
      <c r="A498" s="6"/>
      <c r="B498" s="102">
        <f>SUMIF(Atividade_Pessoal_Auxílio!$A:$A,'Programa de Metas 2021-2024'!$A498,Atividade_Pessoal_Auxílio!$G:$G)+SUMIF(Projeto!$A:$A,'Programa de Metas 2021-2024'!$A498,Projeto!$G:$G)</f>
        <v>0</v>
      </c>
      <c r="C498" s="106"/>
      <c r="D498" s="106"/>
      <c r="E498" s="106"/>
      <c r="F498" s="106"/>
      <c r="G498" s="106"/>
      <c r="H498" s="106"/>
      <c r="I498" s="106"/>
      <c r="J498" s="106"/>
      <c r="K498" s="106"/>
      <c r="L498" s="106"/>
      <c r="M498" s="106"/>
      <c r="N498" s="106"/>
      <c r="O498" s="106"/>
      <c r="P498" s="106"/>
      <c r="Q498" s="106"/>
      <c r="R498" s="107"/>
      <c r="S498" s="107"/>
      <c r="T498" s="106"/>
      <c r="U498" s="106"/>
      <c r="V498" s="108">
        <f t="shared" si="21"/>
        <v>0</v>
      </c>
      <c r="W498" s="103">
        <f t="shared" si="22"/>
        <v>0</v>
      </c>
      <c r="X498" s="36" t="str">
        <f t="shared" si="23"/>
        <v>OK</v>
      </c>
    </row>
    <row r="499" spans="1:24" ht="18" customHeight="1">
      <c r="A499" s="6"/>
      <c r="B499" s="102">
        <f>SUMIF(Atividade_Pessoal_Auxílio!$A:$A,'Programa de Metas 2021-2024'!$A499,Atividade_Pessoal_Auxílio!$G:$G)+SUMIF(Projeto!$A:$A,'Programa de Metas 2021-2024'!$A499,Projeto!$G:$G)</f>
        <v>0</v>
      </c>
      <c r="C499" s="106"/>
      <c r="D499" s="106"/>
      <c r="E499" s="106"/>
      <c r="F499" s="106"/>
      <c r="G499" s="106"/>
      <c r="H499" s="106"/>
      <c r="I499" s="106"/>
      <c r="J499" s="106"/>
      <c r="K499" s="106"/>
      <c r="L499" s="106"/>
      <c r="M499" s="106"/>
      <c r="N499" s="106"/>
      <c r="O499" s="106"/>
      <c r="P499" s="106"/>
      <c r="Q499" s="106"/>
      <c r="R499" s="107"/>
      <c r="S499" s="107"/>
      <c r="T499" s="106"/>
      <c r="U499" s="106"/>
      <c r="V499" s="108">
        <f t="shared" si="21"/>
        <v>0</v>
      </c>
      <c r="W499" s="103">
        <f t="shared" si="22"/>
        <v>0</v>
      </c>
      <c r="X499" s="36" t="str">
        <f t="shared" si="23"/>
        <v>OK</v>
      </c>
    </row>
    <row r="500" spans="1:24" ht="18" customHeight="1">
      <c r="A500" s="6"/>
      <c r="B500" s="102">
        <f>SUMIF(Atividade_Pessoal_Auxílio!$A:$A,'Programa de Metas 2021-2024'!$A500,Atividade_Pessoal_Auxílio!$G:$G)+SUMIF(Projeto!$A:$A,'Programa de Metas 2021-2024'!$A500,Projeto!$G:$G)</f>
        <v>0</v>
      </c>
      <c r="C500" s="106"/>
      <c r="D500" s="106"/>
      <c r="E500" s="106"/>
      <c r="F500" s="106"/>
      <c r="G500" s="106"/>
      <c r="H500" s="106"/>
      <c r="I500" s="106"/>
      <c r="J500" s="106"/>
      <c r="K500" s="106"/>
      <c r="L500" s="106"/>
      <c r="M500" s="106"/>
      <c r="N500" s="106"/>
      <c r="O500" s="106"/>
      <c r="P500" s="106"/>
      <c r="Q500" s="106"/>
      <c r="R500" s="107"/>
      <c r="S500" s="107"/>
      <c r="T500" s="106"/>
      <c r="U500" s="106"/>
      <c r="V500" s="108">
        <f t="shared" si="21"/>
        <v>0</v>
      </c>
      <c r="W500" s="103">
        <f t="shared" si="22"/>
        <v>0</v>
      </c>
      <c r="X500" s="36" t="str">
        <f t="shared" si="23"/>
        <v>OK</v>
      </c>
    </row>
    <row r="501" spans="1:24" ht="18" customHeight="1">
      <c r="A501" s="6"/>
      <c r="B501" s="102">
        <f>SUMIF(Atividade_Pessoal_Auxílio!$A:$A,'Programa de Metas 2021-2024'!$A501,Atividade_Pessoal_Auxílio!$G:$G)+SUMIF(Projeto!$A:$A,'Programa de Metas 2021-2024'!$A501,Projeto!$G:$G)</f>
        <v>0</v>
      </c>
      <c r="C501" s="106"/>
      <c r="D501" s="106"/>
      <c r="E501" s="106"/>
      <c r="F501" s="106"/>
      <c r="G501" s="106"/>
      <c r="H501" s="106"/>
      <c r="I501" s="106"/>
      <c r="J501" s="106"/>
      <c r="K501" s="106"/>
      <c r="L501" s="106"/>
      <c r="M501" s="106"/>
      <c r="N501" s="106"/>
      <c r="O501" s="106"/>
      <c r="P501" s="106"/>
      <c r="Q501" s="106"/>
      <c r="R501" s="107"/>
      <c r="S501" s="107"/>
      <c r="T501" s="106"/>
      <c r="U501" s="106"/>
      <c r="V501" s="108">
        <f t="shared" si="21"/>
        <v>0</v>
      </c>
      <c r="W501" s="103">
        <f t="shared" si="22"/>
        <v>0</v>
      </c>
      <c r="X501" s="36" t="str">
        <f t="shared" si="23"/>
        <v>OK</v>
      </c>
    </row>
    <row r="502" spans="1:24" ht="18" customHeight="1">
      <c r="A502" s="6"/>
      <c r="B502" s="102">
        <f>SUMIF(Atividade_Pessoal_Auxílio!$A:$A,'Programa de Metas 2021-2024'!$A502,Atividade_Pessoal_Auxílio!$G:$G)+SUMIF(Projeto!$A:$A,'Programa de Metas 2021-2024'!$A502,Projeto!$G:$G)</f>
        <v>0</v>
      </c>
      <c r="C502" s="106"/>
      <c r="D502" s="106"/>
      <c r="E502" s="106"/>
      <c r="F502" s="106"/>
      <c r="G502" s="106"/>
      <c r="H502" s="106"/>
      <c r="I502" s="106"/>
      <c r="J502" s="106"/>
      <c r="K502" s="106"/>
      <c r="L502" s="106"/>
      <c r="M502" s="106"/>
      <c r="N502" s="106"/>
      <c r="O502" s="106"/>
      <c r="P502" s="106"/>
      <c r="Q502" s="106"/>
      <c r="R502" s="107"/>
      <c r="S502" s="107"/>
      <c r="T502" s="106"/>
      <c r="U502" s="106"/>
      <c r="V502" s="108">
        <f t="shared" si="21"/>
        <v>0</v>
      </c>
      <c r="W502" s="103">
        <f t="shared" si="22"/>
        <v>0</v>
      </c>
      <c r="X502" s="36" t="str">
        <f t="shared" si="23"/>
        <v>OK</v>
      </c>
    </row>
    <row r="503" spans="1:24" ht="18" customHeight="1">
      <c r="A503" s="6"/>
      <c r="B503" s="102">
        <f>SUMIF(Atividade_Pessoal_Auxílio!$A:$A,'Programa de Metas 2021-2024'!$A503,Atividade_Pessoal_Auxílio!$G:$G)+SUMIF(Projeto!$A:$A,'Programa de Metas 2021-2024'!$A503,Projeto!$G:$G)</f>
        <v>0</v>
      </c>
      <c r="C503" s="106"/>
      <c r="D503" s="106"/>
      <c r="E503" s="106"/>
      <c r="F503" s="106"/>
      <c r="G503" s="106"/>
      <c r="H503" s="106"/>
      <c r="I503" s="106"/>
      <c r="J503" s="106"/>
      <c r="K503" s="106"/>
      <c r="L503" s="106"/>
      <c r="M503" s="106"/>
      <c r="N503" s="106"/>
      <c r="O503" s="106"/>
      <c r="P503" s="106"/>
      <c r="Q503" s="106"/>
      <c r="R503" s="107"/>
      <c r="S503" s="107"/>
      <c r="T503" s="106"/>
      <c r="U503" s="106"/>
      <c r="V503" s="108">
        <f t="shared" si="21"/>
        <v>0</v>
      </c>
      <c r="W503" s="103">
        <f t="shared" si="22"/>
        <v>0</v>
      </c>
      <c r="X503" s="36" t="str">
        <f t="shared" si="23"/>
        <v>OK</v>
      </c>
    </row>
    <row r="504" spans="1:24" ht="18" customHeight="1">
      <c r="A504" s="6"/>
      <c r="B504" s="102">
        <f>SUMIF(Atividade_Pessoal_Auxílio!$A:$A,'Programa de Metas 2021-2024'!$A504,Atividade_Pessoal_Auxílio!$G:$G)+SUMIF(Projeto!$A:$A,'Programa de Metas 2021-2024'!$A504,Projeto!$G:$G)</f>
        <v>0</v>
      </c>
      <c r="C504" s="106"/>
      <c r="D504" s="106"/>
      <c r="E504" s="106"/>
      <c r="F504" s="106"/>
      <c r="G504" s="106"/>
      <c r="H504" s="106"/>
      <c r="I504" s="106"/>
      <c r="J504" s="106"/>
      <c r="K504" s="106"/>
      <c r="L504" s="106"/>
      <c r="M504" s="106"/>
      <c r="N504" s="106"/>
      <c r="O504" s="106"/>
      <c r="P504" s="106"/>
      <c r="Q504" s="106"/>
      <c r="R504" s="107"/>
      <c r="S504" s="107"/>
      <c r="T504" s="106"/>
      <c r="U504" s="106"/>
      <c r="V504" s="108">
        <f t="shared" si="21"/>
        <v>0</v>
      </c>
      <c r="W504" s="103">
        <f t="shared" si="22"/>
        <v>0</v>
      </c>
      <c r="X504" s="36" t="str">
        <f t="shared" si="23"/>
        <v>OK</v>
      </c>
    </row>
    <row r="505" spans="1:24" ht="18" customHeight="1">
      <c r="A505" s="6"/>
      <c r="B505" s="102">
        <f>SUMIF(Atividade_Pessoal_Auxílio!$A:$A,'Programa de Metas 2021-2024'!$A505,Atividade_Pessoal_Auxílio!$G:$G)+SUMIF(Projeto!$A:$A,'Programa de Metas 2021-2024'!$A505,Projeto!$G:$G)</f>
        <v>0</v>
      </c>
      <c r="C505" s="106"/>
      <c r="D505" s="106"/>
      <c r="E505" s="106"/>
      <c r="F505" s="106"/>
      <c r="G505" s="106"/>
      <c r="H505" s="106"/>
      <c r="I505" s="106"/>
      <c r="J505" s="106"/>
      <c r="K505" s="106"/>
      <c r="L505" s="106"/>
      <c r="M505" s="106"/>
      <c r="N505" s="106"/>
      <c r="O505" s="106"/>
      <c r="P505" s="106"/>
      <c r="Q505" s="106"/>
      <c r="R505" s="107"/>
      <c r="S505" s="107"/>
      <c r="T505" s="106"/>
      <c r="U505" s="106"/>
      <c r="V505" s="108">
        <f t="shared" si="21"/>
        <v>0</v>
      </c>
      <c r="W505" s="103">
        <f t="shared" si="22"/>
        <v>0</v>
      </c>
      <c r="X505" s="36" t="str">
        <f t="shared" si="23"/>
        <v>OK</v>
      </c>
    </row>
    <row r="506" spans="1:24" ht="18" customHeight="1">
      <c r="A506" s="6"/>
      <c r="B506" s="102">
        <f>SUMIF(Atividade_Pessoal_Auxílio!$A:$A,'Programa de Metas 2021-2024'!$A506,Atividade_Pessoal_Auxílio!$G:$G)+SUMIF(Projeto!$A:$A,'Programa de Metas 2021-2024'!$A506,Projeto!$G:$G)</f>
        <v>0</v>
      </c>
      <c r="C506" s="106"/>
      <c r="D506" s="106"/>
      <c r="E506" s="106"/>
      <c r="F506" s="106"/>
      <c r="G506" s="106"/>
      <c r="H506" s="106"/>
      <c r="I506" s="106"/>
      <c r="J506" s="106"/>
      <c r="K506" s="106"/>
      <c r="L506" s="106"/>
      <c r="M506" s="106"/>
      <c r="N506" s="106"/>
      <c r="O506" s="106"/>
      <c r="P506" s="106"/>
      <c r="Q506" s="106"/>
      <c r="R506" s="107"/>
      <c r="S506" s="107"/>
      <c r="T506" s="106"/>
      <c r="U506" s="106"/>
      <c r="V506" s="108">
        <f t="shared" si="21"/>
        <v>0</v>
      </c>
      <c r="W506" s="103">
        <f t="shared" si="22"/>
        <v>0</v>
      </c>
      <c r="X506" s="36" t="str">
        <f t="shared" si="23"/>
        <v>OK</v>
      </c>
    </row>
    <row r="507" spans="1:24" ht="18" customHeight="1">
      <c r="A507" s="6"/>
      <c r="B507" s="102">
        <f>SUMIF(Atividade_Pessoal_Auxílio!$A:$A,'Programa de Metas 2021-2024'!$A507,Atividade_Pessoal_Auxílio!$G:$G)+SUMIF(Projeto!$A:$A,'Programa de Metas 2021-2024'!$A507,Projeto!$G:$G)</f>
        <v>0</v>
      </c>
      <c r="C507" s="106"/>
      <c r="D507" s="106"/>
      <c r="E507" s="106"/>
      <c r="F507" s="106"/>
      <c r="G507" s="106"/>
      <c r="H507" s="106"/>
      <c r="I507" s="106"/>
      <c r="J507" s="106"/>
      <c r="K507" s="106"/>
      <c r="L507" s="106"/>
      <c r="M507" s="106"/>
      <c r="N507" s="106"/>
      <c r="O507" s="106"/>
      <c r="P507" s="106"/>
      <c r="Q507" s="106"/>
      <c r="R507" s="107"/>
      <c r="S507" s="107"/>
      <c r="T507" s="106"/>
      <c r="U507" s="106"/>
      <c r="V507" s="108">
        <f t="shared" si="21"/>
        <v>0</v>
      </c>
      <c r="W507" s="103">
        <f t="shared" si="22"/>
        <v>0</v>
      </c>
      <c r="X507" s="36" t="str">
        <f t="shared" si="23"/>
        <v>OK</v>
      </c>
    </row>
    <row r="508" spans="1:24" ht="18" customHeight="1">
      <c r="A508" s="6"/>
      <c r="B508" s="102">
        <f>SUMIF(Atividade_Pessoal_Auxílio!$A:$A,'Programa de Metas 2021-2024'!$A508,Atividade_Pessoal_Auxílio!$G:$G)+SUMIF(Projeto!$A:$A,'Programa de Metas 2021-2024'!$A508,Projeto!$G:$G)</f>
        <v>0</v>
      </c>
      <c r="C508" s="106"/>
      <c r="D508" s="106"/>
      <c r="E508" s="106"/>
      <c r="F508" s="106"/>
      <c r="G508" s="106"/>
      <c r="H508" s="106"/>
      <c r="I508" s="106"/>
      <c r="J508" s="106"/>
      <c r="K508" s="106"/>
      <c r="L508" s="106"/>
      <c r="M508" s="106"/>
      <c r="N508" s="106"/>
      <c r="O508" s="106"/>
      <c r="P508" s="106"/>
      <c r="Q508" s="106"/>
      <c r="R508" s="107"/>
      <c r="S508" s="107"/>
      <c r="T508" s="106"/>
      <c r="U508" s="106"/>
      <c r="V508" s="108">
        <f t="shared" si="21"/>
        <v>0</v>
      </c>
      <c r="W508" s="103">
        <f t="shared" si="22"/>
        <v>0</v>
      </c>
      <c r="X508" s="36" t="str">
        <f t="shared" si="23"/>
        <v>OK</v>
      </c>
    </row>
    <row r="509" spans="1:24" ht="18" customHeight="1">
      <c r="A509" s="6"/>
      <c r="B509" s="102">
        <f>SUMIF(Atividade_Pessoal_Auxílio!$A:$A,'Programa de Metas 2021-2024'!$A509,Atividade_Pessoal_Auxílio!$G:$G)+SUMIF(Projeto!$A:$A,'Programa de Metas 2021-2024'!$A509,Projeto!$G:$G)</f>
        <v>0</v>
      </c>
      <c r="C509" s="106"/>
      <c r="D509" s="106"/>
      <c r="E509" s="106"/>
      <c r="F509" s="106"/>
      <c r="G509" s="106"/>
      <c r="H509" s="106"/>
      <c r="I509" s="106"/>
      <c r="J509" s="106"/>
      <c r="K509" s="106"/>
      <c r="L509" s="106"/>
      <c r="M509" s="106"/>
      <c r="N509" s="106"/>
      <c r="O509" s="106"/>
      <c r="P509" s="106"/>
      <c r="Q509" s="106"/>
      <c r="R509" s="107"/>
      <c r="S509" s="107"/>
      <c r="T509" s="106"/>
      <c r="U509" s="106"/>
      <c r="V509" s="108">
        <f t="shared" si="21"/>
        <v>0</v>
      </c>
      <c r="W509" s="103">
        <f t="shared" si="22"/>
        <v>0</v>
      </c>
      <c r="X509" s="36" t="str">
        <f t="shared" si="23"/>
        <v>OK</v>
      </c>
    </row>
    <row r="510" spans="1:24" ht="18" customHeight="1">
      <c r="A510" s="6"/>
      <c r="B510" s="102">
        <f>SUMIF(Atividade_Pessoal_Auxílio!$A:$A,'Programa de Metas 2021-2024'!$A510,Atividade_Pessoal_Auxílio!$G:$G)+SUMIF(Projeto!$A:$A,'Programa de Metas 2021-2024'!$A510,Projeto!$G:$G)</f>
        <v>0</v>
      </c>
      <c r="C510" s="106"/>
      <c r="D510" s="106"/>
      <c r="E510" s="106"/>
      <c r="F510" s="106"/>
      <c r="G510" s="106"/>
      <c r="H510" s="106"/>
      <c r="I510" s="106"/>
      <c r="J510" s="106"/>
      <c r="K510" s="106"/>
      <c r="L510" s="106"/>
      <c r="M510" s="106"/>
      <c r="N510" s="106"/>
      <c r="O510" s="106"/>
      <c r="P510" s="106"/>
      <c r="Q510" s="106"/>
      <c r="R510" s="107"/>
      <c r="S510" s="107"/>
      <c r="T510" s="106"/>
      <c r="U510" s="106"/>
      <c r="V510" s="108">
        <f t="shared" si="21"/>
        <v>0</v>
      </c>
      <c r="W510" s="103">
        <f t="shared" si="22"/>
        <v>0</v>
      </c>
      <c r="X510" s="36" t="str">
        <f t="shared" si="23"/>
        <v>OK</v>
      </c>
    </row>
    <row r="511" spans="1:24" ht="18" customHeight="1">
      <c r="A511" s="6"/>
      <c r="B511" s="102">
        <f>SUMIF(Atividade_Pessoal_Auxílio!$A:$A,'Programa de Metas 2021-2024'!$A511,Atividade_Pessoal_Auxílio!$G:$G)+SUMIF(Projeto!$A:$A,'Programa de Metas 2021-2024'!$A511,Projeto!$G:$G)</f>
        <v>0</v>
      </c>
      <c r="C511" s="106"/>
      <c r="D511" s="106"/>
      <c r="E511" s="106"/>
      <c r="F511" s="106"/>
      <c r="G511" s="106"/>
      <c r="H511" s="106"/>
      <c r="I511" s="106"/>
      <c r="J511" s="106"/>
      <c r="K511" s="106"/>
      <c r="L511" s="106"/>
      <c r="M511" s="106"/>
      <c r="N511" s="106"/>
      <c r="O511" s="106"/>
      <c r="P511" s="106"/>
      <c r="Q511" s="106"/>
      <c r="R511" s="107"/>
      <c r="S511" s="107"/>
      <c r="T511" s="106"/>
      <c r="U511" s="106"/>
      <c r="V511" s="108">
        <f t="shared" si="21"/>
        <v>0</v>
      </c>
      <c r="W511" s="103">
        <f t="shared" si="22"/>
        <v>0</v>
      </c>
      <c r="X511" s="36" t="str">
        <f t="shared" si="23"/>
        <v>OK</v>
      </c>
    </row>
    <row r="512" spans="1:24" ht="18" customHeight="1">
      <c r="A512" s="6"/>
      <c r="B512" s="102">
        <f>SUMIF(Atividade_Pessoal_Auxílio!$A:$A,'Programa de Metas 2021-2024'!$A512,Atividade_Pessoal_Auxílio!$G:$G)+SUMIF(Projeto!$A:$A,'Programa de Metas 2021-2024'!$A512,Projeto!$G:$G)</f>
        <v>0</v>
      </c>
      <c r="C512" s="106"/>
      <c r="D512" s="106"/>
      <c r="E512" s="106"/>
      <c r="F512" s="106"/>
      <c r="G512" s="106"/>
      <c r="H512" s="106"/>
      <c r="I512" s="106"/>
      <c r="J512" s="106"/>
      <c r="K512" s="106"/>
      <c r="L512" s="106"/>
      <c r="M512" s="106"/>
      <c r="N512" s="106"/>
      <c r="O512" s="106"/>
      <c r="P512" s="106"/>
      <c r="Q512" s="106"/>
      <c r="R512" s="107"/>
      <c r="S512" s="107"/>
      <c r="T512" s="106"/>
      <c r="U512" s="106"/>
      <c r="V512" s="108">
        <f t="shared" si="21"/>
        <v>0</v>
      </c>
      <c r="W512" s="103">
        <f t="shared" si="22"/>
        <v>0</v>
      </c>
      <c r="X512" s="36" t="str">
        <f t="shared" si="23"/>
        <v>OK</v>
      </c>
    </row>
    <row r="513" spans="1:24" ht="18" customHeight="1">
      <c r="A513" s="6"/>
      <c r="B513" s="102">
        <f>SUMIF(Atividade_Pessoal_Auxílio!$A:$A,'Programa de Metas 2021-2024'!$A513,Atividade_Pessoal_Auxílio!$G:$G)+SUMIF(Projeto!$A:$A,'Programa de Metas 2021-2024'!$A513,Projeto!$G:$G)</f>
        <v>0</v>
      </c>
      <c r="C513" s="106"/>
      <c r="D513" s="106"/>
      <c r="E513" s="106"/>
      <c r="F513" s="106"/>
      <c r="G513" s="106"/>
      <c r="H513" s="106"/>
      <c r="I513" s="106"/>
      <c r="J513" s="106"/>
      <c r="K513" s="106"/>
      <c r="L513" s="106"/>
      <c r="M513" s="106"/>
      <c r="N513" s="106"/>
      <c r="O513" s="106"/>
      <c r="P513" s="106"/>
      <c r="Q513" s="106"/>
      <c r="R513" s="107"/>
      <c r="S513" s="107"/>
      <c r="T513" s="106"/>
      <c r="U513" s="106"/>
      <c r="V513" s="108">
        <f t="shared" si="21"/>
        <v>0</v>
      </c>
      <c r="W513" s="103">
        <f t="shared" si="22"/>
        <v>0</v>
      </c>
      <c r="X513" s="36" t="str">
        <f t="shared" si="23"/>
        <v>OK</v>
      </c>
    </row>
    <row r="514" spans="1:24" ht="18" customHeight="1">
      <c r="A514" s="6"/>
      <c r="B514" s="102">
        <f>SUMIF(Atividade_Pessoal_Auxílio!$A:$A,'Programa de Metas 2021-2024'!$A514,Atividade_Pessoal_Auxílio!$G:$G)+SUMIF(Projeto!$A:$A,'Programa de Metas 2021-2024'!$A514,Projeto!$G:$G)</f>
        <v>0</v>
      </c>
      <c r="C514" s="106"/>
      <c r="D514" s="106"/>
      <c r="E514" s="106"/>
      <c r="F514" s="106"/>
      <c r="G514" s="106"/>
      <c r="H514" s="106"/>
      <c r="I514" s="106"/>
      <c r="J514" s="106"/>
      <c r="K514" s="106"/>
      <c r="L514" s="106"/>
      <c r="M514" s="106"/>
      <c r="N514" s="106"/>
      <c r="O514" s="106"/>
      <c r="P514" s="106"/>
      <c r="Q514" s="106"/>
      <c r="R514" s="107"/>
      <c r="S514" s="107"/>
      <c r="T514" s="106"/>
      <c r="U514" s="106"/>
      <c r="V514" s="108">
        <f t="shared" si="21"/>
        <v>0</v>
      </c>
      <c r="W514" s="103">
        <f t="shared" si="22"/>
        <v>0</v>
      </c>
      <c r="X514" s="36" t="str">
        <f t="shared" si="23"/>
        <v>OK</v>
      </c>
    </row>
    <row r="515" spans="1:24" ht="18" customHeight="1">
      <c r="A515" s="6"/>
      <c r="B515" s="102">
        <f>SUMIF(Atividade_Pessoal_Auxílio!$A:$A,'Programa de Metas 2021-2024'!$A515,Atividade_Pessoal_Auxílio!$G:$G)+SUMIF(Projeto!$A:$A,'Programa de Metas 2021-2024'!$A515,Projeto!$G:$G)</f>
        <v>0</v>
      </c>
      <c r="C515" s="106"/>
      <c r="D515" s="106"/>
      <c r="E515" s="106"/>
      <c r="F515" s="106"/>
      <c r="G515" s="106"/>
      <c r="H515" s="106"/>
      <c r="I515" s="106"/>
      <c r="J515" s="106"/>
      <c r="K515" s="106"/>
      <c r="L515" s="106"/>
      <c r="M515" s="106"/>
      <c r="N515" s="106"/>
      <c r="O515" s="106"/>
      <c r="P515" s="106"/>
      <c r="Q515" s="106"/>
      <c r="R515" s="107"/>
      <c r="S515" s="107"/>
      <c r="T515" s="106"/>
      <c r="U515" s="106"/>
      <c r="V515" s="108">
        <f t="shared" si="21"/>
        <v>0</v>
      </c>
      <c r="W515" s="103">
        <f t="shared" si="22"/>
        <v>0</v>
      </c>
      <c r="X515" s="36" t="str">
        <f t="shared" si="23"/>
        <v>OK</v>
      </c>
    </row>
    <row r="516" spans="1:24" ht="18" customHeight="1">
      <c r="A516" s="6"/>
      <c r="B516" s="102">
        <f>SUMIF(Atividade_Pessoal_Auxílio!$A:$A,'Programa de Metas 2021-2024'!$A516,Atividade_Pessoal_Auxílio!$G:$G)+SUMIF(Projeto!$A:$A,'Programa de Metas 2021-2024'!$A516,Projeto!$G:$G)</f>
        <v>0</v>
      </c>
      <c r="C516" s="106"/>
      <c r="D516" s="106"/>
      <c r="E516" s="106"/>
      <c r="F516" s="106"/>
      <c r="G516" s="106"/>
      <c r="H516" s="106"/>
      <c r="I516" s="106"/>
      <c r="J516" s="106"/>
      <c r="K516" s="106"/>
      <c r="L516" s="106"/>
      <c r="M516" s="106"/>
      <c r="N516" s="106"/>
      <c r="O516" s="106"/>
      <c r="P516" s="106"/>
      <c r="Q516" s="106"/>
      <c r="R516" s="107"/>
      <c r="S516" s="107"/>
      <c r="T516" s="106"/>
      <c r="U516" s="106"/>
      <c r="V516" s="108">
        <f t="shared" si="21"/>
        <v>0</v>
      </c>
      <c r="W516" s="103">
        <f t="shared" si="22"/>
        <v>0</v>
      </c>
      <c r="X516" s="36" t="str">
        <f t="shared" si="23"/>
        <v>OK</v>
      </c>
    </row>
    <row r="517" spans="1:24" ht="18" customHeight="1">
      <c r="A517" s="6"/>
      <c r="B517" s="102">
        <f>SUMIF(Atividade_Pessoal_Auxílio!$A:$A,'Programa de Metas 2021-2024'!$A517,Atividade_Pessoal_Auxílio!$G:$G)+SUMIF(Projeto!$A:$A,'Programa de Metas 2021-2024'!$A517,Projeto!$G:$G)</f>
        <v>0</v>
      </c>
      <c r="C517" s="106"/>
      <c r="D517" s="106"/>
      <c r="E517" s="106"/>
      <c r="F517" s="106"/>
      <c r="G517" s="106"/>
      <c r="H517" s="106"/>
      <c r="I517" s="106"/>
      <c r="J517" s="106"/>
      <c r="K517" s="106"/>
      <c r="L517" s="106"/>
      <c r="M517" s="106"/>
      <c r="N517" s="106"/>
      <c r="O517" s="106"/>
      <c r="P517" s="106"/>
      <c r="Q517" s="106"/>
      <c r="R517" s="107"/>
      <c r="S517" s="107"/>
      <c r="T517" s="106"/>
      <c r="U517" s="106"/>
      <c r="V517" s="108">
        <f t="shared" ref="V517:V580" si="24">SUM(C517:U517)</f>
        <v>0</v>
      </c>
      <c r="W517" s="103">
        <f t="shared" ref="W517:W580" si="25">B517-V517</f>
        <v>0</v>
      </c>
      <c r="X517" s="36" t="str">
        <f t="shared" ref="X517:X580" si="26">IF(OR(B517&lt;&gt;SUM(V517,W517),W517&lt;0),"EQUILIBRAR","OK")</f>
        <v>OK</v>
      </c>
    </row>
    <row r="518" spans="1:24" ht="18" customHeight="1">
      <c r="A518" s="6"/>
      <c r="B518" s="102">
        <f>SUMIF(Atividade_Pessoal_Auxílio!$A:$A,'Programa de Metas 2021-2024'!$A518,Atividade_Pessoal_Auxílio!$G:$G)+SUMIF(Projeto!$A:$A,'Programa de Metas 2021-2024'!$A518,Projeto!$G:$G)</f>
        <v>0</v>
      </c>
      <c r="C518" s="106"/>
      <c r="D518" s="106"/>
      <c r="E518" s="106"/>
      <c r="F518" s="106"/>
      <c r="G518" s="106"/>
      <c r="H518" s="106"/>
      <c r="I518" s="106"/>
      <c r="J518" s="106"/>
      <c r="K518" s="106"/>
      <c r="L518" s="106"/>
      <c r="M518" s="106"/>
      <c r="N518" s="106"/>
      <c r="O518" s="106"/>
      <c r="P518" s="106"/>
      <c r="Q518" s="106"/>
      <c r="R518" s="107"/>
      <c r="S518" s="107"/>
      <c r="T518" s="106"/>
      <c r="U518" s="106"/>
      <c r="V518" s="108">
        <f t="shared" si="24"/>
        <v>0</v>
      </c>
      <c r="W518" s="103">
        <f t="shared" si="25"/>
        <v>0</v>
      </c>
      <c r="X518" s="36" t="str">
        <f t="shared" si="26"/>
        <v>OK</v>
      </c>
    </row>
    <row r="519" spans="1:24" ht="18" customHeight="1">
      <c r="A519" s="6"/>
      <c r="B519" s="102">
        <f>SUMIF(Atividade_Pessoal_Auxílio!$A:$A,'Programa de Metas 2021-2024'!$A519,Atividade_Pessoal_Auxílio!$G:$G)+SUMIF(Projeto!$A:$A,'Programa de Metas 2021-2024'!$A519,Projeto!$G:$G)</f>
        <v>0</v>
      </c>
      <c r="C519" s="106"/>
      <c r="D519" s="106"/>
      <c r="E519" s="106"/>
      <c r="F519" s="106"/>
      <c r="G519" s="106"/>
      <c r="H519" s="106"/>
      <c r="I519" s="106"/>
      <c r="J519" s="106"/>
      <c r="K519" s="106"/>
      <c r="L519" s="106"/>
      <c r="M519" s="106"/>
      <c r="N519" s="106"/>
      <c r="O519" s="106"/>
      <c r="P519" s="106"/>
      <c r="Q519" s="106"/>
      <c r="R519" s="107"/>
      <c r="S519" s="107"/>
      <c r="T519" s="106"/>
      <c r="U519" s="106"/>
      <c r="V519" s="108">
        <f t="shared" si="24"/>
        <v>0</v>
      </c>
      <c r="W519" s="103">
        <f t="shared" si="25"/>
        <v>0</v>
      </c>
      <c r="X519" s="36" t="str">
        <f t="shared" si="26"/>
        <v>OK</v>
      </c>
    </row>
    <row r="520" spans="1:24" ht="18" customHeight="1">
      <c r="A520" s="6"/>
      <c r="B520" s="102">
        <f>SUMIF(Atividade_Pessoal_Auxílio!$A:$A,'Programa de Metas 2021-2024'!$A520,Atividade_Pessoal_Auxílio!$G:$G)+SUMIF(Projeto!$A:$A,'Programa de Metas 2021-2024'!$A520,Projeto!$G:$G)</f>
        <v>0</v>
      </c>
      <c r="C520" s="106"/>
      <c r="D520" s="106"/>
      <c r="E520" s="106"/>
      <c r="F520" s="106"/>
      <c r="G520" s="106"/>
      <c r="H520" s="106"/>
      <c r="I520" s="106"/>
      <c r="J520" s="106"/>
      <c r="K520" s="106"/>
      <c r="L520" s="106"/>
      <c r="M520" s="106"/>
      <c r="N520" s="106"/>
      <c r="O520" s="106"/>
      <c r="P520" s="106"/>
      <c r="Q520" s="106"/>
      <c r="R520" s="107"/>
      <c r="S520" s="107"/>
      <c r="T520" s="106"/>
      <c r="U520" s="106"/>
      <c r="V520" s="108">
        <f t="shared" si="24"/>
        <v>0</v>
      </c>
      <c r="W520" s="103">
        <f t="shared" si="25"/>
        <v>0</v>
      </c>
      <c r="X520" s="36" t="str">
        <f t="shared" si="26"/>
        <v>OK</v>
      </c>
    </row>
    <row r="521" spans="1:24" ht="18" customHeight="1">
      <c r="A521" s="6"/>
      <c r="B521" s="102">
        <f>SUMIF(Atividade_Pessoal_Auxílio!$A:$A,'Programa de Metas 2021-2024'!$A521,Atividade_Pessoal_Auxílio!$G:$G)+SUMIF(Projeto!$A:$A,'Programa de Metas 2021-2024'!$A521,Projeto!$G:$G)</f>
        <v>0</v>
      </c>
      <c r="C521" s="106"/>
      <c r="D521" s="106"/>
      <c r="E521" s="106"/>
      <c r="F521" s="106"/>
      <c r="G521" s="106"/>
      <c r="H521" s="106"/>
      <c r="I521" s="106"/>
      <c r="J521" s="106"/>
      <c r="K521" s="106"/>
      <c r="L521" s="106"/>
      <c r="M521" s="106"/>
      <c r="N521" s="106"/>
      <c r="O521" s="106"/>
      <c r="P521" s="106"/>
      <c r="Q521" s="106"/>
      <c r="R521" s="107"/>
      <c r="S521" s="107"/>
      <c r="T521" s="106"/>
      <c r="U521" s="106"/>
      <c r="V521" s="108">
        <f t="shared" si="24"/>
        <v>0</v>
      </c>
      <c r="W521" s="103">
        <f t="shared" si="25"/>
        <v>0</v>
      </c>
      <c r="X521" s="36" t="str">
        <f t="shared" si="26"/>
        <v>OK</v>
      </c>
    </row>
    <row r="522" spans="1:24" ht="18" customHeight="1">
      <c r="A522" s="6"/>
      <c r="B522" s="102">
        <f>SUMIF(Atividade_Pessoal_Auxílio!$A:$A,'Programa de Metas 2021-2024'!$A522,Atividade_Pessoal_Auxílio!$G:$G)+SUMIF(Projeto!$A:$A,'Programa de Metas 2021-2024'!$A522,Projeto!$G:$G)</f>
        <v>0</v>
      </c>
      <c r="C522" s="106"/>
      <c r="D522" s="106"/>
      <c r="E522" s="106"/>
      <c r="F522" s="106"/>
      <c r="G522" s="106"/>
      <c r="H522" s="106"/>
      <c r="I522" s="106"/>
      <c r="J522" s="106"/>
      <c r="K522" s="106"/>
      <c r="L522" s="106"/>
      <c r="M522" s="106"/>
      <c r="N522" s="106"/>
      <c r="O522" s="106"/>
      <c r="P522" s="106"/>
      <c r="Q522" s="106"/>
      <c r="R522" s="107"/>
      <c r="S522" s="107"/>
      <c r="T522" s="106"/>
      <c r="U522" s="106"/>
      <c r="V522" s="108">
        <f t="shared" si="24"/>
        <v>0</v>
      </c>
      <c r="W522" s="103">
        <f t="shared" si="25"/>
        <v>0</v>
      </c>
      <c r="X522" s="36" t="str">
        <f t="shared" si="26"/>
        <v>OK</v>
      </c>
    </row>
    <row r="523" spans="1:24" ht="18" customHeight="1">
      <c r="A523" s="6"/>
      <c r="B523" s="102">
        <f>SUMIF(Atividade_Pessoal_Auxílio!$A:$A,'Programa de Metas 2021-2024'!$A523,Atividade_Pessoal_Auxílio!$G:$G)+SUMIF(Projeto!$A:$A,'Programa de Metas 2021-2024'!$A523,Projeto!$G:$G)</f>
        <v>0</v>
      </c>
      <c r="C523" s="106"/>
      <c r="D523" s="106"/>
      <c r="E523" s="106"/>
      <c r="F523" s="106"/>
      <c r="G523" s="106"/>
      <c r="H523" s="106"/>
      <c r="I523" s="106"/>
      <c r="J523" s="106"/>
      <c r="K523" s="106"/>
      <c r="L523" s="106"/>
      <c r="M523" s="106"/>
      <c r="N523" s="106"/>
      <c r="O523" s="106"/>
      <c r="P523" s="106"/>
      <c r="Q523" s="106"/>
      <c r="R523" s="107"/>
      <c r="S523" s="107"/>
      <c r="T523" s="106"/>
      <c r="U523" s="106"/>
      <c r="V523" s="108">
        <f t="shared" si="24"/>
        <v>0</v>
      </c>
      <c r="W523" s="103">
        <f t="shared" si="25"/>
        <v>0</v>
      </c>
      <c r="X523" s="36" t="str">
        <f t="shared" si="26"/>
        <v>OK</v>
      </c>
    </row>
    <row r="524" spans="1:24" ht="18" customHeight="1">
      <c r="A524" s="6"/>
      <c r="B524" s="102">
        <f>SUMIF(Atividade_Pessoal_Auxílio!$A:$A,'Programa de Metas 2021-2024'!$A524,Atividade_Pessoal_Auxílio!$G:$G)+SUMIF(Projeto!$A:$A,'Programa de Metas 2021-2024'!$A524,Projeto!$G:$G)</f>
        <v>0</v>
      </c>
      <c r="C524" s="106"/>
      <c r="D524" s="106"/>
      <c r="E524" s="106"/>
      <c r="F524" s="106"/>
      <c r="G524" s="106"/>
      <c r="H524" s="106"/>
      <c r="I524" s="106"/>
      <c r="J524" s="106"/>
      <c r="K524" s="106"/>
      <c r="L524" s="106"/>
      <c r="M524" s="106"/>
      <c r="N524" s="106"/>
      <c r="O524" s="106"/>
      <c r="P524" s="106"/>
      <c r="Q524" s="106"/>
      <c r="R524" s="107"/>
      <c r="S524" s="107"/>
      <c r="T524" s="106"/>
      <c r="U524" s="106"/>
      <c r="V524" s="108">
        <f t="shared" si="24"/>
        <v>0</v>
      </c>
      <c r="W524" s="103">
        <f t="shared" si="25"/>
        <v>0</v>
      </c>
      <c r="X524" s="36" t="str">
        <f t="shared" si="26"/>
        <v>OK</v>
      </c>
    </row>
    <row r="525" spans="1:24" ht="18" customHeight="1">
      <c r="A525" s="6"/>
      <c r="B525" s="102">
        <f>SUMIF(Atividade_Pessoal_Auxílio!$A:$A,'Programa de Metas 2021-2024'!$A525,Atividade_Pessoal_Auxílio!$G:$G)+SUMIF(Projeto!$A:$A,'Programa de Metas 2021-2024'!$A525,Projeto!$G:$G)</f>
        <v>0</v>
      </c>
      <c r="C525" s="106"/>
      <c r="D525" s="106"/>
      <c r="E525" s="106"/>
      <c r="F525" s="106"/>
      <c r="G525" s="106"/>
      <c r="H525" s="106"/>
      <c r="I525" s="106"/>
      <c r="J525" s="106"/>
      <c r="K525" s="106"/>
      <c r="L525" s="106"/>
      <c r="M525" s="106"/>
      <c r="N525" s="106"/>
      <c r="O525" s="106"/>
      <c r="P525" s="106"/>
      <c r="Q525" s="106"/>
      <c r="R525" s="107"/>
      <c r="S525" s="107"/>
      <c r="T525" s="106"/>
      <c r="U525" s="106"/>
      <c r="V525" s="108">
        <f t="shared" si="24"/>
        <v>0</v>
      </c>
      <c r="W525" s="103">
        <f t="shared" si="25"/>
        <v>0</v>
      </c>
      <c r="X525" s="36" t="str">
        <f t="shared" si="26"/>
        <v>OK</v>
      </c>
    </row>
    <row r="526" spans="1:24" ht="18" customHeight="1">
      <c r="A526" s="6"/>
      <c r="B526" s="102">
        <f>SUMIF(Atividade_Pessoal_Auxílio!$A:$A,'Programa de Metas 2021-2024'!$A526,Atividade_Pessoal_Auxílio!$G:$G)+SUMIF(Projeto!$A:$A,'Programa de Metas 2021-2024'!$A526,Projeto!$G:$G)</f>
        <v>0</v>
      </c>
      <c r="C526" s="106"/>
      <c r="D526" s="106"/>
      <c r="E526" s="106"/>
      <c r="F526" s="106"/>
      <c r="G526" s="106"/>
      <c r="H526" s="106"/>
      <c r="I526" s="106"/>
      <c r="J526" s="106"/>
      <c r="K526" s="106"/>
      <c r="L526" s="106"/>
      <c r="M526" s="106"/>
      <c r="N526" s="106"/>
      <c r="O526" s="106"/>
      <c r="P526" s="106"/>
      <c r="Q526" s="106"/>
      <c r="R526" s="107"/>
      <c r="S526" s="107"/>
      <c r="T526" s="106"/>
      <c r="U526" s="106"/>
      <c r="V526" s="108">
        <f t="shared" si="24"/>
        <v>0</v>
      </c>
      <c r="W526" s="103">
        <f t="shared" si="25"/>
        <v>0</v>
      </c>
      <c r="X526" s="36" t="str">
        <f t="shared" si="26"/>
        <v>OK</v>
      </c>
    </row>
    <row r="527" spans="1:24" ht="18" customHeight="1">
      <c r="A527" s="6"/>
      <c r="B527" s="102">
        <f>SUMIF(Atividade_Pessoal_Auxílio!$A:$A,'Programa de Metas 2021-2024'!$A527,Atividade_Pessoal_Auxílio!$G:$G)+SUMIF(Projeto!$A:$A,'Programa de Metas 2021-2024'!$A527,Projeto!$G:$G)</f>
        <v>0</v>
      </c>
      <c r="C527" s="106"/>
      <c r="D527" s="106"/>
      <c r="E527" s="106"/>
      <c r="F527" s="106"/>
      <c r="G527" s="106"/>
      <c r="H527" s="106"/>
      <c r="I527" s="106"/>
      <c r="J527" s="106"/>
      <c r="K527" s="106"/>
      <c r="L527" s="106"/>
      <c r="M527" s="106"/>
      <c r="N527" s="106"/>
      <c r="O527" s="106"/>
      <c r="P527" s="106"/>
      <c r="Q527" s="106"/>
      <c r="R527" s="107"/>
      <c r="S527" s="107"/>
      <c r="T527" s="106"/>
      <c r="U527" s="106"/>
      <c r="V527" s="108">
        <f t="shared" si="24"/>
        <v>0</v>
      </c>
      <c r="W527" s="103">
        <f t="shared" si="25"/>
        <v>0</v>
      </c>
      <c r="X527" s="36" t="str">
        <f t="shared" si="26"/>
        <v>OK</v>
      </c>
    </row>
    <row r="528" spans="1:24" ht="18" customHeight="1">
      <c r="A528" s="6"/>
      <c r="B528" s="102">
        <f>SUMIF(Atividade_Pessoal_Auxílio!$A:$A,'Programa de Metas 2021-2024'!$A528,Atividade_Pessoal_Auxílio!$G:$G)+SUMIF(Projeto!$A:$A,'Programa de Metas 2021-2024'!$A528,Projeto!$G:$G)</f>
        <v>0</v>
      </c>
      <c r="C528" s="106"/>
      <c r="D528" s="106"/>
      <c r="E528" s="106"/>
      <c r="F528" s="106"/>
      <c r="G528" s="106"/>
      <c r="H528" s="106"/>
      <c r="I528" s="106"/>
      <c r="J528" s="106"/>
      <c r="K528" s="106"/>
      <c r="L528" s="106"/>
      <c r="M528" s="106"/>
      <c r="N528" s="106"/>
      <c r="O528" s="106"/>
      <c r="P528" s="106"/>
      <c r="Q528" s="106"/>
      <c r="R528" s="107"/>
      <c r="S528" s="107"/>
      <c r="T528" s="106"/>
      <c r="U528" s="106"/>
      <c r="V528" s="108">
        <f t="shared" si="24"/>
        <v>0</v>
      </c>
      <c r="W528" s="103">
        <f t="shared" si="25"/>
        <v>0</v>
      </c>
      <c r="X528" s="36" t="str">
        <f t="shared" si="26"/>
        <v>OK</v>
      </c>
    </row>
    <row r="529" spans="1:24" ht="18" customHeight="1">
      <c r="A529" s="6"/>
      <c r="B529" s="102">
        <f>SUMIF(Atividade_Pessoal_Auxílio!$A:$A,'Programa de Metas 2021-2024'!$A529,Atividade_Pessoal_Auxílio!$G:$G)+SUMIF(Projeto!$A:$A,'Programa de Metas 2021-2024'!$A529,Projeto!$G:$G)</f>
        <v>0</v>
      </c>
      <c r="C529" s="106"/>
      <c r="D529" s="106"/>
      <c r="E529" s="106"/>
      <c r="F529" s="106"/>
      <c r="G529" s="106"/>
      <c r="H529" s="106"/>
      <c r="I529" s="106"/>
      <c r="J529" s="106"/>
      <c r="K529" s="106"/>
      <c r="L529" s="106"/>
      <c r="M529" s="106"/>
      <c r="N529" s="106"/>
      <c r="O529" s="106"/>
      <c r="P529" s="106"/>
      <c r="Q529" s="106"/>
      <c r="R529" s="107"/>
      <c r="S529" s="107"/>
      <c r="T529" s="106"/>
      <c r="U529" s="106"/>
      <c r="V529" s="108">
        <f t="shared" si="24"/>
        <v>0</v>
      </c>
      <c r="W529" s="103">
        <f t="shared" si="25"/>
        <v>0</v>
      </c>
      <c r="X529" s="36" t="str">
        <f t="shared" si="26"/>
        <v>OK</v>
      </c>
    </row>
    <row r="530" spans="1:24" ht="18" customHeight="1">
      <c r="A530" s="6"/>
      <c r="B530" s="102">
        <f>SUMIF(Atividade_Pessoal_Auxílio!$A:$A,'Programa de Metas 2021-2024'!$A530,Atividade_Pessoal_Auxílio!$G:$G)+SUMIF(Projeto!$A:$A,'Programa de Metas 2021-2024'!$A530,Projeto!$G:$G)</f>
        <v>0</v>
      </c>
      <c r="C530" s="106"/>
      <c r="D530" s="106"/>
      <c r="E530" s="106"/>
      <c r="F530" s="106"/>
      <c r="G530" s="106"/>
      <c r="H530" s="106"/>
      <c r="I530" s="106"/>
      <c r="J530" s="106"/>
      <c r="K530" s="106"/>
      <c r="L530" s="106"/>
      <c r="M530" s="106"/>
      <c r="N530" s="106"/>
      <c r="O530" s="106"/>
      <c r="P530" s="106"/>
      <c r="Q530" s="106"/>
      <c r="R530" s="107"/>
      <c r="S530" s="107"/>
      <c r="T530" s="106"/>
      <c r="U530" s="106"/>
      <c r="V530" s="108">
        <f t="shared" si="24"/>
        <v>0</v>
      </c>
      <c r="W530" s="103">
        <f t="shared" si="25"/>
        <v>0</v>
      </c>
      <c r="X530" s="36" t="str">
        <f t="shared" si="26"/>
        <v>OK</v>
      </c>
    </row>
    <row r="531" spans="1:24" ht="18" customHeight="1">
      <c r="A531" s="6"/>
      <c r="B531" s="102">
        <f>SUMIF(Atividade_Pessoal_Auxílio!$A:$A,'Programa de Metas 2021-2024'!$A531,Atividade_Pessoal_Auxílio!$G:$G)+SUMIF(Projeto!$A:$A,'Programa de Metas 2021-2024'!$A531,Projeto!$G:$G)</f>
        <v>0</v>
      </c>
      <c r="C531" s="106"/>
      <c r="D531" s="106"/>
      <c r="E531" s="106"/>
      <c r="F531" s="106"/>
      <c r="G531" s="106"/>
      <c r="H531" s="106"/>
      <c r="I531" s="106"/>
      <c r="J531" s="106"/>
      <c r="K531" s="106"/>
      <c r="L531" s="106"/>
      <c r="M531" s="106"/>
      <c r="N531" s="106"/>
      <c r="O531" s="106"/>
      <c r="P531" s="106"/>
      <c r="Q531" s="106"/>
      <c r="R531" s="107"/>
      <c r="S531" s="107"/>
      <c r="T531" s="106"/>
      <c r="U531" s="106"/>
      <c r="V531" s="108">
        <f t="shared" si="24"/>
        <v>0</v>
      </c>
      <c r="W531" s="103">
        <f t="shared" si="25"/>
        <v>0</v>
      </c>
      <c r="X531" s="36" t="str">
        <f t="shared" si="26"/>
        <v>OK</v>
      </c>
    </row>
    <row r="532" spans="1:24" ht="18" customHeight="1">
      <c r="A532" s="6"/>
      <c r="B532" s="102">
        <f>SUMIF(Atividade_Pessoal_Auxílio!$A:$A,'Programa de Metas 2021-2024'!$A532,Atividade_Pessoal_Auxílio!$G:$G)+SUMIF(Projeto!$A:$A,'Programa de Metas 2021-2024'!$A532,Projeto!$G:$G)</f>
        <v>0</v>
      </c>
      <c r="C532" s="106"/>
      <c r="D532" s="106"/>
      <c r="E532" s="106"/>
      <c r="F532" s="106"/>
      <c r="G532" s="106"/>
      <c r="H532" s="106"/>
      <c r="I532" s="106"/>
      <c r="J532" s="106"/>
      <c r="K532" s="106"/>
      <c r="L532" s="106"/>
      <c r="M532" s="106"/>
      <c r="N532" s="106"/>
      <c r="O532" s="106"/>
      <c r="P532" s="106"/>
      <c r="Q532" s="106"/>
      <c r="R532" s="107"/>
      <c r="S532" s="107"/>
      <c r="T532" s="106"/>
      <c r="U532" s="106"/>
      <c r="V532" s="108">
        <f t="shared" si="24"/>
        <v>0</v>
      </c>
      <c r="W532" s="103">
        <f t="shared" si="25"/>
        <v>0</v>
      </c>
      <c r="X532" s="36" t="str">
        <f t="shared" si="26"/>
        <v>OK</v>
      </c>
    </row>
    <row r="533" spans="1:24" ht="18" customHeight="1">
      <c r="A533" s="6"/>
      <c r="B533" s="102">
        <f>SUMIF(Atividade_Pessoal_Auxílio!$A:$A,'Programa de Metas 2021-2024'!$A533,Atividade_Pessoal_Auxílio!$G:$G)+SUMIF(Projeto!$A:$A,'Programa de Metas 2021-2024'!$A533,Projeto!$G:$G)</f>
        <v>0</v>
      </c>
      <c r="C533" s="106"/>
      <c r="D533" s="106"/>
      <c r="E533" s="106"/>
      <c r="F533" s="106"/>
      <c r="G533" s="106"/>
      <c r="H533" s="106"/>
      <c r="I533" s="106"/>
      <c r="J533" s="106"/>
      <c r="K533" s="106"/>
      <c r="L533" s="106"/>
      <c r="M533" s="106"/>
      <c r="N533" s="106"/>
      <c r="O533" s="106"/>
      <c r="P533" s="106"/>
      <c r="Q533" s="106"/>
      <c r="R533" s="107"/>
      <c r="S533" s="107"/>
      <c r="T533" s="106"/>
      <c r="U533" s="106"/>
      <c r="V533" s="108">
        <f t="shared" si="24"/>
        <v>0</v>
      </c>
      <c r="W533" s="103">
        <f t="shared" si="25"/>
        <v>0</v>
      </c>
      <c r="X533" s="36" t="str">
        <f t="shared" si="26"/>
        <v>OK</v>
      </c>
    </row>
    <row r="534" spans="1:24" ht="18" customHeight="1">
      <c r="A534" s="6"/>
      <c r="B534" s="102">
        <f>SUMIF(Atividade_Pessoal_Auxílio!$A:$A,'Programa de Metas 2021-2024'!$A534,Atividade_Pessoal_Auxílio!$G:$G)+SUMIF(Projeto!$A:$A,'Programa de Metas 2021-2024'!$A534,Projeto!$G:$G)</f>
        <v>0</v>
      </c>
      <c r="C534" s="106"/>
      <c r="D534" s="106"/>
      <c r="E534" s="106"/>
      <c r="F534" s="106"/>
      <c r="G534" s="106"/>
      <c r="H534" s="106"/>
      <c r="I534" s="106"/>
      <c r="J534" s="106"/>
      <c r="K534" s="106"/>
      <c r="L534" s="106"/>
      <c r="M534" s="106"/>
      <c r="N534" s="106"/>
      <c r="O534" s="106"/>
      <c r="P534" s="106"/>
      <c r="Q534" s="106"/>
      <c r="R534" s="107"/>
      <c r="S534" s="107"/>
      <c r="T534" s="106"/>
      <c r="U534" s="106"/>
      <c r="V534" s="108">
        <f t="shared" si="24"/>
        <v>0</v>
      </c>
      <c r="W534" s="103">
        <f t="shared" si="25"/>
        <v>0</v>
      </c>
      <c r="X534" s="36" t="str">
        <f t="shared" si="26"/>
        <v>OK</v>
      </c>
    </row>
    <row r="535" spans="1:24" ht="18" customHeight="1">
      <c r="A535" s="6"/>
      <c r="B535" s="102">
        <f>SUMIF(Atividade_Pessoal_Auxílio!$A:$A,'Programa de Metas 2021-2024'!$A535,Atividade_Pessoal_Auxílio!$G:$G)+SUMIF(Projeto!$A:$A,'Programa de Metas 2021-2024'!$A535,Projeto!$G:$G)</f>
        <v>0</v>
      </c>
      <c r="C535" s="106"/>
      <c r="D535" s="106"/>
      <c r="E535" s="106"/>
      <c r="F535" s="106"/>
      <c r="G535" s="106"/>
      <c r="H535" s="106"/>
      <c r="I535" s="106"/>
      <c r="J535" s="106"/>
      <c r="K535" s="106"/>
      <c r="L535" s="106"/>
      <c r="M535" s="106"/>
      <c r="N535" s="106"/>
      <c r="O535" s="106"/>
      <c r="P535" s="106"/>
      <c r="Q535" s="106"/>
      <c r="R535" s="107"/>
      <c r="S535" s="107"/>
      <c r="T535" s="106"/>
      <c r="U535" s="106"/>
      <c r="V535" s="108">
        <f t="shared" si="24"/>
        <v>0</v>
      </c>
      <c r="W535" s="103">
        <f t="shared" si="25"/>
        <v>0</v>
      </c>
      <c r="X535" s="36" t="str">
        <f t="shared" si="26"/>
        <v>OK</v>
      </c>
    </row>
    <row r="536" spans="1:24" ht="18" customHeight="1">
      <c r="A536" s="6"/>
      <c r="B536" s="102">
        <f>SUMIF(Atividade_Pessoal_Auxílio!$A:$A,'Programa de Metas 2021-2024'!$A536,Atividade_Pessoal_Auxílio!$G:$G)+SUMIF(Projeto!$A:$A,'Programa de Metas 2021-2024'!$A536,Projeto!$G:$G)</f>
        <v>0</v>
      </c>
      <c r="C536" s="106"/>
      <c r="D536" s="106"/>
      <c r="E536" s="106"/>
      <c r="F536" s="106"/>
      <c r="G536" s="106"/>
      <c r="H536" s="106"/>
      <c r="I536" s="106"/>
      <c r="J536" s="106"/>
      <c r="K536" s="106"/>
      <c r="L536" s="106"/>
      <c r="M536" s="106"/>
      <c r="N536" s="106"/>
      <c r="O536" s="106"/>
      <c r="P536" s="106"/>
      <c r="Q536" s="106"/>
      <c r="R536" s="107"/>
      <c r="S536" s="107"/>
      <c r="T536" s="106"/>
      <c r="U536" s="106"/>
      <c r="V536" s="108">
        <f t="shared" si="24"/>
        <v>0</v>
      </c>
      <c r="W536" s="103">
        <f t="shared" si="25"/>
        <v>0</v>
      </c>
      <c r="X536" s="36" t="str">
        <f t="shared" si="26"/>
        <v>OK</v>
      </c>
    </row>
    <row r="537" spans="1:24" ht="18" customHeight="1">
      <c r="A537" s="6"/>
      <c r="B537" s="102">
        <f>SUMIF(Atividade_Pessoal_Auxílio!$A:$A,'Programa de Metas 2021-2024'!$A537,Atividade_Pessoal_Auxílio!$G:$G)+SUMIF(Projeto!$A:$A,'Programa de Metas 2021-2024'!$A537,Projeto!$G:$G)</f>
        <v>0</v>
      </c>
      <c r="C537" s="106"/>
      <c r="D537" s="106"/>
      <c r="E537" s="106"/>
      <c r="F537" s="106"/>
      <c r="G537" s="106"/>
      <c r="H537" s="106"/>
      <c r="I537" s="106"/>
      <c r="J537" s="106"/>
      <c r="K537" s="106"/>
      <c r="L537" s="106"/>
      <c r="M537" s="106"/>
      <c r="N537" s="106"/>
      <c r="O537" s="106"/>
      <c r="P537" s="106"/>
      <c r="Q537" s="106"/>
      <c r="R537" s="107"/>
      <c r="S537" s="107"/>
      <c r="T537" s="106"/>
      <c r="U537" s="106"/>
      <c r="V537" s="108">
        <f t="shared" si="24"/>
        <v>0</v>
      </c>
      <c r="W537" s="103">
        <f t="shared" si="25"/>
        <v>0</v>
      </c>
      <c r="X537" s="36" t="str">
        <f t="shared" si="26"/>
        <v>OK</v>
      </c>
    </row>
    <row r="538" spans="1:24" ht="18" customHeight="1">
      <c r="A538" s="6"/>
      <c r="B538" s="102">
        <f>SUMIF(Atividade_Pessoal_Auxílio!$A:$A,'Programa de Metas 2021-2024'!$A538,Atividade_Pessoal_Auxílio!$G:$G)+SUMIF(Projeto!$A:$A,'Programa de Metas 2021-2024'!$A538,Projeto!$G:$G)</f>
        <v>0</v>
      </c>
      <c r="C538" s="106"/>
      <c r="D538" s="106"/>
      <c r="E538" s="106"/>
      <c r="F538" s="106"/>
      <c r="G538" s="106"/>
      <c r="H538" s="106"/>
      <c r="I538" s="106"/>
      <c r="J538" s="106"/>
      <c r="K538" s="106"/>
      <c r="L538" s="106"/>
      <c r="M538" s="106"/>
      <c r="N538" s="106"/>
      <c r="O538" s="106"/>
      <c r="P538" s="106"/>
      <c r="Q538" s="106"/>
      <c r="R538" s="107"/>
      <c r="S538" s="107"/>
      <c r="T538" s="106"/>
      <c r="U538" s="106"/>
      <c r="V538" s="108">
        <f t="shared" si="24"/>
        <v>0</v>
      </c>
      <c r="W538" s="103">
        <f t="shared" si="25"/>
        <v>0</v>
      </c>
      <c r="X538" s="36" t="str">
        <f t="shared" si="26"/>
        <v>OK</v>
      </c>
    </row>
    <row r="539" spans="1:24" ht="18" customHeight="1">
      <c r="A539" s="6"/>
      <c r="B539" s="102">
        <f>SUMIF(Atividade_Pessoal_Auxílio!$A:$A,'Programa de Metas 2021-2024'!$A539,Atividade_Pessoal_Auxílio!$G:$G)+SUMIF(Projeto!$A:$A,'Programa de Metas 2021-2024'!$A539,Projeto!$G:$G)</f>
        <v>0</v>
      </c>
      <c r="C539" s="106"/>
      <c r="D539" s="106"/>
      <c r="E539" s="106"/>
      <c r="F539" s="106"/>
      <c r="G539" s="106"/>
      <c r="H539" s="106"/>
      <c r="I539" s="106"/>
      <c r="J539" s="106"/>
      <c r="K539" s="106"/>
      <c r="L539" s="106"/>
      <c r="M539" s="106"/>
      <c r="N539" s="106"/>
      <c r="O539" s="106"/>
      <c r="P539" s="106"/>
      <c r="Q539" s="106"/>
      <c r="R539" s="107"/>
      <c r="S539" s="107"/>
      <c r="T539" s="106"/>
      <c r="U539" s="106"/>
      <c r="V539" s="108">
        <f t="shared" si="24"/>
        <v>0</v>
      </c>
      <c r="W539" s="103">
        <f t="shared" si="25"/>
        <v>0</v>
      </c>
      <c r="X539" s="36" t="str">
        <f t="shared" si="26"/>
        <v>OK</v>
      </c>
    </row>
    <row r="540" spans="1:24" ht="18" customHeight="1">
      <c r="A540" s="6"/>
      <c r="B540" s="102">
        <f>SUMIF(Atividade_Pessoal_Auxílio!$A:$A,'Programa de Metas 2021-2024'!$A540,Atividade_Pessoal_Auxílio!$G:$G)+SUMIF(Projeto!$A:$A,'Programa de Metas 2021-2024'!$A540,Projeto!$G:$G)</f>
        <v>0</v>
      </c>
      <c r="C540" s="106"/>
      <c r="D540" s="106"/>
      <c r="E540" s="106"/>
      <c r="F540" s="106"/>
      <c r="G540" s="106"/>
      <c r="H540" s="106"/>
      <c r="I540" s="106"/>
      <c r="J540" s="106"/>
      <c r="K540" s="106"/>
      <c r="L540" s="106"/>
      <c r="M540" s="106"/>
      <c r="N540" s="106"/>
      <c r="O540" s="106"/>
      <c r="P540" s="106"/>
      <c r="Q540" s="106"/>
      <c r="R540" s="107"/>
      <c r="S540" s="107"/>
      <c r="T540" s="106"/>
      <c r="U540" s="106"/>
      <c r="V540" s="108">
        <f t="shared" si="24"/>
        <v>0</v>
      </c>
      <c r="W540" s="103">
        <f t="shared" si="25"/>
        <v>0</v>
      </c>
      <c r="X540" s="36" t="str">
        <f t="shared" si="26"/>
        <v>OK</v>
      </c>
    </row>
    <row r="541" spans="1:24" ht="18" customHeight="1">
      <c r="A541" s="6"/>
      <c r="B541" s="102">
        <f>SUMIF(Atividade_Pessoal_Auxílio!$A:$A,'Programa de Metas 2021-2024'!$A541,Atividade_Pessoal_Auxílio!$G:$G)+SUMIF(Projeto!$A:$A,'Programa de Metas 2021-2024'!$A541,Projeto!$G:$G)</f>
        <v>0</v>
      </c>
      <c r="C541" s="106"/>
      <c r="D541" s="106"/>
      <c r="E541" s="106"/>
      <c r="F541" s="106"/>
      <c r="G541" s="106"/>
      <c r="H541" s="106"/>
      <c r="I541" s="106"/>
      <c r="J541" s="106"/>
      <c r="K541" s="106"/>
      <c r="L541" s="106"/>
      <c r="M541" s="106"/>
      <c r="N541" s="106"/>
      <c r="O541" s="106"/>
      <c r="P541" s="106"/>
      <c r="Q541" s="106"/>
      <c r="R541" s="107"/>
      <c r="S541" s="107"/>
      <c r="T541" s="106"/>
      <c r="U541" s="106"/>
      <c r="V541" s="108">
        <f t="shared" si="24"/>
        <v>0</v>
      </c>
      <c r="W541" s="103">
        <f t="shared" si="25"/>
        <v>0</v>
      </c>
      <c r="X541" s="36" t="str">
        <f t="shared" si="26"/>
        <v>OK</v>
      </c>
    </row>
    <row r="542" spans="1:24" ht="18" customHeight="1">
      <c r="A542" s="6"/>
      <c r="B542" s="102">
        <f>SUMIF(Atividade_Pessoal_Auxílio!$A:$A,'Programa de Metas 2021-2024'!$A542,Atividade_Pessoal_Auxílio!$G:$G)+SUMIF(Projeto!$A:$A,'Programa de Metas 2021-2024'!$A542,Projeto!$G:$G)</f>
        <v>0</v>
      </c>
      <c r="C542" s="106"/>
      <c r="D542" s="106"/>
      <c r="E542" s="106"/>
      <c r="F542" s="106"/>
      <c r="G542" s="106"/>
      <c r="H542" s="106"/>
      <c r="I542" s="106"/>
      <c r="J542" s="106"/>
      <c r="K542" s="106"/>
      <c r="L542" s="106"/>
      <c r="M542" s="106"/>
      <c r="N542" s="106"/>
      <c r="O542" s="106"/>
      <c r="P542" s="106"/>
      <c r="Q542" s="106"/>
      <c r="R542" s="107"/>
      <c r="S542" s="107"/>
      <c r="T542" s="106"/>
      <c r="U542" s="106"/>
      <c r="V542" s="108">
        <f t="shared" si="24"/>
        <v>0</v>
      </c>
      <c r="W542" s="103">
        <f t="shared" si="25"/>
        <v>0</v>
      </c>
      <c r="X542" s="36" t="str">
        <f t="shared" si="26"/>
        <v>OK</v>
      </c>
    </row>
    <row r="543" spans="1:24" ht="18" customHeight="1">
      <c r="A543" s="6"/>
      <c r="B543" s="102">
        <f>SUMIF(Atividade_Pessoal_Auxílio!$A:$A,'Programa de Metas 2021-2024'!$A543,Atividade_Pessoal_Auxílio!$G:$G)+SUMIF(Projeto!$A:$A,'Programa de Metas 2021-2024'!$A543,Projeto!$G:$G)</f>
        <v>0</v>
      </c>
      <c r="C543" s="106"/>
      <c r="D543" s="106"/>
      <c r="E543" s="106"/>
      <c r="F543" s="106"/>
      <c r="G543" s="106"/>
      <c r="H543" s="106"/>
      <c r="I543" s="106"/>
      <c r="J543" s="106"/>
      <c r="K543" s="106"/>
      <c r="L543" s="106"/>
      <c r="M543" s="106"/>
      <c r="N543" s="106"/>
      <c r="O543" s="106"/>
      <c r="P543" s="106"/>
      <c r="Q543" s="106"/>
      <c r="R543" s="107"/>
      <c r="S543" s="107"/>
      <c r="T543" s="106"/>
      <c r="U543" s="106"/>
      <c r="V543" s="108">
        <f t="shared" si="24"/>
        <v>0</v>
      </c>
      <c r="W543" s="103">
        <f t="shared" si="25"/>
        <v>0</v>
      </c>
      <c r="X543" s="36" t="str">
        <f t="shared" si="26"/>
        <v>OK</v>
      </c>
    </row>
    <row r="544" spans="1:24" ht="18" customHeight="1">
      <c r="A544" s="6"/>
      <c r="B544" s="102">
        <f>SUMIF(Atividade_Pessoal_Auxílio!$A:$A,'Programa de Metas 2021-2024'!$A544,Atividade_Pessoal_Auxílio!$G:$G)+SUMIF(Projeto!$A:$A,'Programa de Metas 2021-2024'!$A544,Projeto!$G:$G)</f>
        <v>0</v>
      </c>
      <c r="C544" s="106"/>
      <c r="D544" s="106"/>
      <c r="E544" s="106"/>
      <c r="F544" s="106"/>
      <c r="G544" s="106"/>
      <c r="H544" s="106"/>
      <c r="I544" s="106"/>
      <c r="J544" s="106"/>
      <c r="K544" s="106"/>
      <c r="L544" s="106"/>
      <c r="M544" s="106"/>
      <c r="N544" s="106"/>
      <c r="O544" s="106"/>
      <c r="P544" s="106"/>
      <c r="Q544" s="106"/>
      <c r="R544" s="107"/>
      <c r="S544" s="107"/>
      <c r="T544" s="106"/>
      <c r="U544" s="106"/>
      <c r="V544" s="108">
        <f t="shared" si="24"/>
        <v>0</v>
      </c>
      <c r="W544" s="103">
        <f t="shared" si="25"/>
        <v>0</v>
      </c>
      <c r="X544" s="36" t="str">
        <f t="shared" si="26"/>
        <v>OK</v>
      </c>
    </row>
    <row r="545" spans="1:24" ht="18" customHeight="1">
      <c r="A545" s="6"/>
      <c r="B545" s="102">
        <f>SUMIF(Atividade_Pessoal_Auxílio!$A:$A,'Programa de Metas 2021-2024'!$A545,Atividade_Pessoal_Auxílio!$G:$G)+SUMIF(Projeto!$A:$A,'Programa de Metas 2021-2024'!$A545,Projeto!$G:$G)</f>
        <v>0</v>
      </c>
      <c r="C545" s="106"/>
      <c r="D545" s="106"/>
      <c r="E545" s="106"/>
      <c r="F545" s="106"/>
      <c r="G545" s="106"/>
      <c r="H545" s="106"/>
      <c r="I545" s="106"/>
      <c r="J545" s="106"/>
      <c r="K545" s="106"/>
      <c r="L545" s="106"/>
      <c r="M545" s="106"/>
      <c r="N545" s="106"/>
      <c r="O545" s="106"/>
      <c r="P545" s="106"/>
      <c r="Q545" s="106"/>
      <c r="R545" s="107"/>
      <c r="S545" s="107"/>
      <c r="T545" s="106"/>
      <c r="U545" s="106"/>
      <c r="V545" s="108">
        <f t="shared" si="24"/>
        <v>0</v>
      </c>
      <c r="W545" s="103">
        <f t="shared" si="25"/>
        <v>0</v>
      </c>
      <c r="X545" s="36" t="str">
        <f t="shared" si="26"/>
        <v>OK</v>
      </c>
    </row>
    <row r="546" spans="1:24" ht="18" customHeight="1">
      <c r="A546" s="6"/>
      <c r="B546" s="102">
        <f>SUMIF(Atividade_Pessoal_Auxílio!$A:$A,'Programa de Metas 2021-2024'!$A546,Atividade_Pessoal_Auxílio!$G:$G)+SUMIF(Projeto!$A:$A,'Programa de Metas 2021-2024'!$A546,Projeto!$G:$G)</f>
        <v>0</v>
      </c>
      <c r="C546" s="106"/>
      <c r="D546" s="106"/>
      <c r="E546" s="106"/>
      <c r="F546" s="106"/>
      <c r="G546" s="106"/>
      <c r="H546" s="106"/>
      <c r="I546" s="106"/>
      <c r="J546" s="106"/>
      <c r="K546" s="106"/>
      <c r="L546" s="106"/>
      <c r="M546" s="106"/>
      <c r="N546" s="106"/>
      <c r="O546" s="106"/>
      <c r="P546" s="106"/>
      <c r="Q546" s="106"/>
      <c r="R546" s="107"/>
      <c r="S546" s="107"/>
      <c r="T546" s="106"/>
      <c r="U546" s="106"/>
      <c r="V546" s="108">
        <f t="shared" si="24"/>
        <v>0</v>
      </c>
      <c r="W546" s="103">
        <f t="shared" si="25"/>
        <v>0</v>
      </c>
      <c r="X546" s="36" t="str">
        <f t="shared" si="26"/>
        <v>OK</v>
      </c>
    </row>
    <row r="547" spans="1:24" ht="18" customHeight="1">
      <c r="A547" s="6"/>
      <c r="B547" s="102">
        <f>SUMIF(Atividade_Pessoal_Auxílio!$A:$A,'Programa de Metas 2021-2024'!$A547,Atividade_Pessoal_Auxílio!$G:$G)+SUMIF(Projeto!$A:$A,'Programa de Metas 2021-2024'!$A547,Projeto!$G:$G)</f>
        <v>0</v>
      </c>
      <c r="C547" s="106"/>
      <c r="D547" s="106"/>
      <c r="E547" s="106"/>
      <c r="F547" s="106"/>
      <c r="G547" s="106"/>
      <c r="H547" s="106"/>
      <c r="I547" s="106"/>
      <c r="J547" s="106"/>
      <c r="K547" s="106"/>
      <c r="L547" s="106"/>
      <c r="M547" s="106"/>
      <c r="N547" s="106"/>
      <c r="O547" s="106"/>
      <c r="P547" s="106"/>
      <c r="Q547" s="106"/>
      <c r="R547" s="107"/>
      <c r="S547" s="107"/>
      <c r="T547" s="106"/>
      <c r="U547" s="106"/>
      <c r="V547" s="108">
        <f t="shared" si="24"/>
        <v>0</v>
      </c>
      <c r="W547" s="103">
        <f t="shared" si="25"/>
        <v>0</v>
      </c>
      <c r="X547" s="36" t="str">
        <f t="shared" si="26"/>
        <v>OK</v>
      </c>
    </row>
    <row r="548" spans="1:24" ht="18" customHeight="1">
      <c r="A548" s="6"/>
      <c r="B548" s="102">
        <f>SUMIF(Atividade_Pessoal_Auxílio!$A:$A,'Programa de Metas 2021-2024'!$A548,Atividade_Pessoal_Auxílio!$G:$G)+SUMIF(Projeto!$A:$A,'Programa de Metas 2021-2024'!$A548,Projeto!$G:$G)</f>
        <v>0</v>
      </c>
      <c r="C548" s="106"/>
      <c r="D548" s="106"/>
      <c r="E548" s="106"/>
      <c r="F548" s="106"/>
      <c r="G548" s="106"/>
      <c r="H548" s="106"/>
      <c r="I548" s="106"/>
      <c r="J548" s="106"/>
      <c r="K548" s="106"/>
      <c r="L548" s="106"/>
      <c r="M548" s="106"/>
      <c r="N548" s="106"/>
      <c r="O548" s="106"/>
      <c r="P548" s="106"/>
      <c r="Q548" s="106"/>
      <c r="R548" s="107"/>
      <c r="S548" s="107"/>
      <c r="T548" s="106"/>
      <c r="U548" s="106"/>
      <c r="V548" s="108">
        <f t="shared" si="24"/>
        <v>0</v>
      </c>
      <c r="W548" s="103">
        <f t="shared" si="25"/>
        <v>0</v>
      </c>
      <c r="X548" s="36" t="str">
        <f t="shared" si="26"/>
        <v>OK</v>
      </c>
    </row>
    <row r="549" spans="1:24" ht="18" customHeight="1">
      <c r="A549" s="6"/>
      <c r="B549" s="102">
        <f>SUMIF(Atividade_Pessoal_Auxílio!$A:$A,'Programa de Metas 2021-2024'!$A549,Atividade_Pessoal_Auxílio!$G:$G)+SUMIF(Projeto!$A:$A,'Programa de Metas 2021-2024'!$A549,Projeto!$G:$G)</f>
        <v>0</v>
      </c>
      <c r="C549" s="106"/>
      <c r="D549" s="106"/>
      <c r="E549" s="106"/>
      <c r="F549" s="106"/>
      <c r="G549" s="106"/>
      <c r="H549" s="106"/>
      <c r="I549" s="106"/>
      <c r="J549" s="106"/>
      <c r="K549" s="106"/>
      <c r="L549" s="106"/>
      <c r="M549" s="106"/>
      <c r="N549" s="106"/>
      <c r="O549" s="106"/>
      <c r="P549" s="106"/>
      <c r="Q549" s="106"/>
      <c r="R549" s="107"/>
      <c r="S549" s="107"/>
      <c r="T549" s="106"/>
      <c r="U549" s="106"/>
      <c r="V549" s="108">
        <f t="shared" si="24"/>
        <v>0</v>
      </c>
      <c r="W549" s="103">
        <f t="shared" si="25"/>
        <v>0</v>
      </c>
      <c r="X549" s="36" t="str">
        <f t="shared" si="26"/>
        <v>OK</v>
      </c>
    </row>
    <row r="550" spans="1:24" ht="18" customHeight="1">
      <c r="A550" s="6"/>
      <c r="B550" s="102">
        <f>SUMIF(Atividade_Pessoal_Auxílio!$A:$A,'Programa de Metas 2021-2024'!$A550,Atividade_Pessoal_Auxílio!$G:$G)+SUMIF(Projeto!$A:$A,'Programa de Metas 2021-2024'!$A550,Projeto!$G:$G)</f>
        <v>0</v>
      </c>
      <c r="C550" s="106"/>
      <c r="D550" s="106"/>
      <c r="E550" s="106"/>
      <c r="F550" s="106"/>
      <c r="G550" s="106"/>
      <c r="H550" s="106"/>
      <c r="I550" s="106"/>
      <c r="J550" s="106"/>
      <c r="K550" s="106"/>
      <c r="L550" s="106"/>
      <c r="M550" s="106"/>
      <c r="N550" s="106"/>
      <c r="O550" s="106"/>
      <c r="P550" s="106"/>
      <c r="Q550" s="106"/>
      <c r="R550" s="107"/>
      <c r="S550" s="107"/>
      <c r="T550" s="106"/>
      <c r="U550" s="106"/>
      <c r="V550" s="108">
        <f t="shared" si="24"/>
        <v>0</v>
      </c>
      <c r="W550" s="103">
        <f t="shared" si="25"/>
        <v>0</v>
      </c>
      <c r="X550" s="36" t="str">
        <f t="shared" si="26"/>
        <v>OK</v>
      </c>
    </row>
    <row r="551" spans="1:24" ht="18" customHeight="1">
      <c r="A551" s="6"/>
      <c r="B551" s="102">
        <f>SUMIF(Atividade_Pessoal_Auxílio!$A:$A,'Programa de Metas 2021-2024'!$A551,Atividade_Pessoal_Auxílio!$G:$G)+SUMIF(Projeto!$A:$A,'Programa de Metas 2021-2024'!$A551,Projeto!$G:$G)</f>
        <v>0</v>
      </c>
      <c r="C551" s="106"/>
      <c r="D551" s="106"/>
      <c r="E551" s="106"/>
      <c r="F551" s="106"/>
      <c r="G551" s="106"/>
      <c r="H551" s="106"/>
      <c r="I551" s="106"/>
      <c r="J551" s="106"/>
      <c r="K551" s="106"/>
      <c r="L551" s="106"/>
      <c r="M551" s="106"/>
      <c r="N551" s="106"/>
      <c r="O551" s="106"/>
      <c r="P551" s="106"/>
      <c r="Q551" s="106"/>
      <c r="R551" s="107"/>
      <c r="S551" s="107"/>
      <c r="T551" s="106"/>
      <c r="U551" s="106"/>
      <c r="V551" s="108">
        <f t="shared" si="24"/>
        <v>0</v>
      </c>
      <c r="W551" s="103">
        <f t="shared" si="25"/>
        <v>0</v>
      </c>
      <c r="X551" s="36" t="str">
        <f t="shared" si="26"/>
        <v>OK</v>
      </c>
    </row>
    <row r="552" spans="1:24" ht="18" customHeight="1">
      <c r="A552" s="6"/>
      <c r="B552" s="102">
        <f>SUMIF(Atividade_Pessoal_Auxílio!$A:$A,'Programa de Metas 2021-2024'!$A552,Atividade_Pessoal_Auxílio!$G:$G)+SUMIF(Projeto!$A:$A,'Programa de Metas 2021-2024'!$A552,Projeto!$G:$G)</f>
        <v>0</v>
      </c>
      <c r="C552" s="106"/>
      <c r="D552" s="106"/>
      <c r="E552" s="106"/>
      <c r="F552" s="106"/>
      <c r="G552" s="106"/>
      <c r="H552" s="106"/>
      <c r="I552" s="106"/>
      <c r="J552" s="106"/>
      <c r="K552" s="106"/>
      <c r="L552" s="106"/>
      <c r="M552" s="106"/>
      <c r="N552" s="106"/>
      <c r="O552" s="106"/>
      <c r="P552" s="106"/>
      <c r="Q552" s="106"/>
      <c r="R552" s="107"/>
      <c r="S552" s="107"/>
      <c r="T552" s="106"/>
      <c r="U552" s="106"/>
      <c r="V552" s="108">
        <f t="shared" si="24"/>
        <v>0</v>
      </c>
      <c r="W552" s="103">
        <f t="shared" si="25"/>
        <v>0</v>
      </c>
      <c r="X552" s="36" t="str">
        <f t="shared" si="26"/>
        <v>OK</v>
      </c>
    </row>
    <row r="553" spans="1:24" ht="18" customHeight="1">
      <c r="A553" s="6"/>
      <c r="B553" s="102">
        <f>SUMIF(Atividade_Pessoal_Auxílio!$A:$A,'Programa de Metas 2021-2024'!$A553,Atividade_Pessoal_Auxílio!$G:$G)+SUMIF(Projeto!$A:$A,'Programa de Metas 2021-2024'!$A553,Projeto!$G:$G)</f>
        <v>0</v>
      </c>
      <c r="C553" s="106"/>
      <c r="D553" s="106"/>
      <c r="E553" s="106"/>
      <c r="F553" s="106"/>
      <c r="G553" s="106"/>
      <c r="H553" s="106"/>
      <c r="I553" s="106"/>
      <c r="J553" s="106"/>
      <c r="K553" s="106"/>
      <c r="L553" s="106"/>
      <c r="M553" s="106"/>
      <c r="N553" s="106"/>
      <c r="O553" s="106"/>
      <c r="P553" s="106"/>
      <c r="Q553" s="106"/>
      <c r="R553" s="107"/>
      <c r="S553" s="107"/>
      <c r="T553" s="106"/>
      <c r="U553" s="106"/>
      <c r="V553" s="108">
        <f t="shared" si="24"/>
        <v>0</v>
      </c>
      <c r="W553" s="103">
        <f t="shared" si="25"/>
        <v>0</v>
      </c>
      <c r="X553" s="36" t="str">
        <f t="shared" si="26"/>
        <v>OK</v>
      </c>
    </row>
    <row r="554" spans="1:24" ht="18" customHeight="1">
      <c r="A554" s="6"/>
      <c r="B554" s="102">
        <f>SUMIF(Atividade_Pessoal_Auxílio!$A:$A,'Programa de Metas 2021-2024'!$A554,Atividade_Pessoal_Auxílio!$G:$G)+SUMIF(Projeto!$A:$A,'Programa de Metas 2021-2024'!$A554,Projeto!$G:$G)</f>
        <v>0</v>
      </c>
      <c r="C554" s="106"/>
      <c r="D554" s="106"/>
      <c r="E554" s="106"/>
      <c r="F554" s="106"/>
      <c r="G554" s="106"/>
      <c r="H554" s="106"/>
      <c r="I554" s="106"/>
      <c r="J554" s="106"/>
      <c r="K554" s="106"/>
      <c r="L554" s="106"/>
      <c r="M554" s="106"/>
      <c r="N554" s="106"/>
      <c r="O554" s="106"/>
      <c r="P554" s="106"/>
      <c r="Q554" s="106"/>
      <c r="R554" s="107"/>
      <c r="S554" s="107"/>
      <c r="T554" s="106"/>
      <c r="U554" s="106"/>
      <c r="V554" s="108">
        <f t="shared" si="24"/>
        <v>0</v>
      </c>
      <c r="W554" s="103">
        <f t="shared" si="25"/>
        <v>0</v>
      </c>
      <c r="X554" s="36" t="str">
        <f t="shared" si="26"/>
        <v>OK</v>
      </c>
    </row>
    <row r="555" spans="1:24" ht="18" customHeight="1">
      <c r="A555" s="6"/>
      <c r="B555" s="102">
        <f>SUMIF(Atividade_Pessoal_Auxílio!$A:$A,'Programa de Metas 2021-2024'!$A555,Atividade_Pessoal_Auxílio!$G:$G)+SUMIF(Projeto!$A:$A,'Programa de Metas 2021-2024'!$A555,Projeto!$G:$G)</f>
        <v>0</v>
      </c>
      <c r="C555" s="106"/>
      <c r="D555" s="106"/>
      <c r="E555" s="106"/>
      <c r="F555" s="106"/>
      <c r="G555" s="106"/>
      <c r="H555" s="106"/>
      <c r="I555" s="106"/>
      <c r="J555" s="106"/>
      <c r="K555" s="106"/>
      <c r="L555" s="106"/>
      <c r="M555" s="106"/>
      <c r="N555" s="106"/>
      <c r="O555" s="106"/>
      <c r="P555" s="106"/>
      <c r="Q555" s="106"/>
      <c r="R555" s="107"/>
      <c r="S555" s="107"/>
      <c r="T555" s="106"/>
      <c r="U555" s="106"/>
      <c r="V555" s="108">
        <f t="shared" si="24"/>
        <v>0</v>
      </c>
      <c r="W555" s="103">
        <f t="shared" si="25"/>
        <v>0</v>
      </c>
      <c r="X555" s="36" t="str">
        <f t="shared" si="26"/>
        <v>OK</v>
      </c>
    </row>
    <row r="556" spans="1:24" ht="18" customHeight="1">
      <c r="A556" s="6"/>
      <c r="B556" s="102">
        <f>SUMIF(Atividade_Pessoal_Auxílio!$A:$A,'Programa de Metas 2021-2024'!$A556,Atividade_Pessoal_Auxílio!$G:$G)+SUMIF(Projeto!$A:$A,'Programa de Metas 2021-2024'!$A556,Projeto!$G:$G)</f>
        <v>0</v>
      </c>
      <c r="C556" s="106"/>
      <c r="D556" s="106"/>
      <c r="E556" s="106"/>
      <c r="F556" s="106"/>
      <c r="G556" s="106"/>
      <c r="H556" s="106"/>
      <c r="I556" s="106"/>
      <c r="J556" s="106"/>
      <c r="K556" s="106"/>
      <c r="L556" s="106"/>
      <c r="M556" s="106"/>
      <c r="N556" s="106"/>
      <c r="O556" s="106"/>
      <c r="P556" s="106"/>
      <c r="Q556" s="106"/>
      <c r="R556" s="107"/>
      <c r="S556" s="107"/>
      <c r="T556" s="106"/>
      <c r="U556" s="106"/>
      <c r="V556" s="108">
        <f t="shared" si="24"/>
        <v>0</v>
      </c>
      <c r="W556" s="103">
        <f t="shared" si="25"/>
        <v>0</v>
      </c>
      <c r="X556" s="36" t="str">
        <f t="shared" si="26"/>
        <v>OK</v>
      </c>
    </row>
    <row r="557" spans="1:24" ht="18" customHeight="1">
      <c r="A557" s="6"/>
      <c r="B557" s="102">
        <f>SUMIF(Atividade_Pessoal_Auxílio!$A:$A,'Programa de Metas 2021-2024'!$A557,Atividade_Pessoal_Auxílio!$G:$G)+SUMIF(Projeto!$A:$A,'Programa de Metas 2021-2024'!$A557,Projeto!$G:$G)</f>
        <v>0</v>
      </c>
      <c r="C557" s="106"/>
      <c r="D557" s="106"/>
      <c r="E557" s="106"/>
      <c r="F557" s="106"/>
      <c r="G557" s="106"/>
      <c r="H557" s="106"/>
      <c r="I557" s="106"/>
      <c r="J557" s="106"/>
      <c r="K557" s="106"/>
      <c r="L557" s="106"/>
      <c r="M557" s="106"/>
      <c r="N557" s="106"/>
      <c r="O557" s="106"/>
      <c r="P557" s="106"/>
      <c r="Q557" s="106"/>
      <c r="R557" s="107"/>
      <c r="S557" s="107"/>
      <c r="T557" s="106"/>
      <c r="U557" s="106"/>
      <c r="V557" s="108">
        <f t="shared" si="24"/>
        <v>0</v>
      </c>
      <c r="W557" s="103">
        <f t="shared" si="25"/>
        <v>0</v>
      </c>
      <c r="X557" s="36" t="str">
        <f t="shared" si="26"/>
        <v>OK</v>
      </c>
    </row>
    <row r="558" spans="1:24" ht="18" customHeight="1">
      <c r="A558" s="6"/>
      <c r="B558" s="102">
        <f>SUMIF(Atividade_Pessoal_Auxílio!$A:$A,'Programa de Metas 2021-2024'!$A558,Atividade_Pessoal_Auxílio!$G:$G)+SUMIF(Projeto!$A:$A,'Programa de Metas 2021-2024'!$A558,Projeto!$G:$G)</f>
        <v>0</v>
      </c>
      <c r="C558" s="106"/>
      <c r="D558" s="106"/>
      <c r="E558" s="106"/>
      <c r="F558" s="106"/>
      <c r="G558" s="106"/>
      <c r="H558" s="106"/>
      <c r="I558" s="106"/>
      <c r="J558" s="106"/>
      <c r="K558" s="106"/>
      <c r="L558" s="106"/>
      <c r="M558" s="106"/>
      <c r="N558" s="106"/>
      <c r="O558" s="106"/>
      <c r="P558" s="106"/>
      <c r="Q558" s="106"/>
      <c r="R558" s="107"/>
      <c r="S558" s="107"/>
      <c r="T558" s="106"/>
      <c r="U558" s="106"/>
      <c r="V558" s="108">
        <f t="shared" si="24"/>
        <v>0</v>
      </c>
      <c r="W558" s="103">
        <f t="shared" si="25"/>
        <v>0</v>
      </c>
      <c r="X558" s="36" t="str">
        <f t="shared" si="26"/>
        <v>OK</v>
      </c>
    </row>
    <row r="559" spans="1:24" ht="18" customHeight="1">
      <c r="A559" s="6"/>
      <c r="B559" s="102">
        <f>SUMIF(Atividade_Pessoal_Auxílio!$A:$A,'Programa de Metas 2021-2024'!$A559,Atividade_Pessoal_Auxílio!$G:$G)+SUMIF(Projeto!$A:$A,'Programa de Metas 2021-2024'!$A559,Projeto!$G:$G)</f>
        <v>0</v>
      </c>
      <c r="C559" s="106"/>
      <c r="D559" s="106"/>
      <c r="E559" s="106"/>
      <c r="F559" s="106"/>
      <c r="G559" s="106"/>
      <c r="H559" s="106"/>
      <c r="I559" s="106"/>
      <c r="J559" s="106"/>
      <c r="K559" s="106"/>
      <c r="L559" s="106"/>
      <c r="M559" s="106"/>
      <c r="N559" s="106"/>
      <c r="O559" s="106"/>
      <c r="P559" s="106"/>
      <c r="Q559" s="106"/>
      <c r="R559" s="107"/>
      <c r="S559" s="107"/>
      <c r="T559" s="106"/>
      <c r="U559" s="106"/>
      <c r="V559" s="108">
        <f t="shared" si="24"/>
        <v>0</v>
      </c>
      <c r="W559" s="103">
        <f t="shared" si="25"/>
        <v>0</v>
      </c>
      <c r="X559" s="36" t="str">
        <f t="shared" si="26"/>
        <v>OK</v>
      </c>
    </row>
    <row r="560" spans="1:24" ht="18" customHeight="1">
      <c r="A560" s="6"/>
      <c r="B560" s="102">
        <f>SUMIF(Atividade_Pessoal_Auxílio!$A:$A,'Programa de Metas 2021-2024'!$A560,Atividade_Pessoal_Auxílio!$G:$G)+SUMIF(Projeto!$A:$A,'Programa de Metas 2021-2024'!$A560,Projeto!$G:$G)</f>
        <v>0</v>
      </c>
      <c r="C560" s="106"/>
      <c r="D560" s="106"/>
      <c r="E560" s="106"/>
      <c r="F560" s="106"/>
      <c r="G560" s="106"/>
      <c r="H560" s="106"/>
      <c r="I560" s="106"/>
      <c r="J560" s="106"/>
      <c r="K560" s="106"/>
      <c r="L560" s="106"/>
      <c r="M560" s="106"/>
      <c r="N560" s="106"/>
      <c r="O560" s="106"/>
      <c r="P560" s="106"/>
      <c r="Q560" s="106"/>
      <c r="R560" s="107"/>
      <c r="S560" s="107"/>
      <c r="T560" s="106"/>
      <c r="U560" s="106"/>
      <c r="V560" s="108">
        <f t="shared" si="24"/>
        <v>0</v>
      </c>
      <c r="W560" s="103">
        <f t="shared" si="25"/>
        <v>0</v>
      </c>
      <c r="X560" s="36" t="str">
        <f t="shared" si="26"/>
        <v>OK</v>
      </c>
    </row>
    <row r="561" spans="1:24" ht="18" customHeight="1">
      <c r="A561" s="6"/>
      <c r="B561" s="102">
        <f>SUMIF(Atividade_Pessoal_Auxílio!$A:$A,'Programa de Metas 2021-2024'!$A561,Atividade_Pessoal_Auxílio!$G:$G)+SUMIF(Projeto!$A:$A,'Programa de Metas 2021-2024'!$A561,Projeto!$G:$G)</f>
        <v>0</v>
      </c>
      <c r="C561" s="106"/>
      <c r="D561" s="106"/>
      <c r="E561" s="106"/>
      <c r="F561" s="106"/>
      <c r="G561" s="106"/>
      <c r="H561" s="106"/>
      <c r="I561" s="106"/>
      <c r="J561" s="106"/>
      <c r="K561" s="106"/>
      <c r="L561" s="106"/>
      <c r="M561" s="106"/>
      <c r="N561" s="106"/>
      <c r="O561" s="106"/>
      <c r="P561" s="106"/>
      <c r="Q561" s="106"/>
      <c r="R561" s="107"/>
      <c r="S561" s="107"/>
      <c r="T561" s="106"/>
      <c r="U561" s="106"/>
      <c r="V561" s="108">
        <f t="shared" si="24"/>
        <v>0</v>
      </c>
      <c r="W561" s="103">
        <f t="shared" si="25"/>
        <v>0</v>
      </c>
      <c r="X561" s="36" t="str">
        <f t="shared" si="26"/>
        <v>OK</v>
      </c>
    </row>
    <row r="562" spans="1:24" ht="18" customHeight="1">
      <c r="A562" s="6"/>
      <c r="B562" s="102">
        <f>SUMIF(Atividade_Pessoal_Auxílio!$A:$A,'Programa de Metas 2021-2024'!$A562,Atividade_Pessoal_Auxílio!$G:$G)+SUMIF(Projeto!$A:$A,'Programa de Metas 2021-2024'!$A562,Projeto!$G:$G)</f>
        <v>0</v>
      </c>
      <c r="C562" s="106"/>
      <c r="D562" s="106"/>
      <c r="E562" s="106"/>
      <c r="F562" s="106"/>
      <c r="G562" s="106"/>
      <c r="H562" s="106"/>
      <c r="I562" s="106"/>
      <c r="J562" s="106"/>
      <c r="K562" s="106"/>
      <c r="L562" s="106"/>
      <c r="M562" s="106"/>
      <c r="N562" s="106"/>
      <c r="O562" s="106"/>
      <c r="P562" s="106"/>
      <c r="Q562" s="106"/>
      <c r="R562" s="107"/>
      <c r="S562" s="107"/>
      <c r="T562" s="106"/>
      <c r="U562" s="106"/>
      <c r="V562" s="108">
        <f t="shared" si="24"/>
        <v>0</v>
      </c>
      <c r="W562" s="103">
        <f t="shared" si="25"/>
        <v>0</v>
      </c>
      <c r="X562" s="36" t="str">
        <f t="shared" si="26"/>
        <v>OK</v>
      </c>
    </row>
    <row r="563" spans="1:24" ht="18" customHeight="1">
      <c r="A563" s="6"/>
      <c r="B563" s="102">
        <f>SUMIF(Atividade_Pessoal_Auxílio!$A:$A,'Programa de Metas 2021-2024'!$A563,Atividade_Pessoal_Auxílio!$G:$G)+SUMIF(Projeto!$A:$A,'Programa de Metas 2021-2024'!$A563,Projeto!$G:$G)</f>
        <v>0</v>
      </c>
      <c r="C563" s="106"/>
      <c r="D563" s="106"/>
      <c r="E563" s="106"/>
      <c r="F563" s="106"/>
      <c r="G563" s="106"/>
      <c r="H563" s="106"/>
      <c r="I563" s="106"/>
      <c r="J563" s="106"/>
      <c r="K563" s="106"/>
      <c r="L563" s="106"/>
      <c r="M563" s="106"/>
      <c r="N563" s="106"/>
      <c r="O563" s="106"/>
      <c r="P563" s="106"/>
      <c r="Q563" s="106"/>
      <c r="R563" s="107"/>
      <c r="S563" s="107"/>
      <c r="T563" s="106"/>
      <c r="U563" s="106"/>
      <c r="V563" s="108">
        <f t="shared" si="24"/>
        <v>0</v>
      </c>
      <c r="W563" s="103">
        <f t="shared" si="25"/>
        <v>0</v>
      </c>
      <c r="X563" s="36" t="str">
        <f t="shared" si="26"/>
        <v>OK</v>
      </c>
    </row>
    <row r="564" spans="1:24" ht="18" customHeight="1">
      <c r="A564" s="6"/>
      <c r="B564" s="102">
        <f>SUMIF(Atividade_Pessoal_Auxílio!$A:$A,'Programa de Metas 2021-2024'!$A564,Atividade_Pessoal_Auxílio!$G:$G)+SUMIF(Projeto!$A:$A,'Programa de Metas 2021-2024'!$A564,Projeto!$G:$G)</f>
        <v>0</v>
      </c>
      <c r="C564" s="106"/>
      <c r="D564" s="106"/>
      <c r="E564" s="106"/>
      <c r="F564" s="106"/>
      <c r="G564" s="106"/>
      <c r="H564" s="106"/>
      <c r="I564" s="106"/>
      <c r="J564" s="106"/>
      <c r="K564" s="106"/>
      <c r="L564" s="106"/>
      <c r="M564" s="106"/>
      <c r="N564" s="106"/>
      <c r="O564" s="106"/>
      <c r="P564" s="106"/>
      <c r="Q564" s="106"/>
      <c r="R564" s="107"/>
      <c r="S564" s="107"/>
      <c r="T564" s="106"/>
      <c r="U564" s="106"/>
      <c r="V564" s="108">
        <f t="shared" si="24"/>
        <v>0</v>
      </c>
      <c r="W564" s="103">
        <f t="shared" si="25"/>
        <v>0</v>
      </c>
      <c r="X564" s="36" t="str">
        <f t="shared" si="26"/>
        <v>OK</v>
      </c>
    </row>
    <row r="565" spans="1:24" ht="18" customHeight="1">
      <c r="A565" s="6"/>
      <c r="B565" s="102">
        <f>SUMIF(Atividade_Pessoal_Auxílio!$A:$A,'Programa de Metas 2021-2024'!$A565,Atividade_Pessoal_Auxílio!$G:$G)+SUMIF(Projeto!$A:$A,'Programa de Metas 2021-2024'!$A565,Projeto!$G:$G)</f>
        <v>0</v>
      </c>
      <c r="C565" s="106"/>
      <c r="D565" s="106"/>
      <c r="E565" s="106"/>
      <c r="F565" s="106"/>
      <c r="G565" s="106"/>
      <c r="H565" s="106"/>
      <c r="I565" s="106"/>
      <c r="J565" s="106"/>
      <c r="K565" s="106"/>
      <c r="L565" s="106"/>
      <c r="M565" s="106"/>
      <c r="N565" s="106"/>
      <c r="O565" s="106"/>
      <c r="P565" s="106"/>
      <c r="Q565" s="106"/>
      <c r="R565" s="107"/>
      <c r="S565" s="107"/>
      <c r="T565" s="106"/>
      <c r="U565" s="106"/>
      <c r="V565" s="108">
        <f t="shared" si="24"/>
        <v>0</v>
      </c>
      <c r="W565" s="103">
        <f t="shared" si="25"/>
        <v>0</v>
      </c>
      <c r="X565" s="36" t="str">
        <f t="shared" si="26"/>
        <v>OK</v>
      </c>
    </row>
    <row r="566" spans="1:24" ht="18" customHeight="1">
      <c r="A566" s="6"/>
      <c r="B566" s="102">
        <f>SUMIF(Atividade_Pessoal_Auxílio!$A:$A,'Programa de Metas 2021-2024'!$A566,Atividade_Pessoal_Auxílio!$G:$G)+SUMIF(Projeto!$A:$A,'Programa de Metas 2021-2024'!$A566,Projeto!$G:$G)</f>
        <v>0</v>
      </c>
      <c r="C566" s="106"/>
      <c r="D566" s="106"/>
      <c r="E566" s="106"/>
      <c r="F566" s="106"/>
      <c r="G566" s="106"/>
      <c r="H566" s="106"/>
      <c r="I566" s="106"/>
      <c r="J566" s="106"/>
      <c r="K566" s="106"/>
      <c r="L566" s="106"/>
      <c r="M566" s="106"/>
      <c r="N566" s="106"/>
      <c r="O566" s="106"/>
      <c r="P566" s="106"/>
      <c r="Q566" s="106"/>
      <c r="R566" s="107"/>
      <c r="S566" s="107"/>
      <c r="T566" s="106"/>
      <c r="U566" s="106"/>
      <c r="V566" s="108">
        <f t="shared" si="24"/>
        <v>0</v>
      </c>
      <c r="W566" s="103">
        <f t="shared" si="25"/>
        <v>0</v>
      </c>
      <c r="X566" s="36" t="str">
        <f t="shared" si="26"/>
        <v>OK</v>
      </c>
    </row>
    <row r="567" spans="1:24" ht="18" customHeight="1">
      <c r="A567" s="6"/>
      <c r="B567" s="102">
        <f>SUMIF(Atividade_Pessoal_Auxílio!$A:$A,'Programa de Metas 2021-2024'!$A567,Atividade_Pessoal_Auxílio!$G:$G)+SUMIF(Projeto!$A:$A,'Programa de Metas 2021-2024'!$A567,Projeto!$G:$G)</f>
        <v>0</v>
      </c>
      <c r="C567" s="106"/>
      <c r="D567" s="106"/>
      <c r="E567" s="106"/>
      <c r="F567" s="106"/>
      <c r="G567" s="106"/>
      <c r="H567" s="106"/>
      <c r="I567" s="106"/>
      <c r="J567" s="106"/>
      <c r="K567" s="106"/>
      <c r="L567" s="106"/>
      <c r="M567" s="106"/>
      <c r="N567" s="106"/>
      <c r="O567" s="106"/>
      <c r="P567" s="106"/>
      <c r="Q567" s="106"/>
      <c r="R567" s="107"/>
      <c r="S567" s="107"/>
      <c r="T567" s="106"/>
      <c r="U567" s="106"/>
      <c r="V567" s="108">
        <f t="shared" si="24"/>
        <v>0</v>
      </c>
      <c r="W567" s="103">
        <f t="shared" si="25"/>
        <v>0</v>
      </c>
      <c r="X567" s="36" t="str">
        <f t="shared" si="26"/>
        <v>OK</v>
      </c>
    </row>
    <row r="568" spans="1:24" ht="18" customHeight="1">
      <c r="A568" s="6"/>
      <c r="B568" s="102">
        <f>SUMIF(Atividade_Pessoal_Auxílio!$A:$A,'Programa de Metas 2021-2024'!$A568,Atividade_Pessoal_Auxílio!$G:$G)+SUMIF(Projeto!$A:$A,'Programa de Metas 2021-2024'!$A568,Projeto!$G:$G)</f>
        <v>0</v>
      </c>
      <c r="C568" s="106"/>
      <c r="D568" s="106"/>
      <c r="E568" s="106"/>
      <c r="F568" s="106"/>
      <c r="G568" s="106"/>
      <c r="H568" s="106"/>
      <c r="I568" s="106"/>
      <c r="J568" s="106"/>
      <c r="K568" s="106"/>
      <c r="L568" s="106"/>
      <c r="M568" s="106"/>
      <c r="N568" s="106"/>
      <c r="O568" s="106"/>
      <c r="P568" s="106"/>
      <c r="Q568" s="106"/>
      <c r="R568" s="107"/>
      <c r="S568" s="107"/>
      <c r="T568" s="106"/>
      <c r="U568" s="106"/>
      <c r="V568" s="108">
        <f t="shared" si="24"/>
        <v>0</v>
      </c>
      <c r="W568" s="103">
        <f t="shared" si="25"/>
        <v>0</v>
      </c>
      <c r="X568" s="36" t="str">
        <f t="shared" si="26"/>
        <v>OK</v>
      </c>
    </row>
    <row r="569" spans="1:24" ht="18" customHeight="1">
      <c r="A569" s="6"/>
      <c r="B569" s="102">
        <f>SUMIF(Atividade_Pessoal_Auxílio!$A:$A,'Programa de Metas 2021-2024'!$A569,Atividade_Pessoal_Auxílio!$G:$G)+SUMIF(Projeto!$A:$A,'Programa de Metas 2021-2024'!$A569,Projeto!$G:$G)</f>
        <v>0</v>
      </c>
      <c r="C569" s="106"/>
      <c r="D569" s="106"/>
      <c r="E569" s="106"/>
      <c r="F569" s="106"/>
      <c r="G569" s="106"/>
      <c r="H569" s="106"/>
      <c r="I569" s="106"/>
      <c r="J569" s="106"/>
      <c r="K569" s="106"/>
      <c r="L569" s="106"/>
      <c r="M569" s="106"/>
      <c r="N569" s="106"/>
      <c r="O569" s="106"/>
      <c r="P569" s="106"/>
      <c r="Q569" s="106"/>
      <c r="R569" s="107"/>
      <c r="S569" s="107"/>
      <c r="T569" s="106"/>
      <c r="U569" s="106"/>
      <c r="V569" s="108">
        <f t="shared" si="24"/>
        <v>0</v>
      </c>
      <c r="W569" s="103">
        <f t="shared" si="25"/>
        <v>0</v>
      </c>
      <c r="X569" s="36" t="str">
        <f t="shared" si="26"/>
        <v>OK</v>
      </c>
    </row>
    <row r="570" spans="1:24" ht="18" customHeight="1">
      <c r="A570" s="6"/>
      <c r="B570" s="102">
        <f>SUMIF(Atividade_Pessoal_Auxílio!$A:$A,'Programa de Metas 2021-2024'!$A570,Atividade_Pessoal_Auxílio!$G:$G)+SUMIF(Projeto!$A:$A,'Programa de Metas 2021-2024'!$A570,Projeto!$G:$G)</f>
        <v>0</v>
      </c>
      <c r="C570" s="106"/>
      <c r="D570" s="106"/>
      <c r="E570" s="106"/>
      <c r="F570" s="106"/>
      <c r="G570" s="106"/>
      <c r="H570" s="106"/>
      <c r="I570" s="106"/>
      <c r="J570" s="106"/>
      <c r="K570" s="106"/>
      <c r="L570" s="106"/>
      <c r="M570" s="106"/>
      <c r="N570" s="106"/>
      <c r="O570" s="106"/>
      <c r="P570" s="106"/>
      <c r="Q570" s="106"/>
      <c r="R570" s="107"/>
      <c r="S570" s="107"/>
      <c r="T570" s="106"/>
      <c r="U570" s="106"/>
      <c r="V570" s="108">
        <f t="shared" si="24"/>
        <v>0</v>
      </c>
      <c r="W570" s="103">
        <f t="shared" si="25"/>
        <v>0</v>
      </c>
      <c r="X570" s="36" t="str">
        <f t="shared" si="26"/>
        <v>OK</v>
      </c>
    </row>
    <row r="571" spans="1:24" ht="18" customHeight="1">
      <c r="A571" s="6"/>
      <c r="B571" s="102">
        <f>SUMIF(Atividade_Pessoal_Auxílio!$A:$A,'Programa de Metas 2021-2024'!$A571,Atividade_Pessoal_Auxílio!$G:$G)+SUMIF(Projeto!$A:$A,'Programa de Metas 2021-2024'!$A571,Projeto!$G:$G)</f>
        <v>0</v>
      </c>
      <c r="C571" s="106"/>
      <c r="D571" s="106"/>
      <c r="E571" s="106"/>
      <c r="F571" s="106"/>
      <c r="G571" s="106"/>
      <c r="H571" s="106"/>
      <c r="I571" s="106"/>
      <c r="J571" s="106"/>
      <c r="K571" s="106"/>
      <c r="L571" s="106"/>
      <c r="M571" s="106"/>
      <c r="N571" s="106"/>
      <c r="O571" s="106"/>
      <c r="P571" s="106"/>
      <c r="Q571" s="106"/>
      <c r="R571" s="107"/>
      <c r="S571" s="107"/>
      <c r="T571" s="106"/>
      <c r="U571" s="106"/>
      <c r="V571" s="108">
        <f t="shared" si="24"/>
        <v>0</v>
      </c>
      <c r="W571" s="103">
        <f t="shared" si="25"/>
        <v>0</v>
      </c>
      <c r="X571" s="36" t="str">
        <f t="shared" si="26"/>
        <v>OK</v>
      </c>
    </row>
    <row r="572" spans="1:24" ht="18" customHeight="1">
      <c r="A572" s="6"/>
      <c r="B572" s="102">
        <f>SUMIF(Atividade_Pessoal_Auxílio!$A:$A,'Programa de Metas 2021-2024'!$A572,Atividade_Pessoal_Auxílio!$G:$G)+SUMIF(Projeto!$A:$A,'Programa de Metas 2021-2024'!$A572,Projeto!$G:$G)</f>
        <v>0</v>
      </c>
      <c r="C572" s="106"/>
      <c r="D572" s="106"/>
      <c r="E572" s="106"/>
      <c r="F572" s="106"/>
      <c r="G572" s="106"/>
      <c r="H572" s="106"/>
      <c r="I572" s="106"/>
      <c r="J572" s="106"/>
      <c r="K572" s="106"/>
      <c r="L572" s="106"/>
      <c r="M572" s="106"/>
      <c r="N572" s="106"/>
      <c r="O572" s="106"/>
      <c r="P572" s="106"/>
      <c r="Q572" s="106"/>
      <c r="R572" s="107"/>
      <c r="S572" s="107"/>
      <c r="T572" s="106"/>
      <c r="U572" s="106"/>
      <c r="V572" s="108">
        <f t="shared" si="24"/>
        <v>0</v>
      </c>
      <c r="W572" s="103">
        <f t="shared" si="25"/>
        <v>0</v>
      </c>
      <c r="X572" s="36" t="str">
        <f t="shared" si="26"/>
        <v>OK</v>
      </c>
    </row>
    <row r="573" spans="1:24" ht="18" customHeight="1">
      <c r="A573" s="6"/>
      <c r="B573" s="102">
        <f>SUMIF(Atividade_Pessoal_Auxílio!$A:$A,'Programa de Metas 2021-2024'!$A573,Atividade_Pessoal_Auxílio!$G:$G)+SUMIF(Projeto!$A:$A,'Programa de Metas 2021-2024'!$A573,Projeto!$G:$G)</f>
        <v>0</v>
      </c>
      <c r="C573" s="106"/>
      <c r="D573" s="106"/>
      <c r="E573" s="106"/>
      <c r="F573" s="106"/>
      <c r="G573" s="106"/>
      <c r="H573" s="106"/>
      <c r="I573" s="106"/>
      <c r="J573" s="106"/>
      <c r="K573" s="106"/>
      <c r="L573" s="106"/>
      <c r="M573" s="106"/>
      <c r="N573" s="106"/>
      <c r="O573" s="106"/>
      <c r="P573" s="106"/>
      <c r="Q573" s="106"/>
      <c r="R573" s="107"/>
      <c r="S573" s="107"/>
      <c r="T573" s="106"/>
      <c r="U573" s="106"/>
      <c r="V573" s="108">
        <f t="shared" si="24"/>
        <v>0</v>
      </c>
      <c r="W573" s="103">
        <f t="shared" si="25"/>
        <v>0</v>
      </c>
      <c r="X573" s="36" t="str">
        <f t="shared" si="26"/>
        <v>OK</v>
      </c>
    </row>
    <row r="574" spans="1:24" ht="18" customHeight="1">
      <c r="A574" s="6"/>
      <c r="B574" s="102">
        <f>SUMIF(Atividade_Pessoal_Auxílio!$A:$A,'Programa de Metas 2021-2024'!$A574,Atividade_Pessoal_Auxílio!$G:$G)+SUMIF(Projeto!$A:$A,'Programa de Metas 2021-2024'!$A574,Projeto!$G:$G)</f>
        <v>0</v>
      </c>
      <c r="C574" s="106"/>
      <c r="D574" s="106"/>
      <c r="E574" s="106"/>
      <c r="F574" s="106"/>
      <c r="G574" s="106"/>
      <c r="H574" s="106"/>
      <c r="I574" s="106"/>
      <c r="J574" s="106"/>
      <c r="K574" s="106"/>
      <c r="L574" s="106"/>
      <c r="M574" s="106"/>
      <c r="N574" s="106"/>
      <c r="O574" s="106"/>
      <c r="P574" s="106"/>
      <c r="Q574" s="106"/>
      <c r="R574" s="107"/>
      <c r="S574" s="107"/>
      <c r="T574" s="106"/>
      <c r="U574" s="106"/>
      <c r="V574" s="108">
        <f t="shared" si="24"/>
        <v>0</v>
      </c>
      <c r="W574" s="103">
        <f t="shared" si="25"/>
        <v>0</v>
      </c>
      <c r="X574" s="36" t="str">
        <f t="shared" si="26"/>
        <v>OK</v>
      </c>
    </row>
    <row r="575" spans="1:24" ht="18" customHeight="1">
      <c r="A575" s="6"/>
      <c r="B575" s="102">
        <f>SUMIF(Atividade_Pessoal_Auxílio!$A:$A,'Programa de Metas 2021-2024'!$A575,Atividade_Pessoal_Auxílio!$G:$G)+SUMIF(Projeto!$A:$A,'Programa de Metas 2021-2024'!$A575,Projeto!$G:$G)</f>
        <v>0</v>
      </c>
      <c r="C575" s="106"/>
      <c r="D575" s="106"/>
      <c r="E575" s="106"/>
      <c r="F575" s="106"/>
      <c r="G575" s="106"/>
      <c r="H575" s="106"/>
      <c r="I575" s="106"/>
      <c r="J575" s="106"/>
      <c r="K575" s="106"/>
      <c r="L575" s="106"/>
      <c r="M575" s="106"/>
      <c r="N575" s="106"/>
      <c r="O575" s="106"/>
      <c r="P575" s="106"/>
      <c r="Q575" s="106"/>
      <c r="R575" s="107"/>
      <c r="S575" s="107"/>
      <c r="T575" s="106"/>
      <c r="U575" s="106"/>
      <c r="V575" s="108">
        <f t="shared" si="24"/>
        <v>0</v>
      </c>
      <c r="W575" s="103">
        <f t="shared" si="25"/>
        <v>0</v>
      </c>
      <c r="X575" s="36" t="str">
        <f t="shared" si="26"/>
        <v>OK</v>
      </c>
    </row>
    <row r="576" spans="1:24" ht="18" customHeight="1">
      <c r="A576" s="6"/>
      <c r="B576" s="102">
        <f>SUMIF(Atividade_Pessoal_Auxílio!$A:$A,'Programa de Metas 2021-2024'!$A576,Atividade_Pessoal_Auxílio!$G:$G)+SUMIF(Projeto!$A:$A,'Programa de Metas 2021-2024'!$A576,Projeto!$G:$G)</f>
        <v>0</v>
      </c>
      <c r="C576" s="106"/>
      <c r="D576" s="106"/>
      <c r="E576" s="106"/>
      <c r="F576" s="106"/>
      <c r="G576" s="106"/>
      <c r="H576" s="106"/>
      <c r="I576" s="106"/>
      <c r="J576" s="106"/>
      <c r="K576" s="106"/>
      <c r="L576" s="106"/>
      <c r="M576" s="106"/>
      <c r="N576" s="106"/>
      <c r="O576" s="106"/>
      <c r="P576" s="106"/>
      <c r="Q576" s="106"/>
      <c r="R576" s="107"/>
      <c r="S576" s="107"/>
      <c r="T576" s="106"/>
      <c r="U576" s="106"/>
      <c r="V576" s="108">
        <f t="shared" si="24"/>
        <v>0</v>
      </c>
      <c r="W576" s="103">
        <f t="shared" si="25"/>
        <v>0</v>
      </c>
      <c r="X576" s="36" t="str">
        <f t="shared" si="26"/>
        <v>OK</v>
      </c>
    </row>
    <row r="577" spans="1:24" ht="18" customHeight="1">
      <c r="A577" s="6"/>
      <c r="B577" s="102">
        <f>SUMIF(Atividade_Pessoal_Auxílio!$A:$A,'Programa de Metas 2021-2024'!$A577,Atividade_Pessoal_Auxílio!$G:$G)+SUMIF(Projeto!$A:$A,'Programa de Metas 2021-2024'!$A577,Projeto!$G:$G)</f>
        <v>0</v>
      </c>
      <c r="C577" s="106"/>
      <c r="D577" s="106"/>
      <c r="E577" s="106"/>
      <c r="F577" s="106"/>
      <c r="G577" s="106"/>
      <c r="H577" s="106"/>
      <c r="I577" s="106"/>
      <c r="J577" s="106"/>
      <c r="K577" s="106"/>
      <c r="L577" s="106"/>
      <c r="M577" s="106"/>
      <c r="N577" s="106"/>
      <c r="O577" s="106"/>
      <c r="P577" s="106"/>
      <c r="Q577" s="106"/>
      <c r="R577" s="107"/>
      <c r="S577" s="107"/>
      <c r="T577" s="106"/>
      <c r="U577" s="106"/>
      <c r="V577" s="108">
        <f t="shared" si="24"/>
        <v>0</v>
      </c>
      <c r="W577" s="103">
        <f t="shared" si="25"/>
        <v>0</v>
      </c>
      <c r="X577" s="36" t="str">
        <f t="shared" si="26"/>
        <v>OK</v>
      </c>
    </row>
    <row r="578" spans="1:24" ht="18" customHeight="1">
      <c r="A578" s="6"/>
      <c r="B578" s="102">
        <f>SUMIF(Atividade_Pessoal_Auxílio!$A:$A,'Programa de Metas 2021-2024'!$A578,Atividade_Pessoal_Auxílio!$G:$G)+SUMIF(Projeto!$A:$A,'Programa de Metas 2021-2024'!$A578,Projeto!$G:$G)</f>
        <v>0</v>
      </c>
      <c r="C578" s="106"/>
      <c r="D578" s="106"/>
      <c r="E578" s="106"/>
      <c r="F578" s="106"/>
      <c r="G578" s="106"/>
      <c r="H578" s="106"/>
      <c r="I578" s="106"/>
      <c r="J578" s="106"/>
      <c r="K578" s="106"/>
      <c r="L578" s="106"/>
      <c r="M578" s="106"/>
      <c r="N578" s="106"/>
      <c r="O578" s="106"/>
      <c r="P578" s="106"/>
      <c r="Q578" s="106"/>
      <c r="R578" s="107"/>
      <c r="S578" s="107"/>
      <c r="T578" s="106"/>
      <c r="U578" s="106"/>
      <c r="V578" s="108">
        <f t="shared" si="24"/>
        <v>0</v>
      </c>
      <c r="W578" s="103">
        <f t="shared" si="25"/>
        <v>0</v>
      </c>
      <c r="X578" s="36" t="str">
        <f t="shared" si="26"/>
        <v>OK</v>
      </c>
    </row>
    <row r="579" spans="1:24" ht="18" customHeight="1">
      <c r="A579" s="6"/>
      <c r="B579" s="102">
        <f>SUMIF(Atividade_Pessoal_Auxílio!$A:$A,'Programa de Metas 2021-2024'!$A579,Atividade_Pessoal_Auxílio!$G:$G)+SUMIF(Projeto!$A:$A,'Programa de Metas 2021-2024'!$A579,Projeto!$G:$G)</f>
        <v>0</v>
      </c>
      <c r="C579" s="106"/>
      <c r="D579" s="106"/>
      <c r="E579" s="106"/>
      <c r="F579" s="106"/>
      <c r="G579" s="106"/>
      <c r="H579" s="106"/>
      <c r="I579" s="106"/>
      <c r="J579" s="106"/>
      <c r="K579" s="106"/>
      <c r="L579" s="106"/>
      <c r="M579" s="106"/>
      <c r="N579" s="106"/>
      <c r="O579" s="106"/>
      <c r="P579" s="106"/>
      <c r="Q579" s="106"/>
      <c r="R579" s="107"/>
      <c r="S579" s="107"/>
      <c r="T579" s="106"/>
      <c r="U579" s="106"/>
      <c r="V579" s="108">
        <f t="shared" si="24"/>
        <v>0</v>
      </c>
      <c r="W579" s="103">
        <f t="shared" si="25"/>
        <v>0</v>
      </c>
      <c r="X579" s="36" t="str">
        <f t="shared" si="26"/>
        <v>OK</v>
      </c>
    </row>
    <row r="580" spans="1:24" ht="18" customHeight="1">
      <c r="A580" s="6"/>
      <c r="B580" s="102">
        <f>SUMIF(Atividade_Pessoal_Auxílio!$A:$A,'Programa de Metas 2021-2024'!$A580,Atividade_Pessoal_Auxílio!$G:$G)+SUMIF(Projeto!$A:$A,'Programa de Metas 2021-2024'!$A580,Projeto!$G:$G)</f>
        <v>0</v>
      </c>
      <c r="C580" s="106"/>
      <c r="D580" s="106"/>
      <c r="E580" s="106"/>
      <c r="F580" s="106"/>
      <c r="G580" s="106"/>
      <c r="H580" s="106"/>
      <c r="I580" s="106"/>
      <c r="J580" s="106"/>
      <c r="K580" s="106"/>
      <c r="L580" s="106"/>
      <c r="M580" s="106"/>
      <c r="N580" s="106"/>
      <c r="O580" s="106"/>
      <c r="P580" s="106"/>
      <c r="Q580" s="106"/>
      <c r="R580" s="107"/>
      <c r="S580" s="107"/>
      <c r="T580" s="106"/>
      <c r="U580" s="106"/>
      <c r="V580" s="108">
        <f t="shared" si="24"/>
        <v>0</v>
      </c>
      <c r="W580" s="103">
        <f t="shared" si="25"/>
        <v>0</v>
      </c>
      <c r="X580" s="36" t="str">
        <f t="shared" si="26"/>
        <v>OK</v>
      </c>
    </row>
    <row r="581" spans="1:24" ht="18" customHeight="1">
      <c r="A581" s="6"/>
      <c r="B581" s="102">
        <f>SUMIF(Atividade_Pessoal_Auxílio!$A:$A,'Programa de Metas 2021-2024'!$A581,Atividade_Pessoal_Auxílio!$G:$G)+SUMIF(Projeto!$A:$A,'Programa de Metas 2021-2024'!$A581,Projeto!$G:$G)</f>
        <v>0</v>
      </c>
      <c r="C581" s="106"/>
      <c r="D581" s="106"/>
      <c r="E581" s="106"/>
      <c r="F581" s="106"/>
      <c r="G581" s="106"/>
      <c r="H581" s="106"/>
      <c r="I581" s="106"/>
      <c r="J581" s="106"/>
      <c r="K581" s="106"/>
      <c r="L581" s="106"/>
      <c r="M581" s="106"/>
      <c r="N581" s="106"/>
      <c r="O581" s="106"/>
      <c r="P581" s="106"/>
      <c r="Q581" s="106"/>
      <c r="R581" s="107"/>
      <c r="S581" s="107"/>
      <c r="T581" s="106"/>
      <c r="U581" s="106"/>
      <c r="V581" s="108">
        <f t="shared" ref="V581:V644" si="27">SUM(C581:U581)</f>
        <v>0</v>
      </c>
      <c r="W581" s="103">
        <f t="shared" ref="W581:W644" si="28">B581-V581</f>
        <v>0</v>
      </c>
      <c r="X581" s="36" t="str">
        <f t="shared" ref="X581:X644" si="29">IF(OR(B581&lt;&gt;SUM(V581,W581),W581&lt;0),"EQUILIBRAR","OK")</f>
        <v>OK</v>
      </c>
    </row>
    <row r="582" spans="1:24" ht="18" customHeight="1">
      <c r="A582" s="6"/>
      <c r="B582" s="102">
        <f>SUMIF(Atividade_Pessoal_Auxílio!$A:$A,'Programa de Metas 2021-2024'!$A582,Atividade_Pessoal_Auxílio!$G:$G)+SUMIF(Projeto!$A:$A,'Programa de Metas 2021-2024'!$A582,Projeto!$G:$G)</f>
        <v>0</v>
      </c>
      <c r="C582" s="106"/>
      <c r="D582" s="106"/>
      <c r="E582" s="106"/>
      <c r="F582" s="106"/>
      <c r="G582" s="106"/>
      <c r="H582" s="106"/>
      <c r="I582" s="106"/>
      <c r="J582" s="106"/>
      <c r="K582" s="106"/>
      <c r="L582" s="106"/>
      <c r="M582" s="106"/>
      <c r="N582" s="106"/>
      <c r="O582" s="106"/>
      <c r="P582" s="106"/>
      <c r="Q582" s="106"/>
      <c r="R582" s="107"/>
      <c r="S582" s="107"/>
      <c r="T582" s="106"/>
      <c r="U582" s="106"/>
      <c r="V582" s="108">
        <f t="shared" si="27"/>
        <v>0</v>
      </c>
      <c r="W582" s="103">
        <f t="shared" si="28"/>
        <v>0</v>
      </c>
      <c r="X582" s="36" t="str">
        <f t="shared" si="29"/>
        <v>OK</v>
      </c>
    </row>
    <row r="583" spans="1:24" ht="18" customHeight="1">
      <c r="A583" s="6"/>
      <c r="B583" s="102">
        <f>SUMIF(Atividade_Pessoal_Auxílio!$A:$A,'Programa de Metas 2021-2024'!$A583,Atividade_Pessoal_Auxílio!$G:$G)+SUMIF(Projeto!$A:$A,'Programa de Metas 2021-2024'!$A583,Projeto!$G:$G)</f>
        <v>0</v>
      </c>
      <c r="C583" s="106"/>
      <c r="D583" s="106"/>
      <c r="E583" s="106"/>
      <c r="F583" s="106"/>
      <c r="G583" s="106"/>
      <c r="H583" s="106"/>
      <c r="I583" s="106"/>
      <c r="J583" s="106"/>
      <c r="K583" s="106"/>
      <c r="L583" s="106"/>
      <c r="M583" s="106"/>
      <c r="N583" s="106"/>
      <c r="O583" s="106"/>
      <c r="P583" s="106"/>
      <c r="Q583" s="106"/>
      <c r="R583" s="107"/>
      <c r="S583" s="107"/>
      <c r="T583" s="106"/>
      <c r="U583" s="106"/>
      <c r="V583" s="108">
        <f t="shared" si="27"/>
        <v>0</v>
      </c>
      <c r="W583" s="103">
        <f t="shared" si="28"/>
        <v>0</v>
      </c>
      <c r="X583" s="36" t="str">
        <f t="shared" si="29"/>
        <v>OK</v>
      </c>
    </row>
    <row r="584" spans="1:24" ht="18" customHeight="1">
      <c r="A584" s="6"/>
      <c r="B584" s="102">
        <f>SUMIF(Atividade_Pessoal_Auxílio!$A:$A,'Programa de Metas 2021-2024'!$A584,Atividade_Pessoal_Auxílio!$G:$G)+SUMIF(Projeto!$A:$A,'Programa de Metas 2021-2024'!$A584,Projeto!$G:$G)</f>
        <v>0</v>
      </c>
      <c r="C584" s="106"/>
      <c r="D584" s="106"/>
      <c r="E584" s="106"/>
      <c r="F584" s="106"/>
      <c r="G584" s="106"/>
      <c r="H584" s="106"/>
      <c r="I584" s="106"/>
      <c r="J584" s="106"/>
      <c r="K584" s="106"/>
      <c r="L584" s="106"/>
      <c r="M584" s="106"/>
      <c r="N584" s="106"/>
      <c r="O584" s="106"/>
      <c r="P584" s="106"/>
      <c r="Q584" s="106"/>
      <c r="R584" s="107"/>
      <c r="S584" s="107"/>
      <c r="T584" s="106"/>
      <c r="U584" s="106"/>
      <c r="V584" s="108">
        <f t="shared" si="27"/>
        <v>0</v>
      </c>
      <c r="W584" s="103">
        <f t="shared" si="28"/>
        <v>0</v>
      </c>
      <c r="X584" s="36" t="str">
        <f t="shared" si="29"/>
        <v>OK</v>
      </c>
    </row>
    <row r="585" spans="1:24" ht="18" customHeight="1">
      <c r="A585" s="6"/>
      <c r="B585" s="102">
        <f>SUMIF(Atividade_Pessoal_Auxílio!$A:$A,'Programa de Metas 2021-2024'!$A585,Atividade_Pessoal_Auxílio!$G:$G)+SUMIF(Projeto!$A:$A,'Programa de Metas 2021-2024'!$A585,Projeto!$G:$G)</f>
        <v>0</v>
      </c>
      <c r="C585" s="106"/>
      <c r="D585" s="106"/>
      <c r="E585" s="106"/>
      <c r="F585" s="106"/>
      <c r="G585" s="106"/>
      <c r="H585" s="106"/>
      <c r="I585" s="106"/>
      <c r="J585" s="106"/>
      <c r="K585" s="106"/>
      <c r="L585" s="106"/>
      <c r="M585" s="106"/>
      <c r="N585" s="106"/>
      <c r="O585" s="106"/>
      <c r="P585" s="106"/>
      <c r="Q585" s="106"/>
      <c r="R585" s="107"/>
      <c r="S585" s="107"/>
      <c r="T585" s="106"/>
      <c r="U585" s="106"/>
      <c r="V585" s="108">
        <f t="shared" si="27"/>
        <v>0</v>
      </c>
      <c r="W585" s="103">
        <f t="shared" si="28"/>
        <v>0</v>
      </c>
      <c r="X585" s="36" t="str">
        <f t="shared" si="29"/>
        <v>OK</v>
      </c>
    </row>
    <row r="586" spans="1:24" ht="18" customHeight="1">
      <c r="A586" s="6"/>
      <c r="B586" s="102">
        <f>SUMIF(Atividade_Pessoal_Auxílio!$A:$A,'Programa de Metas 2021-2024'!$A586,Atividade_Pessoal_Auxílio!$G:$G)+SUMIF(Projeto!$A:$A,'Programa de Metas 2021-2024'!$A586,Projeto!$G:$G)</f>
        <v>0</v>
      </c>
      <c r="C586" s="106"/>
      <c r="D586" s="106"/>
      <c r="E586" s="106"/>
      <c r="F586" s="106"/>
      <c r="G586" s="106"/>
      <c r="H586" s="106"/>
      <c r="I586" s="106"/>
      <c r="J586" s="106"/>
      <c r="K586" s="106"/>
      <c r="L586" s="106"/>
      <c r="M586" s="106"/>
      <c r="N586" s="106"/>
      <c r="O586" s="106"/>
      <c r="P586" s="106"/>
      <c r="Q586" s="106"/>
      <c r="R586" s="107"/>
      <c r="S586" s="107"/>
      <c r="T586" s="106"/>
      <c r="U586" s="106"/>
      <c r="V586" s="108">
        <f t="shared" si="27"/>
        <v>0</v>
      </c>
      <c r="W586" s="103">
        <f t="shared" si="28"/>
        <v>0</v>
      </c>
      <c r="X586" s="36" t="str">
        <f t="shared" si="29"/>
        <v>OK</v>
      </c>
    </row>
    <row r="587" spans="1:24" ht="18" customHeight="1">
      <c r="A587" s="6"/>
      <c r="B587" s="102">
        <f>SUMIF(Atividade_Pessoal_Auxílio!$A:$A,'Programa de Metas 2021-2024'!$A587,Atividade_Pessoal_Auxílio!$G:$G)+SUMIF(Projeto!$A:$A,'Programa de Metas 2021-2024'!$A587,Projeto!$G:$G)</f>
        <v>0</v>
      </c>
      <c r="C587" s="106"/>
      <c r="D587" s="106"/>
      <c r="E587" s="106"/>
      <c r="F587" s="106"/>
      <c r="G587" s="106"/>
      <c r="H587" s="106"/>
      <c r="I587" s="106"/>
      <c r="J587" s="106"/>
      <c r="K587" s="106"/>
      <c r="L587" s="106"/>
      <c r="M587" s="106"/>
      <c r="N587" s="106"/>
      <c r="O587" s="106"/>
      <c r="P587" s="106"/>
      <c r="Q587" s="106"/>
      <c r="R587" s="107"/>
      <c r="S587" s="107"/>
      <c r="T587" s="106"/>
      <c r="U587" s="106"/>
      <c r="V587" s="108">
        <f t="shared" si="27"/>
        <v>0</v>
      </c>
      <c r="W587" s="103">
        <f t="shared" si="28"/>
        <v>0</v>
      </c>
      <c r="X587" s="36" t="str">
        <f t="shared" si="29"/>
        <v>OK</v>
      </c>
    </row>
    <row r="588" spans="1:24" ht="18" customHeight="1">
      <c r="A588" s="6"/>
      <c r="B588" s="102">
        <f>SUMIF(Atividade_Pessoal_Auxílio!$A:$A,'Programa de Metas 2021-2024'!$A588,Atividade_Pessoal_Auxílio!$G:$G)+SUMIF(Projeto!$A:$A,'Programa de Metas 2021-2024'!$A588,Projeto!$G:$G)</f>
        <v>0</v>
      </c>
      <c r="C588" s="106"/>
      <c r="D588" s="106"/>
      <c r="E588" s="106"/>
      <c r="F588" s="106"/>
      <c r="G588" s="106"/>
      <c r="H588" s="106"/>
      <c r="I588" s="106"/>
      <c r="J588" s="106"/>
      <c r="K588" s="106"/>
      <c r="L588" s="106"/>
      <c r="M588" s="106"/>
      <c r="N588" s="106"/>
      <c r="O588" s="106"/>
      <c r="P588" s="106"/>
      <c r="Q588" s="106"/>
      <c r="R588" s="107"/>
      <c r="S588" s="107"/>
      <c r="T588" s="106"/>
      <c r="U588" s="106"/>
      <c r="V588" s="108">
        <f t="shared" si="27"/>
        <v>0</v>
      </c>
      <c r="W588" s="103">
        <f t="shared" si="28"/>
        <v>0</v>
      </c>
      <c r="X588" s="36" t="str">
        <f t="shared" si="29"/>
        <v>OK</v>
      </c>
    </row>
    <row r="589" spans="1:24" ht="18" customHeight="1">
      <c r="A589" s="6"/>
      <c r="B589" s="102">
        <f>SUMIF(Atividade_Pessoal_Auxílio!$A:$A,'Programa de Metas 2021-2024'!$A589,Atividade_Pessoal_Auxílio!$G:$G)+SUMIF(Projeto!$A:$A,'Programa de Metas 2021-2024'!$A589,Projeto!$G:$G)</f>
        <v>0</v>
      </c>
      <c r="C589" s="106"/>
      <c r="D589" s="106"/>
      <c r="E589" s="106"/>
      <c r="F589" s="106"/>
      <c r="G589" s="106"/>
      <c r="H589" s="106"/>
      <c r="I589" s="106"/>
      <c r="J589" s="106"/>
      <c r="K589" s="106"/>
      <c r="L589" s="106"/>
      <c r="M589" s="106"/>
      <c r="N589" s="106"/>
      <c r="O589" s="106"/>
      <c r="P589" s="106"/>
      <c r="Q589" s="106"/>
      <c r="R589" s="107"/>
      <c r="S589" s="107"/>
      <c r="T589" s="106"/>
      <c r="U589" s="106"/>
      <c r="V589" s="108">
        <f t="shared" si="27"/>
        <v>0</v>
      </c>
      <c r="W589" s="103">
        <f t="shared" si="28"/>
        <v>0</v>
      </c>
      <c r="X589" s="36" t="str">
        <f t="shared" si="29"/>
        <v>OK</v>
      </c>
    </row>
    <row r="590" spans="1:24" ht="18" customHeight="1">
      <c r="A590" s="6"/>
      <c r="B590" s="102">
        <f>SUMIF(Atividade_Pessoal_Auxílio!$A:$A,'Programa de Metas 2021-2024'!$A590,Atividade_Pessoal_Auxílio!$G:$G)+SUMIF(Projeto!$A:$A,'Programa de Metas 2021-2024'!$A590,Projeto!$G:$G)</f>
        <v>0</v>
      </c>
      <c r="C590" s="106"/>
      <c r="D590" s="106"/>
      <c r="E590" s="106"/>
      <c r="F590" s="106"/>
      <c r="G590" s="106"/>
      <c r="H590" s="106"/>
      <c r="I590" s="106"/>
      <c r="J590" s="106"/>
      <c r="K590" s="106"/>
      <c r="L590" s="106"/>
      <c r="M590" s="106"/>
      <c r="N590" s="106"/>
      <c r="O590" s="106"/>
      <c r="P590" s="106"/>
      <c r="Q590" s="106"/>
      <c r="R590" s="107"/>
      <c r="S590" s="107"/>
      <c r="T590" s="106"/>
      <c r="U590" s="106"/>
      <c r="V590" s="108">
        <f t="shared" si="27"/>
        <v>0</v>
      </c>
      <c r="W590" s="103">
        <f t="shared" si="28"/>
        <v>0</v>
      </c>
      <c r="X590" s="36" t="str">
        <f t="shared" si="29"/>
        <v>OK</v>
      </c>
    </row>
    <row r="591" spans="1:24" ht="18" customHeight="1">
      <c r="A591" s="6"/>
      <c r="B591" s="102">
        <f>SUMIF(Atividade_Pessoal_Auxílio!$A:$A,'Programa de Metas 2021-2024'!$A591,Atividade_Pessoal_Auxílio!$G:$G)+SUMIF(Projeto!$A:$A,'Programa de Metas 2021-2024'!$A591,Projeto!$G:$G)</f>
        <v>0</v>
      </c>
      <c r="C591" s="106"/>
      <c r="D591" s="106"/>
      <c r="E591" s="106"/>
      <c r="F591" s="106"/>
      <c r="G591" s="106"/>
      <c r="H591" s="106"/>
      <c r="I591" s="106"/>
      <c r="J591" s="106"/>
      <c r="K591" s="106"/>
      <c r="L591" s="106"/>
      <c r="M591" s="106"/>
      <c r="N591" s="106"/>
      <c r="O591" s="106"/>
      <c r="P591" s="106"/>
      <c r="Q591" s="106"/>
      <c r="R591" s="107"/>
      <c r="S591" s="107"/>
      <c r="T591" s="106"/>
      <c r="U591" s="106"/>
      <c r="V591" s="108">
        <f t="shared" si="27"/>
        <v>0</v>
      </c>
      <c r="W591" s="103">
        <f t="shared" si="28"/>
        <v>0</v>
      </c>
      <c r="X591" s="36" t="str">
        <f t="shared" si="29"/>
        <v>OK</v>
      </c>
    </row>
    <row r="592" spans="1:24" ht="18" customHeight="1">
      <c r="A592" s="6"/>
      <c r="B592" s="102">
        <f>SUMIF(Atividade_Pessoal_Auxílio!$A:$A,'Programa de Metas 2021-2024'!$A592,Atividade_Pessoal_Auxílio!$G:$G)+SUMIF(Projeto!$A:$A,'Programa de Metas 2021-2024'!$A592,Projeto!$G:$G)</f>
        <v>0</v>
      </c>
      <c r="C592" s="106"/>
      <c r="D592" s="106"/>
      <c r="E592" s="106"/>
      <c r="F592" s="106"/>
      <c r="G592" s="106"/>
      <c r="H592" s="106"/>
      <c r="I592" s="106"/>
      <c r="J592" s="106"/>
      <c r="K592" s="106"/>
      <c r="L592" s="106"/>
      <c r="M592" s="106"/>
      <c r="N592" s="106"/>
      <c r="O592" s="106"/>
      <c r="P592" s="106"/>
      <c r="Q592" s="106"/>
      <c r="R592" s="107"/>
      <c r="S592" s="107"/>
      <c r="T592" s="106"/>
      <c r="U592" s="106"/>
      <c r="V592" s="108">
        <f t="shared" si="27"/>
        <v>0</v>
      </c>
      <c r="W592" s="103">
        <f t="shared" si="28"/>
        <v>0</v>
      </c>
      <c r="X592" s="36" t="str">
        <f t="shared" si="29"/>
        <v>OK</v>
      </c>
    </row>
    <row r="593" spans="1:24" ht="18" customHeight="1">
      <c r="A593" s="6"/>
      <c r="B593" s="102">
        <f>SUMIF(Atividade_Pessoal_Auxílio!$A:$A,'Programa de Metas 2021-2024'!$A593,Atividade_Pessoal_Auxílio!$G:$G)+SUMIF(Projeto!$A:$A,'Programa de Metas 2021-2024'!$A593,Projeto!$G:$G)</f>
        <v>0</v>
      </c>
      <c r="C593" s="106"/>
      <c r="D593" s="106"/>
      <c r="E593" s="106"/>
      <c r="F593" s="106"/>
      <c r="G593" s="106"/>
      <c r="H593" s="106"/>
      <c r="I593" s="106"/>
      <c r="J593" s="106"/>
      <c r="K593" s="106"/>
      <c r="L593" s="106"/>
      <c r="M593" s="106"/>
      <c r="N593" s="106"/>
      <c r="O593" s="106"/>
      <c r="P593" s="106"/>
      <c r="Q593" s="106"/>
      <c r="R593" s="107"/>
      <c r="S593" s="107"/>
      <c r="T593" s="106"/>
      <c r="U593" s="106"/>
      <c r="V593" s="108">
        <f t="shared" si="27"/>
        <v>0</v>
      </c>
      <c r="W593" s="103">
        <f t="shared" si="28"/>
        <v>0</v>
      </c>
      <c r="X593" s="36" t="str">
        <f t="shared" si="29"/>
        <v>OK</v>
      </c>
    </row>
    <row r="594" spans="1:24" ht="18" customHeight="1">
      <c r="A594" s="6"/>
      <c r="B594" s="102">
        <f>SUMIF(Atividade_Pessoal_Auxílio!$A:$A,'Programa de Metas 2021-2024'!$A594,Atividade_Pessoal_Auxílio!$G:$G)+SUMIF(Projeto!$A:$A,'Programa de Metas 2021-2024'!$A594,Projeto!$G:$G)</f>
        <v>0</v>
      </c>
      <c r="C594" s="106"/>
      <c r="D594" s="106"/>
      <c r="E594" s="106"/>
      <c r="F594" s="106"/>
      <c r="G594" s="106"/>
      <c r="H594" s="106"/>
      <c r="I594" s="106"/>
      <c r="J594" s="106"/>
      <c r="K594" s="106"/>
      <c r="L594" s="106"/>
      <c r="M594" s="106"/>
      <c r="N594" s="106"/>
      <c r="O594" s="106"/>
      <c r="P594" s="106"/>
      <c r="Q594" s="106"/>
      <c r="R594" s="107"/>
      <c r="S594" s="107"/>
      <c r="T594" s="106"/>
      <c r="U594" s="106"/>
      <c r="V594" s="108">
        <f t="shared" si="27"/>
        <v>0</v>
      </c>
      <c r="W594" s="103">
        <f t="shared" si="28"/>
        <v>0</v>
      </c>
      <c r="X594" s="36" t="str">
        <f t="shared" si="29"/>
        <v>OK</v>
      </c>
    </row>
    <row r="595" spans="1:24" ht="18" customHeight="1">
      <c r="A595" s="6"/>
      <c r="B595" s="102">
        <f>SUMIF(Atividade_Pessoal_Auxílio!$A:$A,'Programa de Metas 2021-2024'!$A595,Atividade_Pessoal_Auxílio!$G:$G)+SUMIF(Projeto!$A:$A,'Programa de Metas 2021-2024'!$A595,Projeto!$G:$G)</f>
        <v>0</v>
      </c>
      <c r="C595" s="106"/>
      <c r="D595" s="106"/>
      <c r="E595" s="106"/>
      <c r="F595" s="106"/>
      <c r="G595" s="106"/>
      <c r="H595" s="106"/>
      <c r="I595" s="106"/>
      <c r="J595" s="106"/>
      <c r="K595" s="106"/>
      <c r="L595" s="106"/>
      <c r="M595" s="106"/>
      <c r="N595" s="106"/>
      <c r="O595" s="106"/>
      <c r="P595" s="106"/>
      <c r="Q595" s="106"/>
      <c r="R595" s="107"/>
      <c r="S595" s="107"/>
      <c r="T595" s="106"/>
      <c r="U595" s="106"/>
      <c r="V595" s="108">
        <f t="shared" si="27"/>
        <v>0</v>
      </c>
      <c r="W595" s="103">
        <f t="shared" si="28"/>
        <v>0</v>
      </c>
      <c r="X595" s="36" t="str">
        <f t="shared" si="29"/>
        <v>OK</v>
      </c>
    </row>
    <row r="596" spans="1:24" ht="18" customHeight="1">
      <c r="A596" s="6"/>
      <c r="B596" s="102">
        <f>SUMIF(Atividade_Pessoal_Auxílio!$A:$A,'Programa de Metas 2021-2024'!$A596,Atividade_Pessoal_Auxílio!$G:$G)+SUMIF(Projeto!$A:$A,'Programa de Metas 2021-2024'!$A596,Projeto!$G:$G)</f>
        <v>0</v>
      </c>
      <c r="C596" s="106"/>
      <c r="D596" s="106"/>
      <c r="E596" s="106"/>
      <c r="F596" s="106"/>
      <c r="G596" s="106"/>
      <c r="H596" s="106"/>
      <c r="I596" s="106"/>
      <c r="J596" s="106"/>
      <c r="K596" s="106"/>
      <c r="L596" s="106"/>
      <c r="M596" s="106"/>
      <c r="N596" s="106"/>
      <c r="O596" s="106"/>
      <c r="P596" s="106"/>
      <c r="Q596" s="106"/>
      <c r="R596" s="107"/>
      <c r="S596" s="107"/>
      <c r="T596" s="106"/>
      <c r="U596" s="106"/>
      <c r="V596" s="108">
        <f t="shared" si="27"/>
        <v>0</v>
      </c>
      <c r="W596" s="103">
        <f t="shared" si="28"/>
        <v>0</v>
      </c>
      <c r="X596" s="36" t="str">
        <f t="shared" si="29"/>
        <v>OK</v>
      </c>
    </row>
    <row r="597" spans="1:24" ht="18" customHeight="1">
      <c r="A597" s="6"/>
      <c r="B597" s="102">
        <f>SUMIF(Atividade_Pessoal_Auxílio!$A:$A,'Programa de Metas 2021-2024'!$A597,Atividade_Pessoal_Auxílio!$G:$G)+SUMIF(Projeto!$A:$A,'Programa de Metas 2021-2024'!$A597,Projeto!$G:$G)</f>
        <v>0</v>
      </c>
      <c r="C597" s="106"/>
      <c r="D597" s="106"/>
      <c r="E597" s="106"/>
      <c r="F597" s="106"/>
      <c r="G597" s="106"/>
      <c r="H597" s="106"/>
      <c r="I597" s="106"/>
      <c r="J597" s="106"/>
      <c r="K597" s="106"/>
      <c r="L597" s="106"/>
      <c r="M597" s="106"/>
      <c r="N597" s="106"/>
      <c r="O597" s="106"/>
      <c r="P597" s="106"/>
      <c r="Q597" s="106"/>
      <c r="R597" s="107"/>
      <c r="S597" s="107"/>
      <c r="T597" s="106"/>
      <c r="U597" s="106"/>
      <c r="V597" s="108">
        <f t="shared" si="27"/>
        <v>0</v>
      </c>
      <c r="W597" s="103">
        <f t="shared" si="28"/>
        <v>0</v>
      </c>
      <c r="X597" s="36" t="str">
        <f t="shared" si="29"/>
        <v>OK</v>
      </c>
    </row>
    <row r="598" spans="1:24" ht="18" customHeight="1">
      <c r="A598" s="6"/>
      <c r="B598" s="102">
        <f>SUMIF(Atividade_Pessoal_Auxílio!$A:$A,'Programa de Metas 2021-2024'!$A598,Atividade_Pessoal_Auxílio!$G:$G)+SUMIF(Projeto!$A:$A,'Programa de Metas 2021-2024'!$A598,Projeto!$G:$G)</f>
        <v>0</v>
      </c>
      <c r="C598" s="106"/>
      <c r="D598" s="106"/>
      <c r="E598" s="106"/>
      <c r="F598" s="106"/>
      <c r="G598" s="106"/>
      <c r="H598" s="106"/>
      <c r="I598" s="106"/>
      <c r="J598" s="106"/>
      <c r="K598" s="106"/>
      <c r="L598" s="106"/>
      <c r="M598" s="106"/>
      <c r="N598" s="106"/>
      <c r="O598" s="106"/>
      <c r="P598" s="106"/>
      <c r="Q598" s="106"/>
      <c r="R598" s="107"/>
      <c r="S598" s="107"/>
      <c r="T598" s="106"/>
      <c r="U598" s="106"/>
      <c r="V598" s="108">
        <f t="shared" si="27"/>
        <v>0</v>
      </c>
      <c r="W598" s="103">
        <f t="shared" si="28"/>
        <v>0</v>
      </c>
      <c r="X598" s="36" t="str">
        <f t="shared" si="29"/>
        <v>OK</v>
      </c>
    </row>
    <row r="599" spans="1:24" ht="18" customHeight="1">
      <c r="A599" s="6"/>
      <c r="B599" s="102">
        <f>SUMIF(Atividade_Pessoal_Auxílio!$A:$A,'Programa de Metas 2021-2024'!$A599,Atividade_Pessoal_Auxílio!$G:$G)+SUMIF(Projeto!$A:$A,'Programa de Metas 2021-2024'!$A599,Projeto!$G:$G)</f>
        <v>0</v>
      </c>
      <c r="C599" s="106"/>
      <c r="D599" s="106"/>
      <c r="E599" s="106"/>
      <c r="F599" s="106"/>
      <c r="G599" s="106"/>
      <c r="H599" s="106"/>
      <c r="I599" s="106"/>
      <c r="J599" s="106"/>
      <c r="K599" s="106"/>
      <c r="L599" s="106"/>
      <c r="M599" s="106"/>
      <c r="N599" s="106"/>
      <c r="O599" s="106"/>
      <c r="P599" s="106"/>
      <c r="Q599" s="106"/>
      <c r="R599" s="107"/>
      <c r="S599" s="107"/>
      <c r="T599" s="106"/>
      <c r="U599" s="106"/>
      <c r="V599" s="108">
        <f t="shared" si="27"/>
        <v>0</v>
      </c>
      <c r="W599" s="103">
        <f t="shared" si="28"/>
        <v>0</v>
      </c>
      <c r="X599" s="36" t="str">
        <f t="shared" si="29"/>
        <v>OK</v>
      </c>
    </row>
    <row r="600" spans="1:24" ht="18" customHeight="1">
      <c r="A600" s="6"/>
      <c r="B600" s="102">
        <f>SUMIF(Atividade_Pessoal_Auxílio!$A:$A,'Programa de Metas 2021-2024'!$A600,Atividade_Pessoal_Auxílio!$G:$G)+SUMIF(Projeto!$A:$A,'Programa de Metas 2021-2024'!$A600,Projeto!$G:$G)</f>
        <v>0</v>
      </c>
      <c r="C600" s="106"/>
      <c r="D600" s="106"/>
      <c r="E600" s="106"/>
      <c r="F600" s="106"/>
      <c r="G600" s="106"/>
      <c r="H600" s="106"/>
      <c r="I600" s="106"/>
      <c r="J600" s="106"/>
      <c r="K600" s="106"/>
      <c r="L600" s="106"/>
      <c r="M600" s="106"/>
      <c r="N600" s="106"/>
      <c r="O600" s="106"/>
      <c r="P600" s="106"/>
      <c r="Q600" s="106"/>
      <c r="R600" s="107"/>
      <c r="S600" s="107"/>
      <c r="T600" s="106"/>
      <c r="U600" s="106"/>
      <c r="V600" s="108">
        <f t="shared" si="27"/>
        <v>0</v>
      </c>
      <c r="W600" s="103">
        <f t="shared" si="28"/>
        <v>0</v>
      </c>
      <c r="X600" s="36" t="str">
        <f t="shared" si="29"/>
        <v>OK</v>
      </c>
    </row>
    <row r="601" spans="1:24" ht="18" customHeight="1">
      <c r="A601" s="6"/>
      <c r="B601" s="102">
        <f>SUMIF(Atividade_Pessoal_Auxílio!$A:$A,'Programa de Metas 2021-2024'!$A601,Atividade_Pessoal_Auxílio!$G:$G)+SUMIF(Projeto!$A:$A,'Programa de Metas 2021-2024'!$A601,Projeto!$G:$G)</f>
        <v>0</v>
      </c>
      <c r="C601" s="106"/>
      <c r="D601" s="106"/>
      <c r="E601" s="106"/>
      <c r="F601" s="106"/>
      <c r="G601" s="106"/>
      <c r="H601" s="106"/>
      <c r="I601" s="106"/>
      <c r="J601" s="106"/>
      <c r="K601" s="106"/>
      <c r="L601" s="106"/>
      <c r="M601" s="106"/>
      <c r="N601" s="106"/>
      <c r="O601" s="106"/>
      <c r="P601" s="106"/>
      <c r="Q601" s="106"/>
      <c r="R601" s="107"/>
      <c r="S601" s="107"/>
      <c r="T601" s="106"/>
      <c r="U601" s="106"/>
      <c r="V601" s="108">
        <f t="shared" si="27"/>
        <v>0</v>
      </c>
      <c r="W601" s="103">
        <f t="shared" si="28"/>
        <v>0</v>
      </c>
      <c r="X601" s="36" t="str">
        <f t="shared" si="29"/>
        <v>OK</v>
      </c>
    </row>
    <row r="602" spans="1:24" ht="18" customHeight="1">
      <c r="A602" s="6"/>
      <c r="B602" s="102">
        <f>SUMIF(Atividade_Pessoal_Auxílio!$A:$A,'Programa de Metas 2021-2024'!$A602,Atividade_Pessoal_Auxílio!$G:$G)+SUMIF(Projeto!$A:$A,'Programa de Metas 2021-2024'!$A602,Projeto!$G:$G)</f>
        <v>0</v>
      </c>
      <c r="C602" s="106"/>
      <c r="D602" s="106"/>
      <c r="E602" s="106"/>
      <c r="F602" s="106"/>
      <c r="G602" s="106"/>
      <c r="H602" s="106"/>
      <c r="I602" s="106"/>
      <c r="J602" s="106"/>
      <c r="K602" s="106"/>
      <c r="L602" s="106"/>
      <c r="M602" s="106"/>
      <c r="N602" s="106"/>
      <c r="O602" s="106"/>
      <c r="P602" s="106"/>
      <c r="Q602" s="106"/>
      <c r="R602" s="107"/>
      <c r="S602" s="107"/>
      <c r="T602" s="106"/>
      <c r="U602" s="106"/>
      <c r="V602" s="108">
        <f t="shared" si="27"/>
        <v>0</v>
      </c>
      <c r="W602" s="103">
        <f t="shared" si="28"/>
        <v>0</v>
      </c>
      <c r="X602" s="36" t="str">
        <f t="shared" si="29"/>
        <v>OK</v>
      </c>
    </row>
    <row r="603" spans="1:24" ht="18" customHeight="1">
      <c r="A603" s="6"/>
      <c r="B603" s="102">
        <f>SUMIF(Atividade_Pessoal_Auxílio!$A:$A,'Programa de Metas 2021-2024'!$A603,Atividade_Pessoal_Auxílio!$G:$G)+SUMIF(Projeto!$A:$A,'Programa de Metas 2021-2024'!$A603,Projeto!$G:$G)</f>
        <v>0</v>
      </c>
      <c r="C603" s="106"/>
      <c r="D603" s="106"/>
      <c r="E603" s="106"/>
      <c r="F603" s="106"/>
      <c r="G603" s="106"/>
      <c r="H603" s="106"/>
      <c r="I603" s="106"/>
      <c r="J603" s="106"/>
      <c r="K603" s="106"/>
      <c r="L603" s="106"/>
      <c r="M603" s="106"/>
      <c r="N603" s="106"/>
      <c r="O603" s="106"/>
      <c r="P603" s="106"/>
      <c r="Q603" s="106"/>
      <c r="R603" s="107"/>
      <c r="S603" s="107"/>
      <c r="T603" s="106"/>
      <c r="U603" s="106"/>
      <c r="V603" s="108">
        <f t="shared" si="27"/>
        <v>0</v>
      </c>
      <c r="W603" s="103">
        <f t="shared" si="28"/>
        <v>0</v>
      </c>
      <c r="X603" s="36" t="str">
        <f t="shared" si="29"/>
        <v>OK</v>
      </c>
    </row>
    <row r="604" spans="1:24" ht="18" customHeight="1">
      <c r="A604" s="6"/>
      <c r="B604" s="102">
        <f>SUMIF(Atividade_Pessoal_Auxílio!$A:$A,'Programa de Metas 2021-2024'!$A604,Atividade_Pessoal_Auxílio!$G:$G)+SUMIF(Projeto!$A:$A,'Programa de Metas 2021-2024'!$A604,Projeto!$G:$G)</f>
        <v>0</v>
      </c>
      <c r="C604" s="106"/>
      <c r="D604" s="106"/>
      <c r="E604" s="106"/>
      <c r="F604" s="106"/>
      <c r="G604" s="106"/>
      <c r="H604" s="106"/>
      <c r="I604" s="106"/>
      <c r="J604" s="106"/>
      <c r="K604" s="106"/>
      <c r="L604" s="106"/>
      <c r="M604" s="106"/>
      <c r="N604" s="106"/>
      <c r="O604" s="106"/>
      <c r="P604" s="106"/>
      <c r="Q604" s="106"/>
      <c r="R604" s="107"/>
      <c r="S604" s="107"/>
      <c r="T604" s="106"/>
      <c r="U604" s="106"/>
      <c r="V604" s="108">
        <f t="shared" si="27"/>
        <v>0</v>
      </c>
      <c r="W604" s="103">
        <f t="shared" si="28"/>
        <v>0</v>
      </c>
      <c r="X604" s="36" t="str">
        <f t="shared" si="29"/>
        <v>OK</v>
      </c>
    </row>
    <row r="605" spans="1:24" ht="18" customHeight="1">
      <c r="A605" s="6"/>
      <c r="B605" s="102">
        <f>SUMIF(Atividade_Pessoal_Auxílio!$A:$A,'Programa de Metas 2021-2024'!$A605,Atividade_Pessoal_Auxílio!$G:$G)+SUMIF(Projeto!$A:$A,'Programa de Metas 2021-2024'!$A605,Projeto!$G:$G)</f>
        <v>0</v>
      </c>
      <c r="C605" s="106"/>
      <c r="D605" s="106"/>
      <c r="E605" s="106"/>
      <c r="F605" s="106"/>
      <c r="G605" s="106"/>
      <c r="H605" s="106"/>
      <c r="I605" s="106"/>
      <c r="J605" s="106"/>
      <c r="K605" s="106"/>
      <c r="L605" s="106"/>
      <c r="M605" s="106"/>
      <c r="N605" s="106"/>
      <c r="O605" s="106"/>
      <c r="P605" s="106"/>
      <c r="Q605" s="106"/>
      <c r="R605" s="107"/>
      <c r="S605" s="107"/>
      <c r="T605" s="106"/>
      <c r="U605" s="106"/>
      <c r="V605" s="108">
        <f t="shared" si="27"/>
        <v>0</v>
      </c>
      <c r="W605" s="103">
        <f t="shared" si="28"/>
        <v>0</v>
      </c>
      <c r="X605" s="36" t="str">
        <f t="shared" si="29"/>
        <v>OK</v>
      </c>
    </row>
    <row r="606" spans="1:24" ht="18" customHeight="1">
      <c r="A606" s="6"/>
      <c r="B606" s="102">
        <f>SUMIF(Atividade_Pessoal_Auxílio!$A:$A,'Programa de Metas 2021-2024'!$A606,Atividade_Pessoal_Auxílio!$G:$G)+SUMIF(Projeto!$A:$A,'Programa de Metas 2021-2024'!$A606,Projeto!$G:$G)</f>
        <v>0</v>
      </c>
      <c r="C606" s="106"/>
      <c r="D606" s="106"/>
      <c r="E606" s="106"/>
      <c r="F606" s="106"/>
      <c r="G606" s="106"/>
      <c r="H606" s="106"/>
      <c r="I606" s="106"/>
      <c r="J606" s="106"/>
      <c r="K606" s="106"/>
      <c r="L606" s="106"/>
      <c r="M606" s="106"/>
      <c r="N606" s="106"/>
      <c r="O606" s="106"/>
      <c r="P606" s="106"/>
      <c r="Q606" s="106"/>
      <c r="R606" s="107"/>
      <c r="S606" s="107"/>
      <c r="T606" s="106"/>
      <c r="U606" s="106"/>
      <c r="V606" s="108">
        <f t="shared" si="27"/>
        <v>0</v>
      </c>
      <c r="W606" s="103">
        <f t="shared" si="28"/>
        <v>0</v>
      </c>
      <c r="X606" s="36" t="str">
        <f t="shared" si="29"/>
        <v>OK</v>
      </c>
    </row>
    <row r="607" spans="1:24" ht="18" customHeight="1">
      <c r="A607" s="6"/>
      <c r="B607" s="102">
        <f>SUMIF(Atividade_Pessoal_Auxílio!$A:$A,'Programa de Metas 2021-2024'!$A607,Atividade_Pessoal_Auxílio!$G:$G)+SUMIF(Projeto!$A:$A,'Programa de Metas 2021-2024'!$A607,Projeto!$G:$G)</f>
        <v>0</v>
      </c>
      <c r="C607" s="106"/>
      <c r="D607" s="106"/>
      <c r="E607" s="106"/>
      <c r="F607" s="106"/>
      <c r="G607" s="106"/>
      <c r="H607" s="106"/>
      <c r="I607" s="106"/>
      <c r="J607" s="106"/>
      <c r="K607" s="106"/>
      <c r="L607" s="106"/>
      <c r="M607" s="106"/>
      <c r="N607" s="106"/>
      <c r="O607" s="106"/>
      <c r="P607" s="106"/>
      <c r="Q607" s="106"/>
      <c r="R607" s="107"/>
      <c r="S607" s="107"/>
      <c r="T607" s="106"/>
      <c r="U607" s="106"/>
      <c r="V607" s="108">
        <f t="shared" si="27"/>
        <v>0</v>
      </c>
      <c r="W607" s="103">
        <f t="shared" si="28"/>
        <v>0</v>
      </c>
      <c r="X607" s="36" t="str">
        <f t="shared" si="29"/>
        <v>OK</v>
      </c>
    </row>
    <row r="608" spans="1:24" ht="18" customHeight="1">
      <c r="A608" s="6"/>
      <c r="B608" s="102">
        <f>SUMIF(Atividade_Pessoal_Auxílio!$A:$A,'Programa de Metas 2021-2024'!$A608,Atividade_Pessoal_Auxílio!$G:$G)+SUMIF(Projeto!$A:$A,'Programa de Metas 2021-2024'!$A608,Projeto!$G:$G)</f>
        <v>0</v>
      </c>
      <c r="C608" s="106"/>
      <c r="D608" s="106"/>
      <c r="E608" s="106"/>
      <c r="F608" s="106"/>
      <c r="G608" s="106"/>
      <c r="H608" s="106"/>
      <c r="I608" s="106"/>
      <c r="J608" s="106"/>
      <c r="K608" s="106"/>
      <c r="L608" s="106"/>
      <c r="M608" s="106"/>
      <c r="N608" s="106"/>
      <c r="O608" s="106"/>
      <c r="P608" s="106"/>
      <c r="Q608" s="106"/>
      <c r="R608" s="107"/>
      <c r="S608" s="107"/>
      <c r="T608" s="106"/>
      <c r="U608" s="106"/>
      <c r="V608" s="108">
        <f t="shared" si="27"/>
        <v>0</v>
      </c>
      <c r="W608" s="103">
        <f t="shared" si="28"/>
        <v>0</v>
      </c>
      <c r="X608" s="36" t="str">
        <f t="shared" si="29"/>
        <v>OK</v>
      </c>
    </row>
    <row r="609" spans="1:24" ht="18" customHeight="1">
      <c r="A609" s="6"/>
      <c r="B609" s="102">
        <f>SUMIF(Atividade_Pessoal_Auxílio!$A:$A,'Programa de Metas 2021-2024'!$A609,Atividade_Pessoal_Auxílio!$G:$G)+SUMIF(Projeto!$A:$A,'Programa de Metas 2021-2024'!$A609,Projeto!$G:$G)</f>
        <v>0</v>
      </c>
      <c r="C609" s="106"/>
      <c r="D609" s="106"/>
      <c r="E609" s="106"/>
      <c r="F609" s="106"/>
      <c r="G609" s="106"/>
      <c r="H609" s="106"/>
      <c r="I609" s="106"/>
      <c r="J609" s="106"/>
      <c r="K609" s="106"/>
      <c r="L609" s="106"/>
      <c r="M609" s="106"/>
      <c r="N609" s="106"/>
      <c r="O609" s="106"/>
      <c r="P609" s="106"/>
      <c r="Q609" s="106"/>
      <c r="R609" s="107"/>
      <c r="S609" s="107"/>
      <c r="T609" s="106"/>
      <c r="U609" s="106"/>
      <c r="V609" s="108">
        <f t="shared" si="27"/>
        <v>0</v>
      </c>
      <c r="W609" s="103">
        <f t="shared" si="28"/>
        <v>0</v>
      </c>
      <c r="X609" s="36" t="str">
        <f t="shared" si="29"/>
        <v>OK</v>
      </c>
    </row>
    <row r="610" spans="1:24" ht="18" customHeight="1">
      <c r="A610" s="6"/>
      <c r="B610" s="102">
        <f>SUMIF(Atividade_Pessoal_Auxílio!$A:$A,'Programa de Metas 2021-2024'!$A610,Atividade_Pessoal_Auxílio!$G:$G)+SUMIF(Projeto!$A:$A,'Programa de Metas 2021-2024'!$A610,Projeto!$G:$G)</f>
        <v>0</v>
      </c>
      <c r="C610" s="106"/>
      <c r="D610" s="106"/>
      <c r="E610" s="106"/>
      <c r="F610" s="106"/>
      <c r="G610" s="106"/>
      <c r="H610" s="106"/>
      <c r="I610" s="106"/>
      <c r="J610" s="106"/>
      <c r="K610" s="106"/>
      <c r="L610" s="106"/>
      <c r="M610" s="106"/>
      <c r="N610" s="106"/>
      <c r="O610" s="106"/>
      <c r="P610" s="106"/>
      <c r="Q610" s="106"/>
      <c r="R610" s="107"/>
      <c r="S610" s="107"/>
      <c r="T610" s="106"/>
      <c r="U610" s="106"/>
      <c r="V610" s="108">
        <f t="shared" si="27"/>
        <v>0</v>
      </c>
      <c r="W610" s="103">
        <f t="shared" si="28"/>
        <v>0</v>
      </c>
      <c r="X610" s="36" t="str">
        <f t="shared" si="29"/>
        <v>OK</v>
      </c>
    </row>
    <row r="611" spans="1:24" ht="18" customHeight="1">
      <c r="A611" s="6"/>
      <c r="B611" s="102">
        <f>SUMIF(Atividade_Pessoal_Auxílio!$A:$A,'Programa de Metas 2021-2024'!$A611,Atividade_Pessoal_Auxílio!$G:$G)+SUMIF(Projeto!$A:$A,'Programa de Metas 2021-2024'!$A611,Projeto!$G:$G)</f>
        <v>0</v>
      </c>
      <c r="C611" s="106"/>
      <c r="D611" s="106"/>
      <c r="E611" s="106"/>
      <c r="F611" s="106"/>
      <c r="G611" s="106"/>
      <c r="H611" s="106"/>
      <c r="I611" s="106"/>
      <c r="J611" s="106"/>
      <c r="K611" s="106"/>
      <c r="L611" s="106"/>
      <c r="M611" s="106"/>
      <c r="N611" s="106"/>
      <c r="O611" s="106"/>
      <c r="P611" s="106"/>
      <c r="Q611" s="106"/>
      <c r="R611" s="107"/>
      <c r="S611" s="107"/>
      <c r="T611" s="106"/>
      <c r="U611" s="106"/>
      <c r="V611" s="108">
        <f t="shared" si="27"/>
        <v>0</v>
      </c>
      <c r="W611" s="103">
        <f t="shared" si="28"/>
        <v>0</v>
      </c>
      <c r="X611" s="36" t="str">
        <f t="shared" si="29"/>
        <v>OK</v>
      </c>
    </row>
    <row r="612" spans="1:24" ht="18" customHeight="1">
      <c r="A612" s="6"/>
      <c r="B612" s="102">
        <f>SUMIF(Atividade_Pessoal_Auxílio!$A:$A,'Programa de Metas 2021-2024'!$A612,Atividade_Pessoal_Auxílio!$G:$G)+SUMIF(Projeto!$A:$A,'Programa de Metas 2021-2024'!$A612,Projeto!$G:$G)</f>
        <v>0</v>
      </c>
      <c r="C612" s="106"/>
      <c r="D612" s="106"/>
      <c r="E612" s="106"/>
      <c r="F612" s="106"/>
      <c r="G612" s="106"/>
      <c r="H612" s="106"/>
      <c r="I612" s="106"/>
      <c r="J612" s="106"/>
      <c r="K612" s="106"/>
      <c r="L612" s="106"/>
      <c r="M612" s="106"/>
      <c r="N612" s="106"/>
      <c r="O612" s="106"/>
      <c r="P612" s="106"/>
      <c r="Q612" s="106"/>
      <c r="R612" s="107"/>
      <c r="S612" s="107"/>
      <c r="T612" s="106"/>
      <c r="U612" s="106"/>
      <c r="V612" s="108">
        <f t="shared" si="27"/>
        <v>0</v>
      </c>
      <c r="W612" s="103">
        <f t="shared" si="28"/>
        <v>0</v>
      </c>
      <c r="X612" s="36" t="str">
        <f t="shared" si="29"/>
        <v>OK</v>
      </c>
    </row>
    <row r="613" spans="1:24" ht="18" customHeight="1">
      <c r="A613" s="6"/>
      <c r="B613" s="102">
        <f>SUMIF(Atividade_Pessoal_Auxílio!$A:$A,'Programa de Metas 2021-2024'!$A613,Atividade_Pessoal_Auxílio!$G:$G)+SUMIF(Projeto!$A:$A,'Programa de Metas 2021-2024'!$A613,Projeto!$G:$G)</f>
        <v>0</v>
      </c>
      <c r="C613" s="106"/>
      <c r="D613" s="106"/>
      <c r="E613" s="106"/>
      <c r="F613" s="106"/>
      <c r="G613" s="106"/>
      <c r="H613" s="106"/>
      <c r="I613" s="106"/>
      <c r="J613" s="106"/>
      <c r="K613" s="106"/>
      <c r="L613" s="106"/>
      <c r="M613" s="106"/>
      <c r="N613" s="106"/>
      <c r="O613" s="106"/>
      <c r="P613" s="106"/>
      <c r="Q613" s="106"/>
      <c r="R613" s="107"/>
      <c r="S613" s="107"/>
      <c r="T613" s="106"/>
      <c r="U613" s="106"/>
      <c r="V613" s="108">
        <f t="shared" si="27"/>
        <v>0</v>
      </c>
      <c r="W613" s="103">
        <f t="shared" si="28"/>
        <v>0</v>
      </c>
      <c r="X613" s="36" t="str">
        <f t="shared" si="29"/>
        <v>OK</v>
      </c>
    </row>
    <row r="614" spans="1:24" ht="18" customHeight="1">
      <c r="A614" s="6"/>
      <c r="B614" s="102">
        <f>SUMIF(Atividade_Pessoal_Auxílio!$A:$A,'Programa de Metas 2021-2024'!$A614,Atividade_Pessoal_Auxílio!$G:$G)+SUMIF(Projeto!$A:$A,'Programa de Metas 2021-2024'!$A614,Projeto!$G:$G)</f>
        <v>0</v>
      </c>
      <c r="C614" s="106"/>
      <c r="D614" s="106"/>
      <c r="E614" s="106"/>
      <c r="F614" s="106"/>
      <c r="G614" s="106"/>
      <c r="H614" s="106"/>
      <c r="I614" s="106"/>
      <c r="J614" s="106"/>
      <c r="K614" s="106"/>
      <c r="L614" s="106"/>
      <c r="M614" s="106"/>
      <c r="N614" s="106"/>
      <c r="O614" s="106"/>
      <c r="P614" s="106"/>
      <c r="Q614" s="106"/>
      <c r="R614" s="107"/>
      <c r="S614" s="107"/>
      <c r="T614" s="106"/>
      <c r="U614" s="106"/>
      <c r="V614" s="108">
        <f t="shared" si="27"/>
        <v>0</v>
      </c>
      <c r="W614" s="103">
        <f t="shared" si="28"/>
        <v>0</v>
      </c>
      <c r="X614" s="36" t="str">
        <f t="shared" si="29"/>
        <v>OK</v>
      </c>
    </row>
    <row r="615" spans="1:24" ht="18" customHeight="1">
      <c r="A615" s="6"/>
      <c r="B615" s="102">
        <f>SUMIF(Atividade_Pessoal_Auxílio!$A:$A,'Programa de Metas 2021-2024'!$A615,Atividade_Pessoal_Auxílio!$G:$G)+SUMIF(Projeto!$A:$A,'Programa de Metas 2021-2024'!$A615,Projeto!$G:$G)</f>
        <v>0</v>
      </c>
      <c r="C615" s="106"/>
      <c r="D615" s="106"/>
      <c r="E615" s="106"/>
      <c r="F615" s="106"/>
      <c r="G615" s="106"/>
      <c r="H615" s="106"/>
      <c r="I615" s="106"/>
      <c r="J615" s="106"/>
      <c r="K615" s="106"/>
      <c r="L615" s="106"/>
      <c r="M615" s="106"/>
      <c r="N615" s="106"/>
      <c r="O615" s="106"/>
      <c r="P615" s="106"/>
      <c r="Q615" s="106"/>
      <c r="R615" s="107"/>
      <c r="S615" s="107"/>
      <c r="T615" s="106"/>
      <c r="U615" s="106"/>
      <c r="V615" s="108">
        <f t="shared" si="27"/>
        <v>0</v>
      </c>
      <c r="W615" s="103">
        <f t="shared" si="28"/>
        <v>0</v>
      </c>
      <c r="X615" s="36" t="str">
        <f t="shared" si="29"/>
        <v>OK</v>
      </c>
    </row>
    <row r="616" spans="1:24" ht="18" customHeight="1">
      <c r="A616" s="6"/>
      <c r="B616" s="102">
        <f>SUMIF(Atividade_Pessoal_Auxílio!$A:$A,'Programa de Metas 2021-2024'!$A616,Atividade_Pessoal_Auxílio!$G:$G)+SUMIF(Projeto!$A:$A,'Programa de Metas 2021-2024'!$A616,Projeto!$G:$G)</f>
        <v>0</v>
      </c>
      <c r="C616" s="106"/>
      <c r="D616" s="106"/>
      <c r="E616" s="106"/>
      <c r="F616" s="106"/>
      <c r="G616" s="106"/>
      <c r="H616" s="106"/>
      <c r="I616" s="106"/>
      <c r="J616" s="106"/>
      <c r="K616" s="106"/>
      <c r="L616" s="106"/>
      <c r="M616" s="106"/>
      <c r="N616" s="106"/>
      <c r="O616" s="106"/>
      <c r="P616" s="106"/>
      <c r="Q616" s="106"/>
      <c r="R616" s="107"/>
      <c r="S616" s="107"/>
      <c r="T616" s="106"/>
      <c r="U616" s="106"/>
      <c r="V616" s="108">
        <f t="shared" si="27"/>
        <v>0</v>
      </c>
      <c r="W616" s="103">
        <f t="shared" si="28"/>
        <v>0</v>
      </c>
      <c r="X616" s="36" t="str">
        <f t="shared" si="29"/>
        <v>OK</v>
      </c>
    </row>
    <row r="617" spans="1:24" ht="18" customHeight="1">
      <c r="A617" s="6"/>
      <c r="B617" s="102">
        <f>SUMIF(Atividade_Pessoal_Auxílio!$A:$A,'Programa de Metas 2021-2024'!$A617,Atividade_Pessoal_Auxílio!$G:$G)+SUMIF(Projeto!$A:$A,'Programa de Metas 2021-2024'!$A617,Projeto!$G:$G)</f>
        <v>0</v>
      </c>
      <c r="C617" s="106"/>
      <c r="D617" s="106"/>
      <c r="E617" s="106"/>
      <c r="F617" s="106"/>
      <c r="G617" s="106"/>
      <c r="H617" s="106"/>
      <c r="I617" s="106"/>
      <c r="J617" s="106"/>
      <c r="K617" s="106"/>
      <c r="L617" s="106"/>
      <c r="M617" s="106"/>
      <c r="N617" s="106"/>
      <c r="O617" s="106"/>
      <c r="P617" s="106"/>
      <c r="Q617" s="106"/>
      <c r="R617" s="107"/>
      <c r="S617" s="107"/>
      <c r="T617" s="106"/>
      <c r="U617" s="106"/>
      <c r="V617" s="108">
        <f t="shared" si="27"/>
        <v>0</v>
      </c>
      <c r="W617" s="103">
        <f t="shared" si="28"/>
        <v>0</v>
      </c>
      <c r="X617" s="36" t="str">
        <f t="shared" si="29"/>
        <v>OK</v>
      </c>
    </row>
    <row r="618" spans="1:24" ht="18" customHeight="1">
      <c r="A618" s="6"/>
      <c r="B618" s="102">
        <f>SUMIF(Atividade_Pessoal_Auxílio!$A:$A,'Programa de Metas 2021-2024'!$A618,Atividade_Pessoal_Auxílio!$G:$G)+SUMIF(Projeto!$A:$A,'Programa de Metas 2021-2024'!$A618,Projeto!$G:$G)</f>
        <v>0</v>
      </c>
      <c r="C618" s="106"/>
      <c r="D618" s="106"/>
      <c r="E618" s="106"/>
      <c r="F618" s="106"/>
      <c r="G618" s="106"/>
      <c r="H618" s="106"/>
      <c r="I618" s="106"/>
      <c r="J618" s="106"/>
      <c r="K618" s="106"/>
      <c r="L618" s="106"/>
      <c r="M618" s="106"/>
      <c r="N618" s="106"/>
      <c r="O618" s="106"/>
      <c r="P618" s="106"/>
      <c r="Q618" s="106"/>
      <c r="R618" s="107"/>
      <c r="S618" s="107"/>
      <c r="T618" s="106"/>
      <c r="U618" s="106"/>
      <c r="V618" s="108">
        <f t="shared" si="27"/>
        <v>0</v>
      </c>
      <c r="W618" s="103">
        <f t="shared" si="28"/>
        <v>0</v>
      </c>
      <c r="X618" s="36" t="str">
        <f t="shared" si="29"/>
        <v>OK</v>
      </c>
    </row>
    <row r="619" spans="1:24" ht="18" customHeight="1">
      <c r="A619" s="6"/>
      <c r="B619" s="102">
        <f>SUMIF(Atividade_Pessoal_Auxílio!$A:$A,'Programa de Metas 2021-2024'!$A619,Atividade_Pessoal_Auxílio!$G:$G)+SUMIF(Projeto!$A:$A,'Programa de Metas 2021-2024'!$A619,Projeto!$G:$G)</f>
        <v>0</v>
      </c>
      <c r="C619" s="106"/>
      <c r="D619" s="106"/>
      <c r="E619" s="106"/>
      <c r="F619" s="106"/>
      <c r="G619" s="106"/>
      <c r="H619" s="106"/>
      <c r="I619" s="106"/>
      <c r="J619" s="106"/>
      <c r="K619" s="106"/>
      <c r="L619" s="106"/>
      <c r="M619" s="106"/>
      <c r="N619" s="106"/>
      <c r="O619" s="106"/>
      <c r="P619" s="106"/>
      <c r="Q619" s="106"/>
      <c r="R619" s="107"/>
      <c r="S619" s="107"/>
      <c r="T619" s="106"/>
      <c r="U619" s="106"/>
      <c r="V619" s="108">
        <f t="shared" si="27"/>
        <v>0</v>
      </c>
      <c r="W619" s="103">
        <f t="shared" si="28"/>
        <v>0</v>
      </c>
      <c r="X619" s="36" t="str">
        <f t="shared" si="29"/>
        <v>OK</v>
      </c>
    </row>
    <row r="620" spans="1:24" ht="18" customHeight="1">
      <c r="A620" s="6"/>
      <c r="B620" s="102">
        <f>SUMIF(Atividade_Pessoal_Auxílio!$A:$A,'Programa de Metas 2021-2024'!$A620,Atividade_Pessoal_Auxílio!$G:$G)+SUMIF(Projeto!$A:$A,'Programa de Metas 2021-2024'!$A620,Projeto!$G:$G)</f>
        <v>0</v>
      </c>
      <c r="C620" s="106"/>
      <c r="D620" s="106"/>
      <c r="E620" s="106"/>
      <c r="F620" s="106"/>
      <c r="G620" s="106"/>
      <c r="H620" s="106"/>
      <c r="I620" s="106"/>
      <c r="J620" s="106"/>
      <c r="K620" s="106"/>
      <c r="L620" s="106"/>
      <c r="M620" s="106"/>
      <c r="N620" s="106"/>
      <c r="O620" s="106"/>
      <c r="P620" s="106"/>
      <c r="Q620" s="106"/>
      <c r="R620" s="107"/>
      <c r="S620" s="107"/>
      <c r="T620" s="106"/>
      <c r="U620" s="106"/>
      <c r="V620" s="108">
        <f t="shared" si="27"/>
        <v>0</v>
      </c>
      <c r="W620" s="103">
        <f t="shared" si="28"/>
        <v>0</v>
      </c>
      <c r="X620" s="36" t="str">
        <f t="shared" si="29"/>
        <v>OK</v>
      </c>
    </row>
    <row r="621" spans="1:24" ht="18" customHeight="1">
      <c r="A621" s="6"/>
      <c r="B621" s="102">
        <f>SUMIF(Atividade_Pessoal_Auxílio!$A:$A,'Programa de Metas 2021-2024'!$A621,Atividade_Pessoal_Auxílio!$G:$G)+SUMIF(Projeto!$A:$A,'Programa de Metas 2021-2024'!$A621,Projeto!$G:$G)</f>
        <v>0</v>
      </c>
      <c r="C621" s="106"/>
      <c r="D621" s="106"/>
      <c r="E621" s="106"/>
      <c r="F621" s="106"/>
      <c r="G621" s="106"/>
      <c r="H621" s="106"/>
      <c r="I621" s="106"/>
      <c r="J621" s="106"/>
      <c r="K621" s="106"/>
      <c r="L621" s="106"/>
      <c r="M621" s="106"/>
      <c r="N621" s="106"/>
      <c r="O621" s="106"/>
      <c r="P621" s="106"/>
      <c r="Q621" s="106"/>
      <c r="R621" s="107"/>
      <c r="S621" s="107"/>
      <c r="T621" s="106"/>
      <c r="U621" s="106"/>
      <c r="V621" s="108">
        <f t="shared" si="27"/>
        <v>0</v>
      </c>
      <c r="W621" s="103">
        <f t="shared" si="28"/>
        <v>0</v>
      </c>
      <c r="X621" s="36" t="str">
        <f t="shared" si="29"/>
        <v>OK</v>
      </c>
    </row>
    <row r="622" spans="1:24" ht="18" customHeight="1">
      <c r="A622" s="6"/>
      <c r="B622" s="102">
        <f>SUMIF(Atividade_Pessoal_Auxílio!$A:$A,'Programa de Metas 2021-2024'!$A622,Atividade_Pessoal_Auxílio!$G:$G)+SUMIF(Projeto!$A:$A,'Programa de Metas 2021-2024'!$A622,Projeto!$G:$G)</f>
        <v>0</v>
      </c>
      <c r="C622" s="106"/>
      <c r="D622" s="106"/>
      <c r="E622" s="106"/>
      <c r="F622" s="106"/>
      <c r="G622" s="106"/>
      <c r="H622" s="106"/>
      <c r="I622" s="106"/>
      <c r="J622" s="106"/>
      <c r="K622" s="106"/>
      <c r="L622" s="106"/>
      <c r="M622" s="106"/>
      <c r="N622" s="106"/>
      <c r="O622" s="106"/>
      <c r="P622" s="106"/>
      <c r="Q622" s="106"/>
      <c r="R622" s="107"/>
      <c r="S622" s="107"/>
      <c r="T622" s="106"/>
      <c r="U622" s="106"/>
      <c r="V622" s="108">
        <f t="shared" si="27"/>
        <v>0</v>
      </c>
      <c r="W622" s="103">
        <f t="shared" si="28"/>
        <v>0</v>
      </c>
      <c r="X622" s="36" t="str">
        <f t="shared" si="29"/>
        <v>OK</v>
      </c>
    </row>
    <row r="623" spans="1:24" ht="18" customHeight="1">
      <c r="A623" s="6"/>
      <c r="B623" s="102">
        <f>SUMIF(Atividade_Pessoal_Auxílio!$A:$A,'Programa de Metas 2021-2024'!$A623,Atividade_Pessoal_Auxílio!$G:$G)+SUMIF(Projeto!$A:$A,'Programa de Metas 2021-2024'!$A623,Projeto!$G:$G)</f>
        <v>0</v>
      </c>
      <c r="C623" s="106"/>
      <c r="D623" s="106"/>
      <c r="E623" s="106"/>
      <c r="F623" s="106"/>
      <c r="G623" s="106"/>
      <c r="H623" s="106"/>
      <c r="I623" s="106"/>
      <c r="J623" s="106"/>
      <c r="K623" s="106"/>
      <c r="L623" s="106"/>
      <c r="M623" s="106"/>
      <c r="N623" s="106"/>
      <c r="O623" s="106"/>
      <c r="P623" s="106"/>
      <c r="Q623" s="106"/>
      <c r="R623" s="107"/>
      <c r="S623" s="107"/>
      <c r="T623" s="106"/>
      <c r="U623" s="106"/>
      <c r="V623" s="108">
        <f t="shared" si="27"/>
        <v>0</v>
      </c>
      <c r="W623" s="103">
        <f t="shared" si="28"/>
        <v>0</v>
      </c>
      <c r="X623" s="36" t="str">
        <f t="shared" si="29"/>
        <v>OK</v>
      </c>
    </row>
    <row r="624" spans="1:24" ht="18" customHeight="1">
      <c r="A624" s="6"/>
      <c r="B624" s="102">
        <f>SUMIF(Atividade_Pessoal_Auxílio!$A:$A,'Programa de Metas 2021-2024'!$A624,Atividade_Pessoal_Auxílio!$G:$G)+SUMIF(Projeto!$A:$A,'Programa de Metas 2021-2024'!$A624,Projeto!$G:$G)</f>
        <v>0</v>
      </c>
      <c r="C624" s="106"/>
      <c r="D624" s="106"/>
      <c r="E624" s="106"/>
      <c r="F624" s="106"/>
      <c r="G624" s="106"/>
      <c r="H624" s="106"/>
      <c r="I624" s="106"/>
      <c r="J624" s="106"/>
      <c r="K624" s="106"/>
      <c r="L624" s="106"/>
      <c r="M624" s="106"/>
      <c r="N624" s="106"/>
      <c r="O624" s="106"/>
      <c r="P624" s="106"/>
      <c r="Q624" s="106"/>
      <c r="R624" s="107"/>
      <c r="S624" s="107"/>
      <c r="T624" s="106"/>
      <c r="U624" s="106"/>
      <c r="V624" s="108">
        <f t="shared" si="27"/>
        <v>0</v>
      </c>
      <c r="W624" s="103">
        <f t="shared" si="28"/>
        <v>0</v>
      </c>
      <c r="X624" s="36" t="str">
        <f t="shared" si="29"/>
        <v>OK</v>
      </c>
    </row>
    <row r="625" spans="1:24" ht="18" customHeight="1">
      <c r="A625" s="6"/>
      <c r="B625" s="102">
        <f>SUMIF(Atividade_Pessoal_Auxílio!$A:$A,'Programa de Metas 2021-2024'!$A625,Atividade_Pessoal_Auxílio!$G:$G)+SUMIF(Projeto!$A:$A,'Programa de Metas 2021-2024'!$A625,Projeto!$G:$G)</f>
        <v>0</v>
      </c>
      <c r="C625" s="106"/>
      <c r="D625" s="106"/>
      <c r="E625" s="106"/>
      <c r="F625" s="106"/>
      <c r="G625" s="106"/>
      <c r="H625" s="106"/>
      <c r="I625" s="106"/>
      <c r="J625" s="106"/>
      <c r="K625" s="106"/>
      <c r="L625" s="106"/>
      <c r="M625" s="106"/>
      <c r="N625" s="106"/>
      <c r="O625" s="106"/>
      <c r="P625" s="106"/>
      <c r="Q625" s="106"/>
      <c r="R625" s="107"/>
      <c r="S625" s="107"/>
      <c r="T625" s="106"/>
      <c r="U625" s="106"/>
      <c r="V625" s="108">
        <f t="shared" si="27"/>
        <v>0</v>
      </c>
      <c r="W625" s="103">
        <f t="shared" si="28"/>
        <v>0</v>
      </c>
      <c r="X625" s="36" t="str">
        <f t="shared" si="29"/>
        <v>OK</v>
      </c>
    </row>
    <row r="626" spans="1:24" ht="18" customHeight="1">
      <c r="A626" s="6"/>
      <c r="B626" s="102">
        <f>SUMIF(Atividade_Pessoal_Auxílio!$A:$A,'Programa de Metas 2021-2024'!$A626,Atividade_Pessoal_Auxílio!$G:$G)+SUMIF(Projeto!$A:$A,'Programa de Metas 2021-2024'!$A626,Projeto!$G:$G)</f>
        <v>0</v>
      </c>
      <c r="C626" s="106"/>
      <c r="D626" s="106"/>
      <c r="E626" s="106"/>
      <c r="F626" s="106"/>
      <c r="G626" s="106"/>
      <c r="H626" s="106"/>
      <c r="I626" s="106"/>
      <c r="J626" s="106"/>
      <c r="K626" s="106"/>
      <c r="L626" s="106"/>
      <c r="M626" s="106"/>
      <c r="N626" s="106"/>
      <c r="O626" s="106"/>
      <c r="P626" s="106"/>
      <c r="Q626" s="106"/>
      <c r="R626" s="107"/>
      <c r="S626" s="107"/>
      <c r="T626" s="106"/>
      <c r="U626" s="106"/>
      <c r="V626" s="108">
        <f t="shared" si="27"/>
        <v>0</v>
      </c>
      <c r="W626" s="103">
        <f t="shared" si="28"/>
        <v>0</v>
      </c>
      <c r="X626" s="36" t="str">
        <f t="shared" si="29"/>
        <v>OK</v>
      </c>
    </row>
    <row r="627" spans="1:24" ht="18" customHeight="1">
      <c r="A627" s="6"/>
      <c r="B627" s="102">
        <f>SUMIF(Atividade_Pessoal_Auxílio!$A:$A,'Programa de Metas 2021-2024'!$A627,Atividade_Pessoal_Auxílio!$G:$G)+SUMIF(Projeto!$A:$A,'Programa de Metas 2021-2024'!$A627,Projeto!$G:$G)</f>
        <v>0</v>
      </c>
      <c r="C627" s="106"/>
      <c r="D627" s="106"/>
      <c r="E627" s="106"/>
      <c r="F627" s="106"/>
      <c r="G627" s="106"/>
      <c r="H627" s="106"/>
      <c r="I627" s="106"/>
      <c r="J627" s="106"/>
      <c r="K627" s="106"/>
      <c r="L627" s="106"/>
      <c r="M627" s="106"/>
      <c r="N627" s="106"/>
      <c r="O627" s="106"/>
      <c r="P627" s="106"/>
      <c r="Q627" s="106"/>
      <c r="R627" s="107"/>
      <c r="S627" s="107"/>
      <c r="T627" s="106"/>
      <c r="U627" s="106"/>
      <c r="V627" s="108">
        <f t="shared" si="27"/>
        <v>0</v>
      </c>
      <c r="W627" s="103">
        <f t="shared" si="28"/>
        <v>0</v>
      </c>
      <c r="X627" s="36" t="str">
        <f t="shared" si="29"/>
        <v>OK</v>
      </c>
    </row>
    <row r="628" spans="1:24" ht="18" customHeight="1">
      <c r="A628" s="6"/>
      <c r="B628" s="102">
        <f>SUMIF(Atividade_Pessoal_Auxílio!$A:$A,'Programa de Metas 2021-2024'!$A628,Atividade_Pessoal_Auxílio!$G:$G)+SUMIF(Projeto!$A:$A,'Programa de Metas 2021-2024'!$A628,Projeto!$G:$G)</f>
        <v>0</v>
      </c>
      <c r="C628" s="106"/>
      <c r="D628" s="106"/>
      <c r="E628" s="106"/>
      <c r="F628" s="106"/>
      <c r="G628" s="106"/>
      <c r="H628" s="106"/>
      <c r="I628" s="106"/>
      <c r="J628" s="106"/>
      <c r="K628" s="106"/>
      <c r="L628" s="106"/>
      <c r="M628" s="106"/>
      <c r="N628" s="106"/>
      <c r="O628" s="106"/>
      <c r="P628" s="106"/>
      <c r="Q628" s="106"/>
      <c r="R628" s="107"/>
      <c r="S628" s="107"/>
      <c r="T628" s="106"/>
      <c r="U628" s="106"/>
      <c r="V628" s="108">
        <f t="shared" si="27"/>
        <v>0</v>
      </c>
      <c r="W628" s="103">
        <f t="shared" si="28"/>
        <v>0</v>
      </c>
      <c r="X628" s="36" t="str">
        <f t="shared" si="29"/>
        <v>OK</v>
      </c>
    </row>
    <row r="629" spans="1:24" ht="18" customHeight="1">
      <c r="A629" s="6"/>
      <c r="B629" s="102">
        <f>SUMIF(Atividade_Pessoal_Auxílio!$A:$A,'Programa de Metas 2021-2024'!$A629,Atividade_Pessoal_Auxílio!$G:$G)+SUMIF(Projeto!$A:$A,'Programa de Metas 2021-2024'!$A629,Projeto!$G:$G)</f>
        <v>0</v>
      </c>
      <c r="C629" s="106"/>
      <c r="D629" s="106"/>
      <c r="E629" s="106"/>
      <c r="F629" s="106"/>
      <c r="G629" s="106"/>
      <c r="H629" s="106"/>
      <c r="I629" s="106"/>
      <c r="J629" s="106"/>
      <c r="K629" s="106"/>
      <c r="L629" s="106"/>
      <c r="M629" s="106"/>
      <c r="N629" s="106"/>
      <c r="O629" s="106"/>
      <c r="P629" s="106"/>
      <c r="Q629" s="106"/>
      <c r="R629" s="107"/>
      <c r="S629" s="107"/>
      <c r="T629" s="106"/>
      <c r="U629" s="106"/>
      <c r="V629" s="108">
        <f t="shared" si="27"/>
        <v>0</v>
      </c>
      <c r="W629" s="103">
        <f t="shared" si="28"/>
        <v>0</v>
      </c>
      <c r="X629" s="36" t="str">
        <f t="shared" si="29"/>
        <v>OK</v>
      </c>
    </row>
    <row r="630" spans="1:24" ht="18" customHeight="1">
      <c r="A630" s="6"/>
      <c r="B630" s="102">
        <f>SUMIF(Atividade_Pessoal_Auxílio!$A:$A,'Programa de Metas 2021-2024'!$A630,Atividade_Pessoal_Auxílio!$G:$G)+SUMIF(Projeto!$A:$A,'Programa de Metas 2021-2024'!$A630,Projeto!$G:$G)</f>
        <v>0</v>
      </c>
      <c r="C630" s="106"/>
      <c r="D630" s="106"/>
      <c r="E630" s="106"/>
      <c r="F630" s="106"/>
      <c r="G630" s="106"/>
      <c r="H630" s="106"/>
      <c r="I630" s="106"/>
      <c r="J630" s="106"/>
      <c r="K630" s="106"/>
      <c r="L630" s="106"/>
      <c r="M630" s="106"/>
      <c r="N630" s="106"/>
      <c r="O630" s="106"/>
      <c r="P630" s="106"/>
      <c r="Q630" s="106"/>
      <c r="R630" s="107"/>
      <c r="S630" s="107"/>
      <c r="T630" s="106"/>
      <c r="U630" s="106"/>
      <c r="V630" s="108">
        <f t="shared" si="27"/>
        <v>0</v>
      </c>
      <c r="W630" s="103">
        <f t="shared" si="28"/>
        <v>0</v>
      </c>
      <c r="X630" s="36" t="str">
        <f t="shared" si="29"/>
        <v>OK</v>
      </c>
    </row>
    <row r="631" spans="1:24" ht="18" customHeight="1">
      <c r="A631" s="6"/>
      <c r="B631" s="102">
        <f>SUMIF(Atividade_Pessoal_Auxílio!$A:$A,'Programa de Metas 2021-2024'!$A631,Atividade_Pessoal_Auxílio!$G:$G)+SUMIF(Projeto!$A:$A,'Programa de Metas 2021-2024'!$A631,Projeto!$G:$G)</f>
        <v>0</v>
      </c>
      <c r="C631" s="106"/>
      <c r="D631" s="106"/>
      <c r="E631" s="106"/>
      <c r="F631" s="106"/>
      <c r="G631" s="106"/>
      <c r="H631" s="106"/>
      <c r="I631" s="106"/>
      <c r="J631" s="106"/>
      <c r="K631" s="106"/>
      <c r="L631" s="106"/>
      <c r="M631" s="106"/>
      <c r="N631" s="106"/>
      <c r="O631" s="106"/>
      <c r="P631" s="106"/>
      <c r="Q631" s="106"/>
      <c r="R631" s="107"/>
      <c r="S631" s="107"/>
      <c r="T631" s="106"/>
      <c r="U631" s="106"/>
      <c r="V631" s="108">
        <f t="shared" si="27"/>
        <v>0</v>
      </c>
      <c r="W631" s="103">
        <f t="shared" si="28"/>
        <v>0</v>
      </c>
      <c r="X631" s="36" t="str">
        <f t="shared" si="29"/>
        <v>OK</v>
      </c>
    </row>
    <row r="632" spans="1:24" ht="18" customHeight="1">
      <c r="A632" s="6"/>
      <c r="B632" s="102">
        <f>SUMIF(Atividade_Pessoal_Auxílio!$A:$A,'Programa de Metas 2021-2024'!$A632,Atividade_Pessoal_Auxílio!$G:$G)+SUMIF(Projeto!$A:$A,'Programa de Metas 2021-2024'!$A632,Projeto!$G:$G)</f>
        <v>0</v>
      </c>
      <c r="C632" s="106"/>
      <c r="D632" s="106"/>
      <c r="E632" s="106"/>
      <c r="F632" s="106"/>
      <c r="G632" s="106"/>
      <c r="H632" s="106"/>
      <c r="I632" s="106"/>
      <c r="J632" s="106"/>
      <c r="K632" s="106"/>
      <c r="L632" s="106"/>
      <c r="M632" s="106"/>
      <c r="N632" s="106"/>
      <c r="O632" s="106"/>
      <c r="P632" s="106"/>
      <c r="Q632" s="106"/>
      <c r="R632" s="107"/>
      <c r="S632" s="107"/>
      <c r="T632" s="106"/>
      <c r="U632" s="106"/>
      <c r="V632" s="108">
        <f t="shared" si="27"/>
        <v>0</v>
      </c>
      <c r="W632" s="103">
        <f t="shared" si="28"/>
        <v>0</v>
      </c>
      <c r="X632" s="36" t="str">
        <f t="shared" si="29"/>
        <v>OK</v>
      </c>
    </row>
    <row r="633" spans="1:24" ht="18" customHeight="1">
      <c r="A633" s="6"/>
      <c r="B633" s="102">
        <f>SUMIF(Atividade_Pessoal_Auxílio!$A:$A,'Programa de Metas 2021-2024'!$A633,Atividade_Pessoal_Auxílio!$G:$G)+SUMIF(Projeto!$A:$A,'Programa de Metas 2021-2024'!$A633,Projeto!$G:$G)</f>
        <v>0</v>
      </c>
      <c r="C633" s="106"/>
      <c r="D633" s="106"/>
      <c r="E633" s="106"/>
      <c r="F633" s="106"/>
      <c r="G633" s="106"/>
      <c r="H633" s="106"/>
      <c r="I633" s="106"/>
      <c r="J633" s="106"/>
      <c r="K633" s="106"/>
      <c r="L633" s="106"/>
      <c r="M633" s="106"/>
      <c r="N633" s="106"/>
      <c r="O633" s="106"/>
      <c r="P633" s="106"/>
      <c r="Q633" s="106"/>
      <c r="R633" s="107"/>
      <c r="S633" s="107"/>
      <c r="T633" s="106"/>
      <c r="U633" s="106"/>
      <c r="V633" s="108">
        <f t="shared" si="27"/>
        <v>0</v>
      </c>
      <c r="W633" s="103">
        <f t="shared" si="28"/>
        <v>0</v>
      </c>
      <c r="X633" s="36" t="str">
        <f t="shared" si="29"/>
        <v>OK</v>
      </c>
    </row>
    <row r="634" spans="1:24" ht="18" customHeight="1">
      <c r="A634" s="6"/>
      <c r="B634" s="102">
        <f>SUMIF(Atividade_Pessoal_Auxílio!$A:$A,'Programa de Metas 2021-2024'!$A634,Atividade_Pessoal_Auxílio!$G:$G)+SUMIF(Projeto!$A:$A,'Programa de Metas 2021-2024'!$A634,Projeto!$G:$G)</f>
        <v>0</v>
      </c>
      <c r="C634" s="106"/>
      <c r="D634" s="106"/>
      <c r="E634" s="106"/>
      <c r="F634" s="106"/>
      <c r="G634" s="106"/>
      <c r="H634" s="106"/>
      <c r="I634" s="106"/>
      <c r="J634" s="106"/>
      <c r="K634" s="106"/>
      <c r="L634" s="106"/>
      <c r="M634" s="106"/>
      <c r="N634" s="106"/>
      <c r="O634" s="106"/>
      <c r="P634" s="106"/>
      <c r="Q634" s="106"/>
      <c r="R634" s="107"/>
      <c r="S634" s="107"/>
      <c r="T634" s="106"/>
      <c r="U634" s="106"/>
      <c r="V634" s="108">
        <f t="shared" si="27"/>
        <v>0</v>
      </c>
      <c r="W634" s="103">
        <f t="shared" si="28"/>
        <v>0</v>
      </c>
      <c r="X634" s="36" t="str">
        <f t="shared" si="29"/>
        <v>OK</v>
      </c>
    </row>
    <row r="635" spans="1:24" ht="18" customHeight="1">
      <c r="A635" s="6"/>
      <c r="B635" s="102">
        <f>SUMIF(Atividade_Pessoal_Auxílio!$A:$A,'Programa de Metas 2021-2024'!$A635,Atividade_Pessoal_Auxílio!$G:$G)+SUMIF(Projeto!$A:$A,'Programa de Metas 2021-2024'!$A635,Projeto!$G:$G)</f>
        <v>0</v>
      </c>
      <c r="C635" s="106"/>
      <c r="D635" s="106"/>
      <c r="E635" s="106"/>
      <c r="F635" s="106"/>
      <c r="G635" s="106"/>
      <c r="H635" s="106"/>
      <c r="I635" s="106"/>
      <c r="J635" s="106"/>
      <c r="K635" s="106"/>
      <c r="L635" s="106"/>
      <c r="M635" s="106"/>
      <c r="N635" s="106"/>
      <c r="O635" s="106"/>
      <c r="P635" s="106"/>
      <c r="Q635" s="106"/>
      <c r="R635" s="107"/>
      <c r="S635" s="107"/>
      <c r="T635" s="106"/>
      <c r="U635" s="106"/>
      <c r="V635" s="108">
        <f t="shared" si="27"/>
        <v>0</v>
      </c>
      <c r="W635" s="103">
        <f t="shared" si="28"/>
        <v>0</v>
      </c>
      <c r="X635" s="36" t="str">
        <f t="shared" si="29"/>
        <v>OK</v>
      </c>
    </row>
    <row r="636" spans="1:24" ht="18" customHeight="1">
      <c r="A636" s="6"/>
      <c r="B636" s="102">
        <f>SUMIF(Atividade_Pessoal_Auxílio!$A:$A,'Programa de Metas 2021-2024'!$A636,Atividade_Pessoal_Auxílio!$G:$G)+SUMIF(Projeto!$A:$A,'Programa de Metas 2021-2024'!$A636,Projeto!$G:$G)</f>
        <v>0</v>
      </c>
      <c r="C636" s="106"/>
      <c r="D636" s="106"/>
      <c r="E636" s="106"/>
      <c r="F636" s="106"/>
      <c r="G636" s="106"/>
      <c r="H636" s="106"/>
      <c r="I636" s="106"/>
      <c r="J636" s="106"/>
      <c r="K636" s="106"/>
      <c r="L636" s="106"/>
      <c r="M636" s="106"/>
      <c r="N636" s="106"/>
      <c r="O636" s="106"/>
      <c r="P636" s="106"/>
      <c r="Q636" s="106"/>
      <c r="R636" s="107"/>
      <c r="S636" s="107"/>
      <c r="T636" s="106"/>
      <c r="U636" s="106"/>
      <c r="V636" s="108">
        <f t="shared" si="27"/>
        <v>0</v>
      </c>
      <c r="W636" s="103">
        <f t="shared" si="28"/>
        <v>0</v>
      </c>
      <c r="X636" s="36" t="str">
        <f t="shared" si="29"/>
        <v>OK</v>
      </c>
    </row>
    <row r="637" spans="1:24" ht="18" customHeight="1">
      <c r="A637" s="6"/>
      <c r="B637" s="102">
        <f>SUMIF(Atividade_Pessoal_Auxílio!$A:$A,'Programa de Metas 2021-2024'!$A637,Atividade_Pessoal_Auxílio!$G:$G)+SUMIF(Projeto!$A:$A,'Programa de Metas 2021-2024'!$A637,Projeto!$G:$G)</f>
        <v>0</v>
      </c>
      <c r="C637" s="106"/>
      <c r="D637" s="106"/>
      <c r="E637" s="106"/>
      <c r="F637" s="106"/>
      <c r="G637" s="106"/>
      <c r="H637" s="106"/>
      <c r="I637" s="106"/>
      <c r="J637" s="106"/>
      <c r="K637" s="106"/>
      <c r="L637" s="106"/>
      <c r="M637" s="106"/>
      <c r="N637" s="106"/>
      <c r="O637" s="106"/>
      <c r="P637" s="106"/>
      <c r="Q637" s="106"/>
      <c r="R637" s="107"/>
      <c r="S637" s="107"/>
      <c r="T637" s="106"/>
      <c r="U637" s="106"/>
      <c r="V637" s="108">
        <f t="shared" si="27"/>
        <v>0</v>
      </c>
      <c r="W637" s="103">
        <f t="shared" si="28"/>
        <v>0</v>
      </c>
      <c r="X637" s="36" t="str">
        <f t="shared" si="29"/>
        <v>OK</v>
      </c>
    </row>
    <row r="638" spans="1:24" ht="18" customHeight="1">
      <c r="A638" s="6"/>
      <c r="B638" s="102">
        <f>SUMIF(Atividade_Pessoal_Auxílio!$A:$A,'Programa de Metas 2021-2024'!$A638,Atividade_Pessoal_Auxílio!$G:$G)+SUMIF(Projeto!$A:$A,'Programa de Metas 2021-2024'!$A638,Projeto!$G:$G)</f>
        <v>0</v>
      </c>
      <c r="C638" s="106"/>
      <c r="D638" s="106"/>
      <c r="E638" s="106"/>
      <c r="F638" s="106"/>
      <c r="G638" s="106"/>
      <c r="H638" s="106"/>
      <c r="I638" s="106"/>
      <c r="J638" s="106"/>
      <c r="K638" s="106"/>
      <c r="L638" s="106"/>
      <c r="M638" s="106"/>
      <c r="N638" s="106"/>
      <c r="O638" s="106"/>
      <c r="P638" s="106"/>
      <c r="Q638" s="106"/>
      <c r="R638" s="107"/>
      <c r="S638" s="107"/>
      <c r="T638" s="106"/>
      <c r="U638" s="106"/>
      <c r="V638" s="108">
        <f t="shared" si="27"/>
        <v>0</v>
      </c>
      <c r="W638" s="103">
        <f t="shared" si="28"/>
        <v>0</v>
      </c>
      <c r="X638" s="36" t="str">
        <f t="shared" si="29"/>
        <v>OK</v>
      </c>
    </row>
    <row r="639" spans="1:24" ht="18" customHeight="1">
      <c r="A639" s="6"/>
      <c r="B639" s="102">
        <f>SUMIF(Atividade_Pessoal_Auxílio!$A:$A,'Programa de Metas 2021-2024'!$A639,Atividade_Pessoal_Auxílio!$G:$G)+SUMIF(Projeto!$A:$A,'Programa de Metas 2021-2024'!$A639,Projeto!$G:$G)</f>
        <v>0</v>
      </c>
      <c r="C639" s="106"/>
      <c r="D639" s="106"/>
      <c r="E639" s="106"/>
      <c r="F639" s="106"/>
      <c r="G639" s="106"/>
      <c r="H639" s="106"/>
      <c r="I639" s="106"/>
      <c r="J639" s="106"/>
      <c r="K639" s="106"/>
      <c r="L639" s="106"/>
      <c r="M639" s="106"/>
      <c r="N639" s="106"/>
      <c r="O639" s="106"/>
      <c r="P639" s="106"/>
      <c r="Q639" s="106"/>
      <c r="R639" s="107"/>
      <c r="S639" s="107"/>
      <c r="T639" s="106"/>
      <c r="U639" s="106"/>
      <c r="V639" s="108">
        <f t="shared" si="27"/>
        <v>0</v>
      </c>
      <c r="W639" s="103">
        <f t="shared" si="28"/>
        <v>0</v>
      </c>
      <c r="X639" s="36" t="str">
        <f t="shared" si="29"/>
        <v>OK</v>
      </c>
    </row>
    <row r="640" spans="1:24" ht="18" customHeight="1">
      <c r="A640" s="6"/>
      <c r="B640" s="102">
        <f>SUMIF(Atividade_Pessoal_Auxílio!$A:$A,'Programa de Metas 2021-2024'!$A640,Atividade_Pessoal_Auxílio!$G:$G)+SUMIF(Projeto!$A:$A,'Programa de Metas 2021-2024'!$A640,Projeto!$G:$G)</f>
        <v>0</v>
      </c>
      <c r="C640" s="106"/>
      <c r="D640" s="106"/>
      <c r="E640" s="106"/>
      <c r="F640" s="106"/>
      <c r="G640" s="106"/>
      <c r="H640" s="106"/>
      <c r="I640" s="106"/>
      <c r="J640" s="106"/>
      <c r="K640" s="106"/>
      <c r="L640" s="106"/>
      <c r="M640" s="106"/>
      <c r="N640" s="106"/>
      <c r="O640" s="106"/>
      <c r="P640" s="106"/>
      <c r="Q640" s="106"/>
      <c r="R640" s="107"/>
      <c r="S640" s="107"/>
      <c r="T640" s="106"/>
      <c r="U640" s="106"/>
      <c r="V640" s="108">
        <f t="shared" si="27"/>
        <v>0</v>
      </c>
      <c r="W640" s="103">
        <f t="shared" si="28"/>
        <v>0</v>
      </c>
      <c r="X640" s="36" t="str">
        <f t="shared" si="29"/>
        <v>OK</v>
      </c>
    </row>
    <row r="641" spans="1:24" ht="18" customHeight="1">
      <c r="A641" s="6"/>
      <c r="B641" s="102">
        <f>SUMIF(Atividade_Pessoal_Auxílio!$A:$A,'Programa de Metas 2021-2024'!$A641,Atividade_Pessoal_Auxílio!$G:$G)+SUMIF(Projeto!$A:$A,'Programa de Metas 2021-2024'!$A641,Projeto!$G:$G)</f>
        <v>0</v>
      </c>
      <c r="C641" s="106"/>
      <c r="D641" s="106"/>
      <c r="E641" s="106"/>
      <c r="F641" s="106"/>
      <c r="G641" s="106"/>
      <c r="H641" s="106"/>
      <c r="I641" s="106"/>
      <c r="J641" s="106"/>
      <c r="K641" s="106"/>
      <c r="L641" s="106"/>
      <c r="M641" s="106"/>
      <c r="N641" s="106"/>
      <c r="O641" s="106"/>
      <c r="P641" s="106"/>
      <c r="Q641" s="106"/>
      <c r="R641" s="107"/>
      <c r="S641" s="107"/>
      <c r="T641" s="106"/>
      <c r="U641" s="106"/>
      <c r="V641" s="108">
        <f t="shared" si="27"/>
        <v>0</v>
      </c>
      <c r="W641" s="103">
        <f t="shared" si="28"/>
        <v>0</v>
      </c>
      <c r="X641" s="36" t="str">
        <f t="shared" si="29"/>
        <v>OK</v>
      </c>
    </row>
    <row r="642" spans="1:24" ht="18" customHeight="1">
      <c r="A642" s="6"/>
      <c r="B642" s="102">
        <f>SUMIF(Atividade_Pessoal_Auxílio!$A:$A,'Programa de Metas 2021-2024'!$A642,Atividade_Pessoal_Auxílio!$G:$G)+SUMIF(Projeto!$A:$A,'Programa de Metas 2021-2024'!$A642,Projeto!$G:$G)</f>
        <v>0</v>
      </c>
      <c r="C642" s="106"/>
      <c r="D642" s="106"/>
      <c r="E642" s="106"/>
      <c r="F642" s="106"/>
      <c r="G642" s="106"/>
      <c r="H642" s="106"/>
      <c r="I642" s="106"/>
      <c r="J642" s="106"/>
      <c r="K642" s="106"/>
      <c r="L642" s="106"/>
      <c r="M642" s="106"/>
      <c r="N642" s="106"/>
      <c r="O642" s="106"/>
      <c r="P642" s="106"/>
      <c r="Q642" s="106"/>
      <c r="R642" s="107"/>
      <c r="S642" s="107"/>
      <c r="T642" s="106"/>
      <c r="U642" s="106"/>
      <c r="V642" s="108">
        <f t="shared" si="27"/>
        <v>0</v>
      </c>
      <c r="W642" s="103">
        <f t="shared" si="28"/>
        <v>0</v>
      </c>
      <c r="X642" s="36" t="str">
        <f t="shared" si="29"/>
        <v>OK</v>
      </c>
    </row>
    <row r="643" spans="1:24" ht="18" customHeight="1">
      <c r="A643" s="6"/>
      <c r="B643" s="102">
        <f>SUMIF(Atividade_Pessoal_Auxílio!$A:$A,'Programa de Metas 2021-2024'!$A643,Atividade_Pessoal_Auxílio!$G:$G)+SUMIF(Projeto!$A:$A,'Programa de Metas 2021-2024'!$A643,Projeto!$G:$G)</f>
        <v>0</v>
      </c>
      <c r="C643" s="106"/>
      <c r="D643" s="106"/>
      <c r="E643" s="106"/>
      <c r="F643" s="106"/>
      <c r="G643" s="106"/>
      <c r="H643" s="106"/>
      <c r="I643" s="106"/>
      <c r="J643" s="106"/>
      <c r="K643" s="106"/>
      <c r="L643" s="106"/>
      <c r="M643" s="106"/>
      <c r="N643" s="106"/>
      <c r="O643" s="106"/>
      <c r="P643" s="106"/>
      <c r="Q643" s="106"/>
      <c r="R643" s="107"/>
      <c r="S643" s="107"/>
      <c r="T643" s="106"/>
      <c r="U643" s="106"/>
      <c r="V643" s="108">
        <f t="shared" si="27"/>
        <v>0</v>
      </c>
      <c r="W643" s="103">
        <f t="shared" si="28"/>
        <v>0</v>
      </c>
      <c r="X643" s="36" t="str">
        <f t="shared" si="29"/>
        <v>OK</v>
      </c>
    </row>
    <row r="644" spans="1:24" ht="18" customHeight="1">
      <c r="A644" s="6"/>
      <c r="B644" s="102">
        <f>SUMIF(Atividade_Pessoal_Auxílio!$A:$A,'Programa de Metas 2021-2024'!$A644,Atividade_Pessoal_Auxílio!$G:$G)+SUMIF(Projeto!$A:$A,'Programa de Metas 2021-2024'!$A644,Projeto!$G:$G)</f>
        <v>0</v>
      </c>
      <c r="C644" s="106"/>
      <c r="D644" s="106"/>
      <c r="E644" s="106"/>
      <c r="F644" s="106"/>
      <c r="G644" s="106"/>
      <c r="H644" s="106"/>
      <c r="I644" s="106"/>
      <c r="J644" s="106"/>
      <c r="K644" s="106"/>
      <c r="L644" s="106"/>
      <c r="M644" s="106"/>
      <c r="N644" s="106"/>
      <c r="O644" s="106"/>
      <c r="P644" s="106"/>
      <c r="Q644" s="106"/>
      <c r="R644" s="107"/>
      <c r="S644" s="107"/>
      <c r="T644" s="106"/>
      <c r="U644" s="106"/>
      <c r="V644" s="108">
        <f t="shared" si="27"/>
        <v>0</v>
      </c>
      <c r="W644" s="103">
        <f t="shared" si="28"/>
        <v>0</v>
      </c>
      <c r="X644" s="36" t="str">
        <f t="shared" si="29"/>
        <v>OK</v>
      </c>
    </row>
    <row r="645" spans="1:24" ht="18" customHeight="1">
      <c r="A645" s="6"/>
      <c r="B645" s="102">
        <f>SUMIF(Atividade_Pessoal_Auxílio!$A:$A,'Programa de Metas 2021-2024'!$A645,Atividade_Pessoal_Auxílio!$G:$G)+SUMIF(Projeto!$A:$A,'Programa de Metas 2021-2024'!$A645,Projeto!$G:$G)</f>
        <v>0</v>
      </c>
      <c r="C645" s="106"/>
      <c r="D645" s="106"/>
      <c r="E645" s="106"/>
      <c r="F645" s="106"/>
      <c r="G645" s="106"/>
      <c r="H645" s="106"/>
      <c r="I645" s="106"/>
      <c r="J645" s="106"/>
      <c r="K645" s="106"/>
      <c r="L645" s="106"/>
      <c r="M645" s="106"/>
      <c r="N645" s="106"/>
      <c r="O645" s="106"/>
      <c r="P645" s="106"/>
      <c r="Q645" s="106"/>
      <c r="R645" s="107"/>
      <c r="S645" s="107"/>
      <c r="T645" s="106"/>
      <c r="U645" s="106"/>
      <c r="V645" s="108">
        <f t="shared" ref="V645:V708" si="30">SUM(C645:U645)</f>
        <v>0</v>
      </c>
      <c r="W645" s="103">
        <f t="shared" ref="W645:W708" si="31">B645-V645</f>
        <v>0</v>
      </c>
      <c r="X645" s="36" t="str">
        <f t="shared" ref="X645:X708" si="32">IF(OR(B645&lt;&gt;SUM(V645,W645),W645&lt;0),"EQUILIBRAR","OK")</f>
        <v>OK</v>
      </c>
    </row>
    <row r="646" spans="1:24" ht="18" customHeight="1">
      <c r="A646" s="6"/>
      <c r="B646" s="102">
        <f>SUMIF(Atividade_Pessoal_Auxílio!$A:$A,'Programa de Metas 2021-2024'!$A646,Atividade_Pessoal_Auxílio!$G:$G)+SUMIF(Projeto!$A:$A,'Programa de Metas 2021-2024'!$A646,Projeto!$G:$G)</f>
        <v>0</v>
      </c>
      <c r="C646" s="106"/>
      <c r="D646" s="106"/>
      <c r="E646" s="106"/>
      <c r="F646" s="106"/>
      <c r="G646" s="106"/>
      <c r="H646" s="106"/>
      <c r="I646" s="106"/>
      <c r="J646" s="106"/>
      <c r="K646" s="106"/>
      <c r="L646" s="106"/>
      <c r="M646" s="106"/>
      <c r="N646" s="106"/>
      <c r="O646" s="106"/>
      <c r="P646" s="106"/>
      <c r="Q646" s="106"/>
      <c r="R646" s="107"/>
      <c r="S646" s="107"/>
      <c r="T646" s="106"/>
      <c r="U646" s="106"/>
      <c r="V646" s="108">
        <f t="shared" si="30"/>
        <v>0</v>
      </c>
      <c r="W646" s="103">
        <f t="shared" si="31"/>
        <v>0</v>
      </c>
      <c r="X646" s="36" t="str">
        <f t="shared" si="32"/>
        <v>OK</v>
      </c>
    </row>
    <row r="647" spans="1:24" ht="18" customHeight="1">
      <c r="A647" s="6"/>
      <c r="B647" s="102">
        <f>SUMIF(Atividade_Pessoal_Auxílio!$A:$A,'Programa de Metas 2021-2024'!$A647,Atividade_Pessoal_Auxílio!$G:$G)+SUMIF(Projeto!$A:$A,'Programa de Metas 2021-2024'!$A647,Projeto!$G:$G)</f>
        <v>0</v>
      </c>
      <c r="C647" s="106"/>
      <c r="D647" s="106"/>
      <c r="E647" s="106"/>
      <c r="F647" s="106"/>
      <c r="G647" s="106"/>
      <c r="H647" s="106"/>
      <c r="I647" s="106"/>
      <c r="J647" s="106"/>
      <c r="K647" s="106"/>
      <c r="L647" s="106"/>
      <c r="M647" s="106"/>
      <c r="N647" s="106"/>
      <c r="O647" s="106"/>
      <c r="P647" s="106"/>
      <c r="Q647" s="106"/>
      <c r="R647" s="107"/>
      <c r="S647" s="107"/>
      <c r="T647" s="106"/>
      <c r="U647" s="106"/>
      <c r="V647" s="108">
        <f t="shared" si="30"/>
        <v>0</v>
      </c>
      <c r="W647" s="103">
        <f t="shared" si="31"/>
        <v>0</v>
      </c>
      <c r="X647" s="36" t="str">
        <f t="shared" si="32"/>
        <v>OK</v>
      </c>
    </row>
    <row r="648" spans="1:24" ht="18" customHeight="1">
      <c r="A648" s="6"/>
      <c r="B648" s="102">
        <f>SUMIF(Atividade_Pessoal_Auxílio!$A:$A,'Programa de Metas 2021-2024'!$A648,Atividade_Pessoal_Auxílio!$G:$G)+SUMIF(Projeto!$A:$A,'Programa de Metas 2021-2024'!$A648,Projeto!$G:$G)</f>
        <v>0</v>
      </c>
      <c r="C648" s="106"/>
      <c r="D648" s="106"/>
      <c r="E648" s="106"/>
      <c r="F648" s="106"/>
      <c r="G648" s="106"/>
      <c r="H648" s="106"/>
      <c r="I648" s="106"/>
      <c r="J648" s="106"/>
      <c r="K648" s="106"/>
      <c r="L648" s="106"/>
      <c r="M648" s="106"/>
      <c r="N648" s="106"/>
      <c r="O648" s="106"/>
      <c r="P648" s="106"/>
      <c r="Q648" s="106"/>
      <c r="R648" s="107"/>
      <c r="S648" s="107"/>
      <c r="T648" s="106"/>
      <c r="U648" s="106"/>
      <c r="V648" s="108">
        <f t="shared" si="30"/>
        <v>0</v>
      </c>
      <c r="W648" s="103">
        <f t="shared" si="31"/>
        <v>0</v>
      </c>
      <c r="X648" s="36" t="str">
        <f t="shared" si="32"/>
        <v>OK</v>
      </c>
    </row>
    <row r="649" spans="1:24" ht="18" customHeight="1">
      <c r="A649" s="6"/>
      <c r="B649" s="102">
        <f>SUMIF(Atividade_Pessoal_Auxílio!$A:$A,'Programa de Metas 2021-2024'!$A649,Atividade_Pessoal_Auxílio!$G:$G)+SUMIF(Projeto!$A:$A,'Programa de Metas 2021-2024'!$A649,Projeto!$G:$G)</f>
        <v>0</v>
      </c>
      <c r="C649" s="106"/>
      <c r="D649" s="106"/>
      <c r="E649" s="106"/>
      <c r="F649" s="106"/>
      <c r="G649" s="106"/>
      <c r="H649" s="106"/>
      <c r="I649" s="106"/>
      <c r="J649" s="106"/>
      <c r="K649" s="106"/>
      <c r="L649" s="106"/>
      <c r="M649" s="106"/>
      <c r="N649" s="106"/>
      <c r="O649" s="106"/>
      <c r="P649" s="106"/>
      <c r="Q649" s="106"/>
      <c r="R649" s="107"/>
      <c r="S649" s="107"/>
      <c r="T649" s="106"/>
      <c r="U649" s="106"/>
      <c r="V649" s="108">
        <f t="shared" si="30"/>
        <v>0</v>
      </c>
      <c r="W649" s="103">
        <f t="shared" si="31"/>
        <v>0</v>
      </c>
      <c r="X649" s="36" t="str">
        <f t="shared" si="32"/>
        <v>OK</v>
      </c>
    </row>
    <row r="650" spans="1:24" ht="18" customHeight="1">
      <c r="A650" s="6"/>
      <c r="B650" s="102">
        <f>SUMIF(Atividade_Pessoal_Auxílio!$A:$A,'Programa de Metas 2021-2024'!$A650,Atividade_Pessoal_Auxílio!$G:$G)+SUMIF(Projeto!$A:$A,'Programa de Metas 2021-2024'!$A650,Projeto!$G:$G)</f>
        <v>0</v>
      </c>
      <c r="C650" s="106"/>
      <c r="D650" s="106"/>
      <c r="E650" s="106"/>
      <c r="F650" s="106"/>
      <c r="G650" s="106"/>
      <c r="H650" s="106"/>
      <c r="I650" s="106"/>
      <c r="J650" s="106"/>
      <c r="K650" s="106"/>
      <c r="L650" s="106"/>
      <c r="M650" s="106"/>
      <c r="N650" s="106"/>
      <c r="O650" s="106"/>
      <c r="P650" s="106"/>
      <c r="Q650" s="106"/>
      <c r="R650" s="107"/>
      <c r="S650" s="107"/>
      <c r="T650" s="106"/>
      <c r="U650" s="106"/>
      <c r="V650" s="108">
        <f t="shared" si="30"/>
        <v>0</v>
      </c>
      <c r="W650" s="103">
        <f t="shared" si="31"/>
        <v>0</v>
      </c>
      <c r="X650" s="36" t="str">
        <f t="shared" si="32"/>
        <v>OK</v>
      </c>
    </row>
    <row r="651" spans="1:24" ht="18" customHeight="1">
      <c r="A651" s="6"/>
      <c r="B651" s="102">
        <f>SUMIF(Atividade_Pessoal_Auxílio!$A:$A,'Programa de Metas 2021-2024'!$A651,Atividade_Pessoal_Auxílio!$G:$G)+SUMIF(Projeto!$A:$A,'Programa de Metas 2021-2024'!$A651,Projeto!$G:$G)</f>
        <v>0</v>
      </c>
      <c r="C651" s="106"/>
      <c r="D651" s="106"/>
      <c r="E651" s="106"/>
      <c r="F651" s="106"/>
      <c r="G651" s="106"/>
      <c r="H651" s="106"/>
      <c r="I651" s="106"/>
      <c r="J651" s="106"/>
      <c r="K651" s="106"/>
      <c r="L651" s="106"/>
      <c r="M651" s="106"/>
      <c r="N651" s="106"/>
      <c r="O651" s="106"/>
      <c r="P651" s="106"/>
      <c r="Q651" s="106"/>
      <c r="R651" s="107"/>
      <c r="S651" s="107"/>
      <c r="T651" s="106"/>
      <c r="U651" s="106"/>
      <c r="V651" s="108">
        <f t="shared" si="30"/>
        <v>0</v>
      </c>
      <c r="W651" s="103">
        <f t="shared" si="31"/>
        <v>0</v>
      </c>
      <c r="X651" s="36" t="str">
        <f t="shared" si="32"/>
        <v>OK</v>
      </c>
    </row>
    <row r="652" spans="1:24" ht="18" customHeight="1">
      <c r="A652" s="6"/>
      <c r="B652" s="102">
        <f>SUMIF(Atividade_Pessoal_Auxílio!$A:$A,'Programa de Metas 2021-2024'!$A652,Atividade_Pessoal_Auxílio!$G:$G)+SUMIF(Projeto!$A:$A,'Programa de Metas 2021-2024'!$A652,Projeto!$G:$G)</f>
        <v>0</v>
      </c>
      <c r="C652" s="106"/>
      <c r="D652" s="106"/>
      <c r="E652" s="106"/>
      <c r="F652" s="106"/>
      <c r="G652" s="106"/>
      <c r="H652" s="106"/>
      <c r="I652" s="106"/>
      <c r="J652" s="106"/>
      <c r="K652" s="106"/>
      <c r="L652" s="106"/>
      <c r="M652" s="106"/>
      <c r="N652" s="106"/>
      <c r="O652" s="106"/>
      <c r="P652" s="106"/>
      <c r="Q652" s="106"/>
      <c r="R652" s="107"/>
      <c r="S652" s="107"/>
      <c r="T652" s="106"/>
      <c r="U652" s="106"/>
      <c r="V652" s="108">
        <f t="shared" si="30"/>
        <v>0</v>
      </c>
      <c r="W652" s="103">
        <f t="shared" si="31"/>
        <v>0</v>
      </c>
      <c r="X652" s="36" t="str">
        <f t="shared" si="32"/>
        <v>OK</v>
      </c>
    </row>
    <row r="653" spans="1:24" ht="18" customHeight="1">
      <c r="A653" s="6"/>
      <c r="B653" s="102">
        <f>SUMIF(Atividade_Pessoal_Auxílio!$A:$A,'Programa de Metas 2021-2024'!$A653,Atividade_Pessoal_Auxílio!$G:$G)+SUMIF(Projeto!$A:$A,'Programa de Metas 2021-2024'!$A653,Projeto!$G:$G)</f>
        <v>0</v>
      </c>
      <c r="C653" s="106"/>
      <c r="D653" s="106"/>
      <c r="E653" s="106"/>
      <c r="F653" s="106"/>
      <c r="G653" s="106"/>
      <c r="H653" s="106"/>
      <c r="I653" s="106"/>
      <c r="J653" s="106"/>
      <c r="K653" s="106"/>
      <c r="L653" s="106"/>
      <c r="M653" s="106"/>
      <c r="N653" s="106"/>
      <c r="O653" s="106"/>
      <c r="P653" s="106"/>
      <c r="Q653" s="106"/>
      <c r="R653" s="107"/>
      <c r="S653" s="107"/>
      <c r="T653" s="106"/>
      <c r="U653" s="106"/>
      <c r="V653" s="108">
        <f t="shared" si="30"/>
        <v>0</v>
      </c>
      <c r="W653" s="103">
        <f t="shared" si="31"/>
        <v>0</v>
      </c>
      <c r="X653" s="36" t="str">
        <f t="shared" si="32"/>
        <v>OK</v>
      </c>
    </row>
    <row r="654" spans="1:24" ht="18" customHeight="1">
      <c r="A654" s="6"/>
      <c r="B654" s="102">
        <f>SUMIF(Atividade_Pessoal_Auxílio!$A:$A,'Programa de Metas 2021-2024'!$A654,Atividade_Pessoal_Auxílio!$G:$G)+SUMIF(Projeto!$A:$A,'Programa de Metas 2021-2024'!$A654,Projeto!$G:$G)</f>
        <v>0</v>
      </c>
      <c r="C654" s="106"/>
      <c r="D654" s="106"/>
      <c r="E654" s="106"/>
      <c r="F654" s="106"/>
      <c r="G654" s="106"/>
      <c r="H654" s="106"/>
      <c r="I654" s="106"/>
      <c r="J654" s="106"/>
      <c r="K654" s="106"/>
      <c r="L654" s="106"/>
      <c r="M654" s="106"/>
      <c r="N654" s="106"/>
      <c r="O654" s="106"/>
      <c r="P654" s="106"/>
      <c r="Q654" s="106"/>
      <c r="R654" s="107"/>
      <c r="S654" s="107"/>
      <c r="T654" s="106"/>
      <c r="U654" s="106"/>
      <c r="V654" s="108">
        <f t="shared" si="30"/>
        <v>0</v>
      </c>
      <c r="W654" s="103">
        <f t="shared" si="31"/>
        <v>0</v>
      </c>
      <c r="X654" s="36" t="str">
        <f t="shared" si="32"/>
        <v>OK</v>
      </c>
    </row>
    <row r="655" spans="1:24" ht="18" customHeight="1">
      <c r="A655" s="6"/>
      <c r="B655" s="102">
        <f>SUMIF(Atividade_Pessoal_Auxílio!$A:$A,'Programa de Metas 2021-2024'!$A655,Atividade_Pessoal_Auxílio!$G:$G)+SUMIF(Projeto!$A:$A,'Programa de Metas 2021-2024'!$A655,Projeto!$G:$G)</f>
        <v>0</v>
      </c>
      <c r="C655" s="106"/>
      <c r="D655" s="106"/>
      <c r="E655" s="106"/>
      <c r="F655" s="106"/>
      <c r="G655" s="106"/>
      <c r="H655" s="106"/>
      <c r="I655" s="106"/>
      <c r="J655" s="106"/>
      <c r="K655" s="106"/>
      <c r="L655" s="106"/>
      <c r="M655" s="106"/>
      <c r="N655" s="106"/>
      <c r="O655" s="106"/>
      <c r="P655" s="106"/>
      <c r="Q655" s="106"/>
      <c r="R655" s="107"/>
      <c r="S655" s="107"/>
      <c r="T655" s="106"/>
      <c r="U655" s="106"/>
      <c r="V655" s="108">
        <f t="shared" si="30"/>
        <v>0</v>
      </c>
      <c r="W655" s="103">
        <f t="shared" si="31"/>
        <v>0</v>
      </c>
      <c r="X655" s="36" t="str">
        <f t="shared" si="32"/>
        <v>OK</v>
      </c>
    </row>
    <row r="656" spans="1:24" ht="18" customHeight="1">
      <c r="A656" s="6"/>
      <c r="B656" s="102">
        <f>SUMIF(Atividade_Pessoal_Auxílio!$A:$A,'Programa de Metas 2021-2024'!$A656,Atividade_Pessoal_Auxílio!$G:$G)+SUMIF(Projeto!$A:$A,'Programa de Metas 2021-2024'!$A656,Projeto!$G:$G)</f>
        <v>0</v>
      </c>
      <c r="C656" s="106"/>
      <c r="D656" s="106"/>
      <c r="E656" s="106"/>
      <c r="F656" s="106"/>
      <c r="G656" s="106"/>
      <c r="H656" s="106"/>
      <c r="I656" s="106"/>
      <c r="J656" s="106"/>
      <c r="K656" s="106"/>
      <c r="L656" s="106"/>
      <c r="M656" s="106"/>
      <c r="N656" s="106"/>
      <c r="O656" s="106"/>
      <c r="P656" s="106"/>
      <c r="Q656" s="106"/>
      <c r="R656" s="107"/>
      <c r="S656" s="107"/>
      <c r="T656" s="106"/>
      <c r="U656" s="106"/>
      <c r="V656" s="108">
        <f t="shared" si="30"/>
        <v>0</v>
      </c>
      <c r="W656" s="103">
        <f t="shared" si="31"/>
        <v>0</v>
      </c>
      <c r="X656" s="36" t="str">
        <f t="shared" si="32"/>
        <v>OK</v>
      </c>
    </row>
    <row r="657" spans="1:24" ht="18" customHeight="1">
      <c r="A657" s="6"/>
      <c r="B657" s="102">
        <f>SUMIF(Atividade_Pessoal_Auxílio!$A:$A,'Programa de Metas 2021-2024'!$A657,Atividade_Pessoal_Auxílio!$G:$G)+SUMIF(Projeto!$A:$A,'Programa de Metas 2021-2024'!$A657,Projeto!$G:$G)</f>
        <v>0</v>
      </c>
      <c r="C657" s="106"/>
      <c r="D657" s="106"/>
      <c r="E657" s="106"/>
      <c r="F657" s="106"/>
      <c r="G657" s="106"/>
      <c r="H657" s="106"/>
      <c r="I657" s="106"/>
      <c r="J657" s="106"/>
      <c r="K657" s="106"/>
      <c r="L657" s="106"/>
      <c r="M657" s="106"/>
      <c r="N657" s="106"/>
      <c r="O657" s="106"/>
      <c r="P657" s="106"/>
      <c r="Q657" s="106"/>
      <c r="R657" s="107"/>
      <c r="S657" s="107"/>
      <c r="T657" s="106"/>
      <c r="U657" s="106"/>
      <c r="V657" s="108">
        <f t="shared" si="30"/>
        <v>0</v>
      </c>
      <c r="W657" s="103">
        <f t="shared" si="31"/>
        <v>0</v>
      </c>
      <c r="X657" s="36" t="str">
        <f t="shared" si="32"/>
        <v>OK</v>
      </c>
    </row>
    <row r="658" spans="1:24" ht="18" customHeight="1">
      <c r="A658" s="6"/>
      <c r="B658" s="102">
        <f>SUMIF(Atividade_Pessoal_Auxílio!$A:$A,'Programa de Metas 2021-2024'!$A658,Atividade_Pessoal_Auxílio!$G:$G)+SUMIF(Projeto!$A:$A,'Programa de Metas 2021-2024'!$A658,Projeto!$G:$G)</f>
        <v>0</v>
      </c>
      <c r="C658" s="106"/>
      <c r="D658" s="106"/>
      <c r="E658" s="106"/>
      <c r="F658" s="106"/>
      <c r="G658" s="106"/>
      <c r="H658" s="106"/>
      <c r="I658" s="106"/>
      <c r="J658" s="106"/>
      <c r="K658" s="106"/>
      <c r="L658" s="106"/>
      <c r="M658" s="106"/>
      <c r="N658" s="106"/>
      <c r="O658" s="106"/>
      <c r="P658" s="106"/>
      <c r="Q658" s="106"/>
      <c r="R658" s="107"/>
      <c r="S658" s="107"/>
      <c r="T658" s="106"/>
      <c r="U658" s="106"/>
      <c r="V658" s="108">
        <f t="shared" si="30"/>
        <v>0</v>
      </c>
      <c r="W658" s="103">
        <f t="shared" si="31"/>
        <v>0</v>
      </c>
      <c r="X658" s="36" t="str">
        <f t="shared" si="32"/>
        <v>OK</v>
      </c>
    </row>
    <row r="659" spans="1:24" ht="18" customHeight="1">
      <c r="A659" s="6"/>
      <c r="B659" s="102">
        <f>SUMIF(Atividade_Pessoal_Auxílio!$A:$A,'Programa de Metas 2021-2024'!$A659,Atividade_Pessoal_Auxílio!$G:$G)+SUMIF(Projeto!$A:$A,'Programa de Metas 2021-2024'!$A659,Projeto!$G:$G)</f>
        <v>0</v>
      </c>
      <c r="C659" s="106"/>
      <c r="D659" s="106"/>
      <c r="E659" s="106"/>
      <c r="F659" s="106"/>
      <c r="G659" s="106"/>
      <c r="H659" s="106"/>
      <c r="I659" s="106"/>
      <c r="J659" s="106"/>
      <c r="K659" s="106"/>
      <c r="L659" s="106"/>
      <c r="M659" s="106"/>
      <c r="N659" s="106"/>
      <c r="O659" s="106"/>
      <c r="P659" s="106"/>
      <c r="Q659" s="106"/>
      <c r="R659" s="107"/>
      <c r="S659" s="107"/>
      <c r="T659" s="106"/>
      <c r="U659" s="106"/>
      <c r="V659" s="108">
        <f t="shared" si="30"/>
        <v>0</v>
      </c>
      <c r="W659" s="103">
        <f t="shared" si="31"/>
        <v>0</v>
      </c>
      <c r="X659" s="36" t="str">
        <f t="shared" si="32"/>
        <v>OK</v>
      </c>
    </row>
    <row r="660" spans="1:24" ht="18" customHeight="1">
      <c r="A660" s="6"/>
      <c r="B660" s="102">
        <f>SUMIF(Atividade_Pessoal_Auxílio!$A:$A,'Programa de Metas 2021-2024'!$A660,Atividade_Pessoal_Auxílio!$G:$G)+SUMIF(Projeto!$A:$A,'Programa de Metas 2021-2024'!$A660,Projeto!$G:$G)</f>
        <v>0</v>
      </c>
      <c r="C660" s="106"/>
      <c r="D660" s="106"/>
      <c r="E660" s="106"/>
      <c r="F660" s="106"/>
      <c r="G660" s="106"/>
      <c r="H660" s="106"/>
      <c r="I660" s="106"/>
      <c r="J660" s="106"/>
      <c r="K660" s="106"/>
      <c r="L660" s="106"/>
      <c r="M660" s="106"/>
      <c r="N660" s="106"/>
      <c r="O660" s="106"/>
      <c r="P660" s="106"/>
      <c r="Q660" s="106"/>
      <c r="R660" s="107"/>
      <c r="S660" s="107"/>
      <c r="T660" s="106"/>
      <c r="U660" s="106"/>
      <c r="V660" s="108">
        <f t="shared" si="30"/>
        <v>0</v>
      </c>
      <c r="W660" s="103">
        <f t="shared" si="31"/>
        <v>0</v>
      </c>
      <c r="X660" s="36" t="str">
        <f t="shared" si="32"/>
        <v>OK</v>
      </c>
    </row>
    <row r="661" spans="1:24" ht="18" customHeight="1">
      <c r="A661" s="6"/>
      <c r="B661" s="102">
        <f>SUMIF(Atividade_Pessoal_Auxílio!$A:$A,'Programa de Metas 2021-2024'!$A661,Atividade_Pessoal_Auxílio!$G:$G)+SUMIF(Projeto!$A:$A,'Programa de Metas 2021-2024'!$A661,Projeto!$G:$G)</f>
        <v>0</v>
      </c>
      <c r="C661" s="106"/>
      <c r="D661" s="106"/>
      <c r="E661" s="106"/>
      <c r="F661" s="106"/>
      <c r="G661" s="106"/>
      <c r="H661" s="106"/>
      <c r="I661" s="106"/>
      <c r="J661" s="106"/>
      <c r="K661" s="106"/>
      <c r="L661" s="106"/>
      <c r="M661" s="106"/>
      <c r="N661" s="106"/>
      <c r="O661" s="106"/>
      <c r="P661" s="106"/>
      <c r="Q661" s="106"/>
      <c r="R661" s="107"/>
      <c r="S661" s="107"/>
      <c r="T661" s="106"/>
      <c r="U661" s="106"/>
      <c r="V661" s="108">
        <f t="shared" si="30"/>
        <v>0</v>
      </c>
      <c r="W661" s="103">
        <f t="shared" si="31"/>
        <v>0</v>
      </c>
      <c r="X661" s="36" t="str">
        <f t="shared" si="32"/>
        <v>OK</v>
      </c>
    </row>
    <row r="662" spans="1:24" ht="18" customHeight="1">
      <c r="A662" s="6"/>
      <c r="B662" s="102">
        <f>SUMIF(Atividade_Pessoal_Auxílio!$A:$A,'Programa de Metas 2021-2024'!$A662,Atividade_Pessoal_Auxílio!$G:$G)+SUMIF(Projeto!$A:$A,'Programa de Metas 2021-2024'!$A662,Projeto!$G:$G)</f>
        <v>0</v>
      </c>
      <c r="C662" s="106"/>
      <c r="D662" s="106"/>
      <c r="E662" s="106"/>
      <c r="F662" s="106"/>
      <c r="G662" s="106"/>
      <c r="H662" s="106"/>
      <c r="I662" s="106"/>
      <c r="J662" s="106"/>
      <c r="K662" s="106"/>
      <c r="L662" s="106"/>
      <c r="M662" s="106"/>
      <c r="N662" s="106"/>
      <c r="O662" s="106"/>
      <c r="P662" s="106"/>
      <c r="Q662" s="106"/>
      <c r="R662" s="107"/>
      <c r="S662" s="107"/>
      <c r="T662" s="106"/>
      <c r="U662" s="106"/>
      <c r="V662" s="108">
        <f t="shared" si="30"/>
        <v>0</v>
      </c>
      <c r="W662" s="103">
        <f t="shared" si="31"/>
        <v>0</v>
      </c>
      <c r="X662" s="36" t="str">
        <f t="shared" si="32"/>
        <v>OK</v>
      </c>
    </row>
    <row r="663" spans="1:24" ht="18" customHeight="1">
      <c r="A663" s="6"/>
      <c r="B663" s="102">
        <f>SUMIF(Atividade_Pessoal_Auxílio!$A:$A,'Programa de Metas 2021-2024'!$A663,Atividade_Pessoal_Auxílio!$G:$G)+SUMIF(Projeto!$A:$A,'Programa de Metas 2021-2024'!$A663,Projeto!$G:$G)</f>
        <v>0</v>
      </c>
      <c r="C663" s="106"/>
      <c r="D663" s="106"/>
      <c r="E663" s="106"/>
      <c r="F663" s="106"/>
      <c r="G663" s="106"/>
      <c r="H663" s="106"/>
      <c r="I663" s="106"/>
      <c r="J663" s="106"/>
      <c r="K663" s="106"/>
      <c r="L663" s="106"/>
      <c r="M663" s="106"/>
      <c r="N663" s="106"/>
      <c r="O663" s="106"/>
      <c r="P663" s="106"/>
      <c r="Q663" s="106"/>
      <c r="R663" s="107"/>
      <c r="S663" s="107"/>
      <c r="T663" s="106"/>
      <c r="U663" s="106"/>
      <c r="V663" s="108">
        <f t="shared" si="30"/>
        <v>0</v>
      </c>
      <c r="W663" s="103">
        <f t="shared" si="31"/>
        <v>0</v>
      </c>
      <c r="X663" s="36" t="str">
        <f t="shared" si="32"/>
        <v>OK</v>
      </c>
    </row>
    <row r="664" spans="1:24" ht="18" customHeight="1">
      <c r="A664" s="6"/>
      <c r="B664" s="102">
        <f>SUMIF(Atividade_Pessoal_Auxílio!$A:$A,'Programa de Metas 2021-2024'!$A664,Atividade_Pessoal_Auxílio!$G:$G)+SUMIF(Projeto!$A:$A,'Programa de Metas 2021-2024'!$A664,Projeto!$G:$G)</f>
        <v>0</v>
      </c>
      <c r="C664" s="106"/>
      <c r="D664" s="106"/>
      <c r="E664" s="106"/>
      <c r="F664" s="106"/>
      <c r="G664" s="106"/>
      <c r="H664" s="106"/>
      <c r="I664" s="106"/>
      <c r="J664" s="106"/>
      <c r="K664" s="106"/>
      <c r="L664" s="106"/>
      <c r="M664" s="106"/>
      <c r="N664" s="106"/>
      <c r="O664" s="106"/>
      <c r="P664" s="106"/>
      <c r="Q664" s="106"/>
      <c r="R664" s="107"/>
      <c r="S664" s="107"/>
      <c r="T664" s="106"/>
      <c r="U664" s="106"/>
      <c r="V664" s="108">
        <f t="shared" si="30"/>
        <v>0</v>
      </c>
      <c r="W664" s="103">
        <f t="shared" si="31"/>
        <v>0</v>
      </c>
      <c r="X664" s="36" t="str">
        <f t="shared" si="32"/>
        <v>OK</v>
      </c>
    </row>
    <row r="665" spans="1:24" ht="18" customHeight="1">
      <c r="A665" s="6"/>
      <c r="B665" s="102">
        <f>SUMIF(Atividade_Pessoal_Auxílio!$A:$A,'Programa de Metas 2021-2024'!$A665,Atividade_Pessoal_Auxílio!$G:$G)+SUMIF(Projeto!$A:$A,'Programa de Metas 2021-2024'!$A665,Projeto!$G:$G)</f>
        <v>0</v>
      </c>
      <c r="C665" s="106"/>
      <c r="D665" s="106"/>
      <c r="E665" s="106"/>
      <c r="F665" s="106"/>
      <c r="G665" s="106"/>
      <c r="H665" s="106"/>
      <c r="I665" s="106"/>
      <c r="J665" s="106"/>
      <c r="K665" s="106"/>
      <c r="L665" s="106"/>
      <c r="M665" s="106"/>
      <c r="N665" s="106"/>
      <c r="O665" s="106"/>
      <c r="P665" s="106"/>
      <c r="Q665" s="106"/>
      <c r="R665" s="107"/>
      <c r="S665" s="107"/>
      <c r="T665" s="106"/>
      <c r="U665" s="106"/>
      <c r="V665" s="108">
        <f t="shared" si="30"/>
        <v>0</v>
      </c>
      <c r="W665" s="103">
        <f t="shared" si="31"/>
        <v>0</v>
      </c>
      <c r="X665" s="36" t="str">
        <f t="shared" si="32"/>
        <v>OK</v>
      </c>
    </row>
    <row r="666" spans="1:24" ht="18" customHeight="1">
      <c r="A666" s="6"/>
      <c r="B666" s="102">
        <f>SUMIF(Atividade_Pessoal_Auxílio!$A:$A,'Programa de Metas 2021-2024'!$A666,Atividade_Pessoal_Auxílio!$G:$G)+SUMIF(Projeto!$A:$A,'Programa de Metas 2021-2024'!$A666,Projeto!$G:$G)</f>
        <v>0</v>
      </c>
      <c r="C666" s="106"/>
      <c r="D666" s="106"/>
      <c r="E666" s="106"/>
      <c r="F666" s="106"/>
      <c r="G666" s="106"/>
      <c r="H666" s="106"/>
      <c r="I666" s="106"/>
      <c r="J666" s="106"/>
      <c r="K666" s="106"/>
      <c r="L666" s="106"/>
      <c r="M666" s="106"/>
      <c r="N666" s="106"/>
      <c r="O666" s="106"/>
      <c r="P666" s="106"/>
      <c r="Q666" s="106"/>
      <c r="R666" s="107"/>
      <c r="S666" s="107"/>
      <c r="T666" s="106"/>
      <c r="U666" s="106"/>
      <c r="V666" s="108">
        <f t="shared" si="30"/>
        <v>0</v>
      </c>
      <c r="W666" s="103">
        <f t="shared" si="31"/>
        <v>0</v>
      </c>
      <c r="X666" s="36" t="str">
        <f t="shared" si="32"/>
        <v>OK</v>
      </c>
    </row>
    <row r="667" spans="1:24" ht="18" customHeight="1">
      <c r="A667" s="6"/>
      <c r="B667" s="102">
        <f>SUMIF(Atividade_Pessoal_Auxílio!$A:$A,'Programa de Metas 2021-2024'!$A667,Atividade_Pessoal_Auxílio!$G:$G)+SUMIF(Projeto!$A:$A,'Programa de Metas 2021-2024'!$A667,Projeto!$G:$G)</f>
        <v>0</v>
      </c>
      <c r="C667" s="106"/>
      <c r="D667" s="106"/>
      <c r="E667" s="106"/>
      <c r="F667" s="106"/>
      <c r="G667" s="106"/>
      <c r="H667" s="106"/>
      <c r="I667" s="106"/>
      <c r="J667" s="106"/>
      <c r="K667" s="106"/>
      <c r="L667" s="106"/>
      <c r="M667" s="106"/>
      <c r="N667" s="106"/>
      <c r="O667" s="106"/>
      <c r="P667" s="106"/>
      <c r="Q667" s="106"/>
      <c r="R667" s="107"/>
      <c r="S667" s="107"/>
      <c r="T667" s="106"/>
      <c r="U667" s="106"/>
      <c r="V667" s="108">
        <f t="shared" si="30"/>
        <v>0</v>
      </c>
      <c r="W667" s="103">
        <f t="shared" si="31"/>
        <v>0</v>
      </c>
      <c r="X667" s="36" t="str">
        <f t="shared" si="32"/>
        <v>OK</v>
      </c>
    </row>
    <row r="668" spans="1:24" ht="18" customHeight="1">
      <c r="A668" s="6"/>
      <c r="B668" s="102">
        <f>SUMIF(Atividade_Pessoal_Auxílio!$A:$A,'Programa de Metas 2021-2024'!$A668,Atividade_Pessoal_Auxílio!$G:$G)+SUMIF(Projeto!$A:$A,'Programa de Metas 2021-2024'!$A668,Projeto!$G:$G)</f>
        <v>0</v>
      </c>
      <c r="C668" s="106"/>
      <c r="D668" s="106"/>
      <c r="E668" s="106"/>
      <c r="F668" s="106"/>
      <c r="G668" s="106"/>
      <c r="H668" s="106"/>
      <c r="I668" s="106"/>
      <c r="J668" s="106"/>
      <c r="K668" s="106"/>
      <c r="L668" s="106"/>
      <c r="M668" s="106"/>
      <c r="N668" s="106"/>
      <c r="O668" s="106"/>
      <c r="P668" s="106"/>
      <c r="Q668" s="106"/>
      <c r="R668" s="107"/>
      <c r="S668" s="107"/>
      <c r="T668" s="106"/>
      <c r="U668" s="106"/>
      <c r="V668" s="108">
        <f t="shared" si="30"/>
        <v>0</v>
      </c>
      <c r="W668" s="103">
        <f t="shared" si="31"/>
        <v>0</v>
      </c>
      <c r="X668" s="36" t="str">
        <f t="shared" si="32"/>
        <v>OK</v>
      </c>
    </row>
    <row r="669" spans="1:24" ht="18" customHeight="1">
      <c r="A669" s="6"/>
      <c r="B669" s="102">
        <f>SUMIF(Atividade_Pessoal_Auxílio!$A:$A,'Programa de Metas 2021-2024'!$A669,Atividade_Pessoal_Auxílio!$G:$G)+SUMIF(Projeto!$A:$A,'Programa de Metas 2021-2024'!$A669,Projeto!$G:$G)</f>
        <v>0</v>
      </c>
      <c r="C669" s="106"/>
      <c r="D669" s="106"/>
      <c r="E669" s="106"/>
      <c r="F669" s="106"/>
      <c r="G669" s="106"/>
      <c r="H669" s="106"/>
      <c r="I669" s="106"/>
      <c r="J669" s="106"/>
      <c r="K669" s="106"/>
      <c r="L669" s="106"/>
      <c r="M669" s="106"/>
      <c r="N669" s="106"/>
      <c r="O669" s="106"/>
      <c r="P669" s="106"/>
      <c r="Q669" s="106"/>
      <c r="R669" s="107"/>
      <c r="S669" s="107"/>
      <c r="T669" s="106"/>
      <c r="U669" s="106"/>
      <c r="V669" s="108">
        <f t="shared" si="30"/>
        <v>0</v>
      </c>
      <c r="W669" s="103">
        <f t="shared" si="31"/>
        <v>0</v>
      </c>
      <c r="X669" s="36" t="str">
        <f t="shared" si="32"/>
        <v>OK</v>
      </c>
    </row>
    <row r="670" spans="1:24" ht="18" customHeight="1">
      <c r="A670" s="6"/>
      <c r="B670" s="102">
        <f>SUMIF(Atividade_Pessoal_Auxílio!$A:$A,'Programa de Metas 2021-2024'!$A670,Atividade_Pessoal_Auxílio!$G:$G)+SUMIF(Projeto!$A:$A,'Programa de Metas 2021-2024'!$A670,Projeto!$G:$G)</f>
        <v>0</v>
      </c>
      <c r="C670" s="106"/>
      <c r="D670" s="106"/>
      <c r="E670" s="106"/>
      <c r="F670" s="106"/>
      <c r="G670" s="106"/>
      <c r="H670" s="106"/>
      <c r="I670" s="106"/>
      <c r="J670" s="106"/>
      <c r="K670" s="106"/>
      <c r="L670" s="106"/>
      <c r="M670" s="106"/>
      <c r="N670" s="106"/>
      <c r="O670" s="106"/>
      <c r="P670" s="106"/>
      <c r="Q670" s="106"/>
      <c r="R670" s="107"/>
      <c r="S670" s="107"/>
      <c r="T670" s="106"/>
      <c r="U670" s="106"/>
      <c r="V670" s="108">
        <f t="shared" si="30"/>
        <v>0</v>
      </c>
      <c r="W670" s="103">
        <f t="shared" si="31"/>
        <v>0</v>
      </c>
      <c r="X670" s="36" t="str">
        <f t="shared" si="32"/>
        <v>OK</v>
      </c>
    </row>
    <row r="671" spans="1:24" ht="18" customHeight="1">
      <c r="A671" s="6"/>
      <c r="B671" s="102">
        <f>SUMIF(Atividade_Pessoal_Auxílio!$A:$A,'Programa de Metas 2021-2024'!$A671,Atividade_Pessoal_Auxílio!$G:$G)+SUMIF(Projeto!$A:$A,'Programa de Metas 2021-2024'!$A671,Projeto!$G:$G)</f>
        <v>0</v>
      </c>
      <c r="C671" s="106"/>
      <c r="D671" s="106"/>
      <c r="E671" s="106"/>
      <c r="F671" s="106"/>
      <c r="G671" s="106"/>
      <c r="H671" s="106"/>
      <c r="I671" s="106"/>
      <c r="J671" s="106"/>
      <c r="K671" s="106"/>
      <c r="L671" s="106"/>
      <c r="M671" s="106"/>
      <c r="N671" s="106"/>
      <c r="O671" s="106"/>
      <c r="P671" s="106"/>
      <c r="Q671" s="106"/>
      <c r="R671" s="107"/>
      <c r="S671" s="107"/>
      <c r="T671" s="106"/>
      <c r="U671" s="106"/>
      <c r="V671" s="108">
        <f t="shared" si="30"/>
        <v>0</v>
      </c>
      <c r="W671" s="103">
        <f t="shared" si="31"/>
        <v>0</v>
      </c>
      <c r="X671" s="36" t="str">
        <f t="shared" si="32"/>
        <v>OK</v>
      </c>
    </row>
    <row r="672" spans="1:24" ht="18" customHeight="1">
      <c r="A672" s="6"/>
      <c r="B672" s="102">
        <f>SUMIF(Atividade_Pessoal_Auxílio!$A:$A,'Programa de Metas 2021-2024'!$A672,Atividade_Pessoal_Auxílio!$G:$G)+SUMIF(Projeto!$A:$A,'Programa de Metas 2021-2024'!$A672,Projeto!$G:$G)</f>
        <v>0</v>
      </c>
      <c r="C672" s="106"/>
      <c r="D672" s="106"/>
      <c r="E672" s="106"/>
      <c r="F672" s="106"/>
      <c r="G672" s="106"/>
      <c r="H672" s="106"/>
      <c r="I672" s="106"/>
      <c r="J672" s="106"/>
      <c r="K672" s="106"/>
      <c r="L672" s="106"/>
      <c r="M672" s="106"/>
      <c r="N672" s="106"/>
      <c r="O672" s="106"/>
      <c r="P672" s="106"/>
      <c r="Q672" s="106"/>
      <c r="R672" s="107"/>
      <c r="S672" s="107"/>
      <c r="T672" s="106"/>
      <c r="U672" s="106"/>
      <c r="V672" s="108">
        <f t="shared" si="30"/>
        <v>0</v>
      </c>
      <c r="W672" s="103">
        <f t="shared" si="31"/>
        <v>0</v>
      </c>
      <c r="X672" s="36" t="str">
        <f t="shared" si="32"/>
        <v>OK</v>
      </c>
    </row>
    <row r="673" spans="1:24" ht="18" customHeight="1">
      <c r="A673" s="6"/>
      <c r="B673" s="102">
        <f>SUMIF(Atividade_Pessoal_Auxílio!$A:$A,'Programa de Metas 2021-2024'!$A673,Atividade_Pessoal_Auxílio!$G:$G)+SUMIF(Projeto!$A:$A,'Programa de Metas 2021-2024'!$A673,Projeto!$G:$G)</f>
        <v>0</v>
      </c>
      <c r="C673" s="106"/>
      <c r="D673" s="106"/>
      <c r="E673" s="106"/>
      <c r="F673" s="106"/>
      <c r="G673" s="106"/>
      <c r="H673" s="106"/>
      <c r="I673" s="106"/>
      <c r="J673" s="106"/>
      <c r="K673" s="106"/>
      <c r="L673" s="106"/>
      <c r="M673" s="106"/>
      <c r="N673" s="106"/>
      <c r="O673" s="106"/>
      <c r="P673" s="106"/>
      <c r="Q673" s="106"/>
      <c r="R673" s="107"/>
      <c r="S673" s="107"/>
      <c r="T673" s="106"/>
      <c r="U673" s="106"/>
      <c r="V673" s="108">
        <f t="shared" si="30"/>
        <v>0</v>
      </c>
      <c r="W673" s="103">
        <f t="shared" si="31"/>
        <v>0</v>
      </c>
      <c r="X673" s="36" t="str">
        <f t="shared" si="32"/>
        <v>OK</v>
      </c>
    </row>
    <row r="674" spans="1:24" ht="18" customHeight="1">
      <c r="A674" s="6"/>
      <c r="B674" s="102">
        <f>SUMIF(Atividade_Pessoal_Auxílio!$A:$A,'Programa de Metas 2021-2024'!$A674,Atividade_Pessoal_Auxílio!$G:$G)+SUMIF(Projeto!$A:$A,'Programa de Metas 2021-2024'!$A674,Projeto!$G:$G)</f>
        <v>0</v>
      </c>
      <c r="C674" s="106"/>
      <c r="D674" s="106"/>
      <c r="E674" s="106"/>
      <c r="F674" s="106"/>
      <c r="G674" s="106"/>
      <c r="H674" s="106"/>
      <c r="I674" s="106"/>
      <c r="J674" s="106"/>
      <c r="K674" s="106"/>
      <c r="L674" s="106"/>
      <c r="M674" s="106"/>
      <c r="N674" s="106"/>
      <c r="O674" s="106"/>
      <c r="P674" s="106"/>
      <c r="Q674" s="106"/>
      <c r="R674" s="107"/>
      <c r="S674" s="107"/>
      <c r="T674" s="106"/>
      <c r="U674" s="106"/>
      <c r="V674" s="108">
        <f t="shared" si="30"/>
        <v>0</v>
      </c>
      <c r="W674" s="103">
        <f t="shared" si="31"/>
        <v>0</v>
      </c>
      <c r="X674" s="36" t="str">
        <f t="shared" si="32"/>
        <v>OK</v>
      </c>
    </row>
    <row r="675" spans="1:24" ht="18" customHeight="1">
      <c r="A675" s="6"/>
      <c r="B675" s="102">
        <f>SUMIF(Atividade_Pessoal_Auxílio!$A:$A,'Programa de Metas 2021-2024'!$A675,Atividade_Pessoal_Auxílio!$G:$G)+SUMIF(Projeto!$A:$A,'Programa de Metas 2021-2024'!$A675,Projeto!$G:$G)</f>
        <v>0</v>
      </c>
      <c r="C675" s="106"/>
      <c r="D675" s="106"/>
      <c r="E675" s="106"/>
      <c r="F675" s="106"/>
      <c r="G675" s="106"/>
      <c r="H675" s="106"/>
      <c r="I675" s="106"/>
      <c r="J675" s="106"/>
      <c r="K675" s="106"/>
      <c r="L675" s="106"/>
      <c r="M675" s="106"/>
      <c r="N675" s="106"/>
      <c r="O675" s="106"/>
      <c r="P675" s="106"/>
      <c r="Q675" s="106"/>
      <c r="R675" s="107"/>
      <c r="S675" s="107"/>
      <c r="T675" s="106"/>
      <c r="U675" s="106"/>
      <c r="V675" s="108">
        <f t="shared" si="30"/>
        <v>0</v>
      </c>
      <c r="W675" s="103">
        <f t="shared" si="31"/>
        <v>0</v>
      </c>
      <c r="X675" s="36" t="str">
        <f t="shared" si="32"/>
        <v>OK</v>
      </c>
    </row>
    <row r="676" spans="1:24" ht="18" customHeight="1">
      <c r="A676" s="6"/>
      <c r="B676" s="102">
        <f>SUMIF(Atividade_Pessoal_Auxílio!$A:$A,'Programa de Metas 2021-2024'!$A676,Atividade_Pessoal_Auxílio!$G:$G)+SUMIF(Projeto!$A:$A,'Programa de Metas 2021-2024'!$A676,Projeto!$G:$G)</f>
        <v>0</v>
      </c>
      <c r="C676" s="106"/>
      <c r="D676" s="106"/>
      <c r="E676" s="106"/>
      <c r="F676" s="106"/>
      <c r="G676" s="106"/>
      <c r="H676" s="106"/>
      <c r="I676" s="106"/>
      <c r="J676" s="106"/>
      <c r="K676" s="106"/>
      <c r="L676" s="106"/>
      <c r="M676" s="106"/>
      <c r="N676" s="106"/>
      <c r="O676" s="106"/>
      <c r="P676" s="106"/>
      <c r="Q676" s="106"/>
      <c r="R676" s="107"/>
      <c r="S676" s="107"/>
      <c r="T676" s="106"/>
      <c r="U676" s="106"/>
      <c r="V676" s="108">
        <f t="shared" si="30"/>
        <v>0</v>
      </c>
      <c r="W676" s="103">
        <f t="shared" si="31"/>
        <v>0</v>
      </c>
      <c r="X676" s="36" t="str">
        <f t="shared" si="32"/>
        <v>OK</v>
      </c>
    </row>
    <row r="677" spans="1:24" ht="18" customHeight="1">
      <c r="A677" s="6"/>
      <c r="B677" s="102">
        <f>SUMIF(Atividade_Pessoal_Auxílio!$A:$A,'Programa de Metas 2021-2024'!$A677,Atividade_Pessoal_Auxílio!$G:$G)+SUMIF(Projeto!$A:$A,'Programa de Metas 2021-2024'!$A677,Projeto!$G:$G)</f>
        <v>0</v>
      </c>
      <c r="C677" s="106"/>
      <c r="D677" s="106"/>
      <c r="E677" s="106"/>
      <c r="F677" s="106"/>
      <c r="G677" s="106"/>
      <c r="H677" s="106"/>
      <c r="I677" s="106"/>
      <c r="J677" s="106"/>
      <c r="K677" s="106"/>
      <c r="L677" s="106"/>
      <c r="M677" s="106"/>
      <c r="N677" s="106"/>
      <c r="O677" s="106"/>
      <c r="P677" s="106"/>
      <c r="Q677" s="106"/>
      <c r="R677" s="107"/>
      <c r="S677" s="107"/>
      <c r="T677" s="106"/>
      <c r="U677" s="106"/>
      <c r="V677" s="108">
        <f t="shared" si="30"/>
        <v>0</v>
      </c>
      <c r="W677" s="103">
        <f t="shared" si="31"/>
        <v>0</v>
      </c>
      <c r="X677" s="36" t="str">
        <f t="shared" si="32"/>
        <v>OK</v>
      </c>
    </row>
    <row r="678" spans="1:24" ht="18" customHeight="1">
      <c r="A678" s="6"/>
      <c r="B678" s="102">
        <f>SUMIF(Atividade_Pessoal_Auxílio!$A:$A,'Programa de Metas 2021-2024'!$A678,Atividade_Pessoal_Auxílio!$G:$G)+SUMIF(Projeto!$A:$A,'Programa de Metas 2021-2024'!$A678,Projeto!$G:$G)</f>
        <v>0</v>
      </c>
      <c r="C678" s="106"/>
      <c r="D678" s="106"/>
      <c r="E678" s="106"/>
      <c r="F678" s="106"/>
      <c r="G678" s="106"/>
      <c r="H678" s="106"/>
      <c r="I678" s="106"/>
      <c r="J678" s="106"/>
      <c r="K678" s="106"/>
      <c r="L678" s="106"/>
      <c r="M678" s="106"/>
      <c r="N678" s="106"/>
      <c r="O678" s="106"/>
      <c r="P678" s="106"/>
      <c r="Q678" s="106"/>
      <c r="R678" s="107"/>
      <c r="S678" s="107"/>
      <c r="T678" s="106"/>
      <c r="U678" s="106"/>
      <c r="V678" s="108">
        <f t="shared" si="30"/>
        <v>0</v>
      </c>
      <c r="W678" s="103">
        <f t="shared" si="31"/>
        <v>0</v>
      </c>
      <c r="X678" s="36" t="str">
        <f t="shared" si="32"/>
        <v>OK</v>
      </c>
    </row>
    <row r="679" spans="1:24" ht="18" customHeight="1">
      <c r="A679" s="6"/>
      <c r="B679" s="102">
        <f>SUMIF(Atividade_Pessoal_Auxílio!$A:$A,'Programa de Metas 2021-2024'!$A679,Atividade_Pessoal_Auxílio!$G:$G)+SUMIF(Projeto!$A:$A,'Programa de Metas 2021-2024'!$A679,Projeto!$G:$G)</f>
        <v>0</v>
      </c>
      <c r="C679" s="106"/>
      <c r="D679" s="106"/>
      <c r="E679" s="106"/>
      <c r="F679" s="106"/>
      <c r="G679" s="106"/>
      <c r="H679" s="106"/>
      <c r="I679" s="106"/>
      <c r="J679" s="106"/>
      <c r="K679" s="106"/>
      <c r="L679" s="106"/>
      <c r="M679" s="106"/>
      <c r="N679" s="106"/>
      <c r="O679" s="106"/>
      <c r="P679" s="106"/>
      <c r="Q679" s="106"/>
      <c r="R679" s="107"/>
      <c r="S679" s="107"/>
      <c r="T679" s="106"/>
      <c r="U679" s="106"/>
      <c r="V679" s="108">
        <f t="shared" si="30"/>
        <v>0</v>
      </c>
      <c r="W679" s="103">
        <f t="shared" si="31"/>
        <v>0</v>
      </c>
      <c r="X679" s="36" t="str">
        <f t="shared" si="32"/>
        <v>OK</v>
      </c>
    </row>
    <row r="680" spans="1:24" ht="18" customHeight="1">
      <c r="A680" s="6"/>
      <c r="B680" s="102">
        <f>SUMIF(Atividade_Pessoal_Auxílio!$A:$A,'Programa de Metas 2021-2024'!$A680,Atividade_Pessoal_Auxílio!$G:$G)+SUMIF(Projeto!$A:$A,'Programa de Metas 2021-2024'!$A680,Projeto!$G:$G)</f>
        <v>0</v>
      </c>
      <c r="C680" s="106"/>
      <c r="D680" s="106"/>
      <c r="E680" s="106"/>
      <c r="F680" s="106"/>
      <c r="G680" s="106"/>
      <c r="H680" s="106"/>
      <c r="I680" s="106"/>
      <c r="J680" s="106"/>
      <c r="K680" s="106"/>
      <c r="L680" s="106"/>
      <c r="M680" s="106"/>
      <c r="N680" s="106"/>
      <c r="O680" s="106"/>
      <c r="P680" s="106"/>
      <c r="Q680" s="106"/>
      <c r="R680" s="107"/>
      <c r="S680" s="107"/>
      <c r="T680" s="106"/>
      <c r="U680" s="106"/>
      <c r="V680" s="108">
        <f t="shared" si="30"/>
        <v>0</v>
      </c>
      <c r="W680" s="103">
        <f t="shared" si="31"/>
        <v>0</v>
      </c>
      <c r="X680" s="36" t="str">
        <f t="shared" si="32"/>
        <v>OK</v>
      </c>
    </row>
    <row r="681" spans="1:24" ht="18" customHeight="1">
      <c r="A681" s="6"/>
      <c r="B681" s="102">
        <f>SUMIF(Atividade_Pessoal_Auxílio!$A:$A,'Programa de Metas 2021-2024'!$A681,Atividade_Pessoal_Auxílio!$G:$G)+SUMIF(Projeto!$A:$A,'Programa de Metas 2021-2024'!$A681,Projeto!$G:$G)</f>
        <v>0</v>
      </c>
      <c r="C681" s="106"/>
      <c r="D681" s="106"/>
      <c r="E681" s="106"/>
      <c r="F681" s="106"/>
      <c r="G681" s="106"/>
      <c r="H681" s="106"/>
      <c r="I681" s="106"/>
      <c r="J681" s="106"/>
      <c r="K681" s="106"/>
      <c r="L681" s="106"/>
      <c r="M681" s="106"/>
      <c r="N681" s="106"/>
      <c r="O681" s="106"/>
      <c r="P681" s="106"/>
      <c r="Q681" s="106"/>
      <c r="R681" s="107"/>
      <c r="S681" s="107"/>
      <c r="T681" s="106"/>
      <c r="U681" s="106"/>
      <c r="V681" s="108">
        <f t="shared" si="30"/>
        <v>0</v>
      </c>
      <c r="W681" s="103">
        <f t="shared" si="31"/>
        <v>0</v>
      </c>
      <c r="X681" s="36" t="str">
        <f t="shared" si="32"/>
        <v>OK</v>
      </c>
    </row>
    <row r="682" spans="1:24" ht="18" customHeight="1">
      <c r="A682" s="6"/>
      <c r="B682" s="102">
        <f>SUMIF(Atividade_Pessoal_Auxílio!$A:$A,'Programa de Metas 2021-2024'!$A682,Atividade_Pessoal_Auxílio!$G:$G)+SUMIF(Projeto!$A:$A,'Programa de Metas 2021-2024'!$A682,Projeto!$G:$G)</f>
        <v>0</v>
      </c>
      <c r="C682" s="106"/>
      <c r="D682" s="106"/>
      <c r="E682" s="106"/>
      <c r="F682" s="106"/>
      <c r="G682" s="106"/>
      <c r="H682" s="106"/>
      <c r="I682" s="106"/>
      <c r="J682" s="106"/>
      <c r="K682" s="106"/>
      <c r="L682" s="106"/>
      <c r="M682" s="106"/>
      <c r="N682" s="106"/>
      <c r="O682" s="106"/>
      <c r="P682" s="106"/>
      <c r="Q682" s="106"/>
      <c r="R682" s="107"/>
      <c r="S682" s="107"/>
      <c r="T682" s="106"/>
      <c r="U682" s="106"/>
      <c r="V682" s="108">
        <f t="shared" si="30"/>
        <v>0</v>
      </c>
      <c r="W682" s="103">
        <f t="shared" si="31"/>
        <v>0</v>
      </c>
      <c r="X682" s="36" t="str">
        <f t="shared" si="32"/>
        <v>OK</v>
      </c>
    </row>
    <row r="683" spans="1:24" ht="18" customHeight="1">
      <c r="A683" s="6"/>
      <c r="B683" s="102">
        <f>SUMIF(Atividade_Pessoal_Auxílio!$A:$A,'Programa de Metas 2021-2024'!$A683,Atividade_Pessoal_Auxílio!$G:$G)+SUMIF(Projeto!$A:$A,'Programa de Metas 2021-2024'!$A683,Projeto!$G:$G)</f>
        <v>0</v>
      </c>
      <c r="C683" s="106"/>
      <c r="D683" s="106"/>
      <c r="E683" s="106"/>
      <c r="F683" s="106"/>
      <c r="G683" s="106"/>
      <c r="H683" s="106"/>
      <c r="I683" s="106"/>
      <c r="J683" s="106"/>
      <c r="K683" s="106"/>
      <c r="L683" s="106"/>
      <c r="M683" s="106"/>
      <c r="N683" s="106"/>
      <c r="O683" s="106"/>
      <c r="P683" s="106"/>
      <c r="Q683" s="106"/>
      <c r="R683" s="107"/>
      <c r="S683" s="107"/>
      <c r="T683" s="106"/>
      <c r="U683" s="106"/>
      <c r="V683" s="108">
        <f t="shared" si="30"/>
        <v>0</v>
      </c>
      <c r="W683" s="103">
        <f t="shared" si="31"/>
        <v>0</v>
      </c>
      <c r="X683" s="36" t="str">
        <f t="shared" si="32"/>
        <v>OK</v>
      </c>
    </row>
    <row r="684" spans="1:24" ht="18" customHeight="1">
      <c r="A684" s="6"/>
      <c r="B684" s="102">
        <f>SUMIF(Atividade_Pessoal_Auxílio!$A:$A,'Programa de Metas 2021-2024'!$A684,Atividade_Pessoal_Auxílio!$G:$G)+SUMIF(Projeto!$A:$A,'Programa de Metas 2021-2024'!$A684,Projeto!$G:$G)</f>
        <v>0</v>
      </c>
      <c r="C684" s="106"/>
      <c r="D684" s="106"/>
      <c r="E684" s="106"/>
      <c r="F684" s="106"/>
      <c r="G684" s="106"/>
      <c r="H684" s="106"/>
      <c r="I684" s="106"/>
      <c r="J684" s="106"/>
      <c r="K684" s="106"/>
      <c r="L684" s="106"/>
      <c r="M684" s="106"/>
      <c r="N684" s="106"/>
      <c r="O684" s="106"/>
      <c r="P684" s="106"/>
      <c r="Q684" s="106"/>
      <c r="R684" s="107"/>
      <c r="S684" s="107"/>
      <c r="T684" s="106"/>
      <c r="U684" s="106"/>
      <c r="V684" s="108">
        <f t="shared" si="30"/>
        <v>0</v>
      </c>
      <c r="W684" s="103">
        <f t="shared" si="31"/>
        <v>0</v>
      </c>
      <c r="X684" s="36" t="str">
        <f t="shared" si="32"/>
        <v>OK</v>
      </c>
    </row>
    <row r="685" spans="1:24" ht="18" customHeight="1">
      <c r="A685" s="6"/>
      <c r="B685" s="102">
        <f>SUMIF(Atividade_Pessoal_Auxílio!$A:$A,'Programa de Metas 2021-2024'!$A685,Atividade_Pessoal_Auxílio!$G:$G)+SUMIF(Projeto!$A:$A,'Programa de Metas 2021-2024'!$A685,Projeto!$G:$G)</f>
        <v>0</v>
      </c>
      <c r="C685" s="106"/>
      <c r="D685" s="106"/>
      <c r="E685" s="106"/>
      <c r="F685" s="106"/>
      <c r="G685" s="106"/>
      <c r="H685" s="106"/>
      <c r="I685" s="106"/>
      <c r="J685" s="106"/>
      <c r="K685" s="106"/>
      <c r="L685" s="106"/>
      <c r="M685" s="106"/>
      <c r="N685" s="106"/>
      <c r="O685" s="106"/>
      <c r="P685" s="106"/>
      <c r="Q685" s="106"/>
      <c r="R685" s="107"/>
      <c r="S685" s="107"/>
      <c r="T685" s="106"/>
      <c r="U685" s="106"/>
      <c r="V685" s="108">
        <f t="shared" si="30"/>
        <v>0</v>
      </c>
      <c r="W685" s="103">
        <f t="shared" si="31"/>
        <v>0</v>
      </c>
      <c r="X685" s="36" t="str">
        <f t="shared" si="32"/>
        <v>OK</v>
      </c>
    </row>
    <row r="686" spans="1:24" ht="18" customHeight="1">
      <c r="A686" s="6"/>
      <c r="B686" s="102">
        <f>SUMIF(Atividade_Pessoal_Auxílio!$A:$A,'Programa de Metas 2021-2024'!$A686,Atividade_Pessoal_Auxílio!$G:$G)+SUMIF(Projeto!$A:$A,'Programa de Metas 2021-2024'!$A686,Projeto!$G:$G)</f>
        <v>0</v>
      </c>
      <c r="C686" s="106"/>
      <c r="D686" s="106"/>
      <c r="E686" s="106"/>
      <c r="F686" s="106"/>
      <c r="G686" s="106"/>
      <c r="H686" s="106"/>
      <c r="I686" s="106"/>
      <c r="J686" s="106"/>
      <c r="K686" s="106"/>
      <c r="L686" s="106"/>
      <c r="M686" s="106"/>
      <c r="N686" s="106"/>
      <c r="O686" s="106"/>
      <c r="P686" s="106"/>
      <c r="Q686" s="106"/>
      <c r="R686" s="107"/>
      <c r="S686" s="107"/>
      <c r="T686" s="106"/>
      <c r="U686" s="106"/>
      <c r="V686" s="108">
        <f t="shared" si="30"/>
        <v>0</v>
      </c>
      <c r="W686" s="103">
        <f t="shared" si="31"/>
        <v>0</v>
      </c>
      <c r="X686" s="36" t="str">
        <f t="shared" si="32"/>
        <v>OK</v>
      </c>
    </row>
    <row r="687" spans="1:24" ht="18" customHeight="1">
      <c r="A687" s="6"/>
      <c r="B687" s="102">
        <f>SUMIF(Atividade_Pessoal_Auxílio!$A:$A,'Programa de Metas 2021-2024'!$A687,Atividade_Pessoal_Auxílio!$G:$G)+SUMIF(Projeto!$A:$A,'Programa de Metas 2021-2024'!$A687,Projeto!$G:$G)</f>
        <v>0</v>
      </c>
      <c r="C687" s="106"/>
      <c r="D687" s="106"/>
      <c r="E687" s="106"/>
      <c r="F687" s="106"/>
      <c r="G687" s="106"/>
      <c r="H687" s="106"/>
      <c r="I687" s="106"/>
      <c r="J687" s="106"/>
      <c r="K687" s="106"/>
      <c r="L687" s="106"/>
      <c r="M687" s="106"/>
      <c r="N687" s="106"/>
      <c r="O687" s="106"/>
      <c r="P687" s="106"/>
      <c r="Q687" s="106"/>
      <c r="R687" s="107"/>
      <c r="S687" s="107"/>
      <c r="T687" s="106"/>
      <c r="U687" s="106"/>
      <c r="V687" s="108">
        <f t="shared" si="30"/>
        <v>0</v>
      </c>
      <c r="W687" s="103">
        <f t="shared" si="31"/>
        <v>0</v>
      </c>
      <c r="X687" s="36" t="str">
        <f t="shared" si="32"/>
        <v>OK</v>
      </c>
    </row>
    <row r="688" spans="1:24" ht="18" customHeight="1">
      <c r="A688" s="6"/>
      <c r="B688" s="102">
        <f>SUMIF(Atividade_Pessoal_Auxílio!$A:$A,'Programa de Metas 2021-2024'!$A688,Atividade_Pessoal_Auxílio!$G:$G)+SUMIF(Projeto!$A:$A,'Programa de Metas 2021-2024'!$A688,Projeto!$G:$G)</f>
        <v>0</v>
      </c>
      <c r="C688" s="106"/>
      <c r="D688" s="106"/>
      <c r="E688" s="106"/>
      <c r="F688" s="106"/>
      <c r="G688" s="106"/>
      <c r="H688" s="106"/>
      <c r="I688" s="106"/>
      <c r="J688" s="106"/>
      <c r="K688" s="106"/>
      <c r="L688" s="106"/>
      <c r="M688" s="106"/>
      <c r="N688" s="106"/>
      <c r="O688" s="106"/>
      <c r="P688" s="106"/>
      <c r="Q688" s="106"/>
      <c r="R688" s="107"/>
      <c r="S688" s="107"/>
      <c r="T688" s="106"/>
      <c r="U688" s="106"/>
      <c r="V688" s="108">
        <f t="shared" si="30"/>
        <v>0</v>
      </c>
      <c r="W688" s="103">
        <f t="shared" si="31"/>
        <v>0</v>
      </c>
      <c r="X688" s="36" t="str">
        <f t="shared" si="32"/>
        <v>OK</v>
      </c>
    </row>
    <row r="689" spans="1:24" ht="18" customHeight="1">
      <c r="A689" s="6"/>
      <c r="B689" s="102">
        <f>SUMIF(Atividade_Pessoal_Auxílio!$A:$A,'Programa de Metas 2021-2024'!$A689,Atividade_Pessoal_Auxílio!$G:$G)+SUMIF(Projeto!$A:$A,'Programa de Metas 2021-2024'!$A689,Projeto!$G:$G)</f>
        <v>0</v>
      </c>
      <c r="C689" s="106"/>
      <c r="D689" s="106"/>
      <c r="E689" s="106"/>
      <c r="F689" s="106"/>
      <c r="G689" s="106"/>
      <c r="H689" s="106"/>
      <c r="I689" s="106"/>
      <c r="J689" s="106"/>
      <c r="K689" s="106"/>
      <c r="L689" s="106"/>
      <c r="M689" s="106"/>
      <c r="N689" s="106"/>
      <c r="O689" s="106"/>
      <c r="P689" s="106"/>
      <c r="Q689" s="106"/>
      <c r="R689" s="107"/>
      <c r="S689" s="107"/>
      <c r="T689" s="106"/>
      <c r="U689" s="106"/>
      <c r="V689" s="108">
        <f t="shared" si="30"/>
        <v>0</v>
      </c>
      <c r="W689" s="103">
        <f t="shared" si="31"/>
        <v>0</v>
      </c>
      <c r="X689" s="36" t="str">
        <f t="shared" si="32"/>
        <v>OK</v>
      </c>
    </row>
    <row r="690" spans="1:24" ht="18" customHeight="1">
      <c r="A690" s="6"/>
      <c r="B690" s="102">
        <f>SUMIF(Atividade_Pessoal_Auxílio!$A:$A,'Programa de Metas 2021-2024'!$A690,Atividade_Pessoal_Auxílio!$G:$G)+SUMIF(Projeto!$A:$A,'Programa de Metas 2021-2024'!$A690,Projeto!$G:$G)</f>
        <v>0</v>
      </c>
      <c r="C690" s="106"/>
      <c r="D690" s="106"/>
      <c r="E690" s="106"/>
      <c r="F690" s="106"/>
      <c r="G690" s="106"/>
      <c r="H690" s="106"/>
      <c r="I690" s="106"/>
      <c r="J690" s="106"/>
      <c r="K690" s="106"/>
      <c r="L690" s="106"/>
      <c r="M690" s="106"/>
      <c r="N690" s="106"/>
      <c r="O690" s="106"/>
      <c r="P690" s="106"/>
      <c r="Q690" s="106"/>
      <c r="R690" s="107"/>
      <c r="S690" s="107"/>
      <c r="T690" s="106"/>
      <c r="U690" s="106"/>
      <c r="V690" s="108">
        <f t="shared" si="30"/>
        <v>0</v>
      </c>
      <c r="W690" s="103">
        <f t="shared" si="31"/>
        <v>0</v>
      </c>
      <c r="X690" s="36" t="str">
        <f t="shared" si="32"/>
        <v>OK</v>
      </c>
    </row>
    <row r="691" spans="1:24" ht="18" customHeight="1">
      <c r="A691" s="6"/>
      <c r="B691" s="102">
        <f>SUMIF(Atividade_Pessoal_Auxílio!$A:$A,'Programa de Metas 2021-2024'!$A691,Atividade_Pessoal_Auxílio!$G:$G)+SUMIF(Projeto!$A:$A,'Programa de Metas 2021-2024'!$A691,Projeto!$G:$G)</f>
        <v>0</v>
      </c>
      <c r="C691" s="106"/>
      <c r="D691" s="106"/>
      <c r="E691" s="106"/>
      <c r="F691" s="106"/>
      <c r="G691" s="106"/>
      <c r="H691" s="106"/>
      <c r="I691" s="106"/>
      <c r="J691" s="106"/>
      <c r="K691" s="106"/>
      <c r="L691" s="106"/>
      <c r="M691" s="106"/>
      <c r="N691" s="106"/>
      <c r="O691" s="106"/>
      <c r="P691" s="106"/>
      <c r="Q691" s="106"/>
      <c r="R691" s="107"/>
      <c r="S691" s="107"/>
      <c r="T691" s="106"/>
      <c r="U691" s="106"/>
      <c r="V691" s="108">
        <f t="shared" si="30"/>
        <v>0</v>
      </c>
      <c r="W691" s="103">
        <f t="shared" si="31"/>
        <v>0</v>
      </c>
      <c r="X691" s="36" t="str">
        <f t="shared" si="32"/>
        <v>OK</v>
      </c>
    </row>
    <row r="692" spans="1:24" ht="18" customHeight="1">
      <c r="A692" s="6"/>
      <c r="B692" s="102">
        <f>SUMIF(Atividade_Pessoal_Auxílio!$A:$A,'Programa de Metas 2021-2024'!$A692,Atividade_Pessoal_Auxílio!$G:$G)+SUMIF(Projeto!$A:$A,'Programa de Metas 2021-2024'!$A692,Projeto!$G:$G)</f>
        <v>0</v>
      </c>
      <c r="C692" s="106"/>
      <c r="D692" s="106"/>
      <c r="E692" s="106"/>
      <c r="F692" s="106"/>
      <c r="G692" s="106"/>
      <c r="H692" s="106"/>
      <c r="I692" s="106"/>
      <c r="J692" s="106"/>
      <c r="K692" s="106"/>
      <c r="L692" s="106"/>
      <c r="M692" s="106"/>
      <c r="N692" s="106"/>
      <c r="O692" s="106"/>
      <c r="P692" s="106"/>
      <c r="Q692" s="106"/>
      <c r="R692" s="107"/>
      <c r="S692" s="107"/>
      <c r="T692" s="106"/>
      <c r="U692" s="106"/>
      <c r="V692" s="108">
        <f t="shared" si="30"/>
        <v>0</v>
      </c>
      <c r="W692" s="103">
        <f t="shared" si="31"/>
        <v>0</v>
      </c>
      <c r="X692" s="36" t="str">
        <f t="shared" si="32"/>
        <v>OK</v>
      </c>
    </row>
    <row r="693" spans="1:24" ht="18" customHeight="1">
      <c r="A693" s="6"/>
      <c r="B693" s="102">
        <f>SUMIF(Atividade_Pessoal_Auxílio!$A:$A,'Programa de Metas 2021-2024'!$A693,Atividade_Pessoal_Auxílio!$G:$G)+SUMIF(Projeto!$A:$A,'Programa de Metas 2021-2024'!$A693,Projeto!$G:$G)</f>
        <v>0</v>
      </c>
      <c r="C693" s="106"/>
      <c r="D693" s="106"/>
      <c r="E693" s="106"/>
      <c r="F693" s="106"/>
      <c r="G693" s="106"/>
      <c r="H693" s="106"/>
      <c r="I693" s="106"/>
      <c r="J693" s="106"/>
      <c r="K693" s="106"/>
      <c r="L693" s="106"/>
      <c r="M693" s="106"/>
      <c r="N693" s="106"/>
      <c r="O693" s="106"/>
      <c r="P693" s="106"/>
      <c r="Q693" s="106"/>
      <c r="R693" s="107"/>
      <c r="S693" s="107"/>
      <c r="T693" s="106"/>
      <c r="U693" s="106"/>
      <c r="V693" s="108">
        <f t="shared" si="30"/>
        <v>0</v>
      </c>
      <c r="W693" s="103">
        <f t="shared" si="31"/>
        <v>0</v>
      </c>
      <c r="X693" s="36" t="str">
        <f t="shared" si="32"/>
        <v>OK</v>
      </c>
    </row>
    <row r="694" spans="1:24" ht="18" customHeight="1">
      <c r="A694" s="6"/>
      <c r="B694" s="102">
        <f>SUMIF(Atividade_Pessoal_Auxílio!$A:$A,'Programa de Metas 2021-2024'!$A694,Atividade_Pessoal_Auxílio!$G:$G)+SUMIF(Projeto!$A:$A,'Programa de Metas 2021-2024'!$A694,Projeto!$G:$G)</f>
        <v>0</v>
      </c>
      <c r="C694" s="106"/>
      <c r="D694" s="106"/>
      <c r="E694" s="106"/>
      <c r="F694" s="106"/>
      <c r="G694" s="106"/>
      <c r="H694" s="106"/>
      <c r="I694" s="106"/>
      <c r="J694" s="106"/>
      <c r="K694" s="106"/>
      <c r="L694" s="106"/>
      <c r="M694" s="106"/>
      <c r="N694" s="106"/>
      <c r="O694" s="106"/>
      <c r="P694" s="106"/>
      <c r="Q694" s="106"/>
      <c r="R694" s="107"/>
      <c r="S694" s="107"/>
      <c r="T694" s="106"/>
      <c r="U694" s="106"/>
      <c r="V694" s="108">
        <f t="shared" si="30"/>
        <v>0</v>
      </c>
      <c r="W694" s="103">
        <f t="shared" si="31"/>
        <v>0</v>
      </c>
      <c r="X694" s="36" t="str">
        <f t="shared" si="32"/>
        <v>OK</v>
      </c>
    </row>
    <row r="695" spans="1:24" ht="18" customHeight="1">
      <c r="A695" s="6"/>
      <c r="B695" s="102">
        <f>SUMIF(Atividade_Pessoal_Auxílio!$A:$A,'Programa de Metas 2021-2024'!$A695,Atividade_Pessoal_Auxílio!$G:$G)+SUMIF(Projeto!$A:$A,'Programa de Metas 2021-2024'!$A695,Projeto!$G:$G)</f>
        <v>0</v>
      </c>
      <c r="C695" s="106"/>
      <c r="D695" s="106"/>
      <c r="E695" s="106"/>
      <c r="F695" s="106"/>
      <c r="G695" s="106"/>
      <c r="H695" s="106"/>
      <c r="I695" s="106"/>
      <c r="J695" s="106"/>
      <c r="K695" s="106"/>
      <c r="L695" s="106"/>
      <c r="M695" s="106"/>
      <c r="N695" s="106"/>
      <c r="O695" s="106"/>
      <c r="P695" s="106"/>
      <c r="Q695" s="106"/>
      <c r="R695" s="107"/>
      <c r="S695" s="107"/>
      <c r="T695" s="106"/>
      <c r="U695" s="106"/>
      <c r="V695" s="108">
        <f t="shared" si="30"/>
        <v>0</v>
      </c>
      <c r="W695" s="103">
        <f t="shared" si="31"/>
        <v>0</v>
      </c>
      <c r="X695" s="36" t="str">
        <f t="shared" si="32"/>
        <v>OK</v>
      </c>
    </row>
    <row r="696" spans="1:24" ht="18" customHeight="1">
      <c r="A696" s="6"/>
      <c r="B696" s="102">
        <f>SUMIF(Atividade_Pessoal_Auxílio!$A:$A,'Programa de Metas 2021-2024'!$A696,Atividade_Pessoal_Auxílio!$G:$G)+SUMIF(Projeto!$A:$A,'Programa de Metas 2021-2024'!$A696,Projeto!$G:$G)</f>
        <v>0</v>
      </c>
      <c r="C696" s="106"/>
      <c r="D696" s="106"/>
      <c r="E696" s="106"/>
      <c r="F696" s="106"/>
      <c r="G696" s="106"/>
      <c r="H696" s="106"/>
      <c r="I696" s="106"/>
      <c r="J696" s="106"/>
      <c r="K696" s="106"/>
      <c r="L696" s="106"/>
      <c r="M696" s="106"/>
      <c r="N696" s="106"/>
      <c r="O696" s="106"/>
      <c r="P696" s="106"/>
      <c r="Q696" s="106"/>
      <c r="R696" s="107"/>
      <c r="S696" s="107"/>
      <c r="T696" s="106"/>
      <c r="U696" s="106"/>
      <c r="V696" s="108">
        <f t="shared" si="30"/>
        <v>0</v>
      </c>
      <c r="W696" s="103">
        <f t="shared" si="31"/>
        <v>0</v>
      </c>
      <c r="X696" s="36" t="str">
        <f t="shared" si="32"/>
        <v>OK</v>
      </c>
    </row>
    <row r="697" spans="1:24" ht="18" customHeight="1">
      <c r="A697" s="6"/>
      <c r="B697" s="102">
        <f>SUMIF(Atividade_Pessoal_Auxílio!$A:$A,'Programa de Metas 2021-2024'!$A697,Atividade_Pessoal_Auxílio!$G:$G)+SUMIF(Projeto!$A:$A,'Programa de Metas 2021-2024'!$A697,Projeto!$G:$G)</f>
        <v>0</v>
      </c>
      <c r="C697" s="106"/>
      <c r="D697" s="106"/>
      <c r="E697" s="106"/>
      <c r="F697" s="106"/>
      <c r="G697" s="106"/>
      <c r="H697" s="106"/>
      <c r="I697" s="106"/>
      <c r="J697" s="106"/>
      <c r="K697" s="106"/>
      <c r="L697" s="106"/>
      <c r="M697" s="106"/>
      <c r="N697" s="106"/>
      <c r="O697" s="106"/>
      <c r="P697" s="106"/>
      <c r="Q697" s="106"/>
      <c r="R697" s="107"/>
      <c r="S697" s="107"/>
      <c r="T697" s="106"/>
      <c r="U697" s="106"/>
      <c r="V697" s="108">
        <f t="shared" si="30"/>
        <v>0</v>
      </c>
      <c r="W697" s="103">
        <f t="shared" si="31"/>
        <v>0</v>
      </c>
      <c r="X697" s="36" t="str">
        <f t="shared" si="32"/>
        <v>OK</v>
      </c>
    </row>
    <row r="698" spans="1:24" ht="18" customHeight="1">
      <c r="A698" s="6"/>
      <c r="B698" s="102">
        <f>SUMIF(Atividade_Pessoal_Auxílio!$A:$A,'Programa de Metas 2021-2024'!$A698,Atividade_Pessoal_Auxílio!$G:$G)+SUMIF(Projeto!$A:$A,'Programa de Metas 2021-2024'!$A698,Projeto!$G:$G)</f>
        <v>0</v>
      </c>
      <c r="C698" s="106"/>
      <c r="D698" s="106"/>
      <c r="E698" s="106"/>
      <c r="F698" s="106"/>
      <c r="G698" s="106"/>
      <c r="H698" s="106"/>
      <c r="I698" s="106"/>
      <c r="J698" s="106"/>
      <c r="K698" s="106"/>
      <c r="L698" s="106"/>
      <c r="M698" s="106"/>
      <c r="N698" s="106"/>
      <c r="O698" s="106"/>
      <c r="P698" s="106"/>
      <c r="Q698" s="106"/>
      <c r="R698" s="107"/>
      <c r="S698" s="107"/>
      <c r="T698" s="106"/>
      <c r="U698" s="106"/>
      <c r="V698" s="108">
        <f t="shared" si="30"/>
        <v>0</v>
      </c>
      <c r="W698" s="103">
        <f t="shared" si="31"/>
        <v>0</v>
      </c>
      <c r="X698" s="36" t="str">
        <f t="shared" si="32"/>
        <v>OK</v>
      </c>
    </row>
    <row r="699" spans="1:24" ht="18" customHeight="1">
      <c r="A699" s="6"/>
      <c r="B699" s="102">
        <f>SUMIF(Atividade_Pessoal_Auxílio!$A:$A,'Programa de Metas 2021-2024'!$A699,Atividade_Pessoal_Auxílio!$G:$G)+SUMIF(Projeto!$A:$A,'Programa de Metas 2021-2024'!$A699,Projeto!$G:$G)</f>
        <v>0</v>
      </c>
      <c r="C699" s="106"/>
      <c r="D699" s="106"/>
      <c r="E699" s="106"/>
      <c r="F699" s="106"/>
      <c r="G699" s="106"/>
      <c r="H699" s="106"/>
      <c r="I699" s="106"/>
      <c r="J699" s="106"/>
      <c r="K699" s="106"/>
      <c r="L699" s="106"/>
      <c r="M699" s="106"/>
      <c r="N699" s="106"/>
      <c r="O699" s="106"/>
      <c r="P699" s="106"/>
      <c r="Q699" s="106"/>
      <c r="R699" s="107"/>
      <c r="S699" s="107"/>
      <c r="T699" s="106"/>
      <c r="U699" s="106"/>
      <c r="V699" s="108">
        <f t="shared" si="30"/>
        <v>0</v>
      </c>
      <c r="W699" s="103">
        <f t="shared" si="31"/>
        <v>0</v>
      </c>
      <c r="X699" s="36" t="str">
        <f t="shared" si="32"/>
        <v>OK</v>
      </c>
    </row>
    <row r="700" spans="1:24" ht="18" customHeight="1">
      <c r="A700" s="6"/>
      <c r="B700" s="102">
        <f>SUMIF(Atividade_Pessoal_Auxílio!$A:$A,'Programa de Metas 2021-2024'!$A700,Atividade_Pessoal_Auxílio!$G:$G)+SUMIF(Projeto!$A:$A,'Programa de Metas 2021-2024'!$A700,Projeto!$G:$G)</f>
        <v>0</v>
      </c>
      <c r="C700" s="106"/>
      <c r="D700" s="106"/>
      <c r="E700" s="106"/>
      <c r="F700" s="106"/>
      <c r="G700" s="106"/>
      <c r="H700" s="106"/>
      <c r="I700" s="106"/>
      <c r="J700" s="106"/>
      <c r="K700" s="106"/>
      <c r="L700" s="106"/>
      <c r="M700" s="106"/>
      <c r="N700" s="106"/>
      <c r="O700" s="106"/>
      <c r="P700" s="106"/>
      <c r="Q700" s="106"/>
      <c r="R700" s="107"/>
      <c r="S700" s="107"/>
      <c r="T700" s="106"/>
      <c r="U700" s="106"/>
      <c r="V700" s="108">
        <f t="shared" si="30"/>
        <v>0</v>
      </c>
      <c r="W700" s="103">
        <f t="shared" si="31"/>
        <v>0</v>
      </c>
      <c r="X700" s="36" t="str">
        <f t="shared" si="32"/>
        <v>OK</v>
      </c>
    </row>
    <row r="701" spans="1:24" ht="18" customHeight="1">
      <c r="A701" s="6"/>
      <c r="B701" s="102">
        <f>SUMIF(Atividade_Pessoal_Auxílio!$A:$A,'Programa de Metas 2021-2024'!$A701,Atividade_Pessoal_Auxílio!$G:$G)+SUMIF(Projeto!$A:$A,'Programa de Metas 2021-2024'!$A701,Projeto!$G:$G)</f>
        <v>0</v>
      </c>
      <c r="C701" s="106"/>
      <c r="D701" s="106"/>
      <c r="E701" s="106"/>
      <c r="F701" s="106"/>
      <c r="G701" s="106"/>
      <c r="H701" s="106"/>
      <c r="I701" s="106"/>
      <c r="J701" s="106"/>
      <c r="K701" s="106"/>
      <c r="L701" s="106"/>
      <c r="M701" s="106"/>
      <c r="N701" s="106"/>
      <c r="O701" s="106"/>
      <c r="P701" s="106"/>
      <c r="Q701" s="106"/>
      <c r="R701" s="107"/>
      <c r="S701" s="107"/>
      <c r="T701" s="106"/>
      <c r="U701" s="106"/>
      <c r="V701" s="108">
        <f t="shared" si="30"/>
        <v>0</v>
      </c>
      <c r="W701" s="103">
        <f t="shared" si="31"/>
        <v>0</v>
      </c>
      <c r="X701" s="36" t="str">
        <f t="shared" si="32"/>
        <v>OK</v>
      </c>
    </row>
    <row r="702" spans="1:24" ht="18" customHeight="1">
      <c r="A702" s="6"/>
      <c r="B702" s="102">
        <f>SUMIF(Atividade_Pessoal_Auxílio!$A:$A,'Programa de Metas 2021-2024'!$A702,Atividade_Pessoal_Auxílio!$G:$G)+SUMIF(Projeto!$A:$A,'Programa de Metas 2021-2024'!$A702,Projeto!$G:$G)</f>
        <v>0</v>
      </c>
      <c r="C702" s="106"/>
      <c r="D702" s="106"/>
      <c r="E702" s="106"/>
      <c r="F702" s="106"/>
      <c r="G702" s="106"/>
      <c r="H702" s="106"/>
      <c r="I702" s="106"/>
      <c r="J702" s="106"/>
      <c r="K702" s="106"/>
      <c r="L702" s="106"/>
      <c r="M702" s="106"/>
      <c r="N702" s="106"/>
      <c r="O702" s="106"/>
      <c r="P702" s="106"/>
      <c r="Q702" s="106"/>
      <c r="R702" s="107"/>
      <c r="S702" s="107"/>
      <c r="T702" s="106"/>
      <c r="U702" s="106"/>
      <c r="V702" s="108">
        <f t="shared" si="30"/>
        <v>0</v>
      </c>
      <c r="W702" s="103">
        <f t="shared" si="31"/>
        <v>0</v>
      </c>
      <c r="X702" s="36" t="str">
        <f t="shared" si="32"/>
        <v>OK</v>
      </c>
    </row>
    <row r="703" spans="1:24" ht="18" customHeight="1">
      <c r="A703" s="6"/>
      <c r="B703" s="102">
        <f>SUMIF(Atividade_Pessoal_Auxílio!$A:$A,'Programa de Metas 2021-2024'!$A703,Atividade_Pessoal_Auxílio!$G:$G)+SUMIF(Projeto!$A:$A,'Programa de Metas 2021-2024'!$A703,Projeto!$G:$G)</f>
        <v>0</v>
      </c>
      <c r="C703" s="106"/>
      <c r="D703" s="106"/>
      <c r="E703" s="106"/>
      <c r="F703" s="106"/>
      <c r="G703" s="106"/>
      <c r="H703" s="106"/>
      <c r="I703" s="106"/>
      <c r="J703" s="106"/>
      <c r="K703" s="106"/>
      <c r="L703" s="106"/>
      <c r="M703" s="106"/>
      <c r="N703" s="106"/>
      <c r="O703" s="106"/>
      <c r="P703" s="106"/>
      <c r="Q703" s="106"/>
      <c r="R703" s="107"/>
      <c r="S703" s="107"/>
      <c r="T703" s="106"/>
      <c r="U703" s="106"/>
      <c r="V703" s="108">
        <f t="shared" si="30"/>
        <v>0</v>
      </c>
      <c r="W703" s="103">
        <f t="shared" si="31"/>
        <v>0</v>
      </c>
      <c r="X703" s="36" t="str">
        <f t="shared" si="32"/>
        <v>OK</v>
      </c>
    </row>
    <row r="704" spans="1:24" ht="18" customHeight="1">
      <c r="A704" s="6"/>
      <c r="B704" s="102">
        <f>SUMIF(Atividade_Pessoal_Auxílio!$A:$A,'Programa de Metas 2021-2024'!$A704,Atividade_Pessoal_Auxílio!$G:$G)+SUMIF(Projeto!$A:$A,'Programa de Metas 2021-2024'!$A704,Projeto!$G:$G)</f>
        <v>0</v>
      </c>
      <c r="C704" s="106"/>
      <c r="D704" s="106"/>
      <c r="E704" s="106"/>
      <c r="F704" s="106"/>
      <c r="G704" s="106"/>
      <c r="H704" s="106"/>
      <c r="I704" s="106"/>
      <c r="J704" s="106"/>
      <c r="K704" s="106"/>
      <c r="L704" s="106"/>
      <c r="M704" s="106"/>
      <c r="N704" s="106"/>
      <c r="O704" s="106"/>
      <c r="P704" s="106"/>
      <c r="Q704" s="106"/>
      <c r="R704" s="107"/>
      <c r="S704" s="107"/>
      <c r="T704" s="106"/>
      <c r="U704" s="106"/>
      <c r="V704" s="108">
        <f t="shared" si="30"/>
        <v>0</v>
      </c>
      <c r="W704" s="103">
        <f t="shared" si="31"/>
        <v>0</v>
      </c>
      <c r="X704" s="36" t="str">
        <f t="shared" si="32"/>
        <v>OK</v>
      </c>
    </row>
    <row r="705" spans="1:24" ht="18" customHeight="1">
      <c r="A705" s="6"/>
      <c r="B705" s="102">
        <f>SUMIF(Atividade_Pessoal_Auxílio!$A:$A,'Programa de Metas 2021-2024'!$A705,Atividade_Pessoal_Auxílio!$G:$G)+SUMIF(Projeto!$A:$A,'Programa de Metas 2021-2024'!$A705,Projeto!$G:$G)</f>
        <v>0</v>
      </c>
      <c r="C705" s="106"/>
      <c r="D705" s="106"/>
      <c r="E705" s="106"/>
      <c r="F705" s="106"/>
      <c r="G705" s="106"/>
      <c r="H705" s="106"/>
      <c r="I705" s="106"/>
      <c r="J705" s="106"/>
      <c r="K705" s="106"/>
      <c r="L705" s="106"/>
      <c r="M705" s="106"/>
      <c r="N705" s="106"/>
      <c r="O705" s="106"/>
      <c r="P705" s="106"/>
      <c r="Q705" s="106"/>
      <c r="R705" s="107"/>
      <c r="S705" s="107"/>
      <c r="T705" s="106"/>
      <c r="U705" s="106"/>
      <c r="V705" s="108">
        <f t="shared" si="30"/>
        <v>0</v>
      </c>
      <c r="W705" s="103">
        <f t="shared" si="31"/>
        <v>0</v>
      </c>
      <c r="X705" s="36" t="str">
        <f t="shared" si="32"/>
        <v>OK</v>
      </c>
    </row>
    <row r="706" spans="1:24" ht="18" customHeight="1">
      <c r="A706" s="6"/>
      <c r="B706" s="102">
        <f>SUMIF(Atividade_Pessoal_Auxílio!$A:$A,'Programa de Metas 2021-2024'!$A706,Atividade_Pessoal_Auxílio!$G:$G)+SUMIF(Projeto!$A:$A,'Programa de Metas 2021-2024'!$A706,Projeto!$G:$G)</f>
        <v>0</v>
      </c>
      <c r="C706" s="106"/>
      <c r="D706" s="106"/>
      <c r="E706" s="106"/>
      <c r="F706" s="106"/>
      <c r="G706" s="106"/>
      <c r="H706" s="106"/>
      <c r="I706" s="106"/>
      <c r="J706" s="106"/>
      <c r="K706" s="106"/>
      <c r="L706" s="106"/>
      <c r="M706" s="106"/>
      <c r="N706" s="106"/>
      <c r="O706" s="106"/>
      <c r="P706" s="106"/>
      <c r="Q706" s="106"/>
      <c r="R706" s="107"/>
      <c r="S706" s="107"/>
      <c r="T706" s="106"/>
      <c r="U706" s="106"/>
      <c r="V706" s="108">
        <f t="shared" si="30"/>
        <v>0</v>
      </c>
      <c r="W706" s="103">
        <f t="shared" si="31"/>
        <v>0</v>
      </c>
      <c r="X706" s="36" t="str">
        <f t="shared" si="32"/>
        <v>OK</v>
      </c>
    </row>
    <row r="707" spans="1:24" ht="18" customHeight="1">
      <c r="A707" s="6"/>
      <c r="B707" s="102">
        <f>SUMIF(Atividade_Pessoal_Auxílio!$A:$A,'Programa de Metas 2021-2024'!$A707,Atividade_Pessoal_Auxílio!$G:$G)+SUMIF(Projeto!$A:$A,'Programa de Metas 2021-2024'!$A707,Projeto!$G:$G)</f>
        <v>0</v>
      </c>
      <c r="C707" s="106"/>
      <c r="D707" s="106"/>
      <c r="E707" s="106"/>
      <c r="F707" s="106"/>
      <c r="G707" s="106"/>
      <c r="H707" s="106"/>
      <c r="I707" s="106"/>
      <c r="J707" s="106"/>
      <c r="K707" s="106"/>
      <c r="L707" s="106"/>
      <c r="M707" s="106"/>
      <c r="N707" s="106"/>
      <c r="O707" s="106"/>
      <c r="P707" s="106"/>
      <c r="Q707" s="106"/>
      <c r="R707" s="107"/>
      <c r="S707" s="107"/>
      <c r="T707" s="106"/>
      <c r="U707" s="106"/>
      <c r="V707" s="108">
        <f t="shared" si="30"/>
        <v>0</v>
      </c>
      <c r="W707" s="103">
        <f t="shared" si="31"/>
        <v>0</v>
      </c>
      <c r="X707" s="36" t="str">
        <f t="shared" si="32"/>
        <v>OK</v>
      </c>
    </row>
    <row r="708" spans="1:24" ht="18" customHeight="1">
      <c r="A708" s="6"/>
      <c r="B708" s="102">
        <f>SUMIF(Atividade_Pessoal_Auxílio!$A:$A,'Programa de Metas 2021-2024'!$A708,Atividade_Pessoal_Auxílio!$G:$G)+SUMIF(Projeto!$A:$A,'Programa de Metas 2021-2024'!$A708,Projeto!$G:$G)</f>
        <v>0</v>
      </c>
      <c r="C708" s="106"/>
      <c r="D708" s="106"/>
      <c r="E708" s="106"/>
      <c r="F708" s="106"/>
      <c r="G708" s="106"/>
      <c r="H708" s="106"/>
      <c r="I708" s="106"/>
      <c r="J708" s="106"/>
      <c r="K708" s="106"/>
      <c r="L708" s="106"/>
      <c r="M708" s="106"/>
      <c r="N708" s="106"/>
      <c r="O708" s="106"/>
      <c r="P708" s="106"/>
      <c r="Q708" s="106"/>
      <c r="R708" s="107"/>
      <c r="S708" s="107"/>
      <c r="T708" s="106"/>
      <c r="U708" s="106"/>
      <c r="V708" s="108">
        <f t="shared" si="30"/>
        <v>0</v>
      </c>
      <c r="W708" s="103">
        <f t="shared" si="31"/>
        <v>0</v>
      </c>
      <c r="X708" s="36" t="str">
        <f t="shared" si="32"/>
        <v>OK</v>
      </c>
    </row>
    <row r="709" spans="1:24" ht="18" customHeight="1">
      <c r="A709" s="6"/>
      <c r="B709" s="102">
        <f>SUMIF(Atividade_Pessoal_Auxílio!$A:$A,'Programa de Metas 2021-2024'!$A709,Atividade_Pessoal_Auxílio!$G:$G)+SUMIF(Projeto!$A:$A,'Programa de Metas 2021-2024'!$A709,Projeto!$G:$G)</f>
        <v>0</v>
      </c>
      <c r="C709" s="106"/>
      <c r="D709" s="106"/>
      <c r="E709" s="106"/>
      <c r="F709" s="106"/>
      <c r="G709" s="106"/>
      <c r="H709" s="106"/>
      <c r="I709" s="106"/>
      <c r="J709" s="106"/>
      <c r="K709" s="106"/>
      <c r="L709" s="106"/>
      <c r="M709" s="106"/>
      <c r="N709" s="106"/>
      <c r="O709" s="106"/>
      <c r="P709" s="106"/>
      <c r="Q709" s="106"/>
      <c r="R709" s="107"/>
      <c r="S709" s="107"/>
      <c r="T709" s="106"/>
      <c r="U709" s="106"/>
      <c r="V709" s="108">
        <f t="shared" ref="V709:V772" si="33">SUM(C709:U709)</f>
        <v>0</v>
      </c>
      <c r="W709" s="103">
        <f t="shared" ref="W709:W772" si="34">B709-V709</f>
        <v>0</v>
      </c>
      <c r="X709" s="36" t="str">
        <f t="shared" ref="X709:X772" si="35">IF(OR(B709&lt;&gt;SUM(V709,W709),W709&lt;0),"EQUILIBRAR","OK")</f>
        <v>OK</v>
      </c>
    </row>
    <row r="710" spans="1:24" ht="18" customHeight="1">
      <c r="A710" s="6"/>
      <c r="B710" s="102">
        <f>SUMIF(Atividade_Pessoal_Auxílio!$A:$A,'Programa de Metas 2021-2024'!$A710,Atividade_Pessoal_Auxílio!$G:$G)+SUMIF(Projeto!$A:$A,'Programa de Metas 2021-2024'!$A710,Projeto!$G:$G)</f>
        <v>0</v>
      </c>
      <c r="C710" s="106"/>
      <c r="D710" s="106"/>
      <c r="E710" s="106"/>
      <c r="F710" s="106"/>
      <c r="G710" s="106"/>
      <c r="H710" s="106"/>
      <c r="I710" s="106"/>
      <c r="J710" s="106"/>
      <c r="K710" s="106"/>
      <c r="L710" s="106"/>
      <c r="M710" s="106"/>
      <c r="N710" s="106"/>
      <c r="O710" s="106"/>
      <c r="P710" s="106"/>
      <c r="Q710" s="106"/>
      <c r="R710" s="107"/>
      <c r="S710" s="107"/>
      <c r="T710" s="106"/>
      <c r="U710" s="106"/>
      <c r="V710" s="108">
        <f t="shared" si="33"/>
        <v>0</v>
      </c>
      <c r="W710" s="103">
        <f t="shared" si="34"/>
        <v>0</v>
      </c>
      <c r="X710" s="36" t="str">
        <f t="shared" si="35"/>
        <v>OK</v>
      </c>
    </row>
    <row r="711" spans="1:24" ht="18" customHeight="1">
      <c r="A711" s="6"/>
      <c r="B711" s="102">
        <f>SUMIF(Atividade_Pessoal_Auxílio!$A:$A,'Programa de Metas 2021-2024'!$A711,Atividade_Pessoal_Auxílio!$G:$G)+SUMIF(Projeto!$A:$A,'Programa de Metas 2021-2024'!$A711,Projeto!$G:$G)</f>
        <v>0</v>
      </c>
      <c r="C711" s="106"/>
      <c r="D711" s="106"/>
      <c r="E711" s="106"/>
      <c r="F711" s="106"/>
      <c r="G711" s="106"/>
      <c r="H711" s="106"/>
      <c r="I711" s="106"/>
      <c r="J711" s="106"/>
      <c r="K711" s="106"/>
      <c r="L711" s="106"/>
      <c r="M711" s="106"/>
      <c r="N711" s="106"/>
      <c r="O711" s="106"/>
      <c r="P711" s="106"/>
      <c r="Q711" s="106"/>
      <c r="R711" s="107"/>
      <c r="S711" s="107"/>
      <c r="T711" s="106"/>
      <c r="U711" s="106"/>
      <c r="V711" s="108">
        <f t="shared" si="33"/>
        <v>0</v>
      </c>
      <c r="W711" s="103">
        <f t="shared" si="34"/>
        <v>0</v>
      </c>
      <c r="X711" s="36" t="str">
        <f t="shared" si="35"/>
        <v>OK</v>
      </c>
    </row>
    <row r="712" spans="1:24" ht="18" customHeight="1">
      <c r="A712" s="6"/>
      <c r="B712" s="102">
        <f>SUMIF(Atividade_Pessoal_Auxílio!$A:$A,'Programa de Metas 2021-2024'!$A712,Atividade_Pessoal_Auxílio!$G:$G)+SUMIF(Projeto!$A:$A,'Programa de Metas 2021-2024'!$A712,Projeto!$G:$G)</f>
        <v>0</v>
      </c>
      <c r="C712" s="106"/>
      <c r="D712" s="106"/>
      <c r="E712" s="106"/>
      <c r="F712" s="106"/>
      <c r="G712" s="106"/>
      <c r="H712" s="106"/>
      <c r="I712" s="106"/>
      <c r="J712" s="106"/>
      <c r="K712" s="106"/>
      <c r="L712" s="106"/>
      <c r="M712" s="106"/>
      <c r="N712" s="106"/>
      <c r="O712" s="106"/>
      <c r="P712" s="106"/>
      <c r="Q712" s="106"/>
      <c r="R712" s="107"/>
      <c r="S712" s="107"/>
      <c r="T712" s="106"/>
      <c r="U712" s="106"/>
      <c r="V712" s="108">
        <f t="shared" si="33"/>
        <v>0</v>
      </c>
      <c r="W712" s="103">
        <f t="shared" si="34"/>
        <v>0</v>
      </c>
      <c r="X712" s="36" t="str">
        <f t="shared" si="35"/>
        <v>OK</v>
      </c>
    </row>
    <row r="713" spans="1:24" ht="18" customHeight="1">
      <c r="A713" s="6"/>
      <c r="B713" s="102">
        <f>SUMIF(Atividade_Pessoal_Auxílio!$A:$A,'Programa de Metas 2021-2024'!$A713,Atividade_Pessoal_Auxílio!$G:$G)+SUMIF(Projeto!$A:$A,'Programa de Metas 2021-2024'!$A713,Projeto!$G:$G)</f>
        <v>0</v>
      </c>
      <c r="C713" s="106"/>
      <c r="D713" s="106"/>
      <c r="E713" s="106"/>
      <c r="F713" s="106"/>
      <c r="G713" s="106"/>
      <c r="H713" s="106"/>
      <c r="I713" s="106"/>
      <c r="J713" s="106"/>
      <c r="K713" s="106"/>
      <c r="L713" s="106"/>
      <c r="M713" s="106"/>
      <c r="N713" s="106"/>
      <c r="O713" s="106"/>
      <c r="P713" s="106"/>
      <c r="Q713" s="106"/>
      <c r="R713" s="107"/>
      <c r="S713" s="107"/>
      <c r="T713" s="106"/>
      <c r="U713" s="106"/>
      <c r="V713" s="108">
        <f t="shared" si="33"/>
        <v>0</v>
      </c>
      <c r="W713" s="103">
        <f t="shared" si="34"/>
        <v>0</v>
      </c>
      <c r="X713" s="36" t="str">
        <f t="shared" si="35"/>
        <v>OK</v>
      </c>
    </row>
    <row r="714" spans="1:24" ht="18" customHeight="1">
      <c r="A714" s="6"/>
      <c r="B714" s="102">
        <f>SUMIF(Atividade_Pessoal_Auxílio!$A:$A,'Programa de Metas 2021-2024'!$A714,Atividade_Pessoal_Auxílio!$G:$G)+SUMIF(Projeto!$A:$A,'Programa de Metas 2021-2024'!$A714,Projeto!$G:$G)</f>
        <v>0</v>
      </c>
      <c r="C714" s="106"/>
      <c r="D714" s="106"/>
      <c r="E714" s="106"/>
      <c r="F714" s="106"/>
      <c r="G714" s="106"/>
      <c r="H714" s="106"/>
      <c r="I714" s="106"/>
      <c r="J714" s="106"/>
      <c r="K714" s="106"/>
      <c r="L714" s="106"/>
      <c r="M714" s="106"/>
      <c r="N714" s="106"/>
      <c r="O714" s="106"/>
      <c r="P714" s="106"/>
      <c r="Q714" s="106"/>
      <c r="R714" s="107"/>
      <c r="S714" s="107"/>
      <c r="T714" s="106"/>
      <c r="U714" s="106"/>
      <c r="V714" s="108">
        <f t="shared" si="33"/>
        <v>0</v>
      </c>
      <c r="W714" s="103">
        <f t="shared" si="34"/>
        <v>0</v>
      </c>
      <c r="X714" s="36" t="str">
        <f t="shared" si="35"/>
        <v>OK</v>
      </c>
    </row>
    <row r="715" spans="1:24" ht="18" customHeight="1">
      <c r="A715" s="6"/>
      <c r="B715" s="102">
        <f>SUMIF(Atividade_Pessoal_Auxílio!$A:$A,'Programa de Metas 2021-2024'!$A715,Atividade_Pessoal_Auxílio!$G:$G)+SUMIF(Projeto!$A:$A,'Programa de Metas 2021-2024'!$A715,Projeto!$G:$G)</f>
        <v>0</v>
      </c>
      <c r="C715" s="106"/>
      <c r="D715" s="106"/>
      <c r="E715" s="106"/>
      <c r="F715" s="106"/>
      <c r="G715" s="106"/>
      <c r="H715" s="106"/>
      <c r="I715" s="106"/>
      <c r="J715" s="106"/>
      <c r="K715" s="106"/>
      <c r="L715" s="106"/>
      <c r="M715" s="106"/>
      <c r="N715" s="106"/>
      <c r="O715" s="106"/>
      <c r="P715" s="106"/>
      <c r="Q715" s="106"/>
      <c r="R715" s="107"/>
      <c r="S715" s="107"/>
      <c r="T715" s="106"/>
      <c r="U715" s="106"/>
      <c r="V715" s="108">
        <f t="shared" si="33"/>
        <v>0</v>
      </c>
      <c r="W715" s="103">
        <f t="shared" si="34"/>
        <v>0</v>
      </c>
      <c r="X715" s="36" t="str">
        <f t="shared" si="35"/>
        <v>OK</v>
      </c>
    </row>
    <row r="716" spans="1:24" ht="18" customHeight="1">
      <c r="A716" s="6"/>
      <c r="B716" s="102">
        <f>SUMIF(Atividade_Pessoal_Auxílio!$A:$A,'Programa de Metas 2021-2024'!$A716,Atividade_Pessoal_Auxílio!$G:$G)+SUMIF(Projeto!$A:$A,'Programa de Metas 2021-2024'!$A716,Projeto!$G:$G)</f>
        <v>0</v>
      </c>
      <c r="C716" s="106"/>
      <c r="D716" s="106"/>
      <c r="E716" s="106"/>
      <c r="F716" s="106"/>
      <c r="G716" s="106"/>
      <c r="H716" s="106"/>
      <c r="I716" s="106"/>
      <c r="J716" s="106"/>
      <c r="K716" s="106"/>
      <c r="L716" s="106"/>
      <c r="M716" s="106"/>
      <c r="N716" s="106"/>
      <c r="O716" s="106"/>
      <c r="P716" s="106"/>
      <c r="Q716" s="106"/>
      <c r="R716" s="107"/>
      <c r="S716" s="107"/>
      <c r="T716" s="106"/>
      <c r="U716" s="106"/>
      <c r="V716" s="108">
        <f t="shared" si="33"/>
        <v>0</v>
      </c>
      <c r="W716" s="103">
        <f t="shared" si="34"/>
        <v>0</v>
      </c>
      <c r="X716" s="36" t="str">
        <f t="shared" si="35"/>
        <v>OK</v>
      </c>
    </row>
    <row r="717" spans="1:24" ht="18" customHeight="1">
      <c r="A717" s="6"/>
      <c r="B717" s="102">
        <f>SUMIF(Atividade_Pessoal_Auxílio!$A:$A,'Programa de Metas 2021-2024'!$A717,Atividade_Pessoal_Auxílio!$G:$G)+SUMIF(Projeto!$A:$A,'Programa de Metas 2021-2024'!$A717,Projeto!$G:$G)</f>
        <v>0</v>
      </c>
      <c r="C717" s="106"/>
      <c r="D717" s="106"/>
      <c r="E717" s="106"/>
      <c r="F717" s="106"/>
      <c r="G717" s="106"/>
      <c r="H717" s="106"/>
      <c r="I717" s="106"/>
      <c r="J717" s="106"/>
      <c r="K717" s="106"/>
      <c r="L717" s="106"/>
      <c r="M717" s="106"/>
      <c r="N717" s="106"/>
      <c r="O717" s="106"/>
      <c r="P717" s="106"/>
      <c r="Q717" s="106"/>
      <c r="R717" s="107"/>
      <c r="S717" s="107"/>
      <c r="T717" s="106"/>
      <c r="U717" s="106"/>
      <c r="V717" s="108">
        <f t="shared" si="33"/>
        <v>0</v>
      </c>
      <c r="W717" s="103">
        <f t="shared" si="34"/>
        <v>0</v>
      </c>
      <c r="X717" s="36" t="str">
        <f t="shared" si="35"/>
        <v>OK</v>
      </c>
    </row>
    <row r="718" spans="1:24" ht="18" customHeight="1">
      <c r="A718" s="6"/>
      <c r="B718" s="102">
        <f>SUMIF(Atividade_Pessoal_Auxílio!$A:$A,'Programa de Metas 2021-2024'!$A718,Atividade_Pessoal_Auxílio!$G:$G)+SUMIF(Projeto!$A:$A,'Programa de Metas 2021-2024'!$A718,Projeto!$G:$G)</f>
        <v>0</v>
      </c>
      <c r="C718" s="106"/>
      <c r="D718" s="106"/>
      <c r="E718" s="106"/>
      <c r="F718" s="106"/>
      <c r="G718" s="106"/>
      <c r="H718" s="106"/>
      <c r="I718" s="106"/>
      <c r="J718" s="106"/>
      <c r="K718" s="106"/>
      <c r="L718" s="106"/>
      <c r="M718" s="106"/>
      <c r="N718" s="106"/>
      <c r="O718" s="106"/>
      <c r="P718" s="106"/>
      <c r="Q718" s="106"/>
      <c r="R718" s="107"/>
      <c r="S718" s="107"/>
      <c r="T718" s="106"/>
      <c r="U718" s="106"/>
      <c r="V718" s="108">
        <f t="shared" si="33"/>
        <v>0</v>
      </c>
      <c r="W718" s="103">
        <f t="shared" si="34"/>
        <v>0</v>
      </c>
      <c r="X718" s="36" t="str">
        <f t="shared" si="35"/>
        <v>OK</v>
      </c>
    </row>
    <row r="719" spans="1:24" ht="18" customHeight="1">
      <c r="A719" s="6"/>
      <c r="B719" s="102">
        <f>SUMIF(Atividade_Pessoal_Auxílio!$A:$A,'Programa de Metas 2021-2024'!$A719,Atividade_Pessoal_Auxílio!$G:$G)+SUMIF(Projeto!$A:$A,'Programa de Metas 2021-2024'!$A719,Projeto!$G:$G)</f>
        <v>0</v>
      </c>
      <c r="C719" s="106"/>
      <c r="D719" s="106"/>
      <c r="E719" s="106"/>
      <c r="F719" s="106"/>
      <c r="G719" s="106"/>
      <c r="H719" s="106"/>
      <c r="I719" s="106"/>
      <c r="J719" s="106"/>
      <c r="K719" s="106"/>
      <c r="L719" s="106"/>
      <c r="M719" s="106"/>
      <c r="N719" s="106"/>
      <c r="O719" s="106"/>
      <c r="P719" s="106"/>
      <c r="Q719" s="106"/>
      <c r="R719" s="107"/>
      <c r="S719" s="107"/>
      <c r="T719" s="106"/>
      <c r="U719" s="106"/>
      <c r="V719" s="108">
        <f t="shared" si="33"/>
        <v>0</v>
      </c>
      <c r="W719" s="103">
        <f t="shared" si="34"/>
        <v>0</v>
      </c>
      <c r="X719" s="36" t="str">
        <f t="shared" si="35"/>
        <v>OK</v>
      </c>
    </row>
    <row r="720" spans="1:24" ht="18" customHeight="1">
      <c r="A720" s="6"/>
      <c r="B720" s="102">
        <f>SUMIF(Atividade_Pessoal_Auxílio!$A:$A,'Programa de Metas 2021-2024'!$A720,Atividade_Pessoal_Auxílio!$G:$G)+SUMIF(Projeto!$A:$A,'Programa de Metas 2021-2024'!$A720,Projeto!$G:$G)</f>
        <v>0</v>
      </c>
      <c r="C720" s="106"/>
      <c r="D720" s="106"/>
      <c r="E720" s="106"/>
      <c r="F720" s="106"/>
      <c r="G720" s="106"/>
      <c r="H720" s="106"/>
      <c r="I720" s="106"/>
      <c r="J720" s="106"/>
      <c r="K720" s="106"/>
      <c r="L720" s="106"/>
      <c r="M720" s="106"/>
      <c r="N720" s="106"/>
      <c r="O720" s="106"/>
      <c r="P720" s="106"/>
      <c r="Q720" s="106"/>
      <c r="R720" s="107"/>
      <c r="S720" s="107"/>
      <c r="T720" s="106"/>
      <c r="U720" s="106"/>
      <c r="V720" s="108">
        <f t="shared" si="33"/>
        <v>0</v>
      </c>
      <c r="W720" s="103">
        <f t="shared" si="34"/>
        <v>0</v>
      </c>
      <c r="X720" s="36" t="str">
        <f t="shared" si="35"/>
        <v>OK</v>
      </c>
    </row>
    <row r="721" spans="1:24" ht="18" customHeight="1">
      <c r="A721" s="6"/>
      <c r="B721" s="102">
        <f>SUMIF(Atividade_Pessoal_Auxílio!$A:$A,'Programa de Metas 2021-2024'!$A721,Atividade_Pessoal_Auxílio!$G:$G)+SUMIF(Projeto!$A:$A,'Programa de Metas 2021-2024'!$A721,Projeto!$G:$G)</f>
        <v>0</v>
      </c>
      <c r="C721" s="106"/>
      <c r="D721" s="106"/>
      <c r="E721" s="106"/>
      <c r="F721" s="106"/>
      <c r="G721" s="106"/>
      <c r="H721" s="106"/>
      <c r="I721" s="106"/>
      <c r="J721" s="106"/>
      <c r="K721" s="106"/>
      <c r="L721" s="106"/>
      <c r="M721" s="106"/>
      <c r="N721" s="106"/>
      <c r="O721" s="106"/>
      <c r="P721" s="106"/>
      <c r="Q721" s="106"/>
      <c r="R721" s="107"/>
      <c r="S721" s="107"/>
      <c r="T721" s="106"/>
      <c r="U721" s="106"/>
      <c r="V721" s="108">
        <f t="shared" si="33"/>
        <v>0</v>
      </c>
      <c r="W721" s="103">
        <f t="shared" si="34"/>
        <v>0</v>
      </c>
      <c r="X721" s="36" t="str">
        <f t="shared" si="35"/>
        <v>OK</v>
      </c>
    </row>
    <row r="722" spans="1:24" ht="18" customHeight="1">
      <c r="A722" s="6"/>
      <c r="B722" s="102">
        <f>SUMIF(Atividade_Pessoal_Auxílio!$A:$A,'Programa de Metas 2021-2024'!$A722,Atividade_Pessoal_Auxílio!$G:$G)+SUMIF(Projeto!$A:$A,'Programa de Metas 2021-2024'!$A722,Projeto!$G:$G)</f>
        <v>0</v>
      </c>
      <c r="C722" s="106"/>
      <c r="D722" s="106"/>
      <c r="E722" s="106"/>
      <c r="F722" s="106"/>
      <c r="G722" s="106"/>
      <c r="H722" s="106"/>
      <c r="I722" s="106"/>
      <c r="J722" s="106"/>
      <c r="K722" s="106"/>
      <c r="L722" s="106"/>
      <c r="M722" s="106"/>
      <c r="N722" s="106"/>
      <c r="O722" s="106"/>
      <c r="P722" s="106"/>
      <c r="Q722" s="106"/>
      <c r="R722" s="107"/>
      <c r="S722" s="107"/>
      <c r="T722" s="106"/>
      <c r="U722" s="106"/>
      <c r="V722" s="108">
        <f t="shared" si="33"/>
        <v>0</v>
      </c>
      <c r="W722" s="103">
        <f t="shared" si="34"/>
        <v>0</v>
      </c>
      <c r="X722" s="36" t="str">
        <f t="shared" si="35"/>
        <v>OK</v>
      </c>
    </row>
    <row r="723" spans="1:24" ht="18" customHeight="1">
      <c r="A723" s="6"/>
      <c r="B723" s="102">
        <f>SUMIF(Atividade_Pessoal_Auxílio!$A:$A,'Programa de Metas 2021-2024'!$A723,Atividade_Pessoal_Auxílio!$G:$G)+SUMIF(Projeto!$A:$A,'Programa de Metas 2021-2024'!$A723,Projeto!$G:$G)</f>
        <v>0</v>
      </c>
      <c r="C723" s="106"/>
      <c r="D723" s="106"/>
      <c r="E723" s="106"/>
      <c r="F723" s="106"/>
      <c r="G723" s="106"/>
      <c r="H723" s="106"/>
      <c r="I723" s="106"/>
      <c r="J723" s="106"/>
      <c r="K723" s="106"/>
      <c r="L723" s="106"/>
      <c r="M723" s="106"/>
      <c r="N723" s="106"/>
      <c r="O723" s="106"/>
      <c r="P723" s="106"/>
      <c r="Q723" s="106"/>
      <c r="R723" s="107"/>
      <c r="S723" s="107"/>
      <c r="T723" s="106"/>
      <c r="U723" s="106"/>
      <c r="V723" s="108">
        <f t="shared" si="33"/>
        <v>0</v>
      </c>
      <c r="W723" s="103">
        <f t="shared" si="34"/>
        <v>0</v>
      </c>
      <c r="X723" s="36" t="str">
        <f t="shared" si="35"/>
        <v>OK</v>
      </c>
    </row>
    <row r="724" spans="1:24" ht="18" customHeight="1">
      <c r="A724" s="6"/>
      <c r="B724" s="102">
        <f>SUMIF(Atividade_Pessoal_Auxílio!$A:$A,'Programa de Metas 2021-2024'!$A724,Atividade_Pessoal_Auxílio!$G:$G)+SUMIF(Projeto!$A:$A,'Programa de Metas 2021-2024'!$A724,Projeto!$G:$G)</f>
        <v>0</v>
      </c>
      <c r="C724" s="106"/>
      <c r="D724" s="106"/>
      <c r="E724" s="106"/>
      <c r="F724" s="106"/>
      <c r="G724" s="106"/>
      <c r="H724" s="106"/>
      <c r="I724" s="106"/>
      <c r="J724" s="106"/>
      <c r="K724" s="106"/>
      <c r="L724" s="106"/>
      <c r="M724" s="106"/>
      <c r="N724" s="106"/>
      <c r="O724" s="106"/>
      <c r="P724" s="106"/>
      <c r="Q724" s="106"/>
      <c r="R724" s="107"/>
      <c r="S724" s="107"/>
      <c r="T724" s="106"/>
      <c r="U724" s="106"/>
      <c r="V724" s="108">
        <f t="shared" si="33"/>
        <v>0</v>
      </c>
      <c r="W724" s="103">
        <f t="shared" si="34"/>
        <v>0</v>
      </c>
      <c r="X724" s="36" t="str">
        <f t="shared" si="35"/>
        <v>OK</v>
      </c>
    </row>
    <row r="725" spans="1:24" ht="18" customHeight="1">
      <c r="A725" s="6"/>
      <c r="B725" s="102">
        <f>SUMIF(Atividade_Pessoal_Auxílio!$A:$A,'Programa de Metas 2021-2024'!$A725,Atividade_Pessoal_Auxílio!$G:$G)+SUMIF(Projeto!$A:$A,'Programa de Metas 2021-2024'!$A725,Projeto!$G:$G)</f>
        <v>0</v>
      </c>
      <c r="C725" s="106"/>
      <c r="D725" s="106"/>
      <c r="E725" s="106"/>
      <c r="F725" s="106"/>
      <c r="G725" s="106"/>
      <c r="H725" s="106"/>
      <c r="I725" s="106"/>
      <c r="J725" s="106"/>
      <c r="K725" s="106"/>
      <c r="L725" s="106"/>
      <c r="M725" s="106"/>
      <c r="N725" s="106"/>
      <c r="O725" s="106"/>
      <c r="P725" s="106"/>
      <c r="Q725" s="106"/>
      <c r="R725" s="107"/>
      <c r="S725" s="107"/>
      <c r="T725" s="106"/>
      <c r="U725" s="106"/>
      <c r="V725" s="108">
        <f t="shared" si="33"/>
        <v>0</v>
      </c>
      <c r="W725" s="103">
        <f t="shared" si="34"/>
        <v>0</v>
      </c>
      <c r="X725" s="36" t="str">
        <f t="shared" si="35"/>
        <v>OK</v>
      </c>
    </row>
    <row r="726" spans="1:24" ht="18" customHeight="1">
      <c r="A726" s="6"/>
      <c r="B726" s="102">
        <f>SUMIF(Atividade_Pessoal_Auxílio!$A:$A,'Programa de Metas 2021-2024'!$A726,Atividade_Pessoal_Auxílio!$G:$G)+SUMIF(Projeto!$A:$A,'Programa de Metas 2021-2024'!$A726,Projeto!$G:$G)</f>
        <v>0</v>
      </c>
      <c r="C726" s="106"/>
      <c r="D726" s="106"/>
      <c r="E726" s="106"/>
      <c r="F726" s="106"/>
      <c r="G726" s="106"/>
      <c r="H726" s="106"/>
      <c r="I726" s="106"/>
      <c r="J726" s="106"/>
      <c r="K726" s="106"/>
      <c r="L726" s="106"/>
      <c r="M726" s="106"/>
      <c r="N726" s="106"/>
      <c r="O726" s="106"/>
      <c r="P726" s="106"/>
      <c r="Q726" s="106"/>
      <c r="R726" s="107"/>
      <c r="S726" s="107"/>
      <c r="T726" s="106"/>
      <c r="U726" s="106"/>
      <c r="V726" s="108">
        <f t="shared" si="33"/>
        <v>0</v>
      </c>
      <c r="W726" s="103">
        <f t="shared" si="34"/>
        <v>0</v>
      </c>
      <c r="X726" s="36" t="str">
        <f t="shared" si="35"/>
        <v>OK</v>
      </c>
    </row>
    <row r="727" spans="1:24" ht="18" customHeight="1">
      <c r="A727" s="6"/>
      <c r="B727" s="102">
        <f>SUMIF(Atividade_Pessoal_Auxílio!$A:$A,'Programa de Metas 2021-2024'!$A727,Atividade_Pessoal_Auxílio!$G:$G)+SUMIF(Projeto!$A:$A,'Programa de Metas 2021-2024'!$A727,Projeto!$G:$G)</f>
        <v>0</v>
      </c>
      <c r="C727" s="106"/>
      <c r="D727" s="106"/>
      <c r="E727" s="106"/>
      <c r="F727" s="106"/>
      <c r="G727" s="106"/>
      <c r="H727" s="106"/>
      <c r="I727" s="106"/>
      <c r="J727" s="106"/>
      <c r="K727" s="106"/>
      <c r="L727" s="106"/>
      <c r="M727" s="106"/>
      <c r="N727" s="106"/>
      <c r="O727" s="106"/>
      <c r="P727" s="106"/>
      <c r="Q727" s="106"/>
      <c r="R727" s="107"/>
      <c r="S727" s="107"/>
      <c r="T727" s="106"/>
      <c r="U727" s="106"/>
      <c r="V727" s="108">
        <f t="shared" si="33"/>
        <v>0</v>
      </c>
      <c r="W727" s="103">
        <f t="shared" si="34"/>
        <v>0</v>
      </c>
      <c r="X727" s="36" t="str">
        <f t="shared" si="35"/>
        <v>OK</v>
      </c>
    </row>
    <row r="728" spans="1:24" ht="18" customHeight="1">
      <c r="A728" s="6"/>
      <c r="B728" s="102">
        <f>SUMIF(Atividade_Pessoal_Auxílio!$A:$A,'Programa de Metas 2021-2024'!$A728,Atividade_Pessoal_Auxílio!$G:$G)+SUMIF(Projeto!$A:$A,'Programa de Metas 2021-2024'!$A728,Projeto!$G:$G)</f>
        <v>0</v>
      </c>
      <c r="C728" s="106"/>
      <c r="D728" s="106"/>
      <c r="E728" s="106"/>
      <c r="F728" s="106"/>
      <c r="G728" s="106"/>
      <c r="H728" s="106"/>
      <c r="I728" s="106"/>
      <c r="J728" s="106"/>
      <c r="K728" s="106"/>
      <c r="L728" s="106"/>
      <c r="M728" s="106"/>
      <c r="N728" s="106"/>
      <c r="O728" s="106"/>
      <c r="P728" s="106"/>
      <c r="Q728" s="106"/>
      <c r="R728" s="107"/>
      <c r="S728" s="107"/>
      <c r="T728" s="106"/>
      <c r="U728" s="106"/>
      <c r="V728" s="108">
        <f t="shared" si="33"/>
        <v>0</v>
      </c>
      <c r="W728" s="103">
        <f t="shared" si="34"/>
        <v>0</v>
      </c>
      <c r="X728" s="36" t="str">
        <f t="shared" si="35"/>
        <v>OK</v>
      </c>
    </row>
    <row r="729" spans="1:24" ht="18" customHeight="1">
      <c r="A729" s="6"/>
      <c r="B729" s="102">
        <f>SUMIF(Atividade_Pessoal_Auxílio!$A:$A,'Programa de Metas 2021-2024'!$A729,Atividade_Pessoal_Auxílio!$G:$G)+SUMIF(Projeto!$A:$A,'Programa de Metas 2021-2024'!$A729,Projeto!$G:$G)</f>
        <v>0</v>
      </c>
      <c r="C729" s="106"/>
      <c r="D729" s="106"/>
      <c r="E729" s="106"/>
      <c r="F729" s="106"/>
      <c r="G729" s="106"/>
      <c r="H729" s="106"/>
      <c r="I729" s="106"/>
      <c r="J729" s="106"/>
      <c r="K729" s="106"/>
      <c r="L729" s="106"/>
      <c r="M729" s="106"/>
      <c r="N729" s="106"/>
      <c r="O729" s="106"/>
      <c r="P729" s="106"/>
      <c r="Q729" s="106"/>
      <c r="R729" s="107"/>
      <c r="S729" s="107"/>
      <c r="T729" s="106"/>
      <c r="U729" s="106"/>
      <c r="V729" s="108">
        <f t="shared" si="33"/>
        <v>0</v>
      </c>
      <c r="W729" s="103">
        <f t="shared" si="34"/>
        <v>0</v>
      </c>
      <c r="X729" s="36" t="str">
        <f t="shared" si="35"/>
        <v>OK</v>
      </c>
    </row>
    <row r="730" spans="1:24" ht="18" customHeight="1">
      <c r="A730" s="6"/>
      <c r="B730" s="102">
        <f>SUMIF(Atividade_Pessoal_Auxílio!$A:$A,'Programa de Metas 2021-2024'!$A730,Atividade_Pessoal_Auxílio!$G:$G)+SUMIF(Projeto!$A:$A,'Programa de Metas 2021-2024'!$A730,Projeto!$G:$G)</f>
        <v>0</v>
      </c>
      <c r="C730" s="106"/>
      <c r="D730" s="106"/>
      <c r="E730" s="106"/>
      <c r="F730" s="106"/>
      <c r="G730" s="106"/>
      <c r="H730" s="106"/>
      <c r="I730" s="106"/>
      <c r="J730" s="106"/>
      <c r="K730" s="106"/>
      <c r="L730" s="106"/>
      <c r="M730" s="106"/>
      <c r="N730" s="106"/>
      <c r="O730" s="106"/>
      <c r="P730" s="106"/>
      <c r="Q730" s="106"/>
      <c r="R730" s="107"/>
      <c r="S730" s="107"/>
      <c r="T730" s="106"/>
      <c r="U730" s="106"/>
      <c r="V730" s="108">
        <f t="shared" si="33"/>
        <v>0</v>
      </c>
      <c r="W730" s="103">
        <f t="shared" si="34"/>
        <v>0</v>
      </c>
      <c r="X730" s="36" t="str">
        <f t="shared" si="35"/>
        <v>OK</v>
      </c>
    </row>
    <row r="731" spans="1:24" ht="18" customHeight="1">
      <c r="A731" s="6"/>
      <c r="B731" s="102">
        <f>SUMIF(Atividade_Pessoal_Auxílio!$A:$A,'Programa de Metas 2021-2024'!$A731,Atividade_Pessoal_Auxílio!$G:$G)+SUMIF(Projeto!$A:$A,'Programa de Metas 2021-2024'!$A731,Projeto!$G:$G)</f>
        <v>0</v>
      </c>
      <c r="C731" s="106"/>
      <c r="D731" s="106"/>
      <c r="E731" s="106"/>
      <c r="F731" s="106"/>
      <c r="G731" s="106"/>
      <c r="H731" s="106"/>
      <c r="I731" s="106"/>
      <c r="J731" s="106"/>
      <c r="K731" s="106"/>
      <c r="L731" s="106"/>
      <c r="M731" s="106"/>
      <c r="N731" s="106"/>
      <c r="O731" s="106"/>
      <c r="P731" s="106"/>
      <c r="Q731" s="106"/>
      <c r="R731" s="107"/>
      <c r="S731" s="107"/>
      <c r="T731" s="106"/>
      <c r="U731" s="106"/>
      <c r="V731" s="108">
        <f t="shared" si="33"/>
        <v>0</v>
      </c>
      <c r="W731" s="103">
        <f t="shared" si="34"/>
        <v>0</v>
      </c>
      <c r="X731" s="36" t="str">
        <f t="shared" si="35"/>
        <v>OK</v>
      </c>
    </row>
    <row r="732" spans="1:24" ht="18" customHeight="1">
      <c r="A732" s="6"/>
      <c r="B732" s="102">
        <f>SUMIF(Atividade_Pessoal_Auxílio!$A:$A,'Programa de Metas 2021-2024'!$A732,Atividade_Pessoal_Auxílio!$G:$G)+SUMIF(Projeto!$A:$A,'Programa de Metas 2021-2024'!$A732,Projeto!$G:$G)</f>
        <v>0</v>
      </c>
      <c r="C732" s="106"/>
      <c r="D732" s="106"/>
      <c r="E732" s="106"/>
      <c r="F732" s="106"/>
      <c r="G732" s="106"/>
      <c r="H732" s="106"/>
      <c r="I732" s="106"/>
      <c r="J732" s="106"/>
      <c r="K732" s="106"/>
      <c r="L732" s="106"/>
      <c r="M732" s="106"/>
      <c r="N732" s="106"/>
      <c r="O732" s="106"/>
      <c r="P732" s="106"/>
      <c r="Q732" s="106"/>
      <c r="R732" s="107"/>
      <c r="S732" s="107"/>
      <c r="T732" s="106"/>
      <c r="U732" s="106"/>
      <c r="V732" s="108">
        <f t="shared" si="33"/>
        <v>0</v>
      </c>
      <c r="W732" s="103">
        <f t="shared" si="34"/>
        <v>0</v>
      </c>
      <c r="X732" s="36" t="str">
        <f t="shared" si="35"/>
        <v>OK</v>
      </c>
    </row>
    <row r="733" spans="1:24" ht="18" customHeight="1">
      <c r="A733" s="6"/>
      <c r="B733" s="102">
        <f>SUMIF(Atividade_Pessoal_Auxílio!$A:$A,'Programa de Metas 2021-2024'!$A733,Atividade_Pessoal_Auxílio!$G:$G)+SUMIF(Projeto!$A:$A,'Programa de Metas 2021-2024'!$A733,Projeto!$G:$G)</f>
        <v>0</v>
      </c>
      <c r="C733" s="106"/>
      <c r="D733" s="106"/>
      <c r="E733" s="106"/>
      <c r="F733" s="106"/>
      <c r="G733" s="106"/>
      <c r="H733" s="106"/>
      <c r="I733" s="106"/>
      <c r="J733" s="106"/>
      <c r="K733" s="106"/>
      <c r="L733" s="106"/>
      <c r="M733" s="106"/>
      <c r="N733" s="106"/>
      <c r="O733" s="106"/>
      <c r="P733" s="106"/>
      <c r="Q733" s="106"/>
      <c r="R733" s="107"/>
      <c r="S733" s="107"/>
      <c r="T733" s="106"/>
      <c r="U733" s="106"/>
      <c r="V733" s="108">
        <f t="shared" si="33"/>
        <v>0</v>
      </c>
      <c r="W733" s="103">
        <f t="shared" si="34"/>
        <v>0</v>
      </c>
      <c r="X733" s="36" t="str">
        <f t="shared" si="35"/>
        <v>OK</v>
      </c>
    </row>
    <row r="734" spans="1:24" ht="18" customHeight="1">
      <c r="A734" s="6"/>
      <c r="B734" s="102">
        <f>SUMIF(Atividade_Pessoal_Auxílio!$A:$A,'Programa de Metas 2021-2024'!$A734,Atividade_Pessoal_Auxílio!$G:$G)+SUMIF(Projeto!$A:$A,'Programa de Metas 2021-2024'!$A734,Projeto!$G:$G)</f>
        <v>0</v>
      </c>
      <c r="C734" s="106"/>
      <c r="D734" s="106"/>
      <c r="E734" s="106"/>
      <c r="F734" s="106"/>
      <c r="G734" s="106"/>
      <c r="H734" s="106"/>
      <c r="I734" s="106"/>
      <c r="J734" s="106"/>
      <c r="K734" s="106"/>
      <c r="L734" s="106"/>
      <c r="M734" s="106"/>
      <c r="N734" s="106"/>
      <c r="O734" s="106"/>
      <c r="P734" s="106"/>
      <c r="Q734" s="106"/>
      <c r="R734" s="107"/>
      <c r="S734" s="107"/>
      <c r="T734" s="106"/>
      <c r="U734" s="106"/>
      <c r="V734" s="108">
        <f t="shared" si="33"/>
        <v>0</v>
      </c>
      <c r="W734" s="103">
        <f t="shared" si="34"/>
        <v>0</v>
      </c>
      <c r="X734" s="36" t="str">
        <f t="shared" si="35"/>
        <v>OK</v>
      </c>
    </row>
    <row r="735" spans="1:24" ht="18" customHeight="1">
      <c r="A735" s="6"/>
      <c r="B735" s="102">
        <f>SUMIF(Atividade_Pessoal_Auxílio!$A:$A,'Programa de Metas 2021-2024'!$A735,Atividade_Pessoal_Auxílio!$G:$G)+SUMIF(Projeto!$A:$A,'Programa de Metas 2021-2024'!$A735,Projeto!$G:$G)</f>
        <v>0</v>
      </c>
      <c r="C735" s="106"/>
      <c r="D735" s="106"/>
      <c r="E735" s="106"/>
      <c r="F735" s="106"/>
      <c r="G735" s="106"/>
      <c r="H735" s="106"/>
      <c r="I735" s="106"/>
      <c r="J735" s="106"/>
      <c r="K735" s="106"/>
      <c r="L735" s="106"/>
      <c r="M735" s="106"/>
      <c r="N735" s="106"/>
      <c r="O735" s="106"/>
      <c r="P735" s="106"/>
      <c r="Q735" s="106"/>
      <c r="R735" s="107"/>
      <c r="S735" s="107"/>
      <c r="T735" s="106"/>
      <c r="U735" s="106"/>
      <c r="V735" s="108">
        <f t="shared" si="33"/>
        <v>0</v>
      </c>
      <c r="W735" s="103">
        <f t="shared" si="34"/>
        <v>0</v>
      </c>
      <c r="X735" s="36" t="str">
        <f t="shared" si="35"/>
        <v>OK</v>
      </c>
    </row>
    <row r="736" spans="1:24" ht="18" customHeight="1">
      <c r="A736" s="6"/>
      <c r="B736" s="102">
        <f>SUMIF(Atividade_Pessoal_Auxílio!$A:$A,'Programa de Metas 2021-2024'!$A736,Atividade_Pessoal_Auxílio!$G:$G)+SUMIF(Projeto!$A:$A,'Programa de Metas 2021-2024'!$A736,Projeto!$G:$G)</f>
        <v>0</v>
      </c>
      <c r="C736" s="106"/>
      <c r="D736" s="106"/>
      <c r="E736" s="106"/>
      <c r="F736" s="106"/>
      <c r="G736" s="106"/>
      <c r="H736" s="106"/>
      <c r="I736" s="106"/>
      <c r="J736" s="106"/>
      <c r="K736" s="106"/>
      <c r="L736" s="106"/>
      <c r="M736" s="106"/>
      <c r="N736" s="106"/>
      <c r="O736" s="106"/>
      <c r="P736" s="106"/>
      <c r="Q736" s="106"/>
      <c r="R736" s="107"/>
      <c r="S736" s="107"/>
      <c r="T736" s="106"/>
      <c r="U736" s="106"/>
      <c r="V736" s="108">
        <f t="shared" si="33"/>
        <v>0</v>
      </c>
      <c r="W736" s="103">
        <f t="shared" si="34"/>
        <v>0</v>
      </c>
      <c r="X736" s="36" t="str">
        <f t="shared" si="35"/>
        <v>OK</v>
      </c>
    </row>
    <row r="737" spans="1:24" ht="18" customHeight="1">
      <c r="A737" s="6"/>
      <c r="B737" s="102">
        <f>SUMIF(Atividade_Pessoal_Auxílio!$A:$A,'Programa de Metas 2021-2024'!$A737,Atividade_Pessoal_Auxílio!$G:$G)+SUMIF(Projeto!$A:$A,'Programa de Metas 2021-2024'!$A737,Projeto!$G:$G)</f>
        <v>0</v>
      </c>
      <c r="C737" s="106"/>
      <c r="D737" s="106"/>
      <c r="E737" s="106"/>
      <c r="F737" s="106"/>
      <c r="G737" s="106"/>
      <c r="H737" s="106"/>
      <c r="I737" s="106"/>
      <c r="J737" s="106"/>
      <c r="K737" s="106"/>
      <c r="L737" s="106"/>
      <c r="M737" s="106"/>
      <c r="N737" s="106"/>
      <c r="O737" s="106"/>
      <c r="P737" s="106"/>
      <c r="Q737" s="106"/>
      <c r="R737" s="107"/>
      <c r="S737" s="107"/>
      <c r="T737" s="106"/>
      <c r="U737" s="106"/>
      <c r="V737" s="108">
        <f t="shared" si="33"/>
        <v>0</v>
      </c>
      <c r="W737" s="103">
        <f t="shared" si="34"/>
        <v>0</v>
      </c>
      <c r="X737" s="36" t="str">
        <f t="shared" si="35"/>
        <v>OK</v>
      </c>
    </row>
    <row r="738" spans="1:24" ht="18" customHeight="1">
      <c r="A738" s="6"/>
      <c r="B738" s="102">
        <f>SUMIF(Atividade_Pessoal_Auxílio!$A:$A,'Programa de Metas 2021-2024'!$A738,Atividade_Pessoal_Auxílio!$G:$G)+SUMIF(Projeto!$A:$A,'Programa de Metas 2021-2024'!$A738,Projeto!$G:$G)</f>
        <v>0</v>
      </c>
      <c r="C738" s="106"/>
      <c r="D738" s="106"/>
      <c r="E738" s="106"/>
      <c r="F738" s="106"/>
      <c r="G738" s="106"/>
      <c r="H738" s="106"/>
      <c r="I738" s="106"/>
      <c r="J738" s="106"/>
      <c r="K738" s="106"/>
      <c r="L738" s="106"/>
      <c r="M738" s="106"/>
      <c r="N738" s="106"/>
      <c r="O738" s="106"/>
      <c r="P738" s="106"/>
      <c r="Q738" s="106"/>
      <c r="R738" s="107"/>
      <c r="S738" s="107"/>
      <c r="T738" s="106"/>
      <c r="U738" s="106"/>
      <c r="V738" s="108">
        <f t="shared" si="33"/>
        <v>0</v>
      </c>
      <c r="W738" s="103">
        <f t="shared" si="34"/>
        <v>0</v>
      </c>
      <c r="X738" s="36" t="str">
        <f t="shared" si="35"/>
        <v>OK</v>
      </c>
    </row>
    <row r="739" spans="1:24" ht="18" customHeight="1">
      <c r="A739" s="6"/>
      <c r="B739" s="102">
        <f>SUMIF(Atividade_Pessoal_Auxílio!$A:$A,'Programa de Metas 2021-2024'!$A739,Atividade_Pessoal_Auxílio!$G:$G)+SUMIF(Projeto!$A:$A,'Programa de Metas 2021-2024'!$A739,Projeto!$G:$G)</f>
        <v>0</v>
      </c>
      <c r="C739" s="106"/>
      <c r="D739" s="106"/>
      <c r="E739" s="106"/>
      <c r="F739" s="106"/>
      <c r="G739" s="106"/>
      <c r="H739" s="106"/>
      <c r="I739" s="106"/>
      <c r="J739" s="106"/>
      <c r="K739" s="106"/>
      <c r="L739" s="106"/>
      <c r="M739" s="106"/>
      <c r="N739" s="106"/>
      <c r="O739" s="106"/>
      <c r="P739" s="106"/>
      <c r="Q739" s="106"/>
      <c r="R739" s="107"/>
      <c r="S739" s="107"/>
      <c r="T739" s="106"/>
      <c r="U739" s="106"/>
      <c r="V739" s="108">
        <f t="shared" si="33"/>
        <v>0</v>
      </c>
      <c r="W739" s="103">
        <f t="shared" si="34"/>
        <v>0</v>
      </c>
      <c r="X739" s="36" t="str">
        <f t="shared" si="35"/>
        <v>OK</v>
      </c>
    </row>
    <row r="740" spans="1:24" ht="18" customHeight="1">
      <c r="A740" s="6"/>
      <c r="B740" s="102">
        <f>SUMIF(Atividade_Pessoal_Auxílio!$A:$A,'Programa de Metas 2021-2024'!$A740,Atividade_Pessoal_Auxílio!$G:$G)+SUMIF(Projeto!$A:$A,'Programa de Metas 2021-2024'!$A740,Projeto!$G:$G)</f>
        <v>0</v>
      </c>
      <c r="C740" s="106"/>
      <c r="D740" s="106"/>
      <c r="E740" s="106"/>
      <c r="F740" s="106"/>
      <c r="G740" s="106"/>
      <c r="H740" s="106"/>
      <c r="I740" s="106"/>
      <c r="J740" s="106"/>
      <c r="K740" s="106"/>
      <c r="L740" s="106"/>
      <c r="M740" s="106"/>
      <c r="N740" s="106"/>
      <c r="O740" s="106"/>
      <c r="P740" s="106"/>
      <c r="Q740" s="106"/>
      <c r="R740" s="107"/>
      <c r="S740" s="107"/>
      <c r="T740" s="106"/>
      <c r="U740" s="106"/>
      <c r="V740" s="108">
        <f t="shared" si="33"/>
        <v>0</v>
      </c>
      <c r="W740" s="103">
        <f t="shared" si="34"/>
        <v>0</v>
      </c>
      <c r="X740" s="36" t="str">
        <f t="shared" si="35"/>
        <v>OK</v>
      </c>
    </row>
    <row r="741" spans="1:24" ht="18" customHeight="1">
      <c r="A741" s="6"/>
      <c r="B741" s="102">
        <f>SUMIF(Atividade_Pessoal_Auxílio!$A:$A,'Programa de Metas 2021-2024'!$A741,Atividade_Pessoal_Auxílio!$G:$G)+SUMIF(Projeto!$A:$A,'Programa de Metas 2021-2024'!$A741,Projeto!$G:$G)</f>
        <v>0</v>
      </c>
      <c r="C741" s="106"/>
      <c r="D741" s="106"/>
      <c r="E741" s="106"/>
      <c r="F741" s="106"/>
      <c r="G741" s="106"/>
      <c r="H741" s="106"/>
      <c r="I741" s="106"/>
      <c r="J741" s="106"/>
      <c r="K741" s="106"/>
      <c r="L741" s="106"/>
      <c r="M741" s="106"/>
      <c r="N741" s="106"/>
      <c r="O741" s="106"/>
      <c r="P741" s="106"/>
      <c r="Q741" s="106"/>
      <c r="R741" s="107"/>
      <c r="S741" s="107"/>
      <c r="T741" s="106"/>
      <c r="U741" s="106"/>
      <c r="V741" s="108">
        <f t="shared" si="33"/>
        <v>0</v>
      </c>
      <c r="W741" s="103">
        <f t="shared" si="34"/>
        <v>0</v>
      </c>
      <c r="X741" s="36" t="str">
        <f t="shared" si="35"/>
        <v>OK</v>
      </c>
    </row>
    <row r="742" spans="1:24" ht="18" customHeight="1">
      <c r="A742" s="6"/>
      <c r="B742" s="102">
        <f>SUMIF(Atividade_Pessoal_Auxílio!$A:$A,'Programa de Metas 2021-2024'!$A742,Atividade_Pessoal_Auxílio!$G:$G)+SUMIF(Projeto!$A:$A,'Programa de Metas 2021-2024'!$A742,Projeto!$G:$G)</f>
        <v>0</v>
      </c>
      <c r="C742" s="106"/>
      <c r="D742" s="106"/>
      <c r="E742" s="106"/>
      <c r="F742" s="106"/>
      <c r="G742" s="106"/>
      <c r="H742" s="106"/>
      <c r="I742" s="106"/>
      <c r="J742" s="106"/>
      <c r="K742" s="106"/>
      <c r="L742" s="106"/>
      <c r="M742" s="106"/>
      <c r="N742" s="106"/>
      <c r="O742" s="106"/>
      <c r="P742" s="106"/>
      <c r="Q742" s="106"/>
      <c r="R742" s="107"/>
      <c r="S742" s="107"/>
      <c r="T742" s="106"/>
      <c r="U742" s="106"/>
      <c r="V742" s="108">
        <f t="shared" si="33"/>
        <v>0</v>
      </c>
      <c r="W742" s="103">
        <f t="shared" si="34"/>
        <v>0</v>
      </c>
      <c r="X742" s="36" t="str">
        <f t="shared" si="35"/>
        <v>OK</v>
      </c>
    </row>
    <row r="743" spans="1:24" ht="18" customHeight="1">
      <c r="A743" s="6"/>
      <c r="B743" s="102">
        <f>SUMIF(Atividade_Pessoal_Auxílio!$A:$A,'Programa de Metas 2021-2024'!$A743,Atividade_Pessoal_Auxílio!$G:$G)+SUMIF(Projeto!$A:$A,'Programa de Metas 2021-2024'!$A743,Projeto!$G:$G)</f>
        <v>0</v>
      </c>
      <c r="C743" s="106"/>
      <c r="D743" s="106"/>
      <c r="E743" s="106"/>
      <c r="F743" s="106"/>
      <c r="G743" s="106"/>
      <c r="H743" s="106"/>
      <c r="I743" s="106"/>
      <c r="J743" s="106"/>
      <c r="K743" s="106"/>
      <c r="L743" s="106"/>
      <c r="M743" s="106"/>
      <c r="N743" s="106"/>
      <c r="O743" s="106"/>
      <c r="P743" s="106"/>
      <c r="Q743" s="106"/>
      <c r="R743" s="107"/>
      <c r="S743" s="107"/>
      <c r="T743" s="106"/>
      <c r="U743" s="106"/>
      <c r="V743" s="108">
        <f t="shared" si="33"/>
        <v>0</v>
      </c>
      <c r="W743" s="103">
        <f t="shared" si="34"/>
        <v>0</v>
      </c>
      <c r="X743" s="36" t="str">
        <f t="shared" si="35"/>
        <v>OK</v>
      </c>
    </row>
    <row r="744" spans="1:24" ht="18" customHeight="1">
      <c r="A744" s="6"/>
      <c r="B744" s="102">
        <f>SUMIF(Atividade_Pessoal_Auxílio!$A:$A,'Programa de Metas 2021-2024'!$A744,Atividade_Pessoal_Auxílio!$G:$G)+SUMIF(Projeto!$A:$A,'Programa de Metas 2021-2024'!$A744,Projeto!$G:$G)</f>
        <v>0</v>
      </c>
      <c r="C744" s="106"/>
      <c r="D744" s="106"/>
      <c r="E744" s="106"/>
      <c r="F744" s="106"/>
      <c r="G744" s="106"/>
      <c r="H744" s="106"/>
      <c r="I744" s="106"/>
      <c r="J744" s="106"/>
      <c r="K744" s="106"/>
      <c r="L744" s="106"/>
      <c r="M744" s="106"/>
      <c r="N744" s="106"/>
      <c r="O744" s="106"/>
      <c r="P744" s="106"/>
      <c r="Q744" s="106"/>
      <c r="R744" s="107"/>
      <c r="S744" s="107"/>
      <c r="T744" s="106"/>
      <c r="U744" s="106"/>
      <c r="V744" s="108">
        <f t="shared" si="33"/>
        <v>0</v>
      </c>
      <c r="W744" s="103">
        <f t="shared" si="34"/>
        <v>0</v>
      </c>
      <c r="X744" s="36" t="str">
        <f t="shared" si="35"/>
        <v>OK</v>
      </c>
    </row>
    <row r="745" spans="1:24" ht="18" customHeight="1">
      <c r="A745" s="6"/>
      <c r="B745" s="102">
        <f>SUMIF(Atividade_Pessoal_Auxílio!$A:$A,'Programa de Metas 2021-2024'!$A745,Atividade_Pessoal_Auxílio!$G:$G)+SUMIF(Projeto!$A:$A,'Programa de Metas 2021-2024'!$A745,Projeto!$G:$G)</f>
        <v>0</v>
      </c>
      <c r="C745" s="106"/>
      <c r="D745" s="106"/>
      <c r="E745" s="106"/>
      <c r="F745" s="106"/>
      <c r="G745" s="106"/>
      <c r="H745" s="106"/>
      <c r="I745" s="106"/>
      <c r="J745" s="106"/>
      <c r="K745" s="106"/>
      <c r="L745" s="106"/>
      <c r="M745" s="106"/>
      <c r="N745" s="106"/>
      <c r="O745" s="106"/>
      <c r="P745" s="106"/>
      <c r="Q745" s="106"/>
      <c r="R745" s="107"/>
      <c r="S745" s="107"/>
      <c r="T745" s="106"/>
      <c r="U745" s="106"/>
      <c r="V745" s="108">
        <f t="shared" si="33"/>
        <v>0</v>
      </c>
      <c r="W745" s="103">
        <f t="shared" si="34"/>
        <v>0</v>
      </c>
      <c r="X745" s="36" t="str">
        <f t="shared" si="35"/>
        <v>OK</v>
      </c>
    </row>
    <row r="746" spans="1:24" ht="18" customHeight="1">
      <c r="A746" s="6"/>
      <c r="B746" s="102">
        <f>SUMIF(Atividade_Pessoal_Auxílio!$A:$A,'Programa de Metas 2021-2024'!$A746,Atividade_Pessoal_Auxílio!$G:$G)+SUMIF(Projeto!$A:$A,'Programa de Metas 2021-2024'!$A746,Projeto!$G:$G)</f>
        <v>0</v>
      </c>
      <c r="C746" s="106"/>
      <c r="D746" s="106"/>
      <c r="E746" s="106"/>
      <c r="F746" s="106"/>
      <c r="G746" s="106"/>
      <c r="H746" s="106"/>
      <c r="I746" s="106"/>
      <c r="J746" s="106"/>
      <c r="K746" s="106"/>
      <c r="L746" s="106"/>
      <c r="M746" s="106"/>
      <c r="N746" s="106"/>
      <c r="O746" s="106"/>
      <c r="P746" s="106"/>
      <c r="Q746" s="106"/>
      <c r="R746" s="107"/>
      <c r="S746" s="107"/>
      <c r="T746" s="106"/>
      <c r="U746" s="106"/>
      <c r="V746" s="108">
        <f t="shared" si="33"/>
        <v>0</v>
      </c>
      <c r="W746" s="103">
        <f t="shared" si="34"/>
        <v>0</v>
      </c>
      <c r="X746" s="36" t="str">
        <f t="shared" si="35"/>
        <v>OK</v>
      </c>
    </row>
    <row r="747" spans="1:24" ht="18" customHeight="1">
      <c r="A747" s="6"/>
      <c r="B747" s="102">
        <f>SUMIF(Atividade_Pessoal_Auxílio!$A:$A,'Programa de Metas 2021-2024'!$A747,Atividade_Pessoal_Auxílio!$G:$G)+SUMIF(Projeto!$A:$A,'Programa de Metas 2021-2024'!$A747,Projeto!$G:$G)</f>
        <v>0</v>
      </c>
      <c r="C747" s="106"/>
      <c r="D747" s="106"/>
      <c r="E747" s="106"/>
      <c r="F747" s="106"/>
      <c r="G747" s="106"/>
      <c r="H747" s="106"/>
      <c r="I747" s="106"/>
      <c r="J747" s="106"/>
      <c r="K747" s="106"/>
      <c r="L747" s="106"/>
      <c r="M747" s="106"/>
      <c r="N747" s="106"/>
      <c r="O747" s="106"/>
      <c r="P747" s="106"/>
      <c r="Q747" s="106"/>
      <c r="R747" s="107"/>
      <c r="S747" s="107"/>
      <c r="T747" s="106"/>
      <c r="U747" s="106"/>
      <c r="V747" s="108">
        <f t="shared" si="33"/>
        <v>0</v>
      </c>
      <c r="W747" s="103">
        <f t="shared" si="34"/>
        <v>0</v>
      </c>
      <c r="X747" s="36" t="str">
        <f t="shared" si="35"/>
        <v>OK</v>
      </c>
    </row>
    <row r="748" spans="1:24" ht="18" customHeight="1">
      <c r="A748" s="6"/>
      <c r="B748" s="102">
        <f>SUMIF(Atividade_Pessoal_Auxílio!$A:$A,'Programa de Metas 2021-2024'!$A748,Atividade_Pessoal_Auxílio!$G:$G)+SUMIF(Projeto!$A:$A,'Programa de Metas 2021-2024'!$A748,Projeto!$G:$G)</f>
        <v>0</v>
      </c>
      <c r="C748" s="106"/>
      <c r="D748" s="106"/>
      <c r="E748" s="106"/>
      <c r="F748" s="106"/>
      <c r="G748" s="106"/>
      <c r="H748" s="106"/>
      <c r="I748" s="106"/>
      <c r="J748" s="106"/>
      <c r="K748" s="106"/>
      <c r="L748" s="106"/>
      <c r="M748" s="106"/>
      <c r="N748" s="106"/>
      <c r="O748" s="106"/>
      <c r="P748" s="106"/>
      <c r="Q748" s="106"/>
      <c r="R748" s="107"/>
      <c r="S748" s="107"/>
      <c r="T748" s="106"/>
      <c r="U748" s="106"/>
      <c r="V748" s="108">
        <f t="shared" si="33"/>
        <v>0</v>
      </c>
      <c r="W748" s="103">
        <f t="shared" si="34"/>
        <v>0</v>
      </c>
      <c r="X748" s="36" t="str">
        <f t="shared" si="35"/>
        <v>OK</v>
      </c>
    </row>
    <row r="749" spans="1:24" ht="18" customHeight="1">
      <c r="A749" s="6"/>
      <c r="B749" s="102">
        <f>SUMIF(Atividade_Pessoal_Auxílio!$A:$A,'Programa de Metas 2021-2024'!$A749,Atividade_Pessoal_Auxílio!$G:$G)+SUMIF(Projeto!$A:$A,'Programa de Metas 2021-2024'!$A749,Projeto!$G:$G)</f>
        <v>0</v>
      </c>
      <c r="C749" s="106"/>
      <c r="D749" s="106"/>
      <c r="E749" s="106"/>
      <c r="F749" s="106"/>
      <c r="G749" s="106"/>
      <c r="H749" s="106"/>
      <c r="I749" s="106"/>
      <c r="J749" s="106"/>
      <c r="K749" s="106"/>
      <c r="L749" s="106"/>
      <c r="M749" s="106"/>
      <c r="N749" s="106"/>
      <c r="O749" s="106"/>
      <c r="P749" s="106"/>
      <c r="Q749" s="106"/>
      <c r="R749" s="107"/>
      <c r="S749" s="107"/>
      <c r="T749" s="106"/>
      <c r="U749" s="106"/>
      <c r="V749" s="108">
        <f t="shared" si="33"/>
        <v>0</v>
      </c>
      <c r="W749" s="103">
        <f t="shared" si="34"/>
        <v>0</v>
      </c>
      <c r="X749" s="36" t="str">
        <f t="shared" si="35"/>
        <v>OK</v>
      </c>
    </row>
    <row r="750" spans="1:24" ht="18" customHeight="1">
      <c r="A750" s="6"/>
      <c r="B750" s="102">
        <f>SUMIF(Atividade_Pessoal_Auxílio!$A:$A,'Programa de Metas 2021-2024'!$A750,Atividade_Pessoal_Auxílio!$G:$G)+SUMIF(Projeto!$A:$A,'Programa de Metas 2021-2024'!$A750,Projeto!$G:$G)</f>
        <v>0</v>
      </c>
      <c r="C750" s="106"/>
      <c r="D750" s="106"/>
      <c r="E750" s="106"/>
      <c r="F750" s="106"/>
      <c r="G750" s="106"/>
      <c r="H750" s="106"/>
      <c r="I750" s="106"/>
      <c r="J750" s="106"/>
      <c r="K750" s="106"/>
      <c r="L750" s="106"/>
      <c r="M750" s="106"/>
      <c r="N750" s="106"/>
      <c r="O750" s="106"/>
      <c r="P750" s="106"/>
      <c r="Q750" s="106"/>
      <c r="R750" s="107"/>
      <c r="S750" s="107"/>
      <c r="T750" s="106"/>
      <c r="U750" s="106"/>
      <c r="V750" s="108">
        <f t="shared" si="33"/>
        <v>0</v>
      </c>
      <c r="W750" s="103">
        <f t="shared" si="34"/>
        <v>0</v>
      </c>
      <c r="X750" s="36" t="str">
        <f t="shared" si="35"/>
        <v>OK</v>
      </c>
    </row>
    <row r="751" spans="1:24" ht="18" customHeight="1">
      <c r="A751" s="6"/>
      <c r="B751" s="102">
        <f>SUMIF(Atividade_Pessoal_Auxílio!$A:$A,'Programa de Metas 2021-2024'!$A751,Atividade_Pessoal_Auxílio!$G:$G)+SUMIF(Projeto!$A:$A,'Programa de Metas 2021-2024'!$A751,Projeto!$G:$G)</f>
        <v>0</v>
      </c>
      <c r="C751" s="106"/>
      <c r="D751" s="106"/>
      <c r="E751" s="106"/>
      <c r="F751" s="106"/>
      <c r="G751" s="106"/>
      <c r="H751" s="106"/>
      <c r="I751" s="106"/>
      <c r="J751" s="106"/>
      <c r="K751" s="106"/>
      <c r="L751" s="106"/>
      <c r="M751" s="106"/>
      <c r="N751" s="106"/>
      <c r="O751" s="106"/>
      <c r="P751" s="106"/>
      <c r="Q751" s="106"/>
      <c r="R751" s="107"/>
      <c r="S751" s="107"/>
      <c r="T751" s="106"/>
      <c r="U751" s="106"/>
      <c r="V751" s="108">
        <f t="shared" si="33"/>
        <v>0</v>
      </c>
      <c r="W751" s="103">
        <f t="shared" si="34"/>
        <v>0</v>
      </c>
      <c r="X751" s="36" t="str">
        <f t="shared" si="35"/>
        <v>OK</v>
      </c>
    </row>
    <row r="752" spans="1:24" ht="18" customHeight="1">
      <c r="A752" s="6"/>
      <c r="B752" s="102">
        <f>SUMIF(Atividade_Pessoal_Auxílio!$A:$A,'Programa de Metas 2021-2024'!$A752,Atividade_Pessoal_Auxílio!$G:$G)+SUMIF(Projeto!$A:$A,'Programa de Metas 2021-2024'!$A752,Projeto!$G:$G)</f>
        <v>0</v>
      </c>
      <c r="C752" s="106"/>
      <c r="D752" s="106"/>
      <c r="E752" s="106"/>
      <c r="F752" s="106"/>
      <c r="G752" s="106"/>
      <c r="H752" s="106"/>
      <c r="I752" s="106"/>
      <c r="J752" s="106"/>
      <c r="K752" s="106"/>
      <c r="L752" s="106"/>
      <c r="M752" s="106"/>
      <c r="N752" s="106"/>
      <c r="O752" s="106"/>
      <c r="P752" s="106"/>
      <c r="Q752" s="106"/>
      <c r="R752" s="107"/>
      <c r="S752" s="107"/>
      <c r="T752" s="106"/>
      <c r="U752" s="106"/>
      <c r="V752" s="108">
        <f t="shared" si="33"/>
        <v>0</v>
      </c>
      <c r="W752" s="103">
        <f t="shared" si="34"/>
        <v>0</v>
      </c>
      <c r="X752" s="36" t="str">
        <f t="shared" si="35"/>
        <v>OK</v>
      </c>
    </row>
    <row r="753" spans="1:24" ht="18" customHeight="1">
      <c r="A753" s="6"/>
      <c r="B753" s="102">
        <f>SUMIF(Atividade_Pessoal_Auxílio!$A:$A,'Programa de Metas 2021-2024'!$A753,Atividade_Pessoal_Auxílio!$G:$G)+SUMIF(Projeto!$A:$A,'Programa de Metas 2021-2024'!$A753,Projeto!$G:$G)</f>
        <v>0</v>
      </c>
      <c r="C753" s="106"/>
      <c r="D753" s="106"/>
      <c r="E753" s="106"/>
      <c r="F753" s="106"/>
      <c r="G753" s="106"/>
      <c r="H753" s="106"/>
      <c r="I753" s="106"/>
      <c r="J753" s="106"/>
      <c r="K753" s="106"/>
      <c r="L753" s="106"/>
      <c r="M753" s="106"/>
      <c r="N753" s="106"/>
      <c r="O753" s="106"/>
      <c r="P753" s="106"/>
      <c r="Q753" s="106"/>
      <c r="R753" s="107"/>
      <c r="S753" s="107"/>
      <c r="T753" s="106"/>
      <c r="U753" s="106"/>
      <c r="V753" s="108">
        <f t="shared" si="33"/>
        <v>0</v>
      </c>
      <c r="W753" s="103">
        <f t="shared" si="34"/>
        <v>0</v>
      </c>
      <c r="X753" s="36" t="str">
        <f t="shared" si="35"/>
        <v>OK</v>
      </c>
    </row>
    <row r="754" spans="1:24" ht="18" customHeight="1">
      <c r="A754" s="6"/>
      <c r="B754" s="102">
        <f>SUMIF(Atividade_Pessoal_Auxílio!$A:$A,'Programa de Metas 2021-2024'!$A754,Atividade_Pessoal_Auxílio!$G:$G)+SUMIF(Projeto!$A:$A,'Programa de Metas 2021-2024'!$A754,Projeto!$G:$G)</f>
        <v>0</v>
      </c>
      <c r="C754" s="106"/>
      <c r="D754" s="106"/>
      <c r="E754" s="106"/>
      <c r="F754" s="106"/>
      <c r="G754" s="106"/>
      <c r="H754" s="106"/>
      <c r="I754" s="106"/>
      <c r="J754" s="106"/>
      <c r="K754" s="106"/>
      <c r="L754" s="106"/>
      <c r="M754" s="106"/>
      <c r="N754" s="106"/>
      <c r="O754" s="106"/>
      <c r="P754" s="106"/>
      <c r="Q754" s="106"/>
      <c r="R754" s="107"/>
      <c r="S754" s="107"/>
      <c r="T754" s="106"/>
      <c r="U754" s="106"/>
      <c r="V754" s="108">
        <f t="shared" si="33"/>
        <v>0</v>
      </c>
      <c r="W754" s="103">
        <f t="shared" si="34"/>
        <v>0</v>
      </c>
      <c r="X754" s="36" t="str">
        <f t="shared" si="35"/>
        <v>OK</v>
      </c>
    </row>
    <row r="755" spans="1:24" ht="18" customHeight="1">
      <c r="A755" s="6"/>
      <c r="B755" s="102">
        <f>SUMIF(Atividade_Pessoal_Auxílio!$A:$A,'Programa de Metas 2021-2024'!$A755,Atividade_Pessoal_Auxílio!$G:$G)+SUMIF(Projeto!$A:$A,'Programa de Metas 2021-2024'!$A755,Projeto!$G:$G)</f>
        <v>0</v>
      </c>
      <c r="C755" s="106"/>
      <c r="D755" s="106"/>
      <c r="E755" s="106"/>
      <c r="F755" s="106"/>
      <c r="G755" s="106"/>
      <c r="H755" s="106"/>
      <c r="I755" s="106"/>
      <c r="J755" s="106"/>
      <c r="K755" s="106"/>
      <c r="L755" s="106"/>
      <c r="M755" s="106"/>
      <c r="N755" s="106"/>
      <c r="O755" s="106"/>
      <c r="P755" s="106"/>
      <c r="Q755" s="106"/>
      <c r="R755" s="107"/>
      <c r="S755" s="107"/>
      <c r="T755" s="106"/>
      <c r="U755" s="106"/>
      <c r="V755" s="108">
        <f t="shared" si="33"/>
        <v>0</v>
      </c>
      <c r="W755" s="103">
        <f t="shared" si="34"/>
        <v>0</v>
      </c>
      <c r="X755" s="36" t="str">
        <f t="shared" si="35"/>
        <v>OK</v>
      </c>
    </row>
    <row r="756" spans="1:24" ht="18" customHeight="1">
      <c r="A756" s="6"/>
      <c r="B756" s="102">
        <f>SUMIF(Atividade_Pessoal_Auxílio!$A:$A,'Programa de Metas 2021-2024'!$A756,Atividade_Pessoal_Auxílio!$G:$G)+SUMIF(Projeto!$A:$A,'Programa de Metas 2021-2024'!$A756,Projeto!$G:$G)</f>
        <v>0</v>
      </c>
      <c r="C756" s="106"/>
      <c r="D756" s="106"/>
      <c r="E756" s="106"/>
      <c r="F756" s="106"/>
      <c r="G756" s="106"/>
      <c r="H756" s="106"/>
      <c r="I756" s="106"/>
      <c r="J756" s="106"/>
      <c r="K756" s="106"/>
      <c r="L756" s="106"/>
      <c r="M756" s="106"/>
      <c r="N756" s="106"/>
      <c r="O756" s="106"/>
      <c r="P756" s="106"/>
      <c r="Q756" s="106"/>
      <c r="R756" s="107"/>
      <c r="S756" s="107"/>
      <c r="T756" s="106"/>
      <c r="U756" s="106"/>
      <c r="V756" s="108">
        <f t="shared" si="33"/>
        <v>0</v>
      </c>
      <c r="W756" s="103">
        <f t="shared" si="34"/>
        <v>0</v>
      </c>
      <c r="X756" s="36" t="str">
        <f t="shared" si="35"/>
        <v>OK</v>
      </c>
    </row>
    <row r="757" spans="1:24" ht="18" customHeight="1">
      <c r="A757" s="6"/>
      <c r="B757" s="102">
        <f>SUMIF(Atividade_Pessoal_Auxílio!$A:$A,'Programa de Metas 2021-2024'!$A757,Atividade_Pessoal_Auxílio!$G:$G)+SUMIF(Projeto!$A:$A,'Programa de Metas 2021-2024'!$A757,Projeto!$G:$G)</f>
        <v>0</v>
      </c>
      <c r="C757" s="106"/>
      <c r="D757" s="106"/>
      <c r="E757" s="106"/>
      <c r="F757" s="106"/>
      <c r="G757" s="106"/>
      <c r="H757" s="106"/>
      <c r="I757" s="106"/>
      <c r="J757" s="106"/>
      <c r="K757" s="106"/>
      <c r="L757" s="106"/>
      <c r="M757" s="106"/>
      <c r="N757" s="106"/>
      <c r="O757" s="106"/>
      <c r="P757" s="106"/>
      <c r="Q757" s="106"/>
      <c r="R757" s="107"/>
      <c r="S757" s="107"/>
      <c r="T757" s="106"/>
      <c r="U757" s="106"/>
      <c r="V757" s="108">
        <f t="shared" si="33"/>
        <v>0</v>
      </c>
      <c r="W757" s="103">
        <f t="shared" si="34"/>
        <v>0</v>
      </c>
      <c r="X757" s="36" t="str">
        <f t="shared" si="35"/>
        <v>OK</v>
      </c>
    </row>
    <row r="758" spans="1:24" ht="18" customHeight="1">
      <c r="A758" s="6"/>
      <c r="B758" s="102">
        <f>SUMIF(Atividade_Pessoal_Auxílio!$A:$A,'Programa de Metas 2021-2024'!$A758,Atividade_Pessoal_Auxílio!$G:$G)+SUMIF(Projeto!$A:$A,'Programa de Metas 2021-2024'!$A758,Projeto!$G:$G)</f>
        <v>0</v>
      </c>
      <c r="C758" s="106"/>
      <c r="D758" s="106"/>
      <c r="E758" s="106"/>
      <c r="F758" s="106"/>
      <c r="G758" s="106"/>
      <c r="H758" s="106"/>
      <c r="I758" s="106"/>
      <c r="J758" s="106"/>
      <c r="K758" s="106"/>
      <c r="L758" s="106"/>
      <c r="M758" s="106"/>
      <c r="N758" s="106"/>
      <c r="O758" s="106"/>
      <c r="P758" s="106"/>
      <c r="Q758" s="106"/>
      <c r="R758" s="107"/>
      <c r="S758" s="107"/>
      <c r="T758" s="106"/>
      <c r="U758" s="106"/>
      <c r="V758" s="108">
        <f t="shared" si="33"/>
        <v>0</v>
      </c>
      <c r="W758" s="103">
        <f t="shared" si="34"/>
        <v>0</v>
      </c>
      <c r="X758" s="36" t="str">
        <f t="shared" si="35"/>
        <v>OK</v>
      </c>
    </row>
    <row r="759" spans="1:24" ht="18" customHeight="1">
      <c r="A759" s="6"/>
      <c r="B759" s="102">
        <f>SUMIF(Atividade_Pessoal_Auxílio!$A:$A,'Programa de Metas 2021-2024'!$A759,Atividade_Pessoal_Auxílio!$G:$G)+SUMIF(Projeto!$A:$A,'Programa de Metas 2021-2024'!$A759,Projeto!$G:$G)</f>
        <v>0</v>
      </c>
      <c r="C759" s="106"/>
      <c r="D759" s="106"/>
      <c r="E759" s="106"/>
      <c r="F759" s="106"/>
      <c r="G759" s="106"/>
      <c r="H759" s="106"/>
      <c r="I759" s="106"/>
      <c r="J759" s="106"/>
      <c r="K759" s="106"/>
      <c r="L759" s="106"/>
      <c r="M759" s="106"/>
      <c r="N759" s="106"/>
      <c r="O759" s="106"/>
      <c r="P759" s="106"/>
      <c r="Q759" s="106"/>
      <c r="R759" s="107"/>
      <c r="S759" s="107"/>
      <c r="T759" s="106"/>
      <c r="U759" s="106"/>
      <c r="V759" s="108">
        <f t="shared" si="33"/>
        <v>0</v>
      </c>
      <c r="W759" s="103">
        <f t="shared" si="34"/>
        <v>0</v>
      </c>
      <c r="X759" s="36" t="str">
        <f t="shared" si="35"/>
        <v>OK</v>
      </c>
    </row>
    <row r="760" spans="1:24" ht="18" customHeight="1">
      <c r="A760" s="6"/>
      <c r="B760" s="102">
        <f>SUMIF(Atividade_Pessoal_Auxílio!$A:$A,'Programa de Metas 2021-2024'!$A760,Atividade_Pessoal_Auxílio!$G:$G)+SUMIF(Projeto!$A:$A,'Programa de Metas 2021-2024'!$A760,Projeto!$G:$G)</f>
        <v>0</v>
      </c>
      <c r="C760" s="106"/>
      <c r="D760" s="106"/>
      <c r="E760" s="106"/>
      <c r="F760" s="106"/>
      <c r="G760" s="106"/>
      <c r="H760" s="106"/>
      <c r="I760" s="106"/>
      <c r="J760" s="106"/>
      <c r="K760" s="106"/>
      <c r="L760" s="106"/>
      <c r="M760" s="106"/>
      <c r="N760" s="106"/>
      <c r="O760" s="106"/>
      <c r="P760" s="106"/>
      <c r="Q760" s="106"/>
      <c r="R760" s="107"/>
      <c r="S760" s="107"/>
      <c r="T760" s="106"/>
      <c r="U760" s="106"/>
      <c r="V760" s="108">
        <f t="shared" si="33"/>
        <v>0</v>
      </c>
      <c r="W760" s="103">
        <f t="shared" si="34"/>
        <v>0</v>
      </c>
      <c r="X760" s="36" t="str">
        <f t="shared" si="35"/>
        <v>OK</v>
      </c>
    </row>
    <row r="761" spans="1:24" ht="18" customHeight="1">
      <c r="A761" s="6"/>
      <c r="B761" s="102">
        <f>SUMIF(Atividade_Pessoal_Auxílio!$A:$A,'Programa de Metas 2021-2024'!$A761,Atividade_Pessoal_Auxílio!$G:$G)+SUMIF(Projeto!$A:$A,'Programa de Metas 2021-2024'!$A761,Projeto!$G:$G)</f>
        <v>0</v>
      </c>
      <c r="C761" s="106"/>
      <c r="D761" s="106"/>
      <c r="E761" s="106"/>
      <c r="F761" s="106"/>
      <c r="G761" s="106"/>
      <c r="H761" s="106"/>
      <c r="I761" s="106"/>
      <c r="J761" s="106"/>
      <c r="K761" s="106"/>
      <c r="L761" s="106"/>
      <c r="M761" s="106"/>
      <c r="N761" s="106"/>
      <c r="O761" s="106"/>
      <c r="P761" s="106"/>
      <c r="Q761" s="106"/>
      <c r="R761" s="107"/>
      <c r="S761" s="107"/>
      <c r="T761" s="106"/>
      <c r="U761" s="106"/>
      <c r="V761" s="108">
        <f t="shared" si="33"/>
        <v>0</v>
      </c>
      <c r="W761" s="103">
        <f t="shared" si="34"/>
        <v>0</v>
      </c>
      <c r="X761" s="36" t="str">
        <f t="shared" si="35"/>
        <v>OK</v>
      </c>
    </row>
    <row r="762" spans="1:24" ht="18" customHeight="1">
      <c r="A762" s="6"/>
      <c r="B762" s="102">
        <f>SUMIF(Atividade_Pessoal_Auxílio!$A:$A,'Programa de Metas 2021-2024'!$A762,Atividade_Pessoal_Auxílio!$G:$G)+SUMIF(Projeto!$A:$A,'Programa de Metas 2021-2024'!$A762,Projeto!$G:$G)</f>
        <v>0</v>
      </c>
      <c r="C762" s="106"/>
      <c r="D762" s="106"/>
      <c r="E762" s="106"/>
      <c r="F762" s="106"/>
      <c r="G762" s="106"/>
      <c r="H762" s="106"/>
      <c r="I762" s="106"/>
      <c r="J762" s="106"/>
      <c r="K762" s="106"/>
      <c r="L762" s="106"/>
      <c r="M762" s="106"/>
      <c r="N762" s="106"/>
      <c r="O762" s="106"/>
      <c r="P762" s="106"/>
      <c r="Q762" s="106"/>
      <c r="R762" s="107"/>
      <c r="S762" s="107"/>
      <c r="T762" s="106"/>
      <c r="U762" s="106"/>
      <c r="V762" s="108">
        <f t="shared" si="33"/>
        <v>0</v>
      </c>
      <c r="W762" s="103">
        <f t="shared" si="34"/>
        <v>0</v>
      </c>
      <c r="X762" s="36" t="str">
        <f t="shared" si="35"/>
        <v>OK</v>
      </c>
    </row>
    <row r="763" spans="1:24" ht="18" customHeight="1">
      <c r="A763" s="6"/>
      <c r="B763" s="102">
        <f>SUMIF(Atividade_Pessoal_Auxílio!$A:$A,'Programa de Metas 2021-2024'!$A763,Atividade_Pessoal_Auxílio!$G:$G)+SUMIF(Projeto!$A:$A,'Programa de Metas 2021-2024'!$A763,Projeto!$G:$G)</f>
        <v>0</v>
      </c>
      <c r="C763" s="106"/>
      <c r="D763" s="106"/>
      <c r="E763" s="106"/>
      <c r="F763" s="106"/>
      <c r="G763" s="106"/>
      <c r="H763" s="106"/>
      <c r="I763" s="106"/>
      <c r="J763" s="106"/>
      <c r="K763" s="106"/>
      <c r="L763" s="106"/>
      <c r="M763" s="106"/>
      <c r="N763" s="106"/>
      <c r="O763" s="106"/>
      <c r="P763" s="106"/>
      <c r="Q763" s="106"/>
      <c r="R763" s="107"/>
      <c r="S763" s="107"/>
      <c r="T763" s="106"/>
      <c r="U763" s="106"/>
      <c r="V763" s="108">
        <f t="shared" si="33"/>
        <v>0</v>
      </c>
      <c r="W763" s="103">
        <f t="shared" si="34"/>
        <v>0</v>
      </c>
      <c r="X763" s="36" t="str">
        <f t="shared" si="35"/>
        <v>OK</v>
      </c>
    </row>
    <row r="764" spans="1:24" ht="18" customHeight="1">
      <c r="A764" s="6"/>
      <c r="B764" s="102">
        <f>SUMIF(Atividade_Pessoal_Auxílio!$A:$A,'Programa de Metas 2021-2024'!$A764,Atividade_Pessoal_Auxílio!$G:$G)+SUMIF(Projeto!$A:$A,'Programa de Metas 2021-2024'!$A764,Projeto!$G:$G)</f>
        <v>0</v>
      </c>
      <c r="C764" s="106"/>
      <c r="D764" s="106"/>
      <c r="E764" s="106"/>
      <c r="F764" s="106"/>
      <c r="G764" s="106"/>
      <c r="H764" s="106"/>
      <c r="I764" s="106"/>
      <c r="J764" s="106"/>
      <c r="K764" s="106"/>
      <c r="L764" s="106"/>
      <c r="M764" s="106"/>
      <c r="N764" s="106"/>
      <c r="O764" s="106"/>
      <c r="P764" s="106"/>
      <c r="Q764" s="106"/>
      <c r="R764" s="107"/>
      <c r="S764" s="107"/>
      <c r="T764" s="106"/>
      <c r="U764" s="106"/>
      <c r="V764" s="108">
        <f t="shared" si="33"/>
        <v>0</v>
      </c>
      <c r="W764" s="103">
        <f t="shared" si="34"/>
        <v>0</v>
      </c>
      <c r="X764" s="36" t="str">
        <f t="shared" si="35"/>
        <v>OK</v>
      </c>
    </row>
    <row r="765" spans="1:24" ht="18" customHeight="1">
      <c r="A765" s="6"/>
      <c r="B765" s="102">
        <f>SUMIF(Atividade_Pessoal_Auxílio!$A:$A,'Programa de Metas 2021-2024'!$A765,Atividade_Pessoal_Auxílio!$G:$G)+SUMIF(Projeto!$A:$A,'Programa de Metas 2021-2024'!$A765,Projeto!$G:$G)</f>
        <v>0</v>
      </c>
      <c r="C765" s="106"/>
      <c r="D765" s="106"/>
      <c r="E765" s="106"/>
      <c r="F765" s="106"/>
      <c r="G765" s="106"/>
      <c r="H765" s="106"/>
      <c r="I765" s="106"/>
      <c r="J765" s="106"/>
      <c r="K765" s="106"/>
      <c r="L765" s="106"/>
      <c r="M765" s="106"/>
      <c r="N765" s="106"/>
      <c r="O765" s="106"/>
      <c r="P765" s="106"/>
      <c r="Q765" s="106"/>
      <c r="R765" s="107"/>
      <c r="S765" s="107"/>
      <c r="T765" s="106"/>
      <c r="U765" s="106"/>
      <c r="V765" s="108">
        <f t="shared" si="33"/>
        <v>0</v>
      </c>
      <c r="W765" s="103">
        <f t="shared" si="34"/>
        <v>0</v>
      </c>
      <c r="X765" s="36" t="str">
        <f t="shared" si="35"/>
        <v>OK</v>
      </c>
    </row>
    <row r="766" spans="1:24" ht="18" customHeight="1">
      <c r="A766" s="6"/>
      <c r="B766" s="102">
        <f>SUMIF(Atividade_Pessoal_Auxílio!$A:$A,'Programa de Metas 2021-2024'!$A766,Atividade_Pessoal_Auxílio!$G:$G)+SUMIF(Projeto!$A:$A,'Programa de Metas 2021-2024'!$A766,Projeto!$G:$G)</f>
        <v>0</v>
      </c>
      <c r="C766" s="106"/>
      <c r="D766" s="106"/>
      <c r="E766" s="106"/>
      <c r="F766" s="106"/>
      <c r="G766" s="106"/>
      <c r="H766" s="106"/>
      <c r="I766" s="106"/>
      <c r="J766" s="106"/>
      <c r="K766" s="106"/>
      <c r="L766" s="106"/>
      <c r="M766" s="106"/>
      <c r="N766" s="106"/>
      <c r="O766" s="106"/>
      <c r="P766" s="106"/>
      <c r="Q766" s="106"/>
      <c r="R766" s="107"/>
      <c r="S766" s="107"/>
      <c r="T766" s="106"/>
      <c r="U766" s="106"/>
      <c r="V766" s="108">
        <f t="shared" si="33"/>
        <v>0</v>
      </c>
      <c r="W766" s="103">
        <f t="shared" si="34"/>
        <v>0</v>
      </c>
      <c r="X766" s="36" t="str">
        <f t="shared" si="35"/>
        <v>OK</v>
      </c>
    </row>
    <row r="767" spans="1:24" ht="18" customHeight="1">
      <c r="A767" s="6"/>
      <c r="B767" s="102">
        <f>SUMIF(Atividade_Pessoal_Auxílio!$A:$A,'Programa de Metas 2021-2024'!$A767,Atividade_Pessoal_Auxílio!$G:$G)+SUMIF(Projeto!$A:$A,'Programa de Metas 2021-2024'!$A767,Projeto!$G:$G)</f>
        <v>0</v>
      </c>
      <c r="C767" s="106"/>
      <c r="D767" s="106"/>
      <c r="E767" s="106"/>
      <c r="F767" s="106"/>
      <c r="G767" s="106"/>
      <c r="H767" s="106"/>
      <c r="I767" s="106"/>
      <c r="J767" s="106"/>
      <c r="K767" s="106"/>
      <c r="L767" s="106"/>
      <c r="M767" s="106"/>
      <c r="N767" s="106"/>
      <c r="O767" s="106"/>
      <c r="P767" s="106"/>
      <c r="Q767" s="106"/>
      <c r="R767" s="107"/>
      <c r="S767" s="107"/>
      <c r="T767" s="106"/>
      <c r="U767" s="106"/>
      <c r="V767" s="108">
        <f t="shared" si="33"/>
        <v>0</v>
      </c>
      <c r="W767" s="103">
        <f t="shared" si="34"/>
        <v>0</v>
      </c>
      <c r="X767" s="36" t="str">
        <f t="shared" si="35"/>
        <v>OK</v>
      </c>
    </row>
    <row r="768" spans="1:24" ht="18" customHeight="1">
      <c r="A768" s="6"/>
      <c r="B768" s="102">
        <f>SUMIF(Atividade_Pessoal_Auxílio!$A:$A,'Programa de Metas 2021-2024'!$A768,Atividade_Pessoal_Auxílio!$G:$G)+SUMIF(Projeto!$A:$A,'Programa de Metas 2021-2024'!$A768,Projeto!$G:$G)</f>
        <v>0</v>
      </c>
      <c r="C768" s="106"/>
      <c r="D768" s="106"/>
      <c r="E768" s="106"/>
      <c r="F768" s="106"/>
      <c r="G768" s="106"/>
      <c r="H768" s="106"/>
      <c r="I768" s="106"/>
      <c r="J768" s="106"/>
      <c r="K768" s="106"/>
      <c r="L768" s="106"/>
      <c r="M768" s="106"/>
      <c r="N768" s="106"/>
      <c r="O768" s="106"/>
      <c r="P768" s="106"/>
      <c r="Q768" s="106"/>
      <c r="R768" s="107"/>
      <c r="S768" s="107"/>
      <c r="T768" s="106"/>
      <c r="U768" s="106"/>
      <c r="V768" s="108">
        <f t="shared" si="33"/>
        <v>0</v>
      </c>
      <c r="W768" s="103">
        <f t="shared" si="34"/>
        <v>0</v>
      </c>
      <c r="X768" s="36" t="str">
        <f t="shared" si="35"/>
        <v>OK</v>
      </c>
    </row>
    <row r="769" spans="1:24" ht="18" customHeight="1">
      <c r="A769" s="6"/>
      <c r="B769" s="102">
        <f>SUMIF(Atividade_Pessoal_Auxílio!$A:$A,'Programa de Metas 2021-2024'!$A769,Atividade_Pessoal_Auxílio!$G:$G)+SUMIF(Projeto!$A:$A,'Programa de Metas 2021-2024'!$A769,Projeto!$G:$G)</f>
        <v>0</v>
      </c>
      <c r="C769" s="106"/>
      <c r="D769" s="106"/>
      <c r="E769" s="106"/>
      <c r="F769" s="106"/>
      <c r="G769" s="106"/>
      <c r="H769" s="106"/>
      <c r="I769" s="106"/>
      <c r="J769" s="106"/>
      <c r="K769" s="106"/>
      <c r="L769" s="106"/>
      <c r="M769" s="106"/>
      <c r="N769" s="106"/>
      <c r="O769" s="106"/>
      <c r="P769" s="106"/>
      <c r="Q769" s="106"/>
      <c r="R769" s="107"/>
      <c r="S769" s="107"/>
      <c r="T769" s="106"/>
      <c r="U769" s="106"/>
      <c r="V769" s="108">
        <f t="shared" si="33"/>
        <v>0</v>
      </c>
      <c r="W769" s="103">
        <f t="shared" si="34"/>
        <v>0</v>
      </c>
      <c r="X769" s="36" t="str">
        <f t="shared" si="35"/>
        <v>OK</v>
      </c>
    </row>
    <row r="770" spans="1:24" ht="18" customHeight="1">
      <c r="A770" s="6"/>
      <c r="B770" s="102">
        <f>SUMIF(Atividade_Pessoal_Auxílio!$A:$A,'Programa de Metas 2021-2024'!$A770,Atividade_Pessoal_Auxílio!$G:$G)+SUMIF(Projeto!$A:$A,'Programa de Metas 2021-2024'!$A770,Projeto!$G:$G)</f>
        <v>0</v>
      </c>
      <c r="C770" s="106"/>
      <c r="D770" s="106"/>
      <c r="E770" s="106"/>
      <c r="F770" s="106"/>
      <c r="G770" s="106"/>
      <c r="H770" s="106"/>
      <c r="I770" s="106"/>
      <c r="J770" s="106"/>
      <c r="K770" s="106"/>
      <c r="L770" s="106"/>
      <c r="M770" s="106"/>
      <c r="N770" s="106"/>
      <c r="O770" s="106"/>
      <c r="P770" s="106"/>
      <c r="Q770" s="106"/>
      <c r="R770" s="107"/>
      <c r="S770" s="107"/>
      <c r="T770" s="106"/>
      <c r="U770" s="106"/>
      <c r="V770" s="108">
        <f t="shared" si="33"/>
        <v>0</v>
      </c>
      <c r="W770" s="103">
        <f t="shared" si="34"/>
        <v>0</v>
      </c>
      <c r="X770" s="36" t="str">
        <f t="shared" si="35"/>
        <v>OK</v>
      </c>
    </row>
    <row r="771" spans="1:24" ht="18" customHeight="1">
      <c r="A771" s="6"/>
      <c r="B771" s="102">
        <f>SUMIF(Atividade_Pessoal_Auxílio!$A:$A,'Programa de Metas 2021-2024'!$A771,Atividade_Pessoal_Auxílio!$G:$G)+SUMIF(Projeto!$A:$A,'Programa de Metas 2021-2024'!$A771,Projeto!$G:$G)</f>
        <v>0</v>
      </c>
      <c r="C771" s="106"/>
      <c r="D771" s="106"/>
      <c r="E771" s="106"/>
      <c r="F771" s="106"/>
      <c r="G771" s="106"/>
      <c r="H771" s="106"/>
      <c r="I771" s="106"/>
      <c r="J771" s="106"/>
      <c r="K771" s="106"/>
      <c r="L771" s="106"/>
      <c r="M771" s="106"/>
      <c r="N771" s="106"/>
      <c r="O771" s="106"/>
      <c r="P771" s="106"/>
      <c r="Q771" s="106"/>
      <c r="R771" s="107"/>
      <c r="S771" s="107"/>
      <c r="T771" s="106"/>
      <c r="U771" s="106"/>
      <c r="V771" s="108">
        <f t="shared" si="33"/>
        <v>0</v>
      </c>
      <c r="W771" s="103">
        <f t="shared" si="34"/>
        <v>0</v>
      </c>
      <c r="X771" s="36" t="str">
        <f t="shared" si="35"/>
        <v>OK</v>
      </c>
    </row>
    <row r="772" spans="1:24" ht="18" customHeight="1">
      <c r="A772" s="6"/>
      <c r="B772" s="102">
        <f>SUMIF(Atividade_Pessoal_Auxílio!$A:$A,'Programa de Metas 2021-2024'!$A772,Atividade_Pessoal_Auxílio!$G:$G)+SUMIF(Projeto!$A:$A,'Programa de Metas 2021-2024'!$A772,Projeto!$G:$G)</f>
        <v>0</v>
      </c>
      <c r="C772" s="106"/>
      <c r="D772" s="106"/>
      <c r="E772" s="106"/>
      <c r="F772" s="106"/>
      <c r="G772" s="106"/>
      <c r="H772" s="106"/>
      <c r="I772" s="106"/>
      <c r="J772" s="106"/>
      <c r="K772" s="106"/>
      <c r="L772" s="106"/>
      <c r="M772" s="106"/>
      <c r="N772" s="106"/>
      <c r="O772" s="106"/>
      <c r="P772" s="106"/>
      <c r="Q772" s="106"/>
      <c r="R772" s="107"/>
      <c r="S772" s="107"/>
      <c r="T772" s="106"/>
      <c r="U772" s="106"/>
      <c r="V772" s="108">
        <f t="shared" si="33"/>
        <v>0</v>
      </c>
      <c r="W772" s="103">
        <f t="shared" si="34"/>
        <v>0</v>
      </c>
      <c r="X772" s="36" t="str">
        <f t="shared" si="35"/>
        <v>OK</v>
      </c>
    </row>
    <row r="773" spans="1:24" ht="18" customHeight="1">
      <c r="A773" s="6"/>
      <c r="B773" s="102">
        <f>SUMIF(Atividade_Pessoal_Auxílio!$A:$A,'Programa de Metas 2021-2024'!$A773,Atividade_Pessoal_Auxílio!$G:$G)+SUMIF(Projeto!$A:$A,'Programa de Metas 2021-2024'!$A773,Projeto!$G:$G)</f>
        <v>0</v>
      </c>
      <c r="C773" s="106"/>
      <c r="D773" s="106"/>
      <c r="E773" s="106"/>
      <c r="F773" s="106"/>
      <c r="G773" s="106"/>
      <c r="H773" s="106"/>
      <c r="I773" s="106"/>
      <c r="J773" s="106"/>
      <c r="K773" s="106"/>
      <c r="L773" s="106"/>
      <c r="M773" s="106"/>
      <c r="N773" s="106"/>
      <c r="O773" s="106"/>
      <c r="P773" s="106"/>
      <c r="Q773" s="106"/>
      <c r="R773" s="107"/>
      <c r="S773" s="107"/>
      <c r="T773" s="106"/>
      <c r="U773" s="106"/>
      <c r="V773" s="108">
        <f t="shared" ref="V773:V836" si="36">SUM(C773:U773)</f>
        <v>0</v>
      </c>
      <c r="W773" s="103">
        <f t="shared" ref="W773:W836" si="37">B773-V773</f>
        <v>0</v>
      </c>
      <c r="X773" s="36" t="str">
        <f t="shared" ref="X773:X836" si="38">IF(OR(B773&lt;&gt;SUM(V773,W773),W773&lt;0),"EQUILIBRAR","OK")</f>
        <v>OK</v>
      </c>
    </row>
    <row r="774" spans="1:24" ht="18" customHeight="1">
      <c r="A774" s="6"/>
      <c r="B774" s="102">
        <f>SUMIF(Atividade_Pessoal_Auxílio!$A:$A,'Programa de Metas 2021-2024'!$A774,Atividade_Pessoal_Auxílio!$G:$G)+SUMIF(Projeto!$A:$A,'Programa de Metas 2021-2024'!$A774,Projeto!$G:$G)</f>
        <v>0</v>
      </c>
      <c r="C774" s="106"/>
      <c r="D774" s="106"/>
      <c r="E774" s="106"/>
      <c r="F774" s="106"/>
      <c r="G774" s="106"/>
      <c r="H774" s="106"/>
      <c r="I774" s="106"/>
      <c r="J774" s="106"/>
      <c r="K774" s="106"/>
      <c r="L774" s="106"/>
      <c r="M774" s="106"/>
      <c r="N774" s="106"/>
      <c r="O774" s="106"/>
      <c r="P774" s="106"/>
      <c r="Q774" s="106"/>
      <c r="R774" s="107"/>
      <c r="S774" s="107"/>
      <c r="T774" s="106"/>
      <c r="U774" s="106"/>
      <c r="V774" s="108">
        <f t="shared" si="36"/>
        <v>0</v>
      </c>
      <c r="W774" s="103">
        <f t="shared" si="37"/>
        <v>0</v>
      </c>
      <c r="X774" s="36" t="str">
        <f t="shared" si="38"/>
        <v>OK</v>
      </c>
    </row>
    <row r="775" spans="1:24" ht="18" customHeight="1">
      <c r="A775" s="6"/>
      <c r="B775" s="102">
        <f>SUMIF(Atividade_Pessoal_Auxílio!$A:$A,'Programa de Metas 2021-2024'!$A775,Atividade_Pessoal_Auxílio!$G:$G)+SUMIF(Projeto!$A:$A,'Programa de Metas 2021-2024'!$A775,Projeto!$G:$G)</f>
        <v>0</v>
      </c>
      <c r="C775" s="106"/>
      <c r="D775" s="106"/>
      <c r="E775" s="106"/>
      <c r="F775" s="106"/>
      <c r="G775" s="106"/>
      <c r="H775" s="106"/>
      <c r="I775" s="106"/>
      <c r="J775" s="106"/>
      <c r="K775" s="106"/>
      <c r="L775" s="106"/>
      <c r="M775" s="106"/>
      <c r="N775" s="106"/>
      <c r="O775" s="106"/>
      <c r="P775" s="106"/>
      <c r="Q775" s="106"/>
      <c r="R775" s="107"/>
      <c r="S775" s="107"/>
      <c r="T775" s="106"/>
      <c r="U775" s="106"/>
      <c r="V775" s="108">
        <f t="shared" si="36"/>
        <v>0</v>
      </c>
      <c r="W775" s="103">
        <f t="shared" si="37"/>
        <v>0</v>
      </c>
      <c r="X775" s="36" t="str">
        <f t="shared" si="38"/>
        <v>OK</v>
      </c>
    </row>
    <row r="776" spans="1:24" ht="18" customHeight="1">
      <c r="A776" s="6"/>
      <c r="B776" s="102">
        <f>SUMIF(Atividade_Pessoal_Auxílio!$A:$A,'Programa de Metas 2021-2024'!$A776,Atividade_Pessoal_Auxílio!$G:$G)+SUMIF(Projeto!$A:$A,'Programa de Metas 2021-2024'!$A776,Projeto!$G:$G)</f>
        <v>0</v>
      </c>
      <c r="C776" s="106"/>
      <c r="D776" s="106"/>
      <c r="E776" s="106"/>
      <c r="F776" s="106"/>
      <c r="G776" s="106"/>
      <c r="H776" s="106"/>
      <c r="I776" s="106"/>
      <c r="J776" s="106"/>
      <c r="K776" s="106"/>
      <c r="L776" s="106"/>
      <c r="M776" s="106"/>
      <c r="N776" s="106"/>
      <c r="O776" s="106"/>
      <c r="P776" s="106"/>
      <c r="Q776" s="106"/>
      <c r="R776" s="107"/>
      <c r="S776" s="107"/>
      <c r="T776" s="106"/>
      <c r="U776" s="106"/>
      <c r="V776" s="108">
        <f t="shared" si="36"/>
        <v>0</v>
      </c>
      <c r="W776" s="103">
        <f t="shared" si="37"/>
        <v>0</v>
      </c>
      <c r="X776" s="36" t="str">
        <f t="shared" si="38"/>
        <v>OK</v>
      </c>
    </row>
    <row r="777" spans="1:24" ht="18" customHeight="1">
      <c r="A777" s="6"/>
      <c r="B777" s="102">
        <f>SUMIF(Atividade_Pessoal_Auxílio!$A:$A,'Programa de Metas 2021-2024'!$A777,Atividade_Pessoal_Auxílio!$G:$G)+SUMIF(Projeto!$A:$A,'Programa de Metas 2021-2024'!$A777,Projeto!$G:$G)</f>
        <v>0</v>
      </c>
      <c r="C777" s="106"/>
      <c r="D777" s="106"/>
      <c r="E777" s="106"/>
      <c r="F777" s="106"/>
      <c r="G777" s="106"/>
      <c r="H777" s="106"/>
      <c r="I777" s="106"/>
      <c r="J777" s="106"/>
      <c r="K777" s="106"/>
      <c r="L777" s="106"/>
      <c r="M777" s="106"/>
      <c r="N777" s="106"/>
      <c r="O777" s="106"/>
      <c r="P777" s="106"/>
      <c r="Q777" s="106"/>
      <c r="R777" s="107"/>
      <c r="S777" s="107"/>
      <c r="T777" s="106"/>
      <c r="U777" s="106"/>
      <c r="V777" s="108">
        <f t="shared" si="36"/>
        <v>0</v>
      </c>
      <c r="W777" s="103">
        <f t="shared" si="37"/>
        <v>0</v>
      </c>
      <c r="X777" s="36" t="str">
        <f t="shared" si="38"/>
        <v>OK</v>
      </c>
    </row>
    <row r="778" spans="1:24" ht="18" customHeight="1">
      <c r="A778" s="6"/>
      <c r="B778" s="102">
        <f>SUMIF(Atividade_Pessoal_Auxílio!$A:$A,'Programa de Metas 2021-2024'!$A778,Atividade_Pessoal_Auxílio!$G:$G)+SUMIF(Projeto!$A:$A,'Programa de Metas 2021-2024'!$A778,Projeto!$G:$G)</f>
        <v>0</v>
      </c>
      <c r="C778" s="106"/>
      <c r="D778" s="106"/>
      <c r="E778" s="106"/>
      <c r="F778" s="106"/>
      <c r="G778" s="106"/>
      <c r="H778" s="106"/>
      <c r="I778" s="106"/>
      <c r="J778" s="106"/>
      <c r="K778" s="106"/>
      <c r="L778" s="106"/>
      <c r="M778" s="106"/>
      <c r="N778" s="106"/>
      <c r="O778" s="106"/>
      <c r="P778" s="106"/>
      <c r="Q778" s="106"/>
      <c r="R778" s="107"/>
      <c r="S778" s="107"/>
      <c r="T778" s="106"/>
      <c r="U778" s="106"/>
      <c r="V778" s="108">
        <f t="shared" si="36"/>
        <v>0</v>
      </c>
      <c r="W778" s="103">
        <f t="shared" si="37"/>
        <v>0</v>
      </c>
      <c r="X778" s="36" t="str">
        <f t="shared" si="38"/>
        <v>OK</v>
      </c>
    </row>
    <row r="779" spans="1:24" ht="18" customHeight="1">
      <c r="A779" s="6"/>
      <c r="B779" s="102">
        <f>SUMIF(Atividade_Pessoal_Auxílio!$A:$A,'Programa de Metas 2021-2024'!$A779,Atividade_Pessoal_Auxílio!$G:$G)+SUMIF(Projeto!$A:$A,'Programa de Metas 2021-2024'!$A779,Projeto!$G:$G)</f>
        <v>0</v>
      </c>
      <c r="C779" s="106"/>
      <c r="D779" s="106"/>
      <c r="E779" s="106"/>
      <c r="F779" s="106"/>
      <c r="G779" s="106"/>
      <c r="H779" s="106"/>
      <c r="I779" s="106"/>
      <c r="J779" s="106"/>
      <c r="K779" s="106"/>
      <c r="L779" s="106"/>
      <c r="M779" s="106"/>
      <c r="N779" s="106"/>
      <c r="O779" s="106"/>
      <c r="P779" s="106"/>
      <c r="Q779" s="106"/>
      <c r="R779" s="107"/>
      <c r="S779" s="107"/>
      <c r="T779" s="106"/>
      <c r="U779" s="106"/>
      <c r="V779" s="108">
        <f t="shared" si="36"/>
        <v>0</v>
      </c>
      <c r="W779" s="103">
        <f t="shared" si="37"/>
        <v>0</v>
      </c>
      <c r="X779" s="36" t="str">
        <f t="shared" si="38"/>
        <v>OK</v>
      </c>
    </row>
    <row r="780" spans="1:24" ht="18" customHeight="1">
      <c r="A780" s="6"/>
      <c r="B780" s="102">
        <f>SUMIF(Atividade_Pessoal_Auxílio!$A:$A,'Programa de Metas 2021-2024'!$A780,Atividade_Pessoal_Auxílio!$G:$G)+SUMIF(Projeto!$A:$A,'Programa de Metas 2021-2024'!$A780,Projeto!$G:$G)</f>
        <v>0</v>
      </c>
      <c r="C780" s="106"/>
      <c r="D780" s="106"/>
      <c r="E780" s="106"/>
      <c r="F780" s="106"/>
      <c r="G780" s="106"/>
      <c r="H780" s="106"/>
      <c r="I780" s="106"/>
      <c r="J780" s="106"/>
      <c r="K780" s="106"/>
      <c r="L780" s="106"/>
      <c r="M780" s="106"/>
      <c r="N780" s="106"/>
      <c r="O780" s="106"/>
      <c r="P780" s="106"/>
      <c r="Q780" s="106"/>
      <c r="R780" s="107"/>
      <c r="S780" s="107"/>
      <c r="T780" s="106"/>
      <c r="U780" s="106"/>
      <c r="V780" s="108">
        <f t="shared" si="36"/>
        <v>0</v>
      </c>
      <c r="W780" s="103">
        <f t="shared" si="37"/>
        <v>0</v>
      </c>
      <c r="X780" s="36" t="str">
        <f t="shared" si="38"/>
        <v>OK</v>
      </c>
    </row>
    <row r="781" spans="1:24" ht="18" customHeight="1">
      <c r="A781" s="6"/>
      <c r="B781" s="102">
        <f>SUMIF(Atividade_Pessoal_Auxílio!$A:$A,'Programa de Metas 2021-2024'!$A781,Atividade_Pessoal_Auxílio!$G:$G)+SUMIF(Projeto!$A:$A,'Programa de Metas 2021-2024'!$A781,Projeto!$G:$G)</f>
        <v>0</v>
      </c>
      <c r="C781" s="106"/>
      <c r="D781" s="106"/>
      <c r="E781" s="106"/>
      <c r="F781" s="106"/>
      <c r="G781" s="106"/>
      <c r="H781" s="106"/>
      <c r="I781" s="106"/>
      <c r="J781" s="106"/>
      <c r="K781" s="106"/>
      <c r="L781" s="106"/>
      <c r="M781" s="106"/>
      <c r="N781" s="106"/>
      <c r="O781" s="106"/>
      <c r="P781" s="106"/>
      <c r="Q781" s="106"/>
      <c r="R781" s="107"/>
      <c r="S781" s="107"/>
      <c r="T781" s="106"/>
      <c r="U781" s="106"/>
      <c r="V781" s="108">
        <f t="shared" si="36"/>
        <v>0</v>
      </c>
      <c r="W781" s="103">
        <f t="shared" si="37"/>
        <v>0</v>
      </c>
      <c r="X781" s="36" t="str">
        <f t="shared" si="38"/>
        <v>OK</v>
      </c>
    </row>
    <row r="782" spans="1:24" ht="18" customHeight="1">
      <c r="A782" s="6"/>
      <c r="B782" s="102">
        <f>SUMIF(Atividade_Pessoal_Auxílio!$A:$A,'Programa de Metas 2021-2024'!$A782,Atividade_Pessoal_Auxílio!$G:$G)+SUMIF(Projeto!$A:$A,'Programa de Metas 2021-2024'!$A782,Projeto!$G:$G)</f>
        <v>0</v>
      </c>
      <c r="C782" s="106"/>
      <c r="D782" s="106"/>
      <c r="E782" s="106"/>
      <c r="F782" s="106"/>
      <c r="G782" s="106"/>
      <c r="H782" s="106"/>
      <c r="I782" s="106"/>
      <c r="J782" s="106"/>
      <c r="K782" s="106"/>
      <c r="L782" s="106"/>
      <c r="M782" s="106"/>
      <c r="N782" s="106"/>
      <c r="O782" s="106"/>
      <c r="P782" s="106"/>
      <c r="Q782" s="106"/>
      <c r="R782" s="107"/>
      <c r="S782" s="107"/>
      <c r="T782" s="106"/>
      <c r="U782" s="106"/>
      <c r="V782" s="108">
        <f t="shared" si="36"/>
        <v>0</v>
      </c>
      <c r="W782" s="103">
        <f t="shared" si="37"/>
        <v>0</v>
      </c>
      <c r="X782" s="36" t="str">
        <f t="shared" si="38"/>
        <v>OK</v>
      </c>
    </row>
    <row r="783" spans="1:24" ht="18" customHeight="1">
      <c r="A783" s="6"/>
      <c r="B783" s="102">
        <f>SUMIF(Atividade_Pessoal_Auxílio!$A:$A,'Programa de Metas 2021-2024'!$A783,Atividade_Pessoal_Auxílio!$G:$G)+SUMIF(Projeto!$A:$A,'Programa de Metas 2021-2024'!$A783,Projeto!$G:$G)</f>
        <v>0</v>
      </c>
      <c r="C783" s="106"/>
      <c r="D783" s="106"/>
      <c r="E783" s="106"/>
      <c r="F783" s="106"/>
      <c r="G783" s="106"/>
      <c r="H783" s="106"/>
      <c r="I783" s="106"/>
      <c r="J783" s="106"/>
      <c r="K783" s="106"/>
      <c r="L783" s="106"/>
      <c r="M783" s="106"/>
      <c r="N783" s="106"/>
      <c r="O783" s="106"/>
      <c r="P783" s="106"/>
      <c r="Q783" s="106"/>
      <c r="R783" s="107"/>
      <c r="S783" s="107"/>
      <c r="T783" s="106"/>
      <c r="U783" s="106"/>
      <c r="V783" s="108">
        <f t="shared" si="36"/>
        <v>0</v>
      </c>
      <c r="W783" s="103">
        <f t="shared" si="37"/>
        <v>0</v>
      </c>
      <c r="X783" s="36" t="str">
        <f t="shared" si="38"/>
        <v>OK</v>
      </c>
    </row>
    <row r="784" spans="1:24" ht="18" customHeight="1">
      <c r="A784" s="6"/>
      <c r="B784" s="102">
        <f>SUMIF(Atividade_Pessoal_Auxílio!$A:$A,'Programa de Metas 2021-2024'!$A784,Atividade_Pessoal_Auxílio!$G:$G)+SUMIF(Projeto!$A:$A,'Programa de Metas 2021-2024'!$A784,Projeto!$G:$G)</f>
        <v>0</v>
      </c>
      <c r="C784" s="106"/>
      <c r="D784" s="106"/>
      <c r="E784" s="106"/>
      <c r="F784" s="106"/>
      <c r="G784" s="106"/>
      <c r="H784" s="106"/>
      <c r="I784" s="106"/>
      <c r="J784" s="106"/>
      <c r="K784" s="106"/>
      <c r="L784" s="106"/>
      <c r="M784" s="106"/>
      <c r="N784" s="106"/>
      <c r="O784" s="106"/>
      <c r="P784" s="106"/>
      <c r="Q784" s="106"/>
      <c r="R784" s="107"/>
      <c r="S784" s="107"/>
      <c r="T784" s="106"/>
      <c r="U784" s="106"/>
      <c r="V784" s="108">
        <f t="shared" si="36"/>
        <v>0</v>
      </c>
      <c r="W784" s="103">
        <f t="shared" si="37"/>
        <v>0</v>
      </c>
      <c r="X784" s="36" t="str">
        <f t="shared" si="38"/>
        <v>OK</v>
      </c>
    </row>
    <row r="785" spans="1:24" ht="18" customHeight="1">
      <c r="A785" s="6"/>
      <c r="B785" s="102">
        <f>SUMIF(Atividade_Pessoal_Auxílio!$A:$A,'Programa de Metas 2021-2024'!$A785,Atividade_Pessoal_Auxílio!$G:$G)+SUMIF(Projeto!$A:$A,'Programa de Metas 2021-2024'!$A785,Projeto!$G:$G)</f>
        <v>0</v>
      </c>
      <c r="C785" s="106"/>
      <c r="D785" s="106"/>
      <c r="E785" s="106"/>
      <c r="F785" s="106"/>
      <c r="G785" s="106"/>
      <c r="H785" s="106"/>
      <c r="I785" s="106"/>
      <c r="J785" s="106"/>
      <c r="K785" s="106"/>
      <c r="L785" s="106"/>
      <c r="M785" s="106"/>
      <c r="N785" s="106"/>
      <c r="O785" s="106"/>
      <c r="P785" s="106"/>
      <c r="Q785" s="106"/>
      <c r="R785" s="107"/>
      <c r="S785" s="107"/>
      <c r="T785" s="106"/>
      <c r="U785" s="106"/>
      <c r="V785" s="108">
        <f t="shared" si="36"/>
        <v>0</v>
      </c>
      <c r="W785" s="103">
        <f t="shared" si="37"/>
        <v>0</v>
      </c>
      <c r="X785" s="36" t="str">
        <f t="shared" si="38"/>
        <v>OK</v>
      </c>
    </row>
    <row r="786" spans="1:24" ht="18" customHeight="1">
      <c r="A786" s="6"/>
      <c r="B786" s="102">
        <f>SUMIF(Atividade_Pessoal_Auxílio!$A:$A,'Programa de Metas 2021-2024'!$A786,Atividade_Pessoal_Auxílio!$G:$G)+SUMIF(Projeto!$A:$A,'Programa de Metas 2021-2024'!$A786,Projeto!$G:$G)</f>
        <v>0</v>
      </c>
      <c r="C786" s="106"/>
      <c r="D786" s="106"/>
      <c r="E786" s="106"/>
      <c r="F786" s="106"/>
      <c r="G786" s="106"/>
      <c r="H786" s="106"/>
      <c r="I786" s="106"/>
      <c r="J786" s="106"/>
      <c r="K786" s="106"/>
      <c r="L786" s="106"/>
      <c r="M786" s="106"/>
      <c r="N786" s="106"/>
      <c r="O786" s="106"/>
      <c r="P786" s="106"/>
      <c r="Q786" s="106"/>
      <c r="R786" s="107"/>
      <c r="S786" s="107"/>
      <c r="T786" s="106"/>
      <c r="U786" s="106"/>
      <c r="V786" s="108">
        <f t="shared" si="36"/>
        <v>0</v>
      </c>
      <c r="W786" s="103">
        <f t="shared" si="37"/>
        <v>0</v>
      </c>
      <c r="X786" s="36" t="str">
        <f t="shared" si="38"/>
        <v>OK</v>
      </c>
    </row>
    <row r="787" spans="1:24" ht="18" customHeight="1">
      <c r="A787" s="6"/>
      <c r="B787" s="102">
        <f>SUMIF(Atividade_Pessoal_Auxílio!$A:$A,'Programa de Metas 2021-2024'!$A787,Atividade_Pessoal_Auxílio!$G:$G)+SUMIF(Projeto!$A:$A,'Programa de Metas 2021-2024'!$A787,Projeto!$G:$G)</f>
        <v>0</v>
      </c>
      <c r="C787" s="106"/>
      <c r="D787" s="106"/>
      <c r="E787" s="106"/>
      <c r="F787" s="106"/>
      <c r="G787" s="106"/>
      <c r="H787" s="106"/>
      <c r="I787" s="106"/>
      <c r="J787" s="106"/>
      <c r="K787" s="106"/>
      <c r="L787" s="106"/>
      <c r="M787" s="106"/>
      <c r="N787" s="106"/>
      <c r="O787" s="106"/>
      <c r="P787" s="106"/>
      <c r="Q787" s="106"/>
      <c r="R787" s="107"/>
      <c r="S787" s="107"/>
      <c r="T787" s="106"/>
      <c r="U787" s="106"/>
      <c r="V787" s="108">
        <f t="shared" si="36"/>
        <v>0</v>
      </c>
      <c r="W787" s="103">
        <f t="shared" si="37"/>
        <v>0</v>
      </c>
      <c r="X787" s="36" t="str">
        <f t="shared" si="38"/>
        <v>OK</v>
      </c>
    </row>
    <row r="788" spans="1:24" ht="18" customHeight="1">
      <c r="A788" s="6"/>
      <c r="B788" s="102">
        <f>SUMIF(Atividade_Pessoal_Auxílio!$A:$A,'Programa de Metas 2021-2024'!$A788,Atividade_Pessoal_Auxílio!$G:$G)+SUMIF(Projeto!$A:$A,'Programa de Metas 2021-2024'!$A788,Projeto!$G:$G)</f>
        <v>0</v>
      </c>
      <c r="C788" s="106"/>
      <c r="D788" s="106"/>
      <c r="E788" s="106"/>
      <c r="F788" s="106"/>
      <c r="G788" s="106"/>
      <c r="H788" s="106"/>
      <c r="I788" s="106"/>
      <c r="J788" s="106"/>
      <c r="K788" s="106"/>
      <c r="L788" s="106"/>
      <c r="M788" s="106"/>
      <c r="N788" s="106"/>
      <c r="O788" s="106"/>
      <c r="P788" s="106"/>
      <c r="Q788" s="106"/>
      <c r="R788" s="107"/>
      <c r="S788" s="107"/>
      <c r="T788" s="106"/>
      <c r="U788" s="106"/>
      <c r="V788" s="108">
        <f t="shared" si="36"/>
        <v>0</v>
      </c>
      <c r="W788" s="103">
        <f t="shared" si="37"/>
        <v>0</v>
      </c>
      <c r="X788" s="36" t="str">
        <f t="shared" si="38"/>
        <v>OK</v>
      </c>
    </row>
    <row r="789" spans="1:24" ht="18" customHeight="1">
      <c r="A789" s="6"/>
      <c r="B789" s="102">
        <f>SUMIF(Atividade_Pessoal_Auxílio!$A:$A,'Programa de Metas 2021-2024'!$A789,Atividade_Pessoal_Auxílio!$G:$G)+SUMIF(Projeto!$A:$A,'Programa de Metas 2021-2024'!$A789,Projeto!$G:$G)</f>
        <v>0</v>
      </c>
      <c r="C789" s="106"/>
      <c r="D789" s="106"/>
      <c r="E789" s="106"/>
      <c r="F789" s="106"/>
      <c r="G789" s="106"/>
      <c r="H789" s="106"/>
      <c r="I789" s="106"/>
      <c r="J789" s="106"/>
      <c r="K789" s="106"/>
      <c r="L789" s="106"/>
      <c r="M789" s="106"/>
      <c r="N789" s="106"/>
      <c r="O789" s="106"/>
      <c r="P789" s="106"/>
      <c r="Q789" s="106"/>
      <c r="R789" s="107"/>
      <c r="S789" s="107"/>
      <c r="T789" s="106"/>
      <c r="U789" s="106"/>
      <c r="V789" s="108">
        <f t="shared" si="36"/>
        <v>0</v>
      </c>
      <c r="W789" s="103">
        <f t="shared" si="37"/>
        <v>0</v>
      </c>
      <c r="X789" s="36" t="str">
        <f t="shared" si="38"/>
        <v>OK</v>
      </c>
    </row>
    <row r="790" spans="1:24" ht="18" customHeight="1">
      <c r="A790" s="6"/>
      <c r="B790" s="102">
        <f>SUMIF(Atividade_Pessoal_Auxílio!$A:$A,'Programa de Metas 2021-2024'!$A790,Atividade_Pessoal_Auxílio!$G:$G)+SUMIF(Projeto!$A:$A,'Programa de Metas 2021-2024'!$A790,Projeto!$G:$G)</f>
        <v>0</v>
      </c>
      <c r="C790" s="106"/>
      <c r="D790" s="106"/>
      <c r="E790" s="106"/>
      <c r="F790" s="106"/>
      <c r="G790" s="106"/>
      <c r="H790" s="106"/>
      <c r="I790" s="106"/>
      <c r="J790" s="106"/>
      <c r="K790" s="106"/>
      <c r="L790" s="106"/>
      <c r="M790" s="106"/>
      <c r="N790" s="106"/>
      <c r="O790" s="106"/>
      <c r="P790" s="106"/>
      <c r="Q790" s="106"/>
      <c r="R790" s="107"/>
      <c r="S790" s="107"/>
      <c r="T790" s="106"/>
      <c r="U790" s="106"/>
      <c r="V790" s="108">
        <f t="shared" si="36"/>
        <v>0</v>
      </c>
      <c r="W790" s="103">
        <f t="shared" si="37"/>
        <v>0</v>
      </c>
      <c r="X790" s="36" t="str">
        <f t="shared" si="38"/>
        <v>OK</v>
      </c>
    </row>
    <row r="791" spans="1:24" ht="18" customHeight="1">
      <c r="A791" s="6"/>
      <c r="B791" s="102">
        <f>SUMIF(Atividade_Pessoal_Auxílio!$A:$A,'Programa de Metas 2021-2024'!$A791,Atividade_Pessoal_Auxílio!$G:$G)+SUMIF(Projeto!$A:$A,'Programa de Metas 2021-2024'!$A791,Projeto!$G:$G)</f>
        <v>0</v>
      </c>
      <c r="C791" s="106"/>
      <c r="D791" s="106"/>
      <c r="E791" s="106"/>
      <c r="F791" s="106"/>
      <c r="G791" s="106"/>
      <c r="H791" s="106"/>
      <c r="I791" s="106"/>
      <c r="J791" s="106"/>
      <c r="K791" s="106"/>
      <c r="L791" s="106"/>
      <c r="M791" s="106"/>
      <c r="N791" s="106"/>
      <c r="O791" s="106"/>
      <c r="P791" s="106"/>
      <c r="Q791" s="106"/>
      <c r="R791" s="107"/>
      <c r="S791" s="107"/>
      <c r="T791" s="106"/>
      <c r="U791" s="106"/>
      <c r="V791" s="108">
        <f t="shared" si="36"/>
        <v>0</v>
      </c>
      <c r="W791" s="103">
        <f t="shared" si="37"/>
        <v>0</v>
      </c>
      <c r="X791" s="36" t="str">
        <f t="shared" si="38"/>
        <v>OK</v>
      </c>
    </row>
    <row r="792" spans="1:24" ht="18" customHeight="1">
      <c r="A792" s="6"/>
      <c r="B792" s="102">
        <f>SUMIF(Atividade_Pessoal_Auxílio!$A:$A,'Programa de Metas 2021-2024'!$A792,Atividade_Pessoal_Auxílio!$G:$G)+SUMIF(Projeto!$A:$A,'Programa de Metas 2021-2024'!$A792,Projeto!$G:$G)</f>
        <v>0</v>
      </c>
      <c r="C792" s="106"/>
      <c r="D792" s="106"/>
      <c r="E792" s="106"/>
      <c r="F792" s="106"/>
      <c r="G792" s="106"/>
      <c r="H792" s="106"/>
      <c r="I792" s="106"/>
      <c r="J792" s="106"/>
      <c r="K792" s="106"/>
      <c r="L792" s="106"/>
      <c r="M792" s="106"/>
      <c r="N792" s="106"/>
      <c r="O792" s="106"/>
      <c r="P792" s="106"/>
      <c r="Q792" s="106"/>
      <c r="R792" s="107"/>
      <c r="S792" s="107"/>
      <c r="T792" s="106"/>
      <c r="U792" s="106"/>
      <c r="V792" s="108">
        <f t="shared" si="36"/>
        <v>0</v>
      </c>
      <c r="W792" s="103">
        <f t="shared" si="37"/>
        <v>0</v>
      </c>
      <c r="X792" s="36" t="str">
        <f t="shared" si="38"/>
        <v>OK</v>
      </c>
    </row>
    <row r="793" spans="1:24" ht="18" customHeight="1">
      <c r="A793" s="6"/>
      <c r="B793" s="102">
        <f>SUMIF(Atividade_Pessoal_Auxílio!$A:$A,'Programa de Metas 2021-2024'!$A793,Atividade_Pessoal_Auxílio!$G:$G)+SUMIF(Projeto!$A:$A,'Programa de Metas 2021-2024'!$A793,Projeto!$G:$G)</f>
        <v>0</v>
      </c>
      <c r="C793" s="106"/>
      <c r="D793" s="106"/>
      <c r="E793" s="106"/>
      <c r="F793" s="106"/>
      <c r="G793" s="106"/>
      <c r="H793" s="106"/>
      <c r="I793" s="106"/>
      <c r="J793" s="106"/>
      <c r="K793" s="106"/>
      <c r="L793" s="106"/>
      <c r="M793" s="106"/>
      <c r="N793" s="106"/>
      <c r="O793" s="106"/>
      <c r="P793" s="106"/>
      <c r="Q793" s="106"/>
      <c r="R793" s="107"/>
      <c r="S793" s="107"/>
      <c r="T793" s="106"/>
      <c r="U793" s="106"/>
      <c r="V793" s="108">
        <f t="shared" si="36"/>
        <v>0</v>
      </c>
      <c r="W793" s="103">
        <f t="shared" si="37"/>
        <v>0</v>
      </c>
      <c r="X793" s="36" t="str">
        <f t="shared" si="38"/>
        <v>OK</v>
      </c>
    </row>
    <row r="794" spans="1:24" ht="18" customHeight="1">
      <c r="A794" s="6"/>
      <c r="B794" s="102">
        <f>SUMIF(Atividade_Pessoal_Auxílio!$A:$A,'Programa de Metas 2021-2024'!$A794,Atividade_Pessoal_Auxílio!$G:$G)+SUMIF(Projeto!$A:$A,'Programa de Metas 2021-2024'!$A794,Projeto!$G:$G)</f>
        <v>0</v>
      </c>
      <c r="C794" s="106"/>
      <c r="D794" s="106"/>
      <c r="E794" s="106"/>
      <c r="F794" s="106"/>
      <c r="G794" s="106"/>
      <c r="H794" s="106"/>
      <c r="I794" s="106"/>
      <c r="J794" s="106"/>
      <c r="K794" s="106"/>
      <c r="L794" s="106"/>
      <c r="M794" s="106"/>
      <c r="N794" s="106"/>
      <c r="O794" s="106"/>
      <c r="P794" s="106"/>
      <c r="Q794" s="106"/>
      <c r="R794" s="107"/>
      <c r="S794" s="107"/>
      <c r="T794" s="106"/>
      <c r="U794" s="106"/>
      <c r="V794" s="108">
        <f t="shared" si="36"/>
        <v>0</v>
      </c>
      <c r="W794" s="103">
        <f t="shared" si="37"/>
        <v>0</v>
      </c>
      <c r="X794" s="36" t="str">
        <f t="shared" si="38"/>
        <v>OK</v>
      </c>
    </row>
    <row r="795" spans="1:24" ht="18" customHeight="1">
      <c r="A795" s="6"/>
      <c r="B795" s="102">
        <f>SUMIF(Atividade_Pessoal_Auxílio!$A:$A,'Programa de Metas 2021-2024'!$A795,Atividade_Pessoal_Auxílio!$G:$G)+SUMIF(Projeto!$A:$A,'Programa de Metas 2021-2024'!$A795,Projeto!$G:$G)</f>
        <v>0</v>
      </c>
      <c r="C795" s="106"/>
      <c r="D795" s="106"/>
      <c r="E795" s="106"/>
      <c r="F795" s="106"/>
      <c r="G795" s="106"/>
      <c r="H795" s="106"/>
      <c r="I795" s="106"/>
      <c r="J795" s="106"/>
      <c r="K795" s="106"/>
      <c r="L795" s="106"/>
      <c r="M795" s="106"/>
      <c r="N795" s="106"/>
      <c r="O795" s="106"/>
      <c r="P795" s="106"/>
      <c r="Q795" s="106"/>
      <c r="R795" s="107"/>
      <c r="S795" s="107"/>
      <c r="T795" s="106"/>
      <c r="U795" s="106"/>
      <c r="V795" s="108">
        <f t="shared" si="36"/>
        <v>0</v>
      </c>
      <c r="W795" s="103">
        <f t="shared" si="37"/>
        <v>0</v>
      </c>
      <c r="X795" s="36" t="str">
        <f t="shared" si="38"/>
        <v>OK</v>
      </c>
    </row>
    <row r="796" spans="1:24" ht="18" customHeight="1">
      <c r="A796" s="6"/>
      <c r="B796" s="102">
        <f>SUMIF(Atividade_Pessoal_Auxílio!$A:$A,'Programa de Metas 2021-2024'!$A796,Atividade_Pessoal_Auxílio!$G:$G)+SUMIF(Projeto!$A:$A,'Programa de Metas 2021-2024'!$A796,Projeto!$G:$G)</f>
        <v>0</v>
      </c>
      <c r="C796" s="106"/>
      <c r="D796" s="106"/>
      <c r="E796" s="106"/>
      <c r="F796" s="106"/>
      <c r="G796" s="106"/>
      <c r="H796" s="106"/>
      <c r="I796" s="106"/>
      <c r="J796" s="106"/>
      <c r="K796" s="106"/>
      <c r="L796" s="106"/>
      <c r="M796" s="106"/>
      <c r="N796" s="106"/>
      <c r="O796" s="106"/>
      <c r="P796" s="106"/>
      <c r="Q796" s="106"/>
      <c r="R796" s="107"/>
      <c r="S796" s="107"/>
      <c r="T796" s="106"/>
      <c r="U796" s="106"/>
      <c r="V796" s="108">
        <f t="shared" si="36"/>
        <v>0</v>
      </c>
      <c r="W796" s="103">
        <f t="shared" si="37"/>
        <v>0</v>
      </c>
      <c r="X796" s="36" t="str">
        <f t="shared" si="38"/>
        <v>OK</v>
      </c>
    </row>
    <row r="797" spans="1:24" ht="18" customHeight="1">
      <c r="A797" s="6"/>
      <c r="B797" s="102">
        <f>SUMIF(Atividade_Pessoal_Auxílio!$A:$A,'Programa de Metas 2021-2024'!$A797,Atividade_Pessoal_Auxílio!$G:$G)+SUMIF(Projeto!$A:$A,'Programa de Metas 2021-2024'!$A797,Projeto!$G:$G)</f>
        <v>0</v>
      </c>
      <c r="C797" s="106"/>
      <c r="D797" s="106"/>
      <c r="E797" s="106"/>
      <c r="F797" s="106"/>
      <c r="G797" s="106"/>
      <c r="H797" s="106"/>
      <c r="I797" s="106"/>
      <c r="J797" s="106"/>
      <c r="K797" s="106"/>
      <c r="L797" s="106"/>
      <c r="M797" s="106"/>
      <c r="N797" s="106"/>
      <c r="O797" s="106"/>
      <c r="P797" s="106"/>
      <c r="Q797" s="106"/>
      <c r="R797" s="107"/>
      <c r="S797" s="107"/>
      <c r="T797" s="106"/>
      <c r="U797" s="106"/>
      <c r="V797" s="108">
        <f t="shared" si="36"/>
        <v>0</v>
      </c>
      <c r="W797" s="103">
        <f t="shared" si="37"/>
        <v>0</v>
      </c>
      <c r="X797" s="36" t="str">
        <f t="shared" si="38"/>
        <v>OK</v>
      </c>
    </row>
    <row r="798" spans="1:24" ht="18" customHeight="1">
      <c r="A798" s="6"/>
      <c r="B798" s="102">
        <f>SUMIF(Atividade_Pessoal_Auxílio!$A:$A,'Programa de Metas 2021-2024'!$A798,Atividade_Pessoal_Auxílio!$G:$G)+SUMIF(Projeto!$A:$A,'Programa de Metas 2021-2024'!$A798,Projeto!$G:$G)</f>
        <v>0</v>
      </c>
      <c r="C798" s="106"/>
      <c r="D798" s="106"/>
      <c r="E798" s="106"/>
      <c r="F798" s="106"/>
      <c r="G798" s="106"/>
      <c r="H798" s="106"/>
      <c r="I798" s="106"/>
      <c r="J798" s="106"/>
      <c r="K798" s="106"/>
      <c r="L798" s="106"/>
      <c r="M798" s="106"/>
      <c r="N798" s="106"/>
      <c r="O798" s="106"/>
      <c r="P798" s="106"/>
      <c r="Q798" s="106"/>
      <c r="R798" s="107"/>
      <c r="S798" s="107"/>
      <c r="T798" s="106"/>
      <c r="U798" s="106"/>
      <c r="V798" s="108">
        <f t="shared" si="36"/>
        <v>0</v>
      </c>
      <c r="W798" s="103">
        <f t="shared" si="37"/>
        <v>0</v>
      </c>
      <c r="X798" s="36" t="str">
        <f t="shared" si="38"/>
        <v>OK</v>
      </c>
    </row>
    <row r="799" spans="1:24" ht="18" customHeight="1">
      <c r="A799" s="6"/>
      <c r="B799" s="102">
        <f>SUMIF(Atividade_Pessoal_Auxílio!$A:$A,'Programa de Metas 2021-2024'!$A799,Atividade_Pessoal_Auxílio!$G:$G)+SUMIF(Projeto!$A:$A,'Programa de Metas 2021-2024'!$A799,Projeto!$G:$G)</f>
        <v>0</v>
      </c>
      <c r="C799" s="106"/>
      <c r="D799" s="106"/>
      <c r="E799" s="106"/>
      <c r="F799" s="106"/>
      <c r="G799" s="106"/>
      <c r="H799" s="106"/>
      <c r="I799" s="106"/>
      <c r="J799" s="106"/>
      <c r="K799" s="106"/>
      <c r="L799" s="106"/>
      <c r="M799" s="106"/>
      <c r="N799" s="106"/>
      <c r="O799" s="106"/>
      <c r="P799" s="106"/>
      <c r="Q799" s="106"/>
      <c r="R799" s="107"/>
      <c r="S799" s="107"/>
      <c r="T799" s="106"/>
      <c r="U799" s="106"/>
      <c r="V799" s="108">
        <f t="shared" si="36"/>
        <v>0</v>
      </c>
      <c r="W799" s="103">
        <f t="shared" si="37"/>
        <v>0</v>
      </c>
      <c r="X799" s="36" t="str">
        <f t="shared" si="38"/>
        <v>OK</v>
      </c>
    </row>
    <row r="800" spans="1:24" ht="18" customHeight="1">
      <c r="A800" s="6"/>
      <c r="B800" s="102">
        <f>SUMIF(Atividade_Pessoal_Auxílio!$A:$A,'Programa de Metas 2021-2024'!$A800,Atividade_Pessoal_Auxílio!$G:$G)+SUMIF(Projeto!$A:$A,'Programa de Metas 2021-2024'!$A800,Projeto!$G:$G)</f>
        <v>0</v>
      </c>
      <c r="C800" s="106"/>
      <c r="D800" s="106"/>
      <c r="E800" s="106"/>
      <c r="F800" s="106"/>
      <c r="G800" s="106"/>
      <c r="H800" s="106"/>
      <c r="I800" s="106"/>
      <c r="J800" s="106"/>
      <c r="K800" s="106"/>
      <c r="L800" s="106"/>
      <c r="M800" s="106"/>
      <c r="N800" s="106"/>
      <c r="O800" s="106"/>
      <c r="P800" s="106"/>
      <c r="Q800" s="106"/>
      <c r="R800" s="107"/>
      <c r="S800" s="107"/>
      <c r="T800" s="106"/>
      <c r="U800" s="106"/>
      <c r="V800" s="108">
        <f t="shared" si="36"/>
        <v>0</v>
      </c>
      <c r="W800" s="103">
        <f t="shared" si="37"/>
        <v>0</v>
      </c>
      <c r="X800" s="36" t="str">
        <f t="shared" si="38"/>
        <v>OK</v>
      </c>
    </row>
    <row r="801" spans="1:24" ht="18" customHeight="1">
      <c r="A801" s="6"/>
      <c r="B801" s="102">
        <f>SUMIF(Atividade_Pessoal_Auxílio!$A:$A,'Programa de Metas 2021-2024'!$A801,Atividade_Pessoal_Auxílio!$G:$G)+SUMIF(Projeto!$A:$A,'Programa de Metas 2021-2024'!$A801,Projeto!$G:$G)</f>
        <v>0</v>
      </c>
      <c r="C801" s="106"/>
      <c r="D801" s="106"/>
      <c r="E801" s="106"/>
      <c r="F801" s="106"/>
      <c r="G801" s="106"/>
      <c r="H801" s="106"/>
      <c r="I801" s="106"/>
      <c r="J801" s="106"/>
      <c r="K801" s="106"/>
      <c r="L801" s="106"/>
      <c r="M801" s="106"/>
      <c r="N801" s="106"/>
      <c r="O801" s="106"/>
      <c r="P801" s="106"/>
      <c r="Q801" s="106"/>
      <c r="R801" s="107"/>
      <c r="S801" s="107"/>
      <c r="T801" s="106"/>
      <c r="U801" s="106"/>
      <c r="V801" s="108">
        <f t="shared" si="36"/>
        <v>0</v>
      </c>
      <c r="W801" s="103">
        <f t="shared" si="37"/>
        <v>0</v>
      </c>
      <c r="X801" s="36" t="str">
        <f t="shared" si="38"/>
        <v>OK</v>
      </c>
    </row>
    <row r="802" spans="1:24" ht="18" customHeight="1">
      <c r="A802" s="6"/>
      <c r="B802" s="102">
        <f>SUMIF(Atividade_Pessoal_Auxílio!$A:$A,'Programa de Metas 2021-2024'!$A802,Atividade_Pessoal_Auxílio!$G:$G)+SUMIF(Projeto!$A:$A,'Programa de Metas 2021-2024'!$A802,Projeto!$G:$G)</f>
        <v>0</v>
      </c>
      <c r="C802" s="106"/>
      <c r="D802" s="106"/>
      <c r="E802" s="106"/>
      <c r="F802" s="106"/>
      <c r="G802" s="106"/>
      <c r="H802" s="106"/>
      <c r="I802" s="106"/>
      <c r="J802" s="106"/>
      <c r="K802" s="106"/>
      <c r="L802" s="106"/>
      <c r="M802" s="106"/>
      <c r="N802" s="106"/>
      <c r="O802" s="106"/>
      <c r="P802" s="106"/>
      <c r="Q802" s="106"/>
      <c r="R802" s="107"/>
      <c r="S802" s="107"/>
      <c r="T802" s="106"/>
      <c r="U802" s="106"/>
      <c r="V802" s="108">
        <f t="shared" si="36"/>
        <v>0</v>
      </c>
      <c r="W802" s="103">
        <f t="shared" si="37"/>
        <v>0</v>
      </c>
      <c r="X802" s="36" t="str">
        <f t="shared" si="38"/>
        <v>OK</v>
      </c>
    </row>
    <row r="803" spans="1:24" ht="18" customHeight="1">
      <c r="A803" s="6"/>
      <c r="B803" s="102">
        <f>SUMIF(Atividade_Pessoal_Auxílio!$A:$A,'Programa de Metas 2021-2024'!$A803,Atividade_Pessoal_Auxílio!$G:$G)+SUMIF(Projeto!$A:$A,'Programa de Metas 2021-2024'!$A803,Projeto!$G:$G)</f>
        <v>0</v>
      </c>
      <c r="C803" s="106"/>
      <c r="D803" s="106"/>
      <c r="E803" s="106"/>
      <c r="F803" s="106"/>
      <c r="G803" s="106"/>
      <c r="H803" s="106"/>
      <c r="I803" s="106"/>
      <c r="J803" s="106"/>
      <c r="K803" s="106"/>
      <c r="L803" s="106"/>
      <c r="M803" s="106"/>
      <c r="N803" s="106"/>
      <c r="O803" s="106"/>
      <c r="P803" s="106"/>
      <c r="Q803" s="106"/>
      <c r="R803" s="107"/>
      <c r="S803" s="107"/>
      <c r="T803" s="106"/>
      <c r="U803" s="106"/>
      <c r="V803" s="108">
        <f t="shared" si="36"/>
        <v>0</v>
      </c>
      <c r="W803" s="103">
        <f t="shared" si="37"/>
        <v>0</v>
      </c>
      <c r="X803" s="36" t="str">
        <f t="shared" si="38"/>
        <v>OK</v>
      </c>
    </row>
    <row r="804" spans="1:24" ht="18" customHeight="1">
      <c r="A804" s="6"/>
      <c r="B804" s="102">
        <f>SUMIF(Atividade_Pessoal_Auxílio!$A:$A,'Programa de Metas 2021-2024'!$A804,Atividade_Pessoal_Auxílio!$G:$G)+SUMIF(Projeto!$A:$A,'Programa de Metas 2021-2024'!$A804,Projeto!$G:$G)</f>
        <v>0</v>
      </c>
      <c r="C804" s="106"/>
      <c r="D804" s="106"/>
      <c r="E804" s="106"/>
      <c r="F804" s="106"/>
      <c r="G804" s="106"/>
      <c r="H804" s="106"/>
      <c r="I804" s="106"/>
      <c r="J804" s="106"/>
      <c r="K804" s="106"/>
      <c r="L804" s="106"/>
      <c r="M804" s="106"/>
      <c r="N804" s="106"/>
      <c r="O804" s="106"/>
      <c r="P804" s="106"/>
      <c r="Q804" s="106"/>
      <c r="R804" s="107"/>
      <c r="S804" s="107"/>
      <c r="T804" s="106"/>
      <c r="U804" s="106"/>
      <c r="V804" s="108">
        <f t="shared" si="36"/>
        <v>0</v>
      </c>
      <c r="W804" s="103">
        <f t="shared" si="37"/>
        <v>0</v>
      </c>
      <c r="X804" s="36" t="str">
        <f t="shared" si="38"/>
        <v>OK</v>
      </c>
    </row>
    <row r="805" spans="1:24" ht="18" customHeight="1">
      <c r="A805" s="6"/>
      <c r="B805" s="102">
        <f>SUMIF(Atividade_Pessoal_Auxílio!$A:$A,'Programa de Metas 2021-2024'!$A805,Atividade_Pessoal_Auxílio!$G:$G)+SUMIF(Projeto!$A:$A,'Programa de Metas 2021-2024'!$A805,Projeto!$G:$G)</f>
        <v>0</v>
      </c>
      <c r="C805" s="106"/>
      <c r="D805" s="106"/>
      <c r="E805" s="106"/>
      <c r="F805" s="106"/>
      <c r="G805" s="106"/>
      <c r="H805" s="106"/>
      <c r="I805" s="106"/>
      <c r="J805" s="106"/>
      <c r="K805" s="106"/>
      <c r="L805" s="106"/>
      <c r="M805" s="106"/>
      <c r="N805" s="106"/>
      <c r="O805" s="106"/>
      <c r="P805" s="106"/>
      <c r="Q805" s="106"/>
      <c r="R805" s="107"/>
      <c r="S805" s="107"/>
      <c r="T805" s="106"/>
      <c r="U805" s="106"/>
      <c r="V805" s="108">
        <f t="shared" si="36"/>
        <v>0</v>
      </c>
      <c r="W805" s="103">
        <f t="shared" si="37"/>
        <v>0</v>
      </c>
      <c r="X805" s="36" t="str">
        <f t="shared" si="38"/>
        <v>OK</v>
      </c>
    </row>
    <row r="806" spans="1:24" ht="18" customHeight="1">
      <c r="A806" s="6"/>
      <c r="B806" s="102">
        <f>SUMIF(Atividade_Pessoal_Auxílio!$A:$A,'Programa de Metas 2021-2024'!$A806,Atividade_Pessoal_Auxílio!$G:$G)+SUMIF(Projeto!$A:$A,'Programa de Metas 2021-2024'!$A806,Projeto!$G:$G)</f>
        <v>0</v>
      </c>
      <c r="C806" s="106"/>
      <c r="D806" s="106"/>
      <c r="E806" s="106"/>
      <c r="F806" s="106"/>
      <c r="G806" s="106"/>
      <c r="H806" s="106"/>
      <c r="I806" s="106"/>
      <c r="J806" s="106"/>
      <c r="K806" s="106"/>
      <c r="L806" s="106"/>
      <c r="M806" s="106"/>
      <c r="N806" s="106"/>
      <c r="O806" s="106"/>
      <c r="P806" s="106"/>
      <c r="Q806" s="106"/>
      <c r="R806" s="107"/>
      <c r="S806" s="107"/>
      <c r="T806" s="106"/>
      <c r="U806" s="106"/>
      <c r="V806" s="108">
        <f t="shared" si="36"/>
        <v>0</v>
      </c>
      <c r="W806" s="103">
        <f t="shared" si="37"/>
        <v>0</v>
      </c>
      <c r="X806" s="36" t="str">
        <f t="shared" si="38"/>
        <v>OK</v>
      </c>
    </row>
    <row r="807" spans="1:24" ht="18" customHeight="1">
      <c r="A807" s="6"/>
      <c r="B807" s="102">
        <f>SUMIF(Atividade_Pessoal_Auxílio!$A:$A,'Programa de Metas 2021-2024'!$A807,Atividade_Pessoal_Auxílio!$G:$G)+SUMIF(Projeto!$A:$A,'Programa de Metas 2021-2024'!$A807,Projeto!$G:$G)</f>
        <v>0</v>
      </c>
      <c r="C807" s="106"/>
      <c r="D807" s="106"/>
      <c r="E807" s="106"/>
      <c r="F807" s="106"/>
      <c r="G807" s="106"/>
      <c r="H807" s="106"/>
      <c r="I807" s="106"/>
      <c r="J807" s="106"/>
      <c r="K807" s="106"/>
      <c r="L807" s="106"/>
      <c r="M807" s="106"/>
      <c r="N807" s="106"/>
      <c r="O807" s="106"/>
      <c r="P807" s="106"/>
      <c r="Q807" s="106"/>
      <c r="R807" s="107"/>
      <c r="S807" s="107"/>
      <c r="T807" s="106"/>
      <c r="U807" s="106"/>
      <c r="V807" s="108">
        <f t="shared" si="36"/>
        <v>0</v>
      </c>
      <c r="W807" s="103">
        <f t="shared" si="37"/>
        <v>0</v>
      </c>
      <c r="X807" s="36" t="str">
        <f t="shared" si="38"/>
        <v>OK</v>
      </c>
    </row>
    <row r="808" spans="1:24" ht="18" customHeight="1">
      <c r="A808" s="6"/>
      <c r="B808" s="102">
        <f>SUMIF(Atividade_Pessoal_Auxílio!$A:$A,'Programa de Metas 2021-2024'!$A808,Atividade_Pessoal_Auxílio!$G:$G)+SUMIF(Projeto!$A:$A,'Programa de Metas 2021-2024'!$A808,Projeto!$G:$G)</f>
        <v>0</v>
      </c>
      <c r="C808" s="106"/>
      <c r="D808" s="106"/>
      <c r="E808" s="106"/>
      <c r="F808" s="106"/>
      <c r="G808" s="106"/>
      <c r="H808" s="106"/>
      <c r="I808" s="106"/>
      <c r="J808" s="106"/>
      <c r="K808" s="106"/>
      <c r="L808" s="106"/>
      <c r="M808" s="106"/>
      <c r="N808" s="106"/>
      <c r="O808" s="106"/>
      <c r="P808" s="106"/>
      <c r="Q808" s="106"/>
      <c r="R808" s="107"/>
      <c r="S808" s="107"/>
      <c r="T808" s="106"/>
      <c r="U808" s="106"/>
      <c r="V808" s="108">
        <f t="shared" si="36"/>
        <v>0</v>
      </c>
      <c r="W808" s="103">
        <f t="shared" si="37"/>
        <v>0</v>
      </c>
      <c r="X808" s="36" t="str">
        <f t="shared" si="38"/>
        <v>OK</v>
      </c>
    </row>
    <row r="809" spans="1:24" ht="18" customHeight="1">
      <c r="A809" s="6"/>
      <c r="B809" s="102">
        <f>SUMIF(Atividade_Pessoal_Auxílio!$A:$A,'Programa de Metas 2021-2024'!$A809,Atividade_Pessoal_Auxílio!$G:$G)+SUMIF(Projeto!$A:$A,'Programa de Metas 2021-2024'!$A809,Projeto!$G:$G)</f>
        <v>0</v>
      </c>
      <c r="C809" s="106"/>
      <c r="D809" s="106"/>
      <c r="E809" s="106"/>
      <c r="F809" s="106"/>
      <c r="G809" s="106"/>
      <c r="H809" s="106"/>
      <c r="I809" s="106"/>
      <c r="J809" s="106"/>
      <c r="K809" s="106"/>
      <c r="L809" s="106"/>
      <c r="M809" s="106"/>
      <c r="N809" s="106"/>
      <c r="O809" s="106"/>
      <c r="P809" s="106"/>
      <c r="Q809" s="106"/>
      <c r="R809" s="107"/>
      <c r="S809" s="107"/>
      <c r="T809" s="106"/>
      <c r="U809" s="106"/>
      <c r="V809" s="108">
        <f t="shared" si="36"/>
        <v>0</v>
      </c>
      <c r="W809" s="103">
        <f t="shared" si="37"/>
        <v>0</v>
      </c>
      <c r="X809" s="36" t="str">
        <f t="shared" si="38"/>
        <v>OK</v>
      </c>
    </row>
    <row r="810" spans="1:24" ht="18" customHeight="1">
      <c r="A810" s="6"/>
      <c r="B810" s="102">
        <f>SUMIF(Atividade_Pessoal_Auxílio!$A:$A,'Programa de Metas 2021-2024'!$A810,Atividade_Pessoal_Auxílio!$G:$G)+SUMIF(Projeto!$A:$A,'Programa de Metas 2021-2024'!$A810,Projeto!$G:$G)</f>
        <v>0</v>
      </c>
      <c r="C810" s="106"/>
      <c r="D810" s="106"/>
      <c r="E810" s="106"/>
      <c r="F810" s="106"/>
      <c r="G810" s="106"/>
      <c r="H810" s="106"/>
      <c r="I810" s="106"/>
      <c r="J810" s="106"/>
      <c r="K810" s="106"/>
      <c r="L810" s="106"/>
      <c r="M810" s="106"/>
      <c r="N810" s="106"/>
      <c r="O810" s="106"/>
      <c r="P810" s="106"/>
      <c r="Q810" s="106"/>
      <c r="R810" s="107"/>
      <c r="S810" s="107"/>
      <c r="T810" s="106"/>
      <c r="U810" s="106"/>
      <c r="V810" s="108">
        <f t="shared" si="36"/>
        <v>0</v>
      </c>
      <c r="W810" s="103">
        <f t="shared" si="37"/>
        <v>0</v>
      </c>
      <c r="X810" s="36" t="str">
        <f t="shared" si="38"/>
        <v>OK</v>
      </c>
    </row>
    <row r="811" spans="1:24" ht="18" customHeight="1">
      <c r="A811" s="6"/>
      <c r="B811" s="102">
        <f>SUMIF(Atividade_Pessoal_Auxílio!$A:$A,'Programa de Metas 2021-2024'!$A811,Atividade_Pessoal_Auxílio!$G:$G)+SUMIF(Projeto!$A:$A,'Programa de Metas 2021-2024'!$A811,Projeto!$G:$G)</f>
        <v>0</v>
      </c>
      <c r="C811" s="106"/>
      <c r="D811" s="106"/>
      <c r="E811" s="106"/>
      <c r="F811" s="106"/>
      <c r="G811" s="106"/>
      <c r="H811" s="106"/>
      <c r="I811" s="106"/>
      <c r="J811" s="106"/>
      <c r="K811" s="106"/>
      <c r="L811" s="106"/>
      <c r="M811" s="106"/>
      <c r="N811" s="106"/>
      <c r="O811" s="106"/>
      <c r="P811" s="106"/>
      <c r="Q811" s="106"/>
      <c r="R811" s="107"/>
      <c r="S811" s="107"/>
      <c r="T811" s="106"/>
      <c r="U811" s="106"/>
      <c r="V811" s="108">
        <f t="shared" si="36"/>
        <v>0</v>
      </c>
      <c r="W811" s="103">
        <f t="shared" si="37"/>
        <v>0</v>
      </c>
      <c r="X811" s="36" t="str">
        <f t="shared" si="38"/>
        <v>OK</v>
      </c>
    </row>
    <row r="812" spans="1:24" ht="18" customHeight="1">
      <c r="A812" s="6"/>
      <c r="B812" s="102">
        <f>SUMIF(Atividade_Pessoal_Auxílio!$A:$A,'Programa de Metas 2021-2024'!$A812,Atividade_Pessoal_Auxílio!$G:$G)+SUMIF(Projeto!$A:$A,'Programa de Metas 2021-2024'!$A812,Projeto!$G:$G)</f>
        <v>0</v>
      </c>
      <c r="C812" s="106"/>
      <c r="D812" s="106"/>
      <c r="E812" s="106"/>
      <c r="F812" s="106"/>
      <c r="G812" s="106"/>
      <c r="H812" s="106"/>
      <c r="I812" s="106"/>
      <c r="J812" s="106"/>
      <c r="K812" s="106"/>
      <c r="L812" s="106"/>
      <c r="M812" s="106"/>
      <c r="N812" s="106"/>
      <c r="O812" s="106"/>
      <c r="P812" s="106"/>
      <c r="Q812" s="106"/>
      <c r="R812" s="107"/>
      <c r="S812" s="107"/>
      <c r="T812" s="106"/>
      <c r="U812" s="106"/>
      <c r="V812" s="108">
        <f t="shared" si="36"/>
        <v>0</v>
      </c>
      <c r="W812" s="103">
        <f t="shared" si="37"/>
        <v>0</v>
      </c>
      <c r="X812" s="36" t="str">
        <f t="shared" si="38"/>
        <v>OK</v>
      </c>
    </row>
    <row r="813" spans="1:24" ht="18" customHeight="1">
      <c r="A813" s="6"/>
      <c r="B813" s="102">
        <f>SUMIF(Atividade_Pessoal_Auxílio!$A:$A,'Programa de Metas 2021-2024'!$A813,Atividade_Pessoal_Auxílio!$G:$G)+SUMIF(Projeto!$A:$A,'Programa de Metas 2021-2024'!$A813,Projeto!$G:$G)</f>
        <v>0</v>
      </c>
      <c r="C813" s="106"/>
      <c r="D813" s="106"/>
      <c r="E813" s="106"/>
      <c r="F813" s="106"/>
      <c r="G813" s="106"/>
      <c r="H813" s="106"/>
      <c r="I813" s="106"/>
      <c r="J813" s="106"/>
      <c r="K813" s="106"/>
      <c r="L813" s="106"/>
      <c r="M813" s="106"/>
      <c r="N813" s="106"/>
      <c r="O813" s="106"/>
      <c r="P813" s="106"/>
      <c r="Q813" s="106"/>
      <c r="R813" s="107"/>
      <c r="S813" s="107"/>
      <c r="T813" s="106"/>
      <c r="U813" s="106"/>
      <c r="V813" s="108">
        <f t="shared" si="36"/>
        <v>0</v>
      </c>
      <c r="W813" s="103">
        <f t="shared" si="37"/>
        <v>0</v>
      </c>
      <c r="X813" s="36" t="str">
        <f t="shared" si="38"/>
        <v>OK</v>
      </c>
    </row>
    <row r="814" spans="1:24" ht="18" customHeight="1">
      <c r="A814" s="6"/>
      <c r="B814" s="102">
        <f>SUMIF(Atividade_Pessoal_Auxílio!$A:$A,'Programa de Metas 2021-2024'!$A814,Atividade_Pessoal_Auxílio!$G:$G)+SUMIF(Projeto!$A:$A,'Programa de Metas 2021-2024'!$A814,Projeto!$G:$G)</f>
        <v>0</v>
      </c>
      <c r="C814" s="106"/>
      <c r="D814" s="106"/>
      <c r="E814" s="106"/>
      <c r="F814" s="106"/>
      <c r="G814" s="106"/>
      <c r="H814" s="106"/>
      <c r="I814" s="106"/>
      <c r="J814" s="106"/>
      <c r="K814" s="106"/>
      <c r="L814" s="106"/>
      <c r="M814" s="106"/>
      <c r="N814" s="106"/>
      <c r="O814" s="106"/>
      <c r="P814" s="106"/>
      <c r="Q814" s="106"/>
      <c r="R814" s="107"/>
      <c r="S814" s="107"/>
      <c r="T814" s="106"/>
      <c r="U814" s="106"/>
      <c r="V814" s="108">
        <f t="shared" si="36"/>
        <v>0</v>
      </c>
      <c r="W814" s="103">
        <f t="shared" si="37"/>
        <v>0</v>
      </c>
      <c r="X814" s="36" t="str">
        <f t="shared" si="38"/>
        <v>OK</v>
      </c>
    </row>
    <row r="815" spans="1:24" ht="18" customHeight="1">
      <c r="A815" s="6"/>
      <c r="B815" s="102">
        <f>SUMIF(Atividade_Pessoal_Auxílio!$A:$A,'Programa de Metas 2021-2024'!$A815,Atividade_Pessoal_Auxílio!$G:$G)+SUMIF(Projeto!$A:$A,'Programa de Metas 2021-2024'!$A815,Projeto!$G:$G)</f>
        <v>0</v>
      </c>
      <c r="C815" s="106"/>
      <c r="D815" s="106"/>
      <c r="E815" s="106"/>
      <c r="F815" s="106"/>
      <c r="G815" s="106"/>
      <c r="H815" s="106"/>
      <c r="I815" s="106"/>
      <c r="J815" s="106"/>
      <c r="K815" s="106"/>
      <c r="L815" s="106"/>
      <c r="M815" s="106"/>
      <c r="N815" s="106"/>
      <c r="O815" s="106"/>
      <c r="P815" s="106"/>
      <c r="Q815" s="106"/>
      <c r="R815" s="107"/>
      <c r="S815" s="107"/>
      <c r="T815" s="106"/>
      <c r="U815" s="106"/>
      <c r="V815" s="108">
        <f t="shared" si="36"/>
        <v>0</v>
      </c>
      <c r="W815" s="103">
        <f t="shared" si="37"/>
        <v>0</v>
      </c>
      <c r="X815" s="36" t="str">
        <f t="shared" si="38"/>
        <v>OK</v>
      </c>
    </row>
    <row r="816" spans="1:24" ht="18" customHeight="1">
      <c r="A816" s="6"/>
      <c r="B816" s="102">
        <f>SUMIF(Atividade_Pessoal_Auxílio!$A:$A,'Programa de Metas 2021-2024'!$A816,Atividade_Pessoal_Auxílio!$G:$G)+SUMIF(Projeto!$A:$A,'Programa de Metas 2021-2024'!$A816,Projeto!$G:$G)</f>
        <v>0</v>
      </c>
      <c r="C816" s="106"/>
      <c r="D816" s="106"/>
      <c r="E816" s="106"/>
      <c r="F816" s="106"/>
      <c r="G816" s="106"/>
      <c r="H816" s="106"/>
      <c r="I816" s="106"/>
      <c r="J816" s="106"/>
      <c r="K816" s="106"/>
      <c r="L816" s="106"/>
      <c r="M816" s="106"/>
      <c r="N816" s="106"/>
      <c r="O816" s="106"/>
      <c r="P816" s="106"/>
      <c r="Q816" s="106"/>
      <c r="R816" s="107"/>
      <c r="S816" s="107"/>
      <c r="T816" s="106"/>
      <c r="U816" s="106"/>
      <c r="V816" s="108">
        <f t="shared" si="36"/>
        <v>0</v>
      </c>
      <c r="W816" s="103">
        <f t="shared" si="37"/>
        <v>0</v>
      </c>
      <c r="X816" s="36" t="str">
        <f t="shared" si="38"/>
        <v>OK</v>
      </c>
    </row>
    <row r="817" spans="1:24" ht="18" customHeight="1">
      <c r="A817" s="6"/>
      <c r="B817" s="102">
        <f>SUMIF(Atividade_Pessoal_Auxílio!$A:$A,'Programa de Metas 2021-2024'!$A817,Atividade_Pessoal_Auxílio!$G:$G)+SUMIF(Projeto!$A:$A,'Programa de Metas 2021-2024'!$A817,Projeto!$G:$G)</f>
        <v>0</v>
      </c>
      <c r="C817" s="106"/>
      <c r="D817" s="106"/>
      <c r="E817" s="106"/>
      <c r="F817" s="106"/>
      <c r="G817" s="106"/>
      <c r="H817" s="106"/>
      <c r="I817" s="106"/>
      <c r="J817" s="106"/>
      <c r="K817" s="106"/>
      <c r="L817" s="106"/>
      <c r="M817" s="106"/>
      <c r="N817" s="106"/>
      <c r="O817" s="106"/>
      <c r="P817" s="106"/>
      <c r="Q817" s="106"/>
      <c r="R817" s="107"/>
      <c r="S817" s="107"/>
      <c r="T817" s="106"/>
      <c r="U817" s="106"/>
      <c r="V817" s="108">
        <f t="shared" si="36"/>
        <v>0</v>
      </c>
      <c r="W817" s="103">
        <f t="shared" si="37"/>
        <v>0</v>
      </c>
      <c r="X817" s="36" t="str">
        <f t="shared" si="38"/>
        <v>OK</v>
      </c>
    </row>
    <row r="818" spans="1:24" ht="18" customHeight="1">
      <c r="A818" s="6"/>
      <c r="B818" s="102">
        <f>SUMIF(Atividade_Pessoal_Auxílio!$A:$A,'Programa de Metas 2021-2024'!$A818,Atividade_Pessoal_Auxílio!$G:$G)+SUMIF(Projeto!$A:$A,'Programa de Metas 2021-2024'!$A818,Projeto!$G:$G)</f>
        <v>0</v>
      </c>
      <c r="C818" s="106"/>
      <c r="D818" s="106"/>
      <c r="E818" s="106"/>
      <c r="F818" s="106"/>
      <c r="G818" s="106"/>
      <c r="H818" s="106"/>
      <c r="I818" s="106"/>
      <c r="J818" s="106"/>
      <c r="K818" s="106"/>
      <c r="L818" s="106"/>
      <c r="M818" s="106"/>
      <c r="N818" s="106"/>
      <c r="O818" s="106"/>
      <c r="P818" s="106"/>
      <c r="Q818" s="106"/>
      <c r="R818" s="107"/>
      <c r="S818" s="107"/>
      <c r="T818" s="106"/>
      <c r="U818" s="106"/>
      <c r="V818" s="108">
        <f t="shared" si="36"/>
        <v>0</v>
      </c>
      <c r="W818" s="103">
        <f t="shared" si="37"/>
        <v>0</v>
      </c>
      <c r="X818" s="36" t="str">
        <f t="shared" si="38"/>
        <v>OK</v>
      </c>
    </row>
    <row r="819" spans="1:24" ht="18" customHeight="1">
      <c r="A819" s="6"/>
      <c r="B819" s="102">
        <f>SUMIF(Atividade_Pessoal_Auxílio!$A:$A,'Programa de Metas 2021-2024'!$A819,Atividade_Pessoal_Auxílio!$G:$G)+SUMIF(Projeto!$A:$A,'Programa de Metas 2021-2024'!$A819,Projeto!$G:$G)</f>
        <v>0</v>
      </c>
      <c r="C819" s="106"/>
      <c r="D819" s="106"/>
      <c r="E819" s="106"/>
      <c r="F819" s="106"/>
      <c r="G819" s="106"/>
      <c r="H819" s="106"/>
      <c r="I819" s="106"/>
      <c r="J819" s="106"/>
      <c r="K819" s="106"/>
      <c r="L819" s="106"/>
      <c r="M819" s="106"/>
      <c r="N819" s="106"/>
      <c r="O819" s="106"/>
      <c r="P819" s="106"/>
      <c r="Q819" s="106"/>
      <c r="R819" s="107"/>
      <c r="S819" s="107"/>
      <c r="T819" s="106"/>
      <c r="U819" s="106"/>
      <c r="V819" s="108">
        <f t="shared" si="36"/>
        <v>0</v>
      </c>
      <c r="W819" s="103">
        <f t="shared" si="37"/>
        <v>0</v>
      </c>
      <c r="X819" s="36" t="str">
        <f t="shared" si="38"/>
        <v>OK</v>
      </c>
    </row>
    <row r="820" spans="1:24" ht="18" customHeight="1">
      <c r="A820" s="6"/>
      <c r="B820" s="102">
        <f>SUMIF(Atividade_Pessoal_Auxílio!$A:$A,'Programa de Metas 2021-2024'!$A820,Atividade_Pessoal_Auxílio!$G:$G)+SUMIF(Projeto!$A:$A,'Programa de Metas 2021-2024'!$A820,Projeto!$G:$G)</f>
        <v>0</v>
      </c>
      <c r="C820" s="106"/>
      <c r="D820" s="106"/>
      <c r="E820" s="106"/>
      <c r="F820" s="106"/>
      <c r="G820" s="106"/>
      <c r="H820" s="106"/>
      <c r="I820" s="106"/>
      <c r="J820" s="106"/>
      <c r="K820" s="106"/>
      <c r="L820" s="106"/>
      <c r="M820" s="106"/>
      <c r="N820" s="106"/>
      <c r="O820" s="106"/>
      <c r="P820" s="106"/>
      <c r="Q820" s="106"/>
      <c r="R820" s="107"/>
      <c r="S820" s="107"/>
      <c r="T820" s="106"/>
      <c r="U820" s="106"/>
      <c r="V820" s="108">
        <f t="shared" si="36"/>
        <v>0</v>
      </c>
      <c r="W820" s="103">
        <f t="shared" si="37"/>
        <v>0</v>
      </c>
      <c r="X820" s="36" t="str">
        <f t="shared" si="38"/>
        <v>OK</v>
      </c>
    </row>
    <row r="821" spans="1:24" ht="18" customHeight="1">
      <c r="A821" s="6"/>
      <c r="B821" s="102">
        <f>SUMIF(Atividade_Pessoal_Auxílio!$A:$A,'Programa de Metas 2021-2024'!$A821,Atividade_Pessoal_Auxílio!$G:$G)+SUMIF(Projeto!$A:$A,'Programa de Metas 2021-2024'!$A821,Projeto!$G:$G)</f>
        <v>0</v>
      </c>
      <c r="C821" s="106"/>
      <c r="D821" s="106"/>
      <c r="E821" s="106"/>
      <c r="F821" s="106"/>
      <c r="G821" s="106"/>
      <c r="H821" s="106"/>
      <c r="I821" s="106"/>
      <c r="J821" s="106"/>
      <c r="K821" s="106"/>
      <c r="L821" s="106"/>
      <c r="M821" s="106"/>
      <c r="N821" s="106"/>
      <c r="O821" s="106"/>
      <c r="P821" s="106"/>
      <c r="Q821" s="106"/>
      <c r="R821" s="107"/>
      <c r="S821" s="107"/>
      <c r="T821" s="106"/>
      <c r="U821" s="106"/>
      <c r="V821" s="108">
        <f t="shared" si="36"/>
        <v>0</v>
      </c>
      <c r="W821" s="103">
        <f t="shared" si="37"/>
        <v>0</v>
      </c>
      <c r="X821" s="36" t="str">
        <f t="shared" si="38"/>
        <v>OK</v>
      </c>
    </row>
    <row r="822" spans="1:24" ht="18" customHeight="1">
      <c r="A822" s="6"/>
      <c r="B822" s="102">
        <f>SUMIF(Atividade_Pessoal_Auxílio!$A:$A,'Programa de Metas 2021-2024'!$A822,Atividade_Pessoal_Auxílio!$G:$G)+SUMIF(Projeto!$A:$A,'Programa de Metas 2021-2024'!$A822,Projeto!$G:$G)</f>
        <v>0</v>
      </c>
      <c r="C822" s="106"/>
      <c r="D822" s="106"/>
      <c r="E822" s="106"/>
      <c r="F822" s="106"/>
      <c r="G822" s="106"/>
      <c r="H822" s="106"/>
      <c r="I822" s="106"/>
      <c r="J822" s="106"/>
      <c r="K822" s="106"/>
      <c r="L822" s="106"/>
      <c r="M822" s="106"/>
      <c r="N822" s="106"/>
      <c r="O822" s="106"/>
      <c r="P822" s="106"/>
      <c r="Q822" s="106"/>
      <c r="R822" s="107"/>
      <c r="S822" s="107"/>
      <c r="T822" s="106"/>
      <c r="U822" s="106"/>
      <c r="V822" s="108">
        <f t="shared" si="36"/>
        <v>0</v>
      </c>
      <c r="W822" s="103">
        <f t="shared" si="37"/>
        <v>0</v>
      </c>
      <c r="X822" s="36" t="str">
        <f t="shared" si="38"/>
        <v>OK</v>
      </c>
    </row>
    <row r="823" spans="1:24" ht="18" customHeight="1">
      <c r="A823" s="6"/>
      <c r="B823" s="102">
        <f>SUMIF(Atividade_Pessoal_Auxílio!$A:$A,'Programa de Metas 2021-2024'!$A823,Atividade_Pessoal_Auxílio!$G:$G)+SUMIF(Projeto!$A:$A,'Programa de Metas 2021-2024'!$A823,Projeto!$G:$G)</f>
        <v>0</v>
      </c>
      <c r="C823" s="106"/>
      <c r="D823" s="106"/>
      <c r="E823" s="106"/>
      <c r="F823" s="106"/>
      <c r="G823" s="106"/>
      <c r="H823" s="106"/>
      <c r="I823" s="106"/>
      <c r="J823" s="106"/>
      <c r="K823" s="106"/>
      <c r="L823" s="106"/>
      <c r="M823" s="106"/>
      <c r="N823" s="106"/>
      <c r="O823" s="106"/>
      <c r="P823" s="106"/>
      <c r="Q823" s="106"/>
      <c r="R823" s="107"/>
      <c r="S823" s="107"/>
      <c r="T823" s="106"/>
      <c r="U823" s="106"/>
      <c r="V823" s="108">
        <f t="shared" si="36"/>
        <v>0</v>
      </c>
      <c r="W823" s="103">
        <f t="shared" si="37"/>
        <v>0</v>
      </c>
      <c r="X823" s="36" t="str">
        <f t="shared" si="38"/>
        <v>OK</v>
      </c>
    </row>
    <row r="824" spans="1:24" ht="18" customHeight="1">
      <c r="A824" s="6"/>
      <c r="B824" s="102">
        <f>SUMIF(Atividade_Pessoal_Auxílio!$A:$A,'Programa de Metas 2021-2024'!$A824,Atividade_Pessoal_Auxílio!$G:$G)+SUMIF(Projeto!$A:$A,'Programa de Metas 2021-2024'!$A824,Projeto!$G:$G)</f>
        <v>0</v>
      </c>
      <c r="C824" s="106"/>
      <c r="D824" s="106"/>
      <c r="E824" s="106"/>
      <c r="F824" s="106"/>
      <c r="G824" s="106"/>
      <c r="H824" s="106"/>
      <c r="I824" s="106"/>
      <c r="J824" s="106"/>
      <c r="K824" s="106"/>
      <c r="L824" s="106"/>
      <c r="M824" s="106"/>
      <c r="N824" s="106"/>
      <c r="O824" s="106"/>
      <c r="P824" s="106"/>
      <c r="Q824" s="106"/>
      <c r="R824" s="107"/>
      <c r="S824" s="107"/>
      <c r="T824" s="106"/>
      <c r="U824" s="106"/>
      <c r="V824" s="108">
        <f t="shared" si="36"/>
        <v>0</v>
      </c>
      <c r="W824" s="103">
        <f t="shared" si="37"/>
        <v>0</v>
      </c>
      <c r="X824" s="36" t="str">
        <f t="shared" si="38"/>
        <v>OK</v>
      </c>
    </row>
    <row r="825" spans="1:24" ht="18" customHeight="1">
      <c r="A825" s="6"/>
      <c r="B825" s="102">
        <f>SUMIF(Atividade_Pessoal_Auxílio!$A:$A,'Programa de Metas 2021-2024'!$A825,Atividade_Pessoal_Auxílio!$G:$G)+SUMIF(Projeto!$A:$A,'Programa de Metas 2021-2024'!$A825,Projeto!$G:$G)</f>
        <v>0</v>
      </c>
      <c r="C825" s="106"/>
      <c r="D825" s="106"/>
      <c r="E825" s="106"/>
      <c r="F825" s="106"/>
      <c r="G825" s="106"/>
      <c r="H825" s="106"/>
      <c r="I825" s="106"/>
      <c r="J825" s="106"/>
      <c r="K825" s="106"/>
      <c r="L825" s="106"/>
      <c r="M825" s="106"/>
      <c r="N825" s="106"/>
      <c r="O825" s="106"/>
      <c r="P825" s="106"/>
      <c r="Q825" s="106"/>
      <c r="R825" s="107"/>
      <c r="S825" s="107"/>
      <c r="T825" s="106"/>
      <c r="U825" s="106"/>
      <c r="V825" s="108">
        <f t="shared" si="36"/>
        <v>0</v>
      </c>
      <c r="W825" s="103">
        <f t="shared" si="37"/>
        <v>0</v>
      </c>
      <c r="X825" s="36" t="str">
        <f t="shared" si="38"/>
        <v>OK</v>
      </c>
    </row>
    <row r="826" spans="1:24" ht="18" customHeight="1">
      <c r="A826" s="6"/>
      <c r="B826" s="102">
        <f>SUMIF(Atividade_Pessoal_Auxílio!$A:$A,'Programa de Metas 2021-2024'!$A826,Atividade_Pessoal_Auxílio!$G:$G)+SUMIF(Projeto!$A:$A,'Programa de Metas 2021-2024'!$A826,Projeto!$G:$G)</f>
        <v>0</v>
      </c>
      <c r="C826" s="106"/>
      <c r="D826" s="106"/>
      <c r="E826" s="106"/>
      <c r="F826" s="106"/>
      <c r="G826" s="106"/>
      <c r="H826" s="106"/>
      <c r="I826" s="106"/>
      <c r="J826" s="106"/>
      <c r="K826" s="106"/>
      <c r="L826" s="106"/>
      <c r="M826" s="106"/>
      <c r="N826" s="106"/>
      <c r="O826" s="106"/>
      <c r="P826" s="106"/>
      <c r="Q826" s="106"/>
      <c r="R826" s="107"/>
      <c r="S826" s="107"/>
      <c r="T826" s="106"/>
      <c r="U826" s="106"/>
      <c r="V826" s="108">
        <f t="shared" si="36"/>
        <v>0</v>
      </c>
      <c r="W826" s="103">
        <f t="shared" si="37"/>
        <v>0</v>
      </c>
      <c r="X826" s="36" t="str">
        <f t="shared" si="38"/>
        <v>OK</v>
      </c>
    </row>
    <row r="827" spans="1:24" ht="18" customHeight="1">
      <c r="A827" s="6"/>
      <c r="B827" s="102">
        <f>SUMIF(Atividade_Pessoal_Auxílio!$A:$A,'Programa de Metas 2021-2024'!$A827,Atividade_Pessoal_Auxílio!$G:$G)+SUMIF(Projeto!$A:$A,'Programa de Metas 2021-2024'!$A827,Projeto!$G:$G)</f>
        <v>0</v>
      </c>
      <c r="C827" s="106"/>
      <c r="D827" s="106"/>
      <c r="E827" s="106"/>
      <c r="F827" s="106"/>
      <c r="G827" s="106"/>
      <c r="H827" s="106"/>
      <c r="I827" s="106"/>
      <c r="J827" s="106"/>
      <c r="K827" s="106"/>
      <c r="L827" s="106"/>
      <c r="M827" s="106"/>
      <c r="N827" s="106"/>
      <c r="O827" s="106"/>
      <c r="P827" s="106"/>
      <c r="Q827" s="106"/>
      <c r="R827" s="107"/>
      <c r="S827" s="107"/>
      <c r="T827" s="106"/>
      <c r="U827" s="106"/>
      <c r="V827" s="108">
        <f t="shared" si="36"/>
        <v>0</v>
      </c>
      <c r="W827" s="103">
        <f t="shared" si="37"/>
        <v>0</v>
      </c>
      <c r="X827" s="36" t="str">
        <f t="shared" si="38"/>
        <v>OK</v>
      </c>
    </row>
    <row r="828" spans="1:24" ht="18" customHeight="1">
      <c r="A828" s="6"/>
      <c r="B828" s="102">
        <f>SUMIF(Atividade_Pessoal_Auxílio!$A:$A,'Programa de Metas 2021-2024'!$A828,Atividade_Pessoal_Auxílio!$G:$G)+SUMIF(Projeto!$A:$A,'Programa de Metas 2021-2024'!$A828,Projeto!$G:$G)</f>
        <v>0</v>
      </c>
      <c r="C828" s="106"/>
      <c r="D828" s="106"/>
      <c r="E828" s="106"/>
      <c r="F828" s="106"/>
      <c r="G828" s="106"/>
      <c r="H828" s="106"/>
      <c r="I828" s="106"/>
      <c r="J828" s="106"/>
      <c r="K828" s="106"/>
      <c r="L828" s="106"/>
      <c r="M828" s="106"/>
      <c r="N828" s="106"/>
      <c r="O828" s="106"/>
      <c r="P828" s="106"/>
      <c r="Q828" s="106"/>
      <c r="R828" s="107"/>
      <c r="S828" s="107"/>
      <c r="T828" s="106"/>
      <c r="U828" s="106"/>
      <c r="V828" s="108">
        <f t="shared" si="36"/>
        <v>0</v>
      </c>
      <c r="W828" s="103">
        <f t="shared" si="37"/>
        <v>0</v>
      </c>
      <c r="X828" s="36" t="str">
        <f t="shared" si="38"/>
        <v>OK</v>
      </c>
    </row>
    <row r="829" spans="1:24" ht="18" customHeight="1">
      <c r="A829" s="6"/>
      <c r="B829" s="102">
        <f>SUMIF(Atividade_Pessoal_Auxílio!$A:$A,'Programa de Metas 2021-2024'!$A829,Atividade_Pessoal_Auxílio!$G:$G)+SUMIF(Projeto!$A:$A,'Programa de Metas 2021-2024'!$A829,Projeto!$G:$G)</f>
        <v>0</v>
      </c>
      <c r="C829" s="106"/>
      <c r="D829" s="106"/>
      <c r="E829" s="106"/>
      <c r="F829" s="106"/>
      <c r="G829" s="106"/>
      <c r="H829" s="106"/>
      <c r="I829" s="106"/>
      <c r="J829" s="106"/>
      <c r="K829" s="106"/>
      <c r="L829" s="106"/>
      <c r="M829" s="106"/>
      <c r="N829" s="106"/>
      <c r="O829" s="106"/>
      <c r="P829" s="106"/>
      <c r="Q829" s="106"/>
      <c r="R829" s="107"/>
      <c r="S829" s="107"/>
      <c r="T829" s="106"/>
      <c r="U829" s="106"/>
      <c r="V829" s="108">
        <f t="shared" si="36"/>
        <v>0</v>
      </c>
      <c r="W829" s="103">
        <f t="shared" si="37"/>
        <v>0</v>
      </c>
      <c r="X829" s="36" t="str">
        <f t="shared" si="38"/>
        <v>OK</v>
      </c>
    </row>
    <row r="830" spans="1:24" ht="18" customHeight="1">
      <c r="A830" s="6"/>
      <c r="B830" s="102">
        <f>SUMIF(Atividade_Pessoal_Auxílio!$A:$A,'Programa de Metas 2021-2024'!$A830,Atividade_Pessoal_Auxílio!$G:$G)+SUMIF(Projeto!$A:$A,'Programa de Metas 2021-2024'!$A830,Projeto!$G:$G)</f>
        <v>0</v>
      </c>
      <c r="C830" s="106"/>
      <c r="D830" s="106"/>
      <c r="E830" s="106"/>
      <c r="F830" s="106"/>
      <c r="G830" s="106"/>
      <c r="H830" s="106"/>
      <c r="I830" s="106"/>
      <c r="J830" s="106"/>
      <c r="K830" s="106"/>
      <c r="L830" s="106"/>
      <c r="M830" s="106"/>
      <c r="N830" s="106"/>
      <c r="O830" s="106"/>
      <c r="P830" s="106"/>
      <c r="Q830" s="106"/>
      <c r="R830" s="107"/>
      <c r="S830" s="107"/>
      <c r="T830" s="106"/>
      <c r="U830" s="106"/>
      <c r="V830" s="108">
        <f t="shared" si="36"/>
        <v>0</v>
      </c>
      <c r="W830" s="103">
        <f t="shared" si="37"/>
        <v>0</v>
      </c>
      <c r="X830" s="36" t="str">
        <f t="shared" si="38"/>
        <v>OK</v>
      </c>
    </row>
    <row r="831" spans="1:24" ht="18" customHeight="1">
      <c r="A831" s="6"/>
      <c r="B831" s="102">
        <f>SUMIF(Atividade_Pessoal_Auxílio!$A:$A,'Programa de Metas 2021-2024'!$A831,Atividade_Pessoal_Auxílio!$G:$G)+SUMIF(Projeto!$A:$A,'Programa de Metas 2021-2024'!$A831,Projeto!$G:$G)</f>
        <v>0</v>
      </c>
      <c r="C831" s="106"/>
      <c r="D831" s="106"/>
      <c r="E831" s="106"/>
      <c r="F831" s="106"/>
      <c r="G831" s="106"/>
      <c r="H831" s="106"/>
      <c r="I831" s="106"/>
      <c r="J831" s="106"/>
      <c r="K831" s="106"/>
      <c r="L831" s="106"/>
      <c r="M831" s="106"/>
      <c r="N831" s="106"/>
      <c r="O831" s="106"/>
      <c r="P831" s="106"/>
      <c r="Q831" s="106"/>
      <c r="R831" s="107"/>
      <c r="S831" s="107"/>
      <c r="T831" s="106"/>
      <c r="U831" s="106"/>
      <c r="V831" s="108">
        <f t="shared" si="36"/>
        <v>0</v>
      </c>
      <c r="W831" s="103">
        <f t="shared" si="37"/>
        <v>0</v>
      </c>
      <c r="X831" s="36" t="str">
        <f t="shared" si="38"/>
        <v>OK</v>
      </c>
    </row>
    <row r="832" spans="1:24" ht="18" customHeight="1">
      <c r="A832" s="6"/>
      <c r="B832" s="102">
        <f>SUMIF(Atividade_Pessoal_Auxílio!$A:$A,'Programa de Metas 2021-2024'!$A832,Atividade_Pessoal_Auxílio!$G:$G)+SUMIF(Projeto!$A:$A,'Programa de Metas 2021-2024'!$A832,Projeto!$G:$G)</f>
        <v>0</v>
      </c>
      <c r="C832" s="106"/>
      <c r="D832" s="106"/>
      <c r="E832" s="106"/>
      <c r="F832" s="106"/>
      <c r="G832" s="106"/>
      <c r="H832" s="106"/>
      <c r="I832" s="106"/>
      <c r="J832" s="106"/>
      <c r="K832" s="106"/>
      <c r="L832" s="106"/>
      <c r="M832" s="106"/>
      <c r="N832" s="106"/>
      <c r="O832" s="106"/>
      <c r="P832" s="106"/>
      <c r="Q832" s="106"/>
      <c r="R832" s="107"/>
      <c r="S832" s="107"/>
      <c r="T832" s="106"/>
      <c r="U832" s="106"/>
      <c r="V832" s="108">
        <f t="shared" si="36"/>
        <v>0</v>
      </c>
      <c r="W832" s="103">
        <f t="shared" si="37"/>
        <v>0</v>
      </c>
      <c r="X832" s="36" t="str">
        <f t="shared" si="38"/>
        <v>OK</v>
      </c>
    </row>
    <row r="833" spans="1:24" ht="18" customHeight="1">
      <c r="A833" s="6"/>
      <c r="B833" s="102">
        <f>SUMIF(Atividade_Pessoal_Auxílio!$A:$A,'Programa de Metas 2021-2024'!$A833,Atividade_Pessoal_Auxílio!$G:$G)+SUMIF(Projeto!$A:$A,'Programa de Metas 2021-2024'!$A833,Projeto!$G:$G)</f>
        <v>0</v>
      </c>
      <c r="C833" s="106"/>
      <c r="D833" s="106"/>
      <c r="E833" s="106"/>
      <c r="F833" s="106"/>
      <c r="G833" s="106"/>
      <c r="H833" s="106"/>
      <c r="I833" s="106"/>
      <c r="J833" s="106"/>
      <c r="K833" s="106"/>
      <c r="L833" s="106"/>
      <c r="M833" s="106"/>
      <c r="N833" s="106"/>
      <c r="O833" s="106"/>
      <c r="P833" s="106"/>
      <c r="Q833" s="106"/>
      <c r="R833" s="107"/>
      <c r="S833" s="107"/>
      <c r="T833" s="106"/>
      <c r="U833" s="106"/>
      <c r="V833" s="108">
        <f t="shared" si="36"/>
        <v>0</v>
      </c>
      <c r="W833" s="103">
        <f t="shared" si="37"/>
        <v>0</v>
      </c>
      <c r="X833" s="36" t="str">
        <f t="shared" si="38"/>
        <v>OK</v>
      </c>
    </row>
    <row r="834" spans="1:24" ht="18" customHeight="1">
      <c r="A834" s="6"/>
      <c r="B834" s="102">
        <f>SUMIF(Atividade_Pessoal_Auxílio!$A:$A,'Programa de Metas 2021-2024'!$A834,Atividade_Pessoal_Auxílio!$G:$G)+SUMIF(Projeto!$A:$A,'Programa de Metas 2021-2024'!$A834,Projeto!$G:$G)</f>
        <v>0</v>
      </c>
      <c r="C834" s="106"/>
      <c r="D834" s="106"/>
      <c r="E834" s="106"/>
      <c r="F834" s="106"/>
      <c r="G834" s="106"/>
      <c r="H834" s="106"/>
      <c r="I834" s="106"/>
      <c r="J834" s="106"/>
      <c r="K834" s="106"/>
      <c r="L834" s="106"/>
      <c r="M834" s="106"/>
      <c r="N834" s="106"/>
      <c r="O834" s="106"/>
      <c r="P834" s="106"/>
      <c r="Q834" s="106"/>
      <c r="R834" s="107"/>
      <c r="S834" s="107"/>
      <c r="T834" s="106"/>
      <c r="U834" s="106"/>
      <c r="V834" s="108">
        <f t="shared" si="36"/>
        <v>0</v>
      </c>
      <c r="W834" s="103">
        <f t="shared" si="37"/>
        <v>0</v>
      </c>
      <c r="X834" s="36" t="str">
        <f t="shared" si="38"/>
        <v>OK</v>
      </c>
    </row>
    <row r="835" spans="1:24" ht="18" customHeight="1">
      <c r="A835" s="6"/>
      <c r="B835" s="102">
        <f>SUMIF(Atividade_Pessoal_Auxílio!$A:$A,'Programa de Metas 2021-2024'!$A835,Atividade_Pessoal_Auxílio!$G:$G)+SUMIF(Projeto!$A:$A,'Programa de Metas 2021-2024'!$A835,Projeto!$G:$G)</f>
        <v>0</v>
      </c>
      <c r="C835" s="106"/>
      <c r="D835" s="106"/>
      <c r="E835" s="106"/>
      <c r="F835" s="106"/>
      <c r="G835" s="106"/>
      <c r="H835" s="106"/>
      <c r="I835" s="106"/>
      <c r="J835" s="106"/>
      <c r="K835" s="106"/>
      <c r="L835" s="106"/>
      <c r="M835" s="106"/>
      <c r="N835" s="106"/>
      <c r="O835" s="106"/>
      <c r="P835" s="106"/>
      <c r="Q835" s="106"/>
      <c r="R835" s="107"/>
      <c r="S835" s="107"/>
      <c r="T835" s="106"/>
      <c r="U835" s="106"/>
      <c r="V835" s="108">
        <f t="shared" si="36"/>
        <v>0</v>
      </c>
      <c r="W835" s="103">
        <f t="shared" si="37"/>
        <v>0</v>
      </c>
      <c r="X835" s="36" t="str">
        <f t="shared" si="38"/>
        <v>OK</v>
      </c>
    </row>
    <row r="836" spans="1:24" ht="18" customHeight="1">
      <c r="A836" s="6"/>
      <c r="B836" s="102">
        <f>SUMIF(Atividade_Pessoal_Auxílio!$A:$A,'Programa de Metas 2021-2024'!$A836,Atividade_Pessoal_Auxílio!$G:$G)+SUMIF(Projeto!$A:$A,'Programa de Metas 2021-2024'!$A836,Projeto!$G:$G)</f>
        <v>0</v>
      </c>
      <c r="C836" s="106"/>
      <c r="D836" s="106"/>
      <c r="E836" s="106"/>
      <c r="F836" s="106"/>
      <c r="G836" s="106"/>
      <c r="H836" s="106"/>
      <c r="I836" s="106"/>
      <c r="J836" s="106"/>
      <c r="K836" s="106"/>
      <c r="L836" s="106"/>
      <c r="M836" s="106"/>
      <c r="N836" s="106"/>
      <c r="O836" s="106"/>
      <c r="P836" s="106"/>
      <c r="Q836" s="106"/>
      <c r="R836" s="107"/>
      <c r="S836" s="107"/>
      <c r="T836" s="106"/>
      <c r="U836" s="106"/>
      <c r="V836" s="108">
        <f t="shared" si="36"/>
        <v>0</v>
      </c>
      <c r="W836" s="103">
        <f t="shared" si="37"/>
        <v>0</v>
      </c>
      <c r="X836" s="36" t="str">
        <f t="shared" si="38"/>
        <v>OK</v>
      </c>
    </row>
    <row r="837" spans="1:24" ht="18" customHeight="1">
      <c r="A837" s="6"/>
      <c r="B837" s="102">
        <f>SUMIF(Atividade_Pessoal_Auxílio!$A:$A,'Programa de Metas 2021-2024'!$A837,Atividade_Pessoal_Auxílio!$G:$G)+SUMIF(Projeto!$A:$A,'Programa de Metas 2021-2024'!$A837,Projeto!$G:$G)</f>
        <v>0</v>
      </c>
      <c r="C837" s="106"/>
      <c r="D837" s="106"/>
      <c r="E837" s="106"/>
      <c r="F837" s="106"/>
      <c r="G837" s="106"/>
      <c r="H837" s="106"/>
      <c r="I837" s="106"/>
      <c r="J837" s="106"/>
      <c r="K837" s="106"/>
      <c r="L837" s="106"/>
      <c r="M837" s="106"/>
      <c r="N837" s="106"/>
      <c r="O837" s="106"/>
      <c r="P837" s="106"/>
      <c r="Q837" s="106"/>
      <c r="R837" s="107"/>
      <c r="S837" s="107"/>
      <c r="T837" s="106"/>
      <c r="U837" s="106"/>
      <c r="V837" s="108">
        <f t="shared" ref="V837:V900" si="39">SUM(C837:U837)</f>
        <v>0</v>
      </c>
      <c r="W837" s="103">
        <f t="shared" ref="W837:W900" si="40">B837-V837</f>
        <v>0</v>
      </c>
      <c r="X837" s="36" t="str">
        <f t="shared" ref="X837:X900" si="41">IF(OR(B837&lt;&gt;SUM(V837,W837),W837&lt;0),"EQUILIBRAR","OK")</f>
        <v>OK</v>
      </c>
    </row>
    <row r="838" spans="1:24" ht="18" customHeight="1">
      <c r="A838" s="6"/>
      <c r="B838" s="102">
        <f>SUMIF(Atividade_Pessoal_Auxílio!$A:$A,'Programa de Metas 2021-2024'!$A838,Atividade_Pessoal_Auxílio!$G:$G)+SUMIF(Projeto!$A:$A,'Programa de Metas 2021-2024'!$A838,Projeto!$G:$G)</f>
        <v>0</v>
      </c>
      <c r="C838" s="106"/>
      <c r="D838" s="106"/>
      <c r="E838" s="106"/>
      <c r="F838" s="106"/>
      <c r="G838" s="106"/>
      <c r="H838" s="106"/>
      <c r="I838" s="106"/>
      <c r="J838" s="106"/>
      <c r="K838" s="106"/>
      <c r="L838" s="106"/>
      <c r="M838" s="106"/>
      <c r="N838" s="106"/>
      <c r="O838" s="106"/>
      <c r="P838" s="106"/>
      <c r="Q838" s="106"/>
      <c r="R838" s="107"/>
      <c r="S838" s="107"/>
      <c r="T838" s="106"/>
      <c r="U838" s="106"/>
      <c r="V838" s="108">
        <f t="shared" si="39"/>
        <v>0</v>
      </c>
      <c r="W838" s="103">
        <f t="shared" si="40"/>
        <v>0</v>
      </c>
      <c r="X838" s="36" t="str">
        <f t="shared" si="41"/>
        <v>OK</v>
      </c>
    </row>
    <row r="839" spans="1:24" ht="18" customHeight="1">
      <c r="A839" s="6"/>
      <c r="B839" s="102">
        <f>SUMIF(Atividade_Pessoal_Auxílio!$A:$A,'Programa de Metas 2021-2024'!$A839,Atividade_Pessoal_Auxílio!$G:$G)+SUMIF(Projeto!$A:$A,'Programa de Metas 2021-2024'!$A839,Projeto!$G:$G)</f>
        <v>0</v>
      </c>
      <c r="C839" s="106"/>
      <c r="D839" s="106"/>
      <c r="E839" s="106"/>
      <c r="F839" s="106"/>
      <c r="G839" s="106"/>
      <c r="H839" s="106"/>
      <c r="I839" s="106"/>
      <c r="J839" s="106"/>
      <c r="K839" s="106"/>
      <c r="L839" s="106"/>
      <c r="M839" s="106"/>
      <c r="N839" s="106"/>
      <c r="O839" s="106"/>
      <c r="P839" s="106"/>
      <c r="Q839" s="106"/>
      <c r="R839" s="107"/>
      <c r="S839" s="107"/>
      <c r="T839" s="106"/>
      <c r="U839" s="106"/>
      <c r="V839" s="108">
        <f t="shared" si="39"/>
        <v>0</v>
      </c>
      <c r="W839" s="103">
        <f t="shared" si="40"/>
        <v>0</v>
      </c>
      <c r="X839" s="36" t="str">
        <f t="shared" si="41"/>
        <v>OK</v>
      </c>
    </row>
    <row r="840" spans="1:24" ht="18" customHeight="1">
      <c r="A840" s="6"/>
      <c r="B840" s="102">
        <f>SUMIF(Atividade_Pessoal_Auxílio!$A:$A,'Programa de Metas 2021-2024'!$A840,Atividade_Pessoal_Auxílio!$G:$G)+SUMIF(Projeto!$A:$A,'Programa de Metas 2021-2024'!$A840,Projeto!$G:$G)</f>
        <v>0</v>
      </c>
      <c r="C840" s="106"/>
      <c r="D840" s="106"/>
      <c r="E840" s="106"/>
      <c r="F840" s="106"/>
      <c r="G840" s="106"/>
      <c r="H840" s="106"/>
      <c r="I840" s="106"/>
      <c r="J840" s="106"/>
      <c r="K840" s="106"/>
      <c r="L840" s="106"/>
      <c r="M840" s="106"/>
      <c r="N840" s="106"/>
      <c r="O840" s="106"/>
      <c r="P840" s="106"/>
      <c r="Q840" s="106"/>
      <c r="R840" s="107"/>
      <c r="S840" s="107"/>
      <c r="T840" s="106"/>
      <c r="U840" s="106"/>
      <c r="V840" s="108">
        <f t="shared" si="39"/>
        <v>0</v>
      </c>
      <c r="W840" s="103">
        <f t="shared" si="40"/>
        <v>0</v>
      </c>
      <c r="X840" s="36" t="str">
        <f t="shared" si="41"/>
        <v>OK</v>
      </c>
    </row>
    <row r="841" spans="1:24" ht="18" customHeight="1">
      <c r="A841" s="6"/>
      <c r="B841" s="102">
        <f>SUMIF(Atividade_Pessoal_Auxílio!$A:$A,'Programa de Metas 2021-2024'!$A841,Atividade_Pessoal_Auxílio!$G:$G)+SUMIF(Projeto!$A:$A,'Programa de Metas 2021-2024'!$A841,Projeto!$G:$G)</f>
        <v>0</v>
      </c>
      <c r="C841" s="106"/>
      <c r="D841" s="106"/>
      <c r="E841" s="106"/>
      <c r="F841" s="106"/>
      <c r="G841" s="106"/>
      <c r="H841" s="106"/>
      <c r="I841" s="106"/>
      <c r="J841" s="106"/>
      <c r="K841" s="106"/>
      <c r="L841" s="106"/>
      <c r="M841" s="106"/>
      <c r="N841" s="106"/>
      <c r="O841" s="106"/>
      <c r="P841" s="106"/>
      <c r="Q841" s="106"/>
      <c r="R841" s="107"/>
      <c r="S841" s="107"/>
      <c r="T841" s="106"/>
      <c r="U841" s="106"/>
      <c r="V841" s="108">
        <f t="shared" si="39"/>
        <v>0</v>
      </c>
      <c r="W841" s="103">
        <f t="shared" si="40"/>
        <v>0</v>
      </c>
      <c r="X841" s="36" t="str">
        <f t="shared" si="41"/>
        <v>OK</v>
      </c>
    </row>
    <row r="842" spans="1:24" ht="18" customHeight="1">
      <c r="A842" s="6"/>
      <c r="B842" s="102">
        <f>SUMIF(Atividade_Pessoal_Auxílio!$A:$A,'Programa de Metas 2021-2024'!$A842,Atividade_Pessoal_Auxílio!$G:$G)+SUMIF(Projeto!$A:$A,'Programa de Metas 2021-2024'!$A842,Projeto!$G:$G)</f>
        <v>0</v>
      </c>
      <c r="C842" s="106"/>
      <c r="D842" s="106"/>
      <c r="E842" s="106"/>
      <c r="F842" s="106"/>
      <c r="G842" s="106"/>
      <c r="H842" s="106"/>
      <c r="I842" s="106"/>
      <c r="J842" s="106"/>
      <c r="K842" s="106"/>
      <c r="L842" s="106"/>
      <c r="M842" s="106"/>
      <c r="N842" s="106"/>
      <c r="O842" s="106"/>
      <c r="P842" s="106"/>
      <c r="Q842" s="106"/>
      <c r="R842" s="107"/>
      <c r="S842" s="107"/>
      <c r="T842" s="106"/>
      <c r="U842" s="106"/>
      <c r="V842" s="108">
        <f t="shared" si="39"/>
        <v>0</v>
      </c>
      <c r="W842" s="103">
        <f t="shared" si="40"/>
        <v>0</v>
      </c>
      <c r="X842" s="36" t="str">
        <f t="shared" si="41"/>
        <v>OK</v>
      </c>
    </row>
    <row r="843" spans="1:24" ht="18" customHeight="1">
      <c r="A843" s="6"/>
      <c r="B843" s="102">
        <f>SUMIF(Atividade_Pessoal_Auxílio!$A:$A,'Programa de Metas 2021-2024'!$A843,Atividade_Pessoal_Auxílio!$G:$G)+SUMIF(Projeto!$A:$A,'Programa de Metas 2021-2024'!$A843,Projeto!$G:$G)</f>
        <v>0</v>
      </c>
      <c r="C843" s="106"/>
      <c r="D843" s="106"/>
      <c r="E843" s="106"/>
      <c r="F843" s="106"/>
      <c r="G843" s="106"/>
      <c r="H843" s="106"/>
      <c r="I843" s="106"/>
      <c r="J843" s="106"/>
      <c r="K843" s="106"/>
      <c r="L843" s="106"/>
      <c r="M843" s="106"/>
      <c r="N843" s="106"/>
      <c r="O843" s="106"/>
      <c r="P843" s="106"/>
      <c r="Q843" s="106"/>
      <c r="R843" s="107"/>
      <c r="S843" s="107"/>
      <c r="T843" s="106"/>
      <c r="U843" s="106"/>
      <c r="V843" s="108">
        <f t="shared" si="39"/>
        <v>0</v>
      </c>
      <c r="W843" s="103">
        <f t="shared" si="40"/>
        <v>0</v>
      </c>
      <c r="X843" s="36" t="str">
        <f t="shared" si="41"/>
        <v>OK</v>
      </c>
    </row>
    <row r="844" spans="1:24" ht="18" customHeight="1">
      <c r="A844" s="6"/>
      <c r="B844" s="102">
        <f>SUMIF(Atividade_Pessoal_Auxílio!$A:$A,'Programa de Metas 2021-2024'!$A844,Atividade_Pessoal_Auxílio!$G:$G)+SUMIF(Projeto!$A:$A,'Programa de Metas 2021-2024'!$A844,Projeto!$G:$G)</f>
        <v>0</v>
      </c>
      <c r="C844" s="106"/>
      <c r="D844" s="106"/>
      <c r="E844" s="106"/>
      <c r="F844" s="106"/>
      <c r="G844" s="106"/>
      <c r="H844" s="106"/>
      <c r="I844" s="106"/>
      <c r="J844" s="106"/>
      <c r="K844" s="106"/>
      <c r="L844" s="106"/>
      <c r="M844" s="106"/>
      <c r="N844" s="106"/>
      <c r="O844" s="106"/>
      <c r="P844" s="106"/>
      <c r="Q844" s="106"/>
      <c r="R844" s="107"/>
      <c r="S844" s="107"/>
      <c r="T844" s="106"/>
      <c r="U844" s="106"/>
      <c r="V844" s="108">
        <f t="shared" si="39"/>
        <v>0</v>
      </c>
      <c r="W844" s="103">
        <f t="shared" si="40"/>
        <v>0</v>
      </c>
      <c r="X844" s="36" t="str">
        <f t="shared" si="41"/>
        <v>OK</v>
      </c>
    </row>
    <row r="845" spans="1:24" ht="18" customHeight="1">
      <c r="A845" s="6"/>
      <c r="B845" s="102">
        <f>SUMIF(Atividade_Pessoal_Auxílio!$A:$A,'Programa de Metas 2021-2024'!$A845,Atividade_Pessoal_Auxílio!$G:$G)+SUMIF(Projeto!$A:$A,'Programa de Metas 2021-2024'!$A845,Projeto!$G:$G)</f>
        <v>0</v>
      </c>
      <c r="C845" s="106"/>
      <c r="D845" s="106"/>
      <c r="E845" s="106"/>
      <c r="F845" s="106"/>
      <c r="G845" s="106"/>
      <c r="H845" s="106"/>
      <c r="I845" s="106"/>
      <c r="J845" s="106"/>
      <c r="K845" s="106"/>
      <c r="L845" s="106"/>
      <c r="M845" s="106"/>
      <c r="N845" s="106"/>
      <c r="O845" s="106"/>
      <c r="P845" s="106"/>
      <c r="Q845" s="106"/>
      <c r="R845" s="107"/>
      <c r="S845" s="107"/>
      <c r="T845" s="106"/>
      <c r="U845" s="106"/>
      <c r="V845" s="108">
        <f t="shared" si="39"/>
        <v>0</v>
      </c>
      <c r="W845" s="103">
        <f t="shared" si="40"/>
        <v>0</v>
      </c>
      <c r="X845" s="36" t="str">
        <f t="shared" si="41"/>
        <v>OK</v>
      </c>
    </row>
    <row r="846" spans="1:24" ht="18" customHeight="1">
      <c r="A846" s="6"/>
      <c r="B846" s="102">
        <f>SUMIF(Atividade_Pessoal_Auxílio!$A:$A,'Programa de Metas 2021-2024'!$A846,Atividade_Pessoal_Auxílio!$G:$G)+SUMIF(Projeto!$A:$A,'Programa de Metas 2021-2024'!$A846,Projeto!$G:$G)</f>
        <v>0</v>
      </c>
      <c r="C846" s="106"/>
      <c r="D846" s="106"/>
      <c r="E846" s="106"/>
      <c r="F846" s="106"/>
      <c r="G846" s="106"/>
      <c r="H846" s="106"/>
      <c r="I846" s="106"/>
      <c r="J846" s="106"/>
      <c r="K846" s="106"/>
      <c r="L846" s="106"/>
      <c r="M846" s="106"/>
      <c r="N846" s="106"/>
      <c r="O846" s="106"/>
      <c r="P846" s="106"/>
      <c r="Q846" s="106"/>
      <c r="R846" s="107"/>
      <c r="S846" s="107"/>
      <c r="T846" s="106"/>
      <c r="U846" s="106"/>
      <c r="V846" s="108">
        <f t="shared" si="39"/>
        <v>0</v>
      </c>
      <c r="W846" s="103">
        <f t="shared" si="40"/>
        <v>0</v>
      </c>
      <c r="X846" s="36" t="str">
        <f t="shared" si="41"/>
        <v>OK</v>
      </c>
    </row>
    <row r="847" spans="1:24" ht="18" customHeight="1">
      <c r="A847" s="6"/>
      <c r="B847" s="102">
        <f>SUMIF(Atividade_Pessoal_Auxílio!$A:$A,'Programa de Metas 2021-2024'!$A847,Atividade_Pessoal_Auxílio!$G:$G)+SUMIF(Projeto!$A:$A,'Programa de Metas 2021-2024'!$A847,Projeto!$G:$G)</f>
        <v>0</v>
      </c>
      <c r="C847" s="106"/>
      <c r="D847" s="106"/>
      <c r="E847" s="106"/>
      <c r="F847" s="106"/>
      <c r="G847" s="106"/>
      <c r="H847" s="106"/>
      <c r="I847" s="106"/>
      <c r="J847" s="106"/>
      <c r="K847" s="106"/>
      <c r="L847" s="106"/>
      <c r="M847" s="106"/>
      <c r="N847" s="106"/>
      <c r="O847" s="106"/>
      <c r="P847" s="106"/>
      <c r="Q847" s="106"/>
      <c r="R847" s="107"/>
      <c r="S847" s="107"/>
      <c r="T847" s="106"/>
      <c r="U847" s="106"/>
      <c r="V847" s="108">
        <f t="shared" si="39"/>
        <v>0</v>
      </c>
      <c r="W847" s="103">
        <f t="shared" si="40"/>
        <v>0</v>
      </c>
      <c r="X847" s="36" t="str">
        <f t="shared" si="41"/>
        <v>OK</v>
      </c>
    </row>
    <row r="848" spans="1:24" ht="18" customHeight="1">
      <c r="A848" s="6"/>
      <c r="B848" s="102">
        <f>SUMIF(Atividade_Pessoal_Auxílio!$A:$A,'Programa de Metas 2021-2024'!$A848,Atividade_Pessoal_Auxílio!$G:$G)+SUMIF(Projeto!$A:$A,'Programa de Metas 2021-2024'!$A848,Projeto!$G:$G)</f>
        <v>0</v>
      </c>
      <c r="C848" s="106"/>
      <c r="D848" s="106"/>
      <c r="E848" s="106"/>
      <c r="F848" s="106"/>
      <c r="G848" s="106"/>
      <c r="H848" s="106"/>
      <c r="I848" s="106"/>
      <c r="J848" s="106"/>
      <c r="K848" s="106"/>
      <c r="L848" s="106"/>
      <c r="M848" s="106"/>
      <c r="N848" s="106"/>
      <c r="O848" s="106"/>
      <c r="P848" s="106"/>
      <c r="Q848" s="106"/>
      <c r="R848" s="107"/>
      <c r="S848" s="107"/>
      <c r="T848" s="106"/>
      <c r="U848" s="106"/>
      <c r="V848" s="108">
        <f t="shared" si="39"/>
        <v>0</v>
      </c>
      <c r="W848" s="103">
        <f t="shared" si="40"/>
        <v>0</v>
      </c>
      <c r="X848" s="36" t="str">
        <f t="shared" si="41"/>
        <v>OK</v>
      </c>
    </row>
    <row r="849" spans="1:24" ht="18" customHeight="1">
      <c r="A849" s="6"/>
      <c r="B849" s="102">
        <f>SUMIF(Atividade_Pessoal_Auxílio!$A:$A,'Programa de Metas 2021-2024'!$A849,Atividade_Pessoal_Auxílio!$G:$G)+SUMIF(Projeto!$A:$A,'Programa de Metas 2021-2024'!$A849,Projeto!$G:$G)</f>
        <v>0</v>
      </c>
      <c r="C849" s="106"/>
      <c r="D849" s="106"/>
      <c r="E849" s="106"/>
      <c r="F849" s="106"/>
      <c r="G849" s="106"/>
      <c r="H849" s="106"/>
      <c r="I849" s="106"/>
      <c r="J849" s="106"/>
      <c r="K849" s="106"/>
      <c r="L849" s="106"/>
      <c r="M849" s="106"/>
      <c r="N849" s="106"/>
      <c r="O849" s="106"/>
      <c r="P849" s="106"/>
      <c r="Q849" s="106"/>
      <c r="R849" s="107"/>
      <c r="S849" s="107"/>
      <c r="T849" s="106"/>
      <c r="U849" s="106"/>
      <c r="V849" s="108">
        <f t="shared" si="39"/>
        <v>0</v>
      </c>
      <c r="W849" s="103">
        <f t="shared" si="40"/>
        <v>0</v>
      </c>
      <c r="X849" s="36" t="str">
        <f t="shared" si="41"/>
        <v>OK</v>
      </c>
    </row>
    <row r="850" spans="1:24" ht="18" customHeight="1">
      <c r="A850" s="6"/>
      <c r="B850" s="102">
        <f>SUMIF(Atividade_Pessoal_Auxílio!$A:$A,'Programa de Metas 2021-2024'!$A850,Atividade_Pessoal_Auxílio!$G:$G)+SUMIF(Projeto!$A:$A,'Programa de Metas 2021-2024'!$A850,Projeto!$G:$G)</f>
        <v>0</v>
      </c>
      <c r="C850" s="106"/>
      <c r="D850" s="106"/>
      <c r="E850" s="106"/>
      <c r="F850" s="106"/>
      <c r="G850" s="106"/>
      <c r="H850" s="106"/>
      <c r="I850" s="106"/>
      <c r="J850" s="106"/>
      <c r="K850" s="106"/>
      <c r="L850" s="106"/>
      <c r="M850" s="106"/>
      <c r="N850" s="106"/>
      <c r="O850" s="106"/>
      <c r="P850" s="106"/>
      <c r="Q850" s="106"/>
      <c r="R850" s="107"/>
      <c r="S850" s="107"/>
      <c r="T850" s="106"/>
      <c r="U850" s="106"/>
      <c r="V850" s="108">
        <f t="shared" si="39"/>
        <v>0</v>
      </c>
      <c r="W850" s="103">
        <f t="shared" si="40"/>
        <v>0</v>
      </c>
      <c r="X850" s="36" t="str">
        <f t="shared" si="41"/>
        <v>OK</v>
      </c>
    </row>
    <row r="851" spans="1:24" ht="18" customHeight="1">
      <c r="A851" s="6"/>
      <c r="B851" s="102">
        <f>SUMIF(Atividade_Pessoal_Auxílio!$A:$A,'Programa de Metas 2021-2024'!$A851,Atividade_Pessoal_Auxílio!$G:$G)+SUMIF(Projeto!$A:$A,'Programa de Metas 2021-2024'!$A851,Projeto!$G:$G)</f>
        <v>0</v>
      </c>
      <c r="C851" s="106"/>
      <c r="D851" s="106"/>
      <c r="E851" s="106"/>
      <c r="F851" s="106"/>
      <c r="G851" s="106"/>
      <c r="H851" s="106"/>
      <c r="I851" s="106"/>
      <c r="J851" s="106"/>
      <c r="K851" s="106"/>
      <c r="L851" s="106"/>
      <c r="M851" s="106"/>
      <c r="N851" s="106"/>
      <c r="O851" s="106"/>
      <c r="P851" s="106"/>
      <c r="Q851" s="106"/>
      <c r="R851" s="107"/>
      <c r="S851" s="107"/>
      <c r="T851" s="106"/>
      <c r="U851" s="106"/>
      <c r="V851" s="108">
        <f t="shared" si="39"/>
        <v>0</v>
      </c>
      <c r="W851" s="103">
        <f t="shared" si="40"/>
        <v>0</v>
      </c>
      <c r="X851" s="36" t="str">
        <f t="shared" si="41"/>
        <v>OK</v>
      </c>
    </row>
    <row r="852" spans="1:24" ht="18" customHeight="1">
      <c r="A852" s="6"/>
      <c r="B852" s="102">
        <f>SUMIF(Atividade_Pessoal_Auxílio!$A:$A,'Programa de Metas 2021-2024'!$A852,Atividade_Pessoal_Auxílio!$G:$G)+SUMIF(Projeto!$A:$A,'Programa de Metas 2021-2024'!$A852,Projeto!$G:$G)</f>
        <v>0</v>
      </c>
      <c r="C852" s="106"/>
      <c r="D852" s="106"/>
      <c r="E852" s="106"/>
      <c r="F852" s="106"/>
      <c r="G852" s="106"/>
      <c r="H852" s="106"/>
      <c r="I852" s="106"/>
      <c r="J852" s="106"/>
      <c r="K852" s="106"/>
      <c r="L852" s="106"/>
      <c r="M852" s="106"/>
      <c r="N852" s="106"/>
      <c r="O852" s="106"/>
      <c r="P852" s="106"/>
      <c r="Q852" s="106"/>
      <c r="R852" s="107"/>
      <c r="S852" s="107"/>
      <c r="T852" s="106"/>
      <c r="U852" s="106"/>
      <c r="V852" s="108">
        <f t="shared" si="39"/>
        <v>0</v>
      </c>
      <c r="W852" s="103">
        <f t="shared" si="40"/>
        <v>0</v>
      </c>
      <c r="X852" s="36" t="str">
        <f t="shared" si="41"/>
        <v>OK</v>
      </c>
    </row>
    <row r="853" spans="1:24" ht="18" customHeight="1">
      <c r="A853" s="6"/>
      <c r="B853" s="102">
        <f>SUMIF(Atividade_Pessoal_Auxílio!$A:$A,'Programa de Metas 2021-2024'!$A853,Atividade_Pessoal_Auxílio!$G:$G)+SUMIF(Projeto!$A:$A,'Programa de Metas 2021-2024'!$A853,Projeto!$G:$G)</f>
        <v>0</v>
      </c>
      <c r="C853" s="106"/>
      <c r="D853" s="106"/>
      <c r="E853" s="106"/>
      <c r="F853" s="106"/>
      <c r="G853" s="106"/>
      <c r="H853" s="106"/>
      <c r="I853" s="106"/>
      <c r="J853" s="106"/>
      <c r="K853" s="106"/>
      <c r="L853" s="106"/>
      <c r="M853" s="106"/>
      <c r="N853" s="106"/>
      <c r="O853" s="106"/>
      <c r="P853" s="106"/>
      <c r="Q853" s="106"/>
      <c r="R853" s="107"/>
      <c r="S853" s="107"/>
      <c r="T853" s="106"/>
      <c r="U853" s="106"/>
      <c r="V853" s="108">
        <f t="shared" si="39"/>
        <v>0</v>
      </c>
      <c r="W853" s="103">
        <f t="shared" si="40"/>
        <v>0</v>
      </c>
      <c r="X853" s="36" t="str">
        <f t="shared" si="41"/>
        <v>OK</v>
      </c>
    </row>
    <row r="854" spans="1:24" ht="18" customHeight="1">
      <c r="A854" s="6"/>
      <c r="B854" s="102">
        <f>SUMIF(Atividade_Pessoal_Auxílio!$A:$A,'Programa de Metas 2021-2024'!$A854,Atividade_Pessoal_Auxílio!$G:$G)+SUMIF(Projeto!$A:$A,'Programa de Metas 2021-2024'!$A854,Projeto!$G:$G)</f>
        <v>0</v>
      </c>
      <c r="C854" s="106"/>
      <c r="D854" s="106"/>
      <c r="E854" s="106"/>
      <c r="F854" s="106"/>
      <c r="G854" s="106"/>
      <c r="H854" s="106"/>
      <c r="I854" s="106"/>
      <c r="J854" s="106"/>
      <c r="K854" s="106"/>
      <c r="L854" s="106"/>
      <c r="M854" s="106"/>
      <c r="N854" s="106"/>
      <c r="O854" s="106"/>
      <c r="P854" s="106"/>
      <c r="Q854" s="106"/>
      <c r="R854" s="107"/>
      <c r="S854" s="107"/>
      <c r="T854" s="106"/>
      <c r="U854" s="106"/>
      <c r="V854" s="108">
        <f t="shared" si="39"/>
        <v>0</v>
      </c>
      <c r="W854" s="103">
        <f t="shared" si="40"/>
        <v>0</v>
      </c>
      <c r="X854" s="36" t="str">
        <f t="shared" si="41"/>
        <v>OK</v>
      </c>
    </row>
    <row r="855" spans="1:24" ht="18" customHeight="1">
      <c r="A855" s="6"/>
      <c r="B855" s="102">
        <f>SUMIF(Atividade_Pessoal_Auxílio!$A:$A,'Programa de Metas 2021-2024'!$A855,Atividade_Pessoal_Auxílio!$G:$G)+SUMIF(Projeto!$A:$A,'Programa de Metas 2021-2024'!$A855,Projeto!$G:$G)</f>
        <v>0</v>
      </c>
      <c r="C855" s="106"/>
      <c r="D855" s="106"/>
      <c r="E855" s="106"/>
      <c r="F855" s="106"/>
      <c r="G855" s="106"/>
      <c r="H855" s="106"/>
      <c r="I855" s="106"/>
      <c r="J855" s="106"/>
      <c r="K855" s="106"/>
      <c r="L855" s="106"/>
      <c r="M855" s="106"/>
      <c r="N855" s="106"/>
      <c r="O855" s="106"/>
      <c r="P855" s="106"/>
      <c r="Q855" s="106"/>
      <c r="R855" s="107"/>
      <c r="S855" s="107"/>
      <c r="T855" s="106"/>
      <c r="U855" s="106"/>
      <c r="V855" s="108">
        <f t="shared" si="39"/>
        <v>0</v>
      </c>
      <c r="W855" s="103">
        <f t="shared" si="40"/>
        <v>0</v>
      </c>
      <c r="X855" s="36" t="str">
        <f t="shared" si="41"/>
        <v>OK</v>
      </c>
    </row>
    <row r="856" spans="1:24" ht="18" customHeight="1">
      <c r="A856" s="6"/>
      <c r="B856" s="102">
        <f>SUMIF(Atividade_Pessoal_Auxílio!$A:$A,'Programa de Metas 2021-2024'!$A856,Atividade_Pessoal_Auxílio!$G:$G)+SUMIF(Projeto!$A:$A,'Programa de Metas 2021-2024'!$A856,Projeto!$G:$G)</f>
        <v>0</v>
      </c>
      <c r="C856" s="106"/>
      <c r="D856" s="106"/>
      <c r="E856" s="106"/>
      <c r="F856" s="106"/>
      <c r="G856" s="106"/>
      <c r="H856" s="106"/>
      <c r="I856" s="106"/>
      <c r="J856" s="106"/>
      <c r="K856" s="106"/>
      <c r="L856" s="106"/>
      <c r="M856" s="106"/>
      <c r="N856" s="106"/>
      <c r="O856" s="106"/>
      <c r="P856" s="106"/>
      <c r="Q856" s="106"/>
      <c r="R856" s="107"/>
      <c r="S856" s="107"/>
      <c r="T856" s="106"/>
      <c r="U856" s="106"/>
      <c r="V856" s="108">
        <f t="shared" si="39"/>
        <v>0</v>
      </c>
      <c r="W856" s="103">
        <f t="shared" si="40"/>
        <v>0</v>
      </c>
      <c r="X856" s="36" t="str">
        <f t="shared" si="41"/>
        <v>OK</v>
      </c>
    </row>
    <row r="857" spans="1:24" ht="18" customHeight="1">
      <c r="A857" s="6"/>
      <c r="B857" s="102">
        <f>SUMIF(Atividade_Pessoal_Auxílio!$A:$A,'Programa de Metas 2021-2024'!$A857,Atividade_Pessoal_Auxílio!$G:$G)+SUMIF(Projeto!$A:$A,'Programa de Metas 2021-2024'!$A857,Projeto!$G:$G)</f>
        <v>0</v>
      </c>
      <c r="C857" s="106"/>
      <c r="D857" s="106"/>
      <c r="E857" s="106"/>
      <c r="F857" s="106"/>
      <c r="G857" s="106"/>
      <c r="H857" s="106"/>
      <c r="I857" s="106"/>
      <c r="J857" s="106"/>
      <c r="K857" s="106"/>
      <c r="L857" s="106"/>
      <c r="M857" s="106"/>
      <c r="N857" s="106"/>
      <c r="O857" s="106"/>
      <c r="P857" s="106"/>
      <c r="Q857" s="106"/>
      <c r="R857" s="107"/>
      <c r="S857" s="107"/>
      <c r="T857" s="106"/>
      <c r="U857" s="106"/>
      <c r="V857" s="108">
        <f t="shared" si="39"/>
        <v>0</v>
      </c>
      <c r="W857" s="103">
        <f t="shared" si="40"/>
        <v>0</v>
      </c>
      <c r="X857" s="36" t="str">
        <f t="shared" si="41"/>
        <v>OK</v>
      </c>
    </row>
    <row r="858" spans="1:24" ht="18" customHeight="1">
      <c r="A858" s="6"/>
      <c r="B858" s="102">
        <f>SUMIF(Atividade_Pessoal_Auxílio!$A:$A,'Programa de Metas 2021-2024'!$A858,Atividade_Pessoal_Auxílio!$G:$G)+SUMIF(Projeto!$A:$A,'Programa de Metas 2021-2024'!$A858,Projeto!$G:$G)</f>
        <v>0</v>
      </c>
      <c r="C858" s="106"/>
      <c r="D858" s="106"/>
      <c r="E858" s="106"/>
      <c r="F858" s="106"/>
      <c r="G858" s="106"/>
      <c r="H858" s="106"/>
      <c r="I858" s="106"/>
      <c r="J858" s="106"/>
      <c r="K858" s="106"/>
      <c r="L858" s="106"/>
      <c r="M858" s="106"/>
      <c r="N858" s="106"/>
      <c r="O858" s="106"/>
      <c r="P858" s="106"/>
      <c r="Q858" s="106"/>
      <c r="R858" s="107"/>
      <c r="S858" s="107"/>
      <c r="T858" s="106"/>
      <c r="U858" s="106"/>
      <c r="V858" s="108">
        <f t="shared" si="39"/>
        <v>0</v>
      </c>
      <c r="W858" s="103">
        <f t="shared" si="40"/>
        <v>0</v>
      </c>
      <c r="X858" s="36" t="str">
        <f t="shared" si="41"/>
        <v>OK</v>
      </c>
    </row>
    <row r="859" spans="1:24" ht="18" customHeight="1">
      <c r="A859" s="6"/>
      <c r="B859" s="102">
        <f>SUMIF(Atividade_Pessoal_Auxílio!$A:$A,'Programa de Metas 2021-2024'!$A859,Atividade_Pessoal_Auxílio!$G:$G)+SUMIF(Projeto!$A:$A,'Programa de Metas 2021-2024'!$A859,Projeto!$G:$G)</f>
        <v>0</v>
      </c>
      <c r="C859" s="106"/>
      <c r="D859" s="106"/>
      <c r="E859" s="106"/>
      <c r="F859" s="106"/>
      <c r="G859" s="106"/>
      <c r="H859" s="106"/>
      <c r="I859" s="106"/>
      <c r="J859" s="106"/>
      <c r="K859" s="106"/>
      <c r="L859" s="106"/>
      <c r="M859" s="106"/>
      <c r="N859" s="106"/>
      <c r="O859" s="106"/>
      <c r="P859" s="106"/>
      <c r="Q859" s="106"/>
      <c r="R859" s="107"/>
      <c r="S859" s="107"/>
      <c r="T859" s="106"/>
      <c r="U859" s="106"/>
      <c r="V859" s="108">
        <f t="shared" si="39"/>
        <v>0</v>
      </c>
      <c r="W859" s="103">
        <f t="shared" si="40"/>
        <v>0</v>
      </c>
      <c r="X859" s="36" t="str">
        <f t="shared" si="41"/>
        <v>OK</v>
      </c>
    </row>
    <row r="860" spans="1:24" ht="18" customHeight="1">
      <c r="A860" s="6"/>
      <c r="B860" s="102">
        <f>SUMIF(Atividade_Pessoal_Auxílio!$A:$A,'Programa de Metas 2021-2024'!$A860,Atividade_Pessoal_Auxílio!$G:$G)+SUMIF(Projeto!$A:$A,'Programa de Metas 2021-2024'!$A860,Projeto!$G:$G)</f>
        <v>0</v>
      </c>
      <c r="C860" s="106"/>
      <c r="D860" s="106"/>
      <c r="E860" s="106"/>
      <c r="F860" s="106"/>
      <c r="G860" s="106"/>
      <c r="H860" s="106"/>
      <c r="I860" s="106"/>
      <c r="J860" s="106"/>
      <c r="K860" s="106"/>
      <c r="L860" s="106"/>
      <c r="M860" s="106"/>
      <c r="N860" s="106"/>
      <c r="O860" s="106"/>
      <c r="P860" s="106"/>
      <c r="Q860" s="106"/>
      <c r="R860" s="107"/>
      <c r="S860" s="107"/>
      <c r="T860" s="106"/>
      <c r="U860" s="106"/>
      <c r="V860" s="108">
        <f t="shared" si="39"/>
        <v>0</v>
      </c>
      <c r="W860" s="103">
        <f t="shared" si="40"/>
        <v>0</v>
      </c>
      <c r="X860" s="36" t="str">
        <f t="shared" si="41"/>
        <v>OK</v>
      </c>
    </row>
    <row r="861" spans="1:24" ht="18" customHeight="1">
      <c r="A861" s="6"/>
      <c r="B861" s="102">
        <f>SUMIF(Atividade_Pessoal_Auxílio!$A:$A,'Programa de Metas 2021-2024'!$A861,Atividade_Pessoal_Auxílio!$G:$G)+SUMIF(Projeto!$A:$A,'Programa de Metas 2021-2024'!$A861,Projeto!$G:$G)</f>
        <v>0</v>
      </c>
      <c r="C861" s="106"/>
      <c r="D861" s="106"/>
      <c r="E861" s="106"/>
      <c r="F861" s="106"/>
      <c r="G861" s="106"/>
      <c r="H861" s="106"/>
      <c r="I861" s="106"/>
      <c r="J861" s="106"/>
      <c r="K861" s="106"/>
      <c r="L861" s="106"/>
      <c r="M861" s="106"/>
      <c r="N861" s="106"/>
      <c r="O861" s="106"/>
      <c r="P861" s="106"/>
      <c r="Q861" s="106"/>
      <c r="R861" s="107"/>
      <c r="S861" s="107"/>
      <c r="T861" s="106"/>
      <c r="U861" s="106"/>
      <c r="V861" s="108">
        <f t="shared" si="39"/>
        <v>0</v>
      </c>
      <c r="W861" s="103">
        <f t="shared" si="40"/>
        <v>0</v>
      </c>
      <c r="X861" s="36" t="str">
        <f t="shared" si="41"/>
        <v>OK</v>
      </c>
    </row>
    <row r="862" spans="1:24" ht="18" customHeight="1">
      <c r="A862" s="6"/>
      <c r="B862" s="102">
        <f>SUMIF(Atividade_Pessoal_Auxílio!$A:$A,'Programa de Metas 2021-2024'!$A862,Atividade_Pessoal_Auxílio!$G:$G)+SUMIF(Projeto!$A:$A,'Programa de Metas 2021-2024'!$A862,Projeto!$G:$G)</f>
        <v>0</v>
      </c>
      <c r="C862" s="106"/>
      <c r="D862" s="106"/>
      <c r="E862" s="106"/>
      <c r="F862" s="106"/>
      <c r="G862" s="106"/>
      <c r="H862" s="106"/>
      <c r="I862" s="106"/>
      <c r="J862" s="106"/>
      <c r="K862" s="106"/>
      <c r="L862" s="106"/>
      <c r="M862" s="106"/>
      <c r="N862" s="106"/>
      <c r="O862" s="106"/>
      <c r="P862" s="106"/>
      <c r="Q862" s="106"/>
      <c r="R862" s="107"/>
      <c r="S862" s="107"/>
      <c r="T862" s="106"/>
      <c r="U862" s="106"/>
      <c r="V862" s="108">
        <f t="shared" si="39"/>
        <v>0</v>
      </c>
      <c r="W862" s="103">
        <f t="shared" si="40"/>
        <v>0</v>
      </c>
      <c r="X862" s="36" t="str">
        <f t="shared" si="41"/>
        <v>OK</v>
      </c>
    </row>
    <row r="863" spans="1:24" ht="18" customHeight="1">
      <c r="A863" s="6"/>
      <c r="B863" s="102">
        <f>SUMIF(Atividade_Pessoal_Auxílio!$A:$A,'Programa de Metas 2021-2024'!$A863,Atividade_Pessoal_Auxílio!$G:$G)+SUMIF(Projeto!$A:$A,'Programa de Metas 2021-2024'!$A863,Projeto!$G:$G)</f>
        <v>0</v>
      </c>
      <c r="C863" s="106"/>
      <c r="D863" s="106"/>
      <c r="E863" s="106"/>
      <c r="F863" s="106"/>
      <c r="G863" s="106"/>
      <c r="H863" s="106"/>
      <c r="I863" s="106"/>
      <c r="J863" s="106"/>
      <c r="K863" s="106"/>
      <c r="L863" s="106"/>
      <c r="M863" s="106"/>
      <c r="N863" s="106"/>
      <c r="O863" s="106"/>
      <c r="P863" s="106"/>
      <c r="Q863" s="106"/>
      <c r="R863" s="107"/>
      <c r="S863" s="107"/>
      <c r="T863" s="106"/>
      <c r="U863" s="106"/>
      <c r="V863" s="108">
        <f t="shared" si="39"/>
        <v>0</v>
      </c>
      <c r="W863" s="103">
        <f t="shared" si="40"/>
        <v>0</v>
      </c>
      <c r="X863" s="36" t="str">
        <f t="shared" si="41"/>
        <v>OK</v>
      </c>
    </row>
    <row r="864" spans="1:24" ht="18" customHeight="1">
      <c r="A864" s="6"/>
      <c r="B864" s="102">
        <f>SUMIF(Atividade_Pessoal_Auxílio!$A:$A,'Programa de Metas 2021-2024'!$A864,Atividade_Pessoal_Auxílio!$G:$G)+SUMIF(Projeto!$A:$A,'Programa de Metas 2021-2024'!$A864,Projeto!$G:$G)</f>
        <v>0</v>
      </c>
      <c r="C864" s="106"/>
      <c r="D864" s="106"/>
      <c r="E864" s="106"/>
      <c r="F864" s="106"/>
      <c r="G864" s="106"/>
      <c r="H864" s="106"/>
      <c r="I864" s="106"/>
      <c r="J864" s="106"/>
      <c r="K864" s="106"/>
      <c r="L864" s="106"/>
      <c r="M864" s="106"/>
      <c r="N864" s="106"/>
      <c r="O864" s="106"/>
      <c r="P864" s="106"/>
      <c r="Q864" s="106"/>
      <c r="R864" s="107"/>
      <c r="S864" s="107"/>
      <c r="T864" s="106"/>
      <c r="U864" s="106"/>
      <c r="V864" s="108">
        <f t="shared" si="39"/>
        <v>0</v>
      </c>
      <c r="W864" s="103">
        <f t="shared" si="40"/>
        <v>0</v>
      </c>
      <c r="X864" s="36" t="str">
        <f t="shared" si="41"/>
        <v>OK</v>
      </c>
    </row>
    <row r="865" spans="1:24" ht="18" customHeight="1">
      <c r="A865" s="6"/>
      <c r="B865" s="102">
        <f>SUMIF(Atividade_Pessoal_Auxílio!$A:$A,'Programa de Metas 2021-2024'!$A865,Atividade_Pessoal_Auxílio!$G:$G)+SUMIF(Projeto!$A:$A,'Programa de Metas 2021-2024'!$A865,Projeto!$G:$G)</f>
        <v>0</v>
      </c>
      <c r="C865" s="106"/>
      <c r="D865" s="106"/>
      <c r="E865" s="106"/>
      <c r="F865" s="106"/>
      <c r="G865" s="106"/>
      <c r="H865" s="106"/>
      <c r="I865" s="106"/>
      <c r="J865" s="106"/>
      <c r="K865" s="106"/>
      <c r="L865" s="106"/>
      <c r="M865" s="106"/>
      <c r="N865" s="106"/>
      <c r="O865" s="106"/>
      <c r="P865" s="106"/>
      <c r="Q865" s="106"/>
      <c r="R865" s="107"/>
      <c r="S865" s="107"/>
      <c r="T865" s="106"/>
      <c r="U865" s="106"/>
      <c r="V865" s="108">
        <f t="shared" si="39"/>
        <v>0</v>
      </c>
      <c r="W865" s="103">
        <f t="shared" si="40"/>
        <v>0</v>
      </c>
      <c r="X865" s="36" t="str">
        <f t="shared" si="41"/>
        <v>OK</v>
      </c>
    </row>
    <row r="866" spans="1:24" ht="18" customHeight="1">
      <c r="A866" s="6"/>
      <c r="B866" s="102">
        <f>SUMIF(Atividade_Pessoal_Auxílio!$A:$A,'Programa de Metas 2021-2024'!$A866,Atividade_Pessoal_Auxílio!$G:$G)+SUMIF(Projeto!$A:$A,'Programa de Metas 2021-2024'!$A866,Projeto!$G:$G)</f>
        <v>0</v>
      </c>
      <c r="C866" s="106"/>
      <c r="D866" s="106"/>
      <c r="E866" s="106"/>
      <c r="F866" s="106"/>
      <c r="G866" s="106"/>
      <c r="H866" s="106"/>
      <c r="I866" s="106"/>
      <c r="J866" s="106"/>
      <c r="K866" s="106"/>
      <c r="L866" s="106"/>
      <c r="M866" s="106"/>
      <c r="N866" s="106"/>
      <c r="O866" s="106"/>
      <c r="P866" s="106"/>
      <c r="Q866" s="106"/>
      <c r="R866" s="107"/>
      <c r="S866" s="107"/>
      <c r="T866" s="106"/>
      <c r="U866" s="106"/>
      <c r="V866" s="108">
        <f t="shared" si="39"/>
        <v>0</v>
      </c>
      <c r="W866" s="103">
        <f t="shared" si="40"/>
        <v>0</v>
      </c>
      <c r="X866" s="36" t="str">
        <f t="shared" si="41"/>
        <v>OK</v>
      </c>
    </row>
    <row r="867" spans="1:24" ht="18" customHeight="1">
      <c r="A867" s="6"/>
      <c r="B867" s="102">
        <f>SUMIF(Atividade_Pessoal_Auxílio!$A:$A,'Programa de Metas 2021-2024'!$A867,Atividade_Pessoal_Auxílio!$G:$G)+SUMIF(Projeto!$A:$A,'Programa de Metas 2021-2024'!$A867,Projeto!$G:$G)</f>
        <v>0</v>
      </c>
      <c r="C867" s="106"/>
      <c r="D867" s="106"/>
      <c r="E867" s="106"/>
      <c r="F867" s="106"/>
      <c r="G867" s="106"/>
      <c r="H867" s="106"/>
      <c r="I867" s="106"/>
      <c r="J867" s="106"/>
      <c r="K867" s="106"/>
      <c r="L867" s="106"/>
      <c r="M867" s="106"/>
      <c r="N867" s="106"/>
      <c r="O867" s="106"/>
      <c r="P867" s="106"/>
      <c r="Q867" s="106"/>
      <c r="R867" s="107"/>
      <c r="S867" s="107"/>
      <c r="T867" s="106"/>
      <c r="U867" s="106"/>
      <c r="V867" s="108">
        <f t="shared" si="39"/>
        <v>0</v>
      </c>
      <c r="W867" s="103">
        <f t="shared" si="40"/>
        <v>0</v>
      </c>
      <c r="X867" s="36" t="str">
        <f t="shared" si="41"/>
        <v>OK</v>
      </c>
    </row>
    <row r="868" spans="1:24" ht="18" customHeight="1">
      <c r="A868" s="6"/>
      <c r="B868" s="102">
        <f>SUMIF(Atividade_Pessoal_Auxílio!$A:$A,'Programa de Metas 2021-2024'!$A868,Atividade_Pessoal_Auxílio!$G:$G)+SUMIF(Projeto!$A:$A,'Programa de Metas 2021-2024'!$A868,Projeto!$G:$G)</f>
        <v>0</v>
      </c>
      <c r="C868" s="106"/>
      <c r="D868" s="106"/>
      <c r="E868" s="106"/>
      <c r="F868" s="106"/>
      <c r="G868" s="106"/>
      <c r="H868" s="106"/>
      <c r="I868" s="106"/>
      <c r="J868" s="106"/>
      <c r="K868" s="106"/>
      <c r="L868" s="106"/>
      <c r="M868" s="106"/>
      <c r="N868" s="106"/>
      <c r="O868" s="106"/>
      <c r="P868" s="106"/>
      <c r="Q868" s="106"/>
      <c r="R868" s="107"/>
      <c r="S868" s="107"/>
      <c r="T868" s="106"/>
      <c r="U868" s="106"/>
      <c r="V868" s="108">
        <f t="shared" si="39"/>
        <v>0</v>
      </c>
      <c r="W868" s="103">
        <f t="shared" si="40"/>
        <v>0</v>
      </c>
      <c r="X868" s="36" t="str">
        <f t="shared" si="41"/>
        <v>OK</v>
      </c>
    </row>
    <row r="869" spans="1:24" ht="18" customHeight="1">
      <c r="A869" s="6"/>
      <c r="B869" s="102">
        <f>SUMIF(Atividade_Pessoal_Auxílio!$A:$A,'Programa de Metas 2021-2024'!$A869,Atividade_Pessoal_Auxílio!$G:$G)+SUMIF(Projeto!$A:$A,'Programa de Metas 2021-2024'!$A869,Projeto!$G:$G)</f>
        <v>0</v>
      </c>
      <c r="C869" s="106"/>
      <c r="D869" s="106"/>
      <c r="E869" s="106"/>
      <c r="F869" s="106"/>
      <c r="G869" s="106"/>
      <c r="H869" s="106"/>
      <c r="I869" s="106"/>
      <c r="J869" s="106"/>
      <c r="K869" s="106"/>
      <c r="L869" s="106"/>
      <c r="M869" s="106"/>
      <c r="N869" s="106"/>
      <c r="O869" s="106"/>
      <c r="P869" s="106"/>
      <c r="Q869" s="106"/>
      <c r="R869" s="107"/>
      <c r="S869" s="107"/>
      <c r="T869" s="106"/>
      <c r="U869" s="106"/>
      <c r="V869" s="108">
        <f t="shared" si="39"/>
        <v>0</v>
      </c>
      <c r="W869" s="103">
        <f t="shared" si="40"/>
        <v>0</v>
      </c>
      <c r="X869" s="36" t="str">
        <f t="shared" si="41"/>
        <v>OK</v>
      </c>
    </row>
    <row r="870" spans="1:24" ht="18" customHeight="1">
      <c r="A870" s="6"/>
      <c r="B870" s="102">
        <f>SUMIF(Atividade_Pessoal_Auxílio!$A:$A,'Programa de Metas 2021-2024'!$A870,Atividade_Pessoal_Auxílio!$G:$G)+SUMIF(Projeto!$A:$A,'Programa de Metas 2021-2024'!$A870,Projeto!$G:$G)</f>
        <v>0</v>
      </c>
      <c r="C870" s="106"/>
      <c r="D870" s="106"/>
      <c r="E870" s="106"/>
      <c r="F870" s="106"/>
      <c r="G870" s="106"/>
      <c r="H870" s="106"/>
      <c r="I870" s="106"/>
      <c r="J870" s="106"/>
      <c r="K870" s="106"/>
      <c r="L870" s="106"/>
      <c r="M870" s="106"/>
      <c r="N870" s="106"/>
      <c r="O870" s="106"/>
      <c r="P870" s="106"/>
      <c r="Q870" s="106"/>
      <c r="R870" s="107"/>
      <c r="S870" s="107"/>
      <c r="T870" s="106"/>
      <c r="U870" s="106"/>
      <c r="V870" s="108">
        <f t="shared" si="39"/>
        <v>0</v>
      </c>
      <c r="W870" s="103">
        <f t="shared" si="40"/>
        <v>0</v>
      </c>
      <c r="X870" s="36" t="str">
        <f t="shared" si="41"/>
        <v>OK</v>
      </c>
    </row>
    <row r="871" spans="1:24" ht="18" customHeight="1">
      <c r="A871" s="6"/>
      <c r="B871" s="102">
        <f>SUMIF(Atividade_Pessoal_Auxílio!$A:$A,'Programa de Metas 2021-2024'!$A871,Atividade_Pessoal_Auxílio!$G:$G)+SUMIF(Projeto!$A:$A,'Programa de Metas 2021-2024'!$A871,Projeto!$G:$G)</f>
        <v>0</v>
      </c>
      <c r="C871" s="106"/>
      <c r="D871" s="106"/>
      <c r="E871" s="106"/>
      <c r="F871" s="106"/>
      <c r="G871" s="106"/>
      <c r="H871" s="106"/>
      <c r="I871" s="106"/>
      <c r="J871" s="106"/>
      <c r="K871" s="106"/>
      <c r="L871" s="106"/>
      <c r="M871" s="106"/>
      <c r="N871" s="106"/>
      <c r="O871" s="106"/>
      <c r="P871" s="106"/>
      <c r="Q871" s="106"/>
      <c r="R871" s="107"/>
      <c r="S871" s="107"/>
      <c r="T871" s="106"/>
      <c r="U871" s="106"/>
      <c r="V871" s="108">
        <f t="shared" si="39"/>
        <v>0</v>
      </c>
      <c r="W871" s="103">
        <f t="shared" si="40"/>
        <v>0</v>
      </c>
      <c r="X871" s="36" t="str">
        <f t="shared" si="41"/>
        <v>OK</v>
      </c>
    </row>
    <row r="872" spans="1:24" ht="18" customHeight="1">
      <c r="A872" s="6"/>
      <c r="B872" s="102">
        <f>SUMIF(Atividade_Pessoal_Auxílio!$A:$A,'Programa de Metas 2021-2024'!$A872,Atividade_Pessoal_Auxílio!$G:$G)+SUMIF(Projeto!$A:$A,'Programa de Metas 2021-2024'!$A872,Projeto!$G:$G)</f>
        <v>0</v>
      </c>
      <c r="C872" s="106"/>
      <c r="D872" s="106"/>
      <c r="E872" s="106"/>
      <c r="F872" s="106"/>
      <c r="G872" s="106"/>
      <c r="H872" s="106"/>
      <c r="I872" s="106"/>
      <c r="J872" s="106"/>
      <c r="K872" s="106"/>
      <c r="L872" s="106"/>
      <c r="M872" s="106"/>
      <c r="N872" s="106"/>
      <c r="O872" s="106"/>
      <c r="P872" s="106"/>
      <c r="Q872" s="106"/>
      <c r="R872" s="107"/>
      <c r="S872" s="107"/>
      <c r="T872" s="106"/>
      <c r="U872" s="106"/>
      <c r="V872" s="108">
        <f t="shared" si="39"/>
        <v>0</v>
      </c>
      <c r="W872" s="103">
        <f t="shared" si="40"/>
        <v>0</v>
      </c>
      <c r="X872" s="36" t="str">
        <f t="shared" si="41"/>
        <v>OK</v>
      </c>
    </row>
    <row r="873" spans="1:24" ht="18" customHeight="1">
      <c r="A873" s="6"/>
      <c r="B873" s="102">
        <f>SUMIF(Atividade_Pessoal_Auxílio!$A:$A,'Programa de Metas 2021-2024'!$A873,Atividade_Pessoal_Auxílio!$G:$G)+SUMIF(Projeto!$A:$A,'Programa de Metas 2021-2024'!$A873,Projeto!$G:$G)</f>
        <v>0</v>
      </c>
      <c r="C873" s="106"/>
      <c r="D873" s="106"/>
      <c r="E873" s="106"/>
      <c r="F873" s="106"/>
      <c r="G873" s="106"/>
      <c r="H873" s="106"/>
      <c r="I873" s="106"/>
      <c r="J873" s="106"/>
      <c r="K873" s="106"/>
      <c r="L873" s="106"/>
      <c r="M873" s="106"/>
      <c r="N873" s="106"/>
      <c r="O873" s="106"/>
      <c r="P873" s="106"/>
      <c r="Q873" s="106"/>
      <c r="R873" s="107"/>
      <c r="S873" s="107"/>
      <c r="T873" s="106"/>
      <c r="U873" s="106"/>
      <c r="V873" s="108">
        <f t="shared" si="39"/>
        <v>0</v>
      </c>
      <c r="W873" s="103">
        <f t="shared" si="40"/>
        <v>0</v>
      </c>
      <c r="X873" s="36" t="str">
        <f t="shared" si="41"/>
        <v>OK</v>
      </c>
    </row>
    <row r="874" spans="1:24" ht="18" customHeight="1">
      <c r="A874" s="6"/>
      <c r="B874" s="102">
        <f>SUMIF(Atividade_Pessoal_Auxílio!$A:$A,'Programa de Metas 2021-2024'!$A874,Atividade_Pessoal_Auxílio!$G:$G)+SUMIF(Projeto!$A:$A,'Programa de Metas 2021-2024'!$A874,Projeto!$G:$G)</f>
        <v>0</v>
      </c>
      <c r="C874" s="106"/>
      <c r="D874" s="106"/>
      <c r="E874" s="106"/>
      <c r="F874" s="106"/>
      <c r="G874" s="106"/>
      <c r="H874" s="106"/>
      <c r="I874" s="106"/>
      <c r="J874" s="106"/>
      <c r="K874" s="106"/>
      <c r="L874" s="106"/>
      <c r="M874" s="106"/>
      <c r="N874" s="106"/>
      <c r="O874" s="106"/>
      <c r="P874" s="106"/>
      <c r="Q874" s="106"/>
      <c r="R874" s="107"/>
      <c r="S874" s="107"/>
      <c r="T874" s="106"/>
      <c r="U874" s="106"/>
      <c r="V874" s="108">
        <f t="shared" si="39"/>
        <v>0</v>
      </c>
      <c r="W874" s="103">
        <f t="shared" si="40"/>
        <v>0</v>
      </c>
      <c r="X874" s="36" t="str">
        <f t="shared" si="41"/>
        <v>OK</v>
      </c>
    </row>
    <row r="875" spans="1:24" ht="18" customHeight="1">
      <c r="A875" s="6"/>
      <c r="B875" s="102">
        <f>SUMIF(Atividade_Pessoal_Auxílio!$A:$A,'Programa de Metas 2021-2024'!$A875,Atividade_Pessoal_Auxílio!$G:$G)+SUMIF(Projeto!$A:$A,'Programa de Metas 2021-2024'!$A875,Projeto!$G:$G)</f>
        <v>0</v>
      </c>
      <c r="C875" s="106"/>
      <c r="D875" s="106"/>
      <c r="E875" s="106"/>
      <c r="F875" s="106"/>
      <c r="G875" s="106"/>
      <c r="H875" s="106"/>
      <c r="I875" s="106"/>
      <c r="J875" s="106"/>
      <c r="K875" s="106"/>
      <c r="L875" s="106"/>
      <c r="M875" s="106"/>
      <c r="N875" s="106"/>
      <c r="O875" s="106"/>
      <c r="P875" s="106"/>
      <c r="Q875" s="106"/>
      <c r="R875" s="107"/>
      <c r="S875" s="107"/>
      <c r="T875" s="106"/>
      <c r="U875" s="106"/>
      <c r="V875" s="108">
        <f t="shared" si="39"/>
        <v>0</v>
      </c>
      <c r="W875" s="103">
        <f t="shared" si="40"/>
        <v>0</v>
      </c>
      <c r="X875" s="36" t="str">
        <f t="shared" si="41"/>
        <v>OK</v>
      </c>
    </row>
    <row r="876" spans="1:24" ht="18" customHeight="1">
      <c r="A876" s="6"/>
      <c r="B876" s="102">
        <f>SUMIF(Atividade_Pessoal_Auxílio!$A:$A,'Programa de Metas 2021-2024'!$A876,Atividade_Pessoal_Auxílio!$G:$G)+SUMIF(Projeto!$A:$A,'Programa de Metas 2021-2024'!$A876,Projeto!$G:$G)</f>
        <v>0</v>
      </c>
      <c r="C876" s="106"/>
      <c r="D876" s="106"/>
      <c r="E876" s="106"/>
      <c r="F876" s="106"/>
      <c r="G876" s="106"/>
      <c r="H876" s="106"/>
      <c r="I876" s="106"/>
      <c r="J876" s="106"/>
      <c r="K876" s="106"/>
      <c r="L876" s="106"/>
      <c r="M876" s="106"/>
      <c r="N876" s="106"/>
      <c r="O876" s="106"/>
      <c r="P876" s="106"/>
      <c r="Q876" s="106"/>
      <c r="R876" s="107"/>
      <c r="S876" s="107"/>
      <c r="T876" s="106"/>
      <c r="U876" s="106"/>
      <c r="V876" s="108">
        <f t="shared" si="39"/>
        <v>0</v>
      </c>
      <c r="W876" s="103">
        <f t="shared" si="40"/>
        <v>0</v>
      </c>
      <c r="X876" s="36" t="str">
        <f t="shared" si="41"/>
        <v>OK</v>
      </c>
    </row>
    <row r="877" spans="1:24" ht="18" customHeight="1">
      <c r="A877" s="6"/>
      <c r="B877" s="102">
        <f>SUMIF(Atividade_Pessoal_Auxílio!$A:$A,'Programa de Metas 2021-2024'!$A877,Atividade_Pessoal_Auxílio!$G:$G)+SUMIF(Projeto!$A:$A,'Programa de Metas 2021-2024'!$A877,Projeto!$G:$G)</f>
        <v>0</v>
      </c>
      <c r="C877" s="106"/>
      <c r="D877" s="106"/>
      <c r="E877" s="106"/>
      <c r="F877" s="106"/>
      <c r="G877" s="106"/>
      <c r="H877" s="106"/>
      <c r="I877" s="106"/>
      <c r="J877" s="106"/>
      <c r="K877" s="106"/>
      <c r="L877" s="106"/>
      <c r="M877" s="106"/>
      <c r="N877" s="106"/>
      <c r="O877" s="106"/>
      <c r="P877" s="106"/>
      <c r="Q877" s="106"/>
      <c r="R877" s="107"/>
      <c r="S877" s="107"/>
      <c r="T877" s="106"/>
      <c r="U877" s="106"/>
      <c r="V877" s="108">
        <f t="shared" si="39"/>
        <v>0</v>
      </c>
      <c r="W877" s="103">
        <f t="shared" si="40"/>
        <v>0</v>
      </c>
      <c r="X877" s="36" t="str">
        <f t="shared" si="41"/>
        <v>OK</v>
      </c>
    </row>
    <row r="878" spans="1:24" ht="18" customHeight="1">
      <c r="A878" s="6"/>
      <c r="B878" s="102">
        <f>SUMIF(Atividade_Pessoal_Auxílio!$A:$A,'Programa de Metas 2021-2024'!$A878,Atividade_Pessoal_Auxílio!$G:$G)+SUMIF(Projeto!$A:$A,'Programa de Metas 2021-2024'!$A878,Projeto!$G:$G)</f>
        <v>0</v>
      </c>
      <c r="C878" s="106"/>
      <c r="D878" s="106"/>
      <c r="E878" s="106"/>
      <c r="F878" s="106"/>
      <c r="G878" s="106"/>
      <c r="H878" s="106"/>
      <c r="I878" s="106"/>
      <c r="J878" s="106"/>
      <c r="K878" s="106"/>
      <c r="L878" s="106"/>
      <c r="M878" s="106"/>
      <c r="N878" s="106"/>
      <c r="O878" s="106"/>
      <c r="P878" s="106"/>
      <c r="Q878" s="106"/>
      <c r="R878" s="107"/>
      <c r="S878" s="107"/>
      <c r="T878" s="106"/>
      <c r="U878" s="106"/>
      <c r="V878" s="108">
        <f t="shared" si="39"/>
        <v>0</v>
      </c>
      <c r="W878" s="103">
        <f t="shared" si="40"/>
        <v>0</v>
      </c>
      <c r="X878" s="36" t="str">
        <f t="shared" si="41"/>
        <v>OK</v>
      </c>
    </row>
    <row r="879" spans="1:24" ht="18" customHeight="1">
      <c r="A879" s="6"/>
      <c r="B879" s="102">
        <f>SUMIF(Atividade_Pessoal_Auxílio!$A:$A,'Programa de Metas 2021-2024'!$A879,Atividade_Pessoal_Auxílio!$G:$G)+SUMIF(Projeto!$A:$A,'Programa de Metas 2021-2024'!$A879,Projeto!$G:$G)</f>
        <v>0</v>
      </c>
      <c r="C879" s="106"/>
      <c r="D879" s="106"/>
      <c r="E879" s="106"/>
      <c r="F879" s="106"/>
      <c r="G879" s="106"/>
      <c r="H879" s="106"/>
      <c r="I879" s="106"/>
      <c r="J879" s="106"/>
      <c r="K879" s="106"/>
      <c r="L879" s="106"/>
      <c r="M879" s="106"/>
      <c r="N879" s="106"/>
      <c r="O879" s="106"/>
      <c r="P879" s="106"/>
      <c r="Q879" s="106"/>
      <c r="R879" s="107"/>
      <c r="S879" s="107"/>
      <c r="T879" s="106"/>
      <c r="U879" s="106"/>
      <c r="V879" s="108">
        <f t="shared" si="39"/>
        <v>0</v>
      </c>
      <c r="W879" s="103">
        <f t="shared" si="40"/>
        <v>0</v>
      </c>
      <c r="X879" s="36" t="str">
        <f t="shared" si="41"/>
        <v>OK</v>
      </c>
    </row>
    <row r="880" spans="1:24" ht="18" customHeight="1">
      <c r="A880" s="6"/>
      <c r="B880" s="102">
        <f>SUMIF(Atividade_Pessoal_Auxílio!$A:$A,'Programa de Metas 2021-2024'!$A880,Atividade_Pessoal_Auxílio!$G:$G)+SUMIF(Projeto!$A:$A,'Programa de Metas 2021-2024'!$A880,Projeto!$G:$G)</f>
        <v>0</v>
      </c>
      <c r="C880" s="106"/>
      <c r="D880" s="106"/>
      <c r="E880" s="106"/>
      <c r="F880" s="106"/>
      <c r="G880" s="106"/>
      <c r="H880" s="106"/>
      <c r="I880" s="106"/>
      <c r="J880" s="106"/>
      <c r="K880" s="106"/>
      <c r="L880" s="106"/>
      <c r="M880" s="106"/>
      <c r="N880" s="106"/>
      <c r="O880" s="106"/>
      <c r="P880" s="106"/>
      <c r="Q880" s="106"/>
      <c r="R880" s="107"/>
      <c r="S880" s="107"/>
      <c r="T880" s="106"/>
      <c r="U880" s="106"/>
      <c r="V880" s="108">
        <f t="shared" si="39"/>
        <v>0</v>
      </c>
      <c r="W880" s="103">
        <f t="shared" si="40"/>
        <v>0</v>
      </c>
      <c r="X880" s="36" t="str">
        <f t="shared" si="41"/>
        <v>OK</v>
      </c>
    </row>
    <row r="881" spans="1:24" ht="18" customHeight="1">
      <c r="A881" s="6"/>
      <c r="B881" s="102">
        <f>SUMIF(Atividade_Pessoal_Auxílio!$A:$A,'Programa de Metas 2021-2024'!$A881,Atividade_Pessoal_Auxílio!$G:$G)+SUMIF(Projeto!$A:$A,'Programa de Metas 2021-2024'!$A881,Projeto!$G:$G)</f>
        <v>0</v>
      </c>
      <c r="C881" s="106"/>
      <c r="D881" s="106"/>
      <c r="E881" s="106"/>
      <c r="F881" s="106"/>
      <c r="G881" s="106"/>
      <c r="H881" s="106"/>
      <c r="I881" s="106"/>
      <c r="J881" s="106"/>
      <c r="K881" s="106"/>
      <c r="L881" s="106"/>
      <c r="M881" s="106"/>
      <c r="N881" s="106"/>
      <c r="O881" s="106"/>
      <c r="P881" s="106"/>
      <c r="Q881" s="106"/>
      <c r="R881" s="107"/>
      <c r="S881" s="107"/>
      <c r="T881" s="106"/>
      <c r="U881" s="106"/>
      <c r="V881" s="108">
        <f t="shared" si="39"/>
        <v>0</v>
      </c>
      <c r="W881" s="103">
        <f t="shared" si="40"/>
        <v>0</v>
      </c>
      <c r="X881" s="36" t="str">
        <f t="shared" si="41"/>
        <v>OK</v>
      </c>
    </row>
    <row r="882" spans="1:24" ht="18" customHeight="1">
      <c r="A882" s="6"/>
      <c r="B882" s="102">
        <f>SUMIF(Atividade_Pessoal_Auxílio!$A:$A,'Programa de Metas 2021-2024'!$A882,Atividade_Pessoal_Auxílio!$G:$G)+SUMIF(Projeto!$A:$A,'Programa de Metas 2021-2024'!$A882,Projeto!$G:$G)</f>
        <v>0</v>
      </c>
      <c r="C882" s="106"/>
      <c r="D882" s="106"/>
      <c r="E882" s="106"/>
      <c r="F882" s="106"/>
      <c r="G882" s="106"/>
      <c r="H882" s="106"/>
      <c r="I882" s="106"/>
      <c r="J882" s="106"/>
      <c r="K882" s="106"/>
      <c r="L882" s="106"/>
      <c r="M882" s="106"/>
      <c r="N882" s="106"/>
      <c r="O882" s="106"/>
      <c r="P882" s="106"/>
      <c r="Q882" s="106"/>
      <c r="R882" s="107"/>
      <c r="S882" s="107"/>
      <c r="T882" s="106"/>
      <c r="U882" s="106"/>
      <c r="V882" s="108">
        <f t="shared" si="39"/>
        <v>0</v>
      </c>
      <c r="W882" s="103">
        <f t="shared" si="40"/>
        <v>0</v>
      </c>
      <c r="X882" s="36" t="str">
        <f t="shared" si="41"/>
        <v>OK</v>
      </c>
    </row>
    <row r="883" spans="1:24" ht="18" customHeight="1">
      <c r="A883" s="6"/>
      <c r="B883" s="102">
        <f>SUMIF(Atividade_Pessoal_Auxílio!$A:$A,'Programa de Metas 2021-2024'!$A883,Atividade_Pessoal_Auxílio!$G:$G)+SUMIF(Projeto!$A:$A,'Programa de Metas 2021-2024'!$A883,Projeto!$G:$G)</f>
        <v>0</v>
      </c>
      <c r="C883" s="106"/>
      <c r="D883" s="106"/>
      <c r="E883" s="106"/>
      <c r="F883" s="106"/>
      <c r="G883" s="106"/>
      <c r="H883" s="106"/>
      <c r="I883" s="106"/>
      <c r="J883" s="106"/>
      <c r="K883" s="106"/>
      <c r="L883" s="106"/>
      <c r="M883" s="106"/>
      <c r="N883" s="106"/>
      <c r="O883" s="106"/>
      <c r="P883" s="106"/>
      <c r="Q883" s="106"/>
      <c r="R883" s="107"/>
      <c r="S883" s="107"/>
      <c r="T883" s="106"/>
      <c r="U883" s="106"/>
      <c r="V883" s="108">
        <f t="shared" si="39"/>
        <v>0</v>
      </c>
      <c r="W883" s="103">
        <f t="shared" si="40"/>
        <v>0</v>
      </c>
      <c r="X883" s="36" t="str">
        <f t="shared" si="41"/>
        <v>OK</v>
      </c>
    </row>
    <row r="884" spans="1:24" ht="18" customHeight="1">
      <c r="A884" s="6"/>
      <c r="B884" s="102">
        <f>SUMIF(Atividade_Pessoal_Auxílio!$A:$A,'Programa de Metas 2021-2024'!$A884,Atividade_Pessoal_Auxílio!$G:$G)+SUMIF(Projeto!$A:$A,'Programa de Metas 2021-2024'!$A884,Projeto!$G:$G)</f>
        <v>0</v>
      </c>
      <c r="C884" s="106"/>
      <c r="D884" s="106"/>
      <c r="E884" s="106"/>
      <c r="F884" s="106"/>
      <c r="G884" s="106"/>
      <c r="H884" s="106"/>
      <c r="I884" s="106"/>
      <c r="J884" s="106"/>
      <c r="K884" s="106"/>
      <c r="L884" s="106"/>
      <c r="M884" s="106"/>
      <c r="N884" s="106"/>
      <c r="O884" s="106"/>
      <c r="P884" s="106"/>
      <c r="Q884" s="106"/>
      <c r="R884" s="107"/>
      <c r="S884" s="107"/>
      <c r="T884" s="106"/>
      <c r="U884" s="106"/>
      <c r="V884" s="108">
        <f t="shared" si="39"/>
        <v>0</v>
      </c>
      <c r="W884" s="103">
        <f t="shared" si="40"/>
        <v>0</v>
      </c>
      <c r="X884" s="36" t="str">
        <f t="shared" si="41"/>
        <v>OK</v>
      </c>
    </row>
    <row r="885" spans="1:24" ht="18" customHeight="1">
      <c r="A885" s="6"/>
      <c r="B885" s="102">
        <f>SUMIF(Atividade_Pessoal_Auxílio!$A:$A,'Programa de Metas 2021-2024'!$A885,Atividade_Pessoal_Auxílio!$G:$G)+SUMIF(Projeto!$A:$A,'Programa de Metas 2021-2024'!$A885,Projeto!$G:$G)</f>
        <v>0</v>
      </c>
      <c r="C885" s="106"/>
      <c r="D885" s="106"/>
      <c r="E885" s="106"/>
      <c r="F885" s="106"/>
      <c r="G885" s="106"/>
      <c r="H885" s="106"/>
      <c r="I885" s="106"/>
      <c r="J885" s="106"/>
      <c r="K885" s="106"/>
      <c r="L885" s="106"/>
      <c r="M885" s="106"/>
      <c r="N885" s="106"/>
      <c r="O885" s="106"/>
      <c r="P885" s="106"/>
      <c r="Q885" s="106"/>
      <c r="R885" s="107"/>
      <c r="S885" s="107"/>
      <c r="T885" s="106"/>
      <c r="U885" s="106"/>
      <c r="V885" s="108">
        <f t="shared" si="39"/>
        <v>0</v>
      </c>
      <c r="W885" s="103">
        <f t="shared" si="40"/>
        <v>0</v>
      </c>
      <c r="X885" s="36" t="str">
        <f t="shared" si="41"/>
        <v>OK</v>
      </c>
    </row>
    <row r="886" spans="1:24" ht="18" customHeight="1">
      <c r="A886" s="6"/>
      <c r="B886" s="102">
        <f>SUMIF(Atividade_Pessoal_Auxílio!$A:$A,'Programa de Metas 2021-2024'!$A886,Atividade_Pessoal_Auxílio!$G:$G)+SUMIF(Projeto!$A:$A,'Programa de Metas 2021-2024'!$A886,Projeto!$G:$G)</f>
        <v>0</v>
      </c>
      <c r="C886" s="106"/>
      <c r="D886" s="106"/>
      <c r="E886" s="106"/>
      <c r="F886" s="106"/>
      <c r="G886" s="106"/>
      <c r="H886" s="106"/>
      <c r="I886" s="106"/>
      <c r="J886" s="106"/>
      <c r="K886" s="106"/>
      <c r="L886" s="106"/>
      <c r="M886" s="106"/>
      <c r="N886" s="106"/>
      <c r="O886" s="106"/>
      <c r="P886" s="106"/>
      <c r="Q886" s="106"/>
      <c r="R886" s="107"/>
      <c r="S886" s="107"/>
      <c r="T886" s="106"/>
      <c r="U886" s="106"/>
      <c r="V886" s="108">
        <f t="shared" si="39"/>
        <v>0</v>
      </c>
      <c r="W886" s="103">
        <f t="shared" si="40"/>
        <v>0</v>
      </c>
      <c r="X886" s="36" t="str">
        <f t="shared" si="41"/>
        <v>OK</v>
      </c>
    </row>
    <row r="887" spans="1:24" ht="18" customHeight="1">
      <c r="A887" s="6"/>
      <c r="B887" s="102">
        <f>SUMIF(Atividade_Pessoal_Auxílio!$A:$A,'Programa de Metas 2021-2024'!$A887,Atividade_Pessoal_Auxílio!$G:$G)+SUMIF(Projeto!$A:$A,'Programa de Metas 2021-2024'!$A887,Projeto!$G:$G)</f>
        <v>0</v>
      </c>
      <c r="C887" s="106"/>
      <c r="D887" s="106"/>
      <c r="E887" s="106"/>
      <c r="F887" s="106"/>
      <c r="G887" s="106"/>
      <c r="H887" s="106"/>
      <c r="I887" s="106"/>
      <c r="J887" s="106"/>
      <c r="K887" s="106"/>
      <c r="L887" s="106"/>
      <c r="M887" s="106"/>
      <c r="N887" s="106"/>
      <c r="O887" s="106"/>
      <c r="P887" s="106"/>
      <c r="Q887" s="106"/>
      <c r="R887" s="107"/>
      <c r="S887" s="107"/>
      <c r="T887" s="106"/>
      <c r="U887" s="106"/>
      <c r="V887" s="108">
        <f t="shared" si="39"/>
        <v>0</v>
      </c>
      <c r="W887" s="103">
        <f t="shared" si="40"/>
        <v>0</v>
      </c>
      <c r="X887" s="36" t="str">
        <f t="shared" si="41"/>
        <v>OK</v>
      </c>
    </row>
    <row r="888" spans="1:24" ht="18" customHeight="1">
      <c r="A888" s="6"/>
      <c r="B888" s="102">
        <f>SUMIF(Atividade_Pessoal_Auxílio!$A:$A,'Programa de Metas 2021-2024'!$A888,Atividade_Pessoal_Auxílio!$G:$G)+SUMIF(Projeto!$A:$A,'Programa de Metas 2021-2024'!$A888,Projeto!$G:$G)</f>
        <v>0</v>
      </c>
      <c r="C888" s="106"/>
      <c r="D888" s="106"/>
      <c r="E888" s="106"/>
      <c r="F888" s="106"/>
      <c r="G888" s="106"/>
      <c r="H888" s="106"/>
      <c r="I888" s="106"/>
      <c r="J888" s="106"/>
      <c r="K888" s="106"/>
      <c r="L888" s="106"/>
      <c r="M888" s="106"/>
      <c r="N888" s="106"/>
      <c r="O888" s="106"/>
      <c r="P888" s="106"/>
      <c r="Q888" s="106"/>
      <c r="R888" s="107"/>
      <c r="S888" s="107"/>
      <c r="T888" s="106"/>
      <c r="U888" s="106"/>
      <c r="V888" s="108">
        <f t="shared" si="39"/>
        <v>0</v>
      </c>
      <c r="W888" s="103">
        <f t="shared" si="40"/>
        <v>0</v>
      </c>
      <c r="X888" s="36" t="str">
        <f t="shared" si="41"/>
        <v>OK</v>
      </c>
    </row>
    <row r="889" spans="1:24" ht="18" customHeight="1">
      <c r="A889" s="6"/>
      <c r="B889" s="102">
        <f>SUMIF(Atividade_Pessoal_Auxílio!$A:$A,'Programa de Metas 2021-2024'!$A889,Atividade_Pessoal_Auxílio!$G:$G)+SUMIF(Projeto!$A:$A,'Programa de Metas 2021-2024'!$A889,Projeto!$G:$G)</f>
        <v>0</v>
      </c>
      <c r="C889" s="106"/>
      <c r="D889" s="106"/>
      <c r="E889" s="106"/>
      <c r="F889" s="106"/>
      <c r="G889" s="106"/>
      <c r="H889" s="106"/>
      <c r="I889" s="106"/>
      <c r="J889" s="106"/>
      <c r="K889" s="106"/>
      <c r="L889" s="106"/>
      <c r="M889" s="106"/>
      <c r="N889" s="106"/>
      <c r="O889" s="106"/>
      <c r="P889" s="106"/>
      <c r="Q889" s="106"/>
      <c r="R889" s="107"/>
      <c r="S889" s="107"/>
      <c r="T889" s="106"/>
      <c r="U889" s="106"/>
      <c r="V889" s="108">
        <f t="shared" si="39"/>
        <v>0</v>
      </c>
      <c r="W889" s="103">
        <f t="shared" si="40"/>
        <v>0</v>
      </c>
      <c r="X889" s="36" t="str">
        <f t="shared" si="41"/>
        <v>OK</v>
      </c>
    </row>
    <row r="890" spans="1:24" ht="18" customHeight="1">
      <c r="A890" s="6"/>
      <c r="B890" s="102">
        <f>SUMIF(Atividade_Pessoal_Auxílio!$A:$A,'Programa de Metas 2021-2024'!$A890,Atividade_Pessoal_Auxílio!$G:$G)+SUMIF(Projeto!$A:$A,'Programa de Metas 2021-2024'!$A890,Projeto!$G:$G)</f>
        <v>0</v>
      </c>
      <c r="C890" s="106"/>
      <c r="D890" s="106"/>
      <c r="E890" s="106"/>
      <c r="F890" s="106"/>
      <c r="G890" s="106"/>
      <c r="H890" s="106"/>
      <c r="I890" s="106"/>
      <c r="J890" s="106"/>
      <c r="K890" s="106"/>
      <c r="L890" s="106"/>
      <c r="M890" s="106"/>
      <c r="N890" s="106"/>
      <c r="O890" s="106"/>
      <c r="P890" s="106"/>
      <c r="Q890" s="106"/>
      <c r="R890" s="107"/>
      <c r="S890" s="107"/>
      <c r="T890" s="106"/>
      <c r="U890" s="106"/>
      <c r="V890" s="108">
        <f t="shared" si="39"/>
        <v>0</v>
      </c>
      <c r="W890" s="103">
        <f t="shared" si="40"/>
        <v>0</v>
      </c>
      <c r="X890" s="36" t="str">
        <f t="shared" si="41"/>
        <v>OK</v>
      </c>
    </row>
    <row r="891" spans="1:24" ht="18" customHeight="1">
      <c r="A891" s="6"/>
      <c r="B891" s="102">
        <f>SUMIF(Atividade_Pessoal_Auxílio!$A:$A,'Programa de Metas 2021-2024'!$A891,Atividade_Pessoal_Auxílio!$G:$G)+SUMIF(Projeto!$A:$A,'Programa de Metas 2021-2024'!$A891,Projeto!$G:$G)</f>
        <v>0</v>
      </c>
      <c r="C891" s="106"/>
      <c r="D891" s="106"/>
      <c r="E891" s="106"/>
      <c r="F891" s="106"/>
      <c r="G891" s="106"/>
      <c r="H891" s="106"/>
      <c r="I891" s="106"/>
      <c r="J891" s="106"/>
      <c r="K891" s="106"/>
      <c r="L891" s="106"/>
      <c r="M891" s="106"/>
      <c r="N891" s="106"/>
      <c r="O891" s="106"/>
      <c r="P891" s="106"/>
      <c r="Q891" s="106"/>
      <c r="R891" s="107"/>
      <c r="S891" s="107"/>
      <c r="T891" s="106"/>
      <c r="U891" s="106"/>
      <c r="V891" s="108">
        <f t="shared" si="39"/>
        <v>0</v>
      </c>
      <c r="W891" s="103">
        <f t="shared" si="40"/>
        <v>0</v>
      </c>
      <c r="X891" s="36" t="str">
        <f t="shared" si="41"/>
        <v>OK</v>
      </c>
    </row>
    <row r="892" spans="1:24" ht="18" customHeight="1">
      <c r="A892" s="6"/>
      <c r="B892" s="102">
        <f>SUMIF(Atividade_Pessoal_Auxílio!$A:$A,'Programa de Metas 2021-2024'!$A892,Atividade_Pessoal_Auxílio!$G:$G)+SUMIF(Projeto!$A:$A,'Programa de Metas 2021-2024'!$A892,Projeto!$G:$G)</f>
        <v>0</v>
      </c>
      <c r="C892" s="106"/>
      <c r="D892" s="106"/>
      <c r="E892" s="106"/>
      <c r="F892" s="106"/>
      <c r="G892" s="106"/>
      <c r="H892" s="106"/>
      <c r="I892" s="106"/>
      <c r="J892" s="106"/>
      <c r="K892" s="106"/>
      <c r="L892" s="106"/>
      <c r="M892" s="106"/>
      <c r="N892" s="106"/>
      <c r="O892" s="106"/>
      <c r="P892" s="106"/>
      <c r="Q892" s="106"/>
      <c r="R892" s="107"/>
      <c r="S892" s="107"/>
      <c r="T892" s="106"/>
      <c r="U892" s="106"/>
      <c r="V892" s="108">
        <f t="shared" si="39"/>
        <v>0</v>
      </c>
      <c r="W892" s="103">
        <f t="shared" si="40"/>
        <v>0</v>
      </c>
      <c r="X892" s="36" t="str">
        <f t="shared" si="41"/>
        <v>OK</v>
      </c>
    </row>
    <row r="893" spans="1:24" ht="18" customHeight="1">
      <c r="A893" s="6"/>
      <c r="B893" s="102">
        <f>SUMIF(Atividade_Pessoal_Auxílio!$A:$A,'Programa de Metas 2021-2024'!$A893,Atividade_Pessoal_Auxílio!$G:$G)+SUMIF(Projeto!$A:$A,'Programa de Metas 2021-2024'!$A893,Projeto!$G:$G)</f>
        <v>0</v>
      </c>
      <c r="C893" s="106"/>
      <c r="D893" s="106"/>
      <c r="E893" s="106"/>
      <c r="F893" s="106"/>
      <c r="G893" s="106"/>
      <c r="H893" s="106"/>
      <c r="I893" s="106"/>
      <c r="J893" s="106"/>
      <c r="K893" s="106"/>
      <c r="L893" s="106"/>
      <c r="M893" s="106"/>
      <c r="N893" s="106"/>
      <c r="O893" s="106"/>
      <c r="P893" s="106"/>
      <c r="Q893" s="106"/>
      <c r="R893" s="107"/>
      <c r="S893" s="107"/>
      <c r="T893" s="106"/>
      <c r="U893" s="106"/>
      <c r="V893" s="108">
        <f t="shared" si="39"/>
        <v>0</v>
      </c>
      <c r="W893" s="103">
        <f t="shared" si="40"/>
        <v>0</v>
      </c>
      <c r="X893" s="36" t="str">
        <f t="shared" si="41"/>
        <v>OK</v>
      </c>
    </row>
    <row r="894" spans="1:24" ht="18" customHeight="1">
      <c r="A894" s="6"/>
      <c r="B894" s="102">
        <f>SUMIF(Atividade_Pessoal_Auxílio!$A:$A,'Programa de Metas 2021-2024'!$A894,Atividade_Pessoal_Auxílio!$G:$G)+SUMIF(Projeto!$A:$A,'Programa de Metas 2021-2024'!$A894,Projeto!$G:$G)</f>
        <v>0</v>
      </c>
      <c r="C894" s="106"/>
      <c r="D894" s="106"/>
      <c r="E894" s="106"/>
      <c r="F894" s="106"/>
      <c r="G894" s="106"/>
      <c r="H894" s="106"/>
      <c r="I894" s="106"/>
      <c r="J894" s="106"/>
      <c r="K894" s="106"/>
      <c r="L894" s="106"/>
      <c r="M894" s="106"/>
      <c r="N894" s="106"/>
      <c r="O894" s="106"/>
      <c r="P894" s="106"/>
      <c r="Q894" s="106"/>
      <c r="R894" s="107"/>
      <c r="S894" s="107"/>
      <c r="T894" s="106"/>
      <c r="U894" s="106"/>
      <c r="V894" s="108">
        <f t="shared" si="39"/>
        <v>0</v>
      </c>
      <c r="W894" s="103">
        <f t="shared" si="40"/>
        <v>0</v>
      </c>
      <c r="X894" s="36" t="str">
        <f t="shared" si="41"/>
        <v>OK</v>
      </c>
    </row>
    <row r="895" spans="1:24" ht="18" customHeight="1">
      <c r="A895" s="6"/>
      <c r="B895" s="102">
        <f>SUMIF(Atividade_Pessoal_Auxílio!$A:$A,'Programa de Metas 2021-2024'!$A895,Atividade_Pessoal_Auxílio!$G:$G)+SUMIF(Projeto!$A:$A,'Programa de Metas 2021-2024'!$A895,Projeto!$G:$G)</f>
        <v>0</v>
      </c>
      <c r="C895" s="106"/>
      <c r="D895" s="106"/>
      <c r="E895" s="106"/>
      <c r="F895" s="106"/>
      <c r="G895" s="106"/>
      <c r="H895" s="106"/>
      <c r="I895" s="106"/>
      <c r="J895" s="106"/>
      <c r="K895" s="106"/>
      <c r="L895" s="106"/>
      <c r="M895" s="106"/>
      <c r="N895" s="106"/>
      <c r="O895" s="106"/>
      <c r="P895" s="106"/>
      <c r="Q895" s="106"/>
      <c r="R895" s="107"/>
      <c r="S895" s="107"/>
      <c r="T895" s="106"/>
      <c r="U895" s="106"/>
      <c r="V895" s="108">
        <f t="shared" si="39"/>
        <v>0</v>
      </c>
      <c r="W895" s="103">
        <f t="shared" si="40"/>
        <v>0</v>
      </c>
      <c r="X895" s="36" t="str">
        <f t="shared" si="41"/>
        <v>OK</v>
      </c>
    </row>
    <row r="896" spans="1:24" ht="18" customHeight="1">
      <c r="A896" s="6"/>
      <c r="B896" s="102">
        <f>SUMIF(Atividade_Pessoal_Auxílio!$A:$A,'Programa de Metas 2021-2024'!$A896,Atividade_Pessoal_Auxílio!$G:$G)+SUMIF(Projeto!$A:$A,'Programa de Metas 2021-2024'!$A896,Projeto!$G:$G)</f>
        <v>0</v>
      </c>
      <c r="C896" s="106"/>
      <c r="D896" s="106"/>
      <c r="E896" s="106"/>
      <c r="F896" s="106"/>
      <c r="G896" s="106"/>
      <c r="H896" s="106"/>
      <c r="I896" s="106"/>
      <c r="J896" s="106"/>
      <c r="K896" s="106"/>
      <c r="L896" s="106"/>
      <c r="M896" s="106"/>
      <c r="N896" s="106"/>
      <c r="O896" s="106"/>
      <c r="P896" s="106"/>
      <c r="Q896" s="106"/>
      <c r="R896" s="107"/>
      <c r="S896" s="107"/>
      <c r="T896" s="106"/>
      <c r="U896" s="106"/>
      <c r="V896" s="108">
        <f t="shared" si="39"/>
        <v>0</v>
      </c>
      <c r="W896" s="103">
        <f t="shared" si="40"/>
        <v>0</v>
      </c>
      <c r="X896" s="36" t="str">
        <f t="shared" si="41"/>
        <v>OK</v>
      </c>
    </row>
    <row r="897" spans="1:24" ht="18" customHeight="1">
      <c r="A897" s="6"/>
      <c r="B897" s="102">
        <f>SUMIF(Atividade_Pessoal_Auxílio!$A:$A,'Programa de Metas 2021-2024'!$A897,Atividade_Pessoal_Auxílio!$G:$G)+SUMIF(Projeto!$A:$A,'Programa de Metas 2021-2024'!$A897,Projeto!$G:$G)</f>
        <v>0</v>
      </c>
      <c r="C897" s="106"/>
      <c r="D897" s="106"/>
      <c r="E897" s="106"/>
      <c r="F897" s="106"/>
      <c r="G897" s="106"/>
      <c r="H897" s="106"/>
      <c r="I897" s="106"/>
      <c r="J897" s="106"/>
      <c r="K897" s="106"/>
      <c r="L897" s="106"/>
      <c r="M897" s="106"/>
      <c r="N897" s="106"/>
      <c r="O897" s="106"/>
      <c r="P897" s="106"/>
      <c r="Q897" s="106"/>
      <c r="R897" s="107"/>
      <c r="S897" s="107"/>
      <c r="T897" s="106"/>
      <c r="U897" s="106"/>
      <c r="V897" s="108">
        <f t="shared" si="39"/>
        <v>0</v>
      </c>
      <c r="W897" s="103">
        <f t="shared" si="40"/>
        <v>0</v>
      </c>
      <c r="X897" s="36" t="str">
        <f t="shared" si="41"/>
        <v>OK</v>
      </c>
    </row>
    <row r="898" spans="1:24" ht="18" customHeight="1">
      <c r="A898" s="6"/>
      <c r="B898" s="102">
        <f>SUMIF(Atividade_Pessoal_Auxílio!$A:$A,'Programa de Metas 2021-2024'!$A898,Atividade_Pessoal_Auxílio!$G:$G)+SUMIF(Projeto!$A:$A,'Programa de Metas 2021-2024'!$A898,Projeto!$G:$G)</f>
        <v>0</v>
      </c>
      <c r="C898" s="106"/>
      <c r="D898" s="106"/>
      <c r="E898" s="106"/>
      <c r="F898" s="106"/>
      <c r="G898" s="106"/>
      <c r="H898" s="106"/>
      <c r="I898" s="106"/>
      <c r="J898" s="106"/>
      <c r="K898" s="106"/>
      <c r="L898" s="106"/>
      <c r="M898" s="106"/>
      <c r="N898" s="106"/>
      <c r="O898" s="106"/>
      <c r="P898" s="106"/>
      <c r="Q898" s="106"/>
      <c r="R898" s="107"/>
      <c r="S898" s="107"/>
      <c r="T898" s="106"/>
      <c r="U898" s="106"/>
      <c r="V898" s="108">
        <f t="shared" si="39"/>
        <v>0</v>
      </c>
      <c r="W898" s="103">
        <f t="shared" si="40"/>
        <v>0</v>
      </c>
      <c r="X898" s="36" t="str">
        <f t="shared" si="41"/>
        <v>OK</v>
      </c>
    </row>
    <row r="899" spans="1:24" ht="18" customHeight="1">
      <c r="A899" s="6"/>
      <c r="B899" s="102">
        <f>SUMIF(Atividade_Pessoal_Auxílio!$A:$A,'Programa de Metas 2021-2024'!$A899,Atividade_Pessoal_Auxílio!$G:$G)+SUMIF(Projeto!$A:$A,'Programa de Metas 2021-2024'!$A899,Projeto!$G:$G)</f>
        <v>0</v>
      </c>
      <c r="C899" s="106"/>
      <c r="D899" s="106"/>
      <c r="E899" s="106"/>
      <c r="F899" s="106"/>
      <c r="G899" s="106"/>
      <c r="H899" s="106"/>
      <c r="I899" s="106"/>
      <c r="J899" s="106"/>
      <c r="K899" s="106"/>
      <c r="L899" s="106"/>
      <c r="M899" s="106"/>
      <c r="N899" s="106"/>
      <c r="O899" s="106"/>
      <c r="P899" s="106"/>
      <c r="Q899" s="106"/>
      <c r="R899" s="107"/>
      <c r="S899" s="107"/>
      <c r="T899" s="106"/>
      <c r="U899" s="106"/>
      <c r="V899" s="108">
        <f t="shared" si="39"/>
        <v>0</v>
      </c>
      <c r="W899" s="103">
        <f t="shared" si="40"/>
        <v>0</v>
      </c>
      <c r="X899" s="36" t="str">
        <f t="shared" si="41"/>
        <v>OK</v>
      </c>
    </row>
    <row r="900" spans="1:24" ht="18" customHeight="1">
      <c r="A900" s="6"/>
      <c r="B900" s="102">
        <f>SUMIF(Atividade_Pessoal_Auxílio!$A:$A,'Programa de Metas 2021-2024'!$A900,Atividade_Pessoal_Auxílio!$G:$G)+SUMIF(Projeto!$A:$A,'Programa de Metas 2021-2024'!$A900,Projeto!$G:$G)</f>
        <v>0</v>
      </c>
      <c r="C900" s="106"/>
      <c r="D900" s="106"/>
      <c r="E900" s="106"/>
      <c r="F900" s="106"/>
      <c r="G900" s="106"/>
      <c r="H900" s="106"/>
      <c r="I900" s="106"/>
      <c r="J900" s="106"/>
      <c r="K900" s="106"/>
      <c r="L900" s="106"/>
      <c r="M900" s="106"/>
      <c r="N900" s="106"/>
      <c r="O900" s="106"/>
      <c r="P900" s="106"/>
      <c r="Q900" s="106"/>
      <c r="R900" s="107"/>
      <c r="S900" s="107"/>
      <c r="T900" s="106"/>
      <c r="U900" s="106"/>
      <c r="V900" s="108">
        <f t="shared" si="39"/>
        <v>0</v>
      </c>
      <c r="W900" s="103">
        <f t="shared" si="40"/>
        <v>0</v>
      </c>
      <c r="X900" s="36" t="str">
        <f t="shared" si="41"/>
        <v>OK</v>
      </c>
    </row>
    <row r="901" spans="1:24" ht="18" customHeight="1">
      <c r="A901" s="6"/>
      <c r="B901" s="102">
        <f>SUMIF(Atividade_Pessoal_Auxílio!$A:$A,'Programa de Metas 2021-2024'!$A901,Atividade_Pessoal_Auxílio!$G:$G)+SUMIF(Projeto!$A:$A,'Programa de Metas 2021-2024'!$A901,Projeto!$G:$G)</f>
        <v>0</v>
      </c>
      <c r="C901" s="106"/>
      <c r="D901" s="106"/>
      <c r="E901" s="106"/>
      <c r="F901" s="106"/>
      <c r="G901" s="106"/>
      <c r="H901" s="106"/>
      <c r="I901" s="106"/>
      <c r="J901" s="106"/>
      <c r="K901" s="106"/>
      <c r="L901" s="106"/>
      <c r="M901" s="106"/>
      <c r="N901" s="106"/>
      <c r="O901" s="106"/>
      <c r="P901" s="106"/>
      <c r="Q901" s="106"/>
      <c r="R901" s="107"/>
      <c r="S901" s="107"/>
      <c r="T901" s="106"/>
      <c r="U901" s="106"/>
      <c r="V901" s="108">
        <f t="shared" ref="V901:V964" si="42">SUM(C901:U901)</f>
        <v>0</v>
      </c>
      <c r="W901" s="103">
        <f t="shared" ref="W901:W964" si="43">B901-V901</f>
        <v>0</v>
      </c>
      <c r="X901" s="36" t="str">
        <f t="shared" ref="X901:X964" si="44">IF(OR(B901&lt;&gt;SUM(V901,W901),W901&lt;0),"EQUILIBRAR","OK")</f>
        <v>OK</v>
      </c>
    </row>
    <row r="902" spans="1:24" ht="18" customHeight="1">
      <c r="A902" s="6"/>
      <c r="B902" s="102">
        <f>SUMIF(Atividade_Pessoal_Auxílio!$A:$A,'Programa de Metas 2021-2024'!$A902,Atividade_Pessoal_Auxílio!$G:$G)+SUMIF(Projeto!$A:$A,'Programa de Metas 2021-2024'!$A902,Projeto!$G:$G)</f>
        <v>0</v>
      </c>
      <c r="C902" s="106"/>
      <c r="D902" s="106"/>
      <c r="E902" s="106"/>
      <c r="F902" s="106"/>
      <c r="G902" s="106"/>
      <c r="H902" s="106"/>
      <c r="I902" s="106"/>
      <c r="J902" s="106"/>
      <c r="K902" s="106"/>
      <c r="L902" s="106"/>
      <c r="M902" s="106"/>
      <c r="N902" s="106"/>
      <c r="O902" s="106"/>
      <c r="P902" s="106"/>
      <c r="Q902" s="106"/>
      <c r="R902" s="107"/>
      <c r="S902" s="107"/>
      <c r="T902" s="106"/>
      <c r="U902" s="106"/>
      <c r="V902" s="108">
        <f t="shared" si="42"/>
        <v>0</v>
      </c>
      <c r="W902" s="103">
        <f t="shared" si="43"/>
        <v>0</v>
      </c>
      <c r="X902" s="36" t="str">
        <f t="shared" si="44"/>
        <v>OK</v>
      </c>
    </row>
    <row r="903" spans="1:24" ht="18" customHeight="1">
      <c r="A903" s="6"/>
      <c r="B903" s="102">
        <f>SUMIF(Atividade_Pessoal_Auxílio!$A:$A,'Programa de Metas 2021-2024'!$A903,Atividade_Pessoal_Auxílio!$G:$G)+SUMIF(Projeto!$A:$A,'Programa de Metas 2021-2024'!$A903,Projeto!$G:$G)</f>
        <v>0</v>
      </c>
      <c r="C903" s="106"/>
      <c r="D903" s="106"/>
      <c r="E903" s="106"/>
      <c r="F903" s="106"/>
      <c r="G903" s="106"/>
      <c r="H903" s="106"/>
      <c r="I903" s="106"/>
      <c r="J903" s="106"/>
      <c r="K903" s="106"/>
      <c r="L903" s="106"/>
      <c r="M903" s="106"/>
      <c r="N903" s="106"/>
      <c r="O903" s="106"/>
      <c r="P903" s="106"/>
      <c r="Q903" s="106"/>
      <c r="R903" s="107"/>
      <c r="S903" s="107"/>
      <c r="T903" s="106"/>
      <c r="U903" s="106"/>
      <c r="V903" s="108">
        <f t="shared" si="42"/>
        <v>0</v>
      </c>
      <c r="W903" s="103">
        <f t="shared" si="43"/>
        <v>0</v>
      </c>
      <c r="X903" s="36" t="str">
        <f t="shared" si="44"/>
        <v>OK</v>
      </c>
    </row>
    <row r="904" spans="1:24" ht="18" customHeight="1">
      <c r="A904" s="6"/>
      <c r="B904" s="102">
        <f>SUMIF(Atividade_Pessoal_Auxílio!$A:$A,'Programa de Metas 2021-2024'!$A904,Atividade_Pessoal_Auxílio!$G:$G)+SUMIF(Projeto!$A:$A,'Programa de Metas 2021-2024'!$A904,Projeto!$G:$G)</f>
        <v>0</v>
      </c>
      <c r="C904" s="106"/>
      <c r="D904" s="106"/>
      <c r="E904" s="106"/>
      <c r="F904" s="106"/>
      <c r="G904" s="106"/>
      <c r="H904" s="106"/>
      <c r="I904" s="106"/>
      <c r="J904" s="106"/>
      <c r="K904" s="106"/>
      <c r="L904" s="106"/>
      <c r="M904" s="106"/>
      <c r="N904" s="106"/>
      <c r="O904" s="106"/>
      <c r="P904" s="106"/>
      <c r="Q904" s="106"/>
      <c r="R904" s="107"/>
      <c r="S904" s="107"/>
      <c r="T904" s="106"/>
      <c r="U904" s="106"/>
      <c r="V904" s="108">
        <f t="shared" si="42"/>
        <v>0</v>
      </c>
      <c r="W904" s="103">
        <f t="shared" si="43"/>
        <v>0</v>
      </c>
      <c r="X904" s="36" t="str">
        <f t="shared" si="44"/>
        <v>OK</v>
      </c>
    </row>
    <row r="905" spans="1:24" ht="18" customHeight="1">
      <c r="A905" s="6"/>
      <c r="B905" s="102">
        <f>SUMIF(Atividade_Pessoal_Auxílio!$A:$A,'Programa de Metas 2021-2024'!$A905,Atividade_Pessoal_Auxílio!$G:$G)+SUMIF(Projeto!$A:$A,'Programa de Metas 2021-2024'!$A905,Projeto!$G:$G)</f>
        <v>0</v>
      </c>
      <c r="C905" s="106"/>
      <c r="D905" s="106"/>
      <c r="E905" s="106"/>
      <c r="F905" s="106"/>
      <c r="G905" s="106"/>
      <c r="H905" s="106"/>
      <c r="I905" s="106"/>
      <c r="J905" s="106"/>
      <c r="K905" s="106"/>
      <c r="L905" s="106"/>
      <c r="M905" s="106"/>
      <c r="N905" s="106"/>
      <c r="O905" s="106"/>
      <c r="P905" s="106"/>
      <c r="Q905" s="106"/>
      <c r="R905" s="107"/>
      <c r="S905" s="107"/>
      <c r="T905" s="106"/>
      <c r="U905" s="106"/>
      <c r="V905" s="108">
        <f t="shared" si="42"/>
        <v>0</v>
      </c>
      <c r="W905" s="103">
        <f t="shared" si="43"/>
        <v>0</v>
      </c>
      <c r="X905" s="36" t="str">
        <f t="shared" si="44"/>
        <v>OK</v>
      </c>
    </row>
    <row r="906" spans="1:24" ht="18" customHeight="1">
      <c r="A906" s="6"/>
      <c r="B906" s="102">
        <f>SUMIF(Atividade_Pessoal_Auxílio!$A:$A,'Programa de Metas 2021-2024'!$A906,Atividade_Pessoal_Auxílio!$G:$G)+SUMIF(Projeto!$A:$A,'Programa de Metas 2021-2024'!$A906,Projeto!$G:$G)</f>
        <v>0</v>
      </c>
      <c r="C906" s="106"/>
      <c r="D906" s="106"/>
      <c r="E906" s="106"/>
      <c r="F906" s="106"/>
      <c r="G906" s="106"/>
      <c r="H906" s="106"/>
      <c r="I906" s="106"/>
      <c r="J906" s="106"/>
      <c r="K906" s="106"/>
      <c r="L906" s="106"/>
      <c r="M906" s="106"/>
      <c r="N906" s="106"/>
      <c r="O906" s="106"/>
      <c r="P906" s="106"/>
      <c r="Q906" s="106"/>
      <c r="R906" s="107"/>
      <c r="S906" s="107"/>
      <c r="T906" s="106"/>
      <c r="U906" s="106"/>
      <c r="V906" s="108">
        <f t="shared" si="42"/>
        <v>0</v>
      </c>
      <c r="W906" s="103">
        <f t="shared" si="43"/>
        <v>0</v>
      </c>
      <c r="X906" s="36" t="str">
        <f t="shared" si="44"/>
        <v>OK</v>
      </c>
    </row>
    <row r="907" spans="1:24" ht="18" customHeight="1">
      <c r="A907" s="6"/>
      <c r="B907" s="102">
        <f>SUMIF(Atividade_Pessoal_Auxílio!$A:$A,'Programa de Metas 2021-2024'!$A907,Atividade_Pessoal_Auxílio!$G:$G)+SUMIF(Projeto!$A:$A,'Programa de Metas 2021-2024'!$A907,Projeto!$G:$G)</f>
        <v>0</v>
      </c>
      <c r="C907" s="106"/>
      <c r="D907" s="106"/>
      <c r="E907" s="106"/>
      <c r="F907" s="106"/>
      <c r="G907" s="106"/>
      <c r="H907" s="106"/>
      <c r="I907" s="106"/>
      <c r="J907" s="106"/>
      <c r="K907" s="106"/>
      <c r="L907" s="106"/>
      <c r="M907" s="106"/>
      <c r="N907" s="106"/>
      <c r="O907" s="106"/>
      <c r="P907" s="106"/>
      <c r="Q907" s="106"/>
      <c r="R907" s="107"/>
      <c r="S907" s="107"/>
      <c r="T907" s="106"/>
      <c r="U907" s="106"/>
      <c r="V907" s="108">
        <f t="shared" si="42"/>
        <v>0</v>
      </c>
      <c r="W907" s="103">
        <f t="shared" si="43"/>
        <v>0</v>
      </c>
      <c r="X907" s="36" t="str">
        <f t="shared" si="44"/>
        <v>OK</v>
      </c>
    </row>
    <row r="908" spans="1:24" ht="18" customHeight="1">
      <c r="A908" s="6"/>
      <c r="B908" s="102">
        <f>SUMIF(Atividade_Pessoal_Auxílio!$A:$A,'Programa de Metas 2021-2024'!$A908,Atividade_Pessoal_Auxílio!$G:$G)+SUMIF(Projeto!$A:$A,'Programa de Metas 2021-2024'!$A908,Projeto!$G:$G)</f>
        <v>0</v>
      </c>
      <c r="C908" s="106"/>
      <c r="D908" s="106"/>
      <c r="E908" s="106"/>
      <c r="F908" s="106"/>
      <c r="G908" s="106"/>
      <c r="H908" s="106"/>
      <c r="I908" s="106"/>
      <c r="J908" s="106"/>
      <c r="K908" s="106"/>
      <c r="L908" s="106"/>
      <c r="M908" s="106"/>
      <c r="N908" s="106"/>
      <c r="O908" s="106"/>
      <c r="P908" s="106"/>
      <c r="Q908" s="106"/>
      <c r="R908" s="107"/>
      <c r="S908" s="107"/>
      <c r="T908" s="106"/>
      <c r="U908" s="106"/>
      <c r="V908" s="108">
        <f t="shared" si="42"/>
        <v>0</v>
      </c>
      <c r="W908" s="103">
        <f t="shared" si="43"/>
        <v>0</v>
      </c>
      <c r="X908" s="36" t="str">
        <f t="shared" si="44"/>
        <v>OK</v>
      </c>
    </row>
    <row r="909" spans="1:24" ht="18" customHeight="1">
      <c r="A909" s="6"/>
      <c r="B909" s="102">
        <f>SUMIF(Atividade_Pessoal_Auxílio!$A:$A,'Programa de Metas 2021-2024'!$A909,Atividade_Pessoal_Auxílio!$G:$G)+SUMIF(Projeto!$A:$A,'Programa de Metas 2021-2024'!$A909,Projeto!$G:$G)</f>
        <v>0</v>
      </c>
      <c r="C909" s="106"/>
      <c r="D909" s="106"/>
      <c r="E909" s="106"/>
      <c r="F909" s="106"/>
      <c r="G909" s="106"/>
      <c r="H909" s="106"/>
      <c r="I909" s="106"/>
      <c r="J909" s="106"/>
      <c r="K909" s="106"/>
      <c r="L909" s="106"/>
      <c r="M909" s="106"/>
      <c r="N909" s="106"/>
      <c r="O909" s="106"/>
      <c r="P909" s="106"/>
      <c r="Q909" s="106"/>
      <c r="R909" s="107"/>
      <c r="S909" s="107"/>
      <c r="T909" s="106"/>
      <c r="U909" s="106"/>
      <c r="V909" s="108">
        <f t="shared" si="42"/>
        <v>0</v>
      </c>
      <c r="W909" s="103">
        <f t="shared" si="43"/>
        <v>0</v>
      </c>
      <c r="X909" s="36" t="str">
        <f t="shared" si="44"/>
        <v>OK</v>
      </c>
    </row>
    <row r="910" spans="1:24" ht="18" customHeight="1">
      <c r="A910" s="6"/>
      <c r="B910" s="102">
        <f>SUMIF(Atividade_Pessoal_Auxílio!$A:$A,'Programa de Metas 2021-2024'!$A910,Atividade_Pessoal_Auxílio!$G:$G)+SUMIF(Projeto!$A:$A,'Programa de Metas 2021-2024'!$A910,Projeto!$G:$G)</f>
        <v>0</v>
      </c>
      <c r="C910" s="106"/>
      <c r="D910" s="106"/>
      <c r="E910" s="106"/>
      <c r="F910" s="106"/>
      <c r="G910" s="106"/>
      <c r="H910" s="106"/>
      <c r="I910" s="106"/>
      <c r="J910" s="106"/>
      <c r="K910" s="106"/>
      <c r="L910" s="106"/>
      <c r="M910" s="106"/>
      <c r="N910" s="106"/>
      <c r="O910" s="106"/>
      <c r="P910" s="106"/>
      <c r="Q910" s="106"/>
      <c r="R910" s="107"/>
      <c r="S910" s="107"/>
      <c r="T910" s="106"/>
      <c r="U910" s="106"/>
      <c r="V910" s="108">
        <f t="shared" si="42"/>
        <v>0</v>
      </c>
      <c r="W910" s="103">
        <f t="shared" si="43"/>
        <v>0</v>
      </c>
      <c r="X910" s="36" t="str">
        <f t="shared" si="44"/>
        <v>OK</v>
      </c>
    </row>
    <row r="911" spans="1:24" ht="18" customHeight="1">
      <c r="A911" s="6"/>
      <c r="B911" s="102">
        <f>SUMIF(Atividade_Pessoal_Auxílio!$A:$A,'Programa de Metas 2021-2024'!$A911,Atividade_Pessoal_Auxílio!$G:$G)+SUMIF(Projeto!$A:$A,'Programa de Metas 2021-2024'!$A911,Projeto!$G:$G)</f>
        <v>0</v>
      </c>
      <c r="C911" s="106"/>
      <c r="D911" s="106"/>
      <c r="E911" s="106"/>
      <c r="F911" s="106"/>
      <c r="G911" s="106"/>
      <c r="H911" s="106"/>
      <c r="I911" s="106"/>
      <c r="J911" s="106"/>
      <c r="K911" s="106"/>
      <c r="L911" s="106"/>
      <c r="M911" s="106"/>
      <c r="N911" s="106"/>
      <c r="O911" s="106"/>
      <c r="P911" s="106"/>
      <c r="Q911" s="106"/>
      <c r="R911" s="107"/>
      <c r="S911" s="107"/>
      <c r="T911" s="106"/>
      <c r="U911" s="106"/>
      <c r="V911" s="108">
        <f t="shared" si="42"/>
        <v>0</v>
      </c>
      <c r="W911" s="103">
        <f t="shared" si="43"/>
        <v>0</v>
      </c>
      <c r="X911" s="36" t="str">
        <f t="shared" si="44"/>
        <v>OK</v>
      </c>
    </row>
    <row r="912" spans="1:24" ht="18" customHeight="1">
      <c r="A912" s="6"/>
      <c r="B912" s="102">
        <f>SUMIF(Atividade_Pessoal_Auxílio!$A:$A,'Programa de Metas 2021-2024'!$A912,Atividade_Pessoal_Auxílio!$G:$G)+SUMIF(Projeto!$A:$A,'Programa de Metas 2021-2024'!$A912,Projeto!$G:$G)</f>
        <v>0</v>
      </c>
      <c r="C912" s="106"/>
      <c r="D912" s="106"/>
      <c r="E912" s="106"/>
      <c r="F912" s="106"/>
      <c r="G912" s="106"/>
      <c r="H912" s="106"/>
      <c r="I912" s="106"/>
      <c r="J912" s="106"/>
      <c r="K912" s="106"/>
      <c r="L912" s="106"/>
      <c r="M912" s="106"/>
      <c r="N912" s="106"/>
      <c r="O912" s="106"/>
      <c r="P912" s="106"/>
      <c r="Q912" s="106"/>
      <c r="R912" s="107"/>
      <c r="S912" s="107"/>
      <c r="T912" s="106"/>
      <c r="U912" s="106"/>
      <c r="V912" s="108">
        <f t="shared" si="42"/>
        <v>0</v>
      </c>
      <c r="W912" s="103">
        <f t="shared" si="43"/>
        <v>0</v>
      </c>
      <c r="X912" s="36" t="str">
        <f t="shared" si="44"/>
        <v>OK</v>
      </c>
    </row>
    <row r="913" spans="1:24" ht="18" customHeight="1">
      <c r="A913" s="6"/>
      <c r="B913" s="102">
        <f>SUMIF(Atividade_Pessoal_Auxílio!$A:$A,'Programa de Metas 2021-2024'!$A913,Atividade_Pessoal_Auxílio!$G:$G)+SUMIF(Projeto!$A:$A,'Programa de Metas 2021-2024'!$A913,Projeto!$G:$G)</f>
        <v>0</v>
      </c>
      <c r="C913" s="106"/>
      <c r="D913" s="106"/>
      <c r="E913" s="106"/>
      <c r="F913" s="106"/>
      <c r="G913" s="106"/>
      <c r="H913" s="106"/>
      <c r="I913" s="106"/>
      <c r="J913" s="106"/>
      <c r="K913" s="106"/>
      <c r="L913" s="106"/>
      <c r="M913" s="106"/>
      <c r="N913" s="106"/>
      <c r="O913" s="106"/>
      <c r="P913" s="106"/>
      <c r="Q913" s="106"/>
      <c r="R913" s="107"/>
      <c r="S913" s="107"/>
      <c r="T913" s="106"/>
      <c r="U913" s="106"/>
      <c r="V913" s="108">
        <f t="shared" si="42"/>
        <v>0</v>
      </c>
      <c r="W913" s="103">
        <f t="shared" si="43"/>
        <v>0</v>
      </c>
      <c r="X913" s="36" t="str">
        <f t="shared" si="44"/>
        <v>OK</v>
      </c>
    </row>
    <row r="914" spans="1:24" ht="18" customHeight="1">
      <c r="A914" s="6"/>
      <c r="B914" s="102">
        <f>SUMIF(Atividade_Pessoal_Auxílio!$A:$A,'Programa de Metas 2021-2024'!$A914,Atividade_Pessoal_Auxílio!$G:$G)+SUMIF(Projeto!$A:$A,'Programa de Metas 2021-2024'!$A914,Projeto!$G:$G)</f>
        <v>0</v>
      </c>
      <c r="C914" s="106"/>
      <c r="D914" s="106"/>
      <c r="E914" s="106"/>
      <c r="F914" s="106"/>
      <c r="G914" s="106"/>
      <c r="H914" s="106"/>
      <c r="I914" s="106"/>
      <c r="J914" s="106"/>
      <c r="K914" s="106"/>
      <c r="L914" s="106"/>
      <c r="M914" s="106"/>
      <c r="N914" s="106"/>
      <c r="O914" s="106"/>
      <c r="P914" s="106"/>
      <c r="Q914" s="106"/>
      <c r="R914" s="107"/>
      <c r="S914" s="107"/>
      <c r="T914" s="106"/>
      <c r="U914" s="106"/>
      <c r="V914" s="108">
        <f t="shared" si="42"/>
        <v>0</v>
      </c>
      <c r="W914" s="103">
        <f t="shared" si="43"/>
        <v>0</v>
      </c>
      <c r="X914" s="36" t="str">
        <f t="shared" si="44"/>
        <v>OK</v>
      </c>
    </row>
    <row r="915" spans="1:24" ht="18" customHeight="1">
      <c r="A915" s="6"/>
      <c r="B915" s="102">
        <f>SUMIF(Atividade_Pessoal_Auxílio!$A:$A,'Programa de Metas 2021-2024'!$A915,Atividade_Pessoal_Auxílio!$G:$G)+SUMIF(Projeto!$A:$A,'Programa de Metas 2021-2024'!$A915,Projeto!$G:$G)</f>
        <v>0</v>
      </c>
      <c r="C915" s="106"/>
      <c r="D915" s="106"/>
      <c r="E915" s="106"/>
      <c r="F915" s="106"/>
      <c r="G915" s="106"/>
      <c r="H915" s="106"/>
      <c r="I915" s="106"/>
      <c r="J915" s="106"/>
      <c r="K915" s="106"/>
      <c r="L915" s="106"/>
      <c r="M915" s="106"/>
      <c r="N915" s="106"/>
      <c r="O915" s="106"/>
      <c r="P915" s="106"/>
      <c r="Q915" s="106"/>
      <c r="R915" s="107"/>
      <c r="S915" s="107"/>
      <c r="T915" s="106"/>
      <c r="U915" s="106"/>
      <c r="V915" s="108">
        <f t="shared" si="42"/>
        <v>0</v>
      </c>
      <c r="W915" s="103">
        <f t="shared" si="43"/>
        <v>0</v>
      </c>
      <c r="X915" s="36" t="str">
        <f t="shared" si="44"/>
        <v>OK</v>
      </c>
    </row>
    <row r="916" spans="1:24" ht="18" customHeight="1">
      <c r="A916" s="6"/>
      <c r="B916" s="102">
        <f>SUMIF(Atividade_Pessoal_Auxílio!$A:$A,'Programa de Metas 2021-2024'!$A916,Atividade_Pessoal_Auxílio!$G:$G)+SUMIF(Projeto!$A:$A,'Programa de Metas 2021-2024'!$A916,Projeto!$G:$G)</f>
        <v>0</v>
      </c>
      <c r="C916" s="106"/>
      <c r="D916" s="106"/>
      <c r="E916" s="106"/>
      <c r="F916" s="106"/>
      <c r="G916" s="106"/>
      <c r="H916" s="106"/>
      <c r="I916" s="106"/>
      <c r="J916" s="106"/>
      <c r="K916" s="106"/>
      <c r="L916" s="106"/>
      <c r="M916" s="106"/>
      <c r="N916" s="106"/>
      <c r="O916" s="106"/>
      <c r="P916" s="106"/>
      <c r="Q916" s="106"/>
      <c r="R916" s="107"/>
      <c r="S916" s="107"/>
      <c r="T916" s="106"/>
      <c r="U916" s="106"/>
      <c r="V916" s="108">
        <f t="shared" si="42"/>
        <v>0</v>
      </c>
      <c r="W916" s="103">
        <f t="shared" si="43"/>
        <v>0</v>
      </c>
      <c r="X916" s="36" t="str">
        <f t="shared" si="44"/>
        <v>OK</v>
      </c>
    </row>
    <row r="917" spans="1:24" ht="18" customHeight="1">
      <c r="A917" s="6"/>
      <c r="B917" s="102">
        <f>SUMIF(Atividade_Pessoal_Auxílio!$A:$A,'Programa de Metas 2021-2024'!$A917,Atividade_Pessoal_Auxílio!$G:$G)+SUMIF(Projeto!$A:$A,'Programa de Metas 2021-2024'!$A917,Projeto!$G:$G)</f>
        <v>0</v>
      </c>
      <c r="C917" s="106"/>
      <c r="D917" s="106"/>
      <c r="E917" s="106"/>
      <c r="F917" s="106"/>
      <c r="G917" s="106"/>
      <c r="H917" s="106"/>
      <c r="I917" s="106"/>
      <c r="J917" s="106"/>
      <c r="K917" s="106"/>
      <c r="L917" s="106"/>
      <c r="M917" s="106"/>
      <c r="N917" s="106"/>
      <c r="O917" s="106"/>
      <c r="P917" s="106"/>
      <c r="Q917" s="106"/>
      <c r="R917" s="107"/>
      <c r="S917" s="107"/>
      <c r="T917" s="106"/>
      <c r="U917" s="106"/>
      <c r="V917" s="108">
        <f t="shared" si="42"/>
        <v>0</v>
      </c>
      <c r="W917" s="103">
        <f t="shared" si="43"/>
        <v>0</v>
      </c>
      <c r="X917" s="36" t="str">
        <f t="shared" si="44"/>
        <v>OK</v>
      </c>
    </row>
    <row r="918" spans="1:24" ht="18" customHeight="1">
      <c r="A918" s="6"/>
      <c r="B918" s="102">
        <f>SUMIF(Atividade_Pessoal_Auxílio!$A:$A,'Programa de Metas 2021-2024'!$A918,Atividade_Pessoal_Auxílio!$G:$G)+SUMIF(Projeto!$A:$A,'Programa de Metas 2021-2024'!$A918,Projeto!$G:$G)</f>
        <v>0</v>
      </c>
      <c r="C918" s="106"/>
      <c r="D918" s="106"/>
      <c r="E918" s="106"/>
      <c r="F918" s="106"/>
      <c r="G918" s="106"/>
      <c r="H918" s="106"/>
      <c r="I918" s="106"/>
      <c r="J918" s="106"/>
      <c r="K918" s="106"/>
      <c r="L918" s="106"/>
      <c r="M918" s="106"/>
      <c r="N918" s="106"/>
      <c r="O918" s="106"/>
      <c r="P918" s="106"/>
      <c r="Q918" s="106"/>
      <c r="R918" s="107"/>
      <c r="S918" s="107"/>
      <c r="T918" s="106"/>
      <c r="U918" s="106"/>
      <c r="V918" s="108">
        <f t="shared" si="42"/>
        <v>0</v>
      </c>
      <c r="W918" s="103">
        <f t="shared" si="43"/>
        <v>0</v>
      </c>
      <c r="X918" s="36" t="str">
        <f t="shared" si="44"/>
        <v>OK</v>
      </c>
    </row>
    <row r="919" spans="1:24" ht="18" customHeight="1">
      <c r="A919" s="6"/>
      <c r="B919" s="102">
        <f>SUMIF(Atividade_Pessoal_Auxílio!$A:$A,'Programa de Metas 2021-2024'!$A919,Atividade_Pessoal_Auxílio!$G:$G)+SUMIF(Projeto!$A:$A,'Programa de Metas 2021-2024'!$A919,Projeto!$G:$G)</f>
        <v>0</v>
      </c>
      <c r="C919" s="106"/>
      <c r="D919" s="106"/>
      <c r="E919" s="106"/>
      <c r="F919" s="106"/>
      <c r="G919" s="106"/>
      <c r="H919" s="106"/>
      <c r="I919" s="106"/>
      <c r="J919" s="106"/>
      <c r="K919" s="106"/>
      <c r="L919" s="106"/>
      <c r="M919" s="106"/>
      <c r="N919" s="106"/>
      <c r="O919" s="106"/>
      <c r="P919" s="106"/>
      <c r="Q919" s="106"/>
      <c r="R919" s="107"/>
      <c r="S919" s="107"/>
      <c r="T919" s="106"/>
      <c r="U919" s="106"/>
      <c r="V919" s="108">
        <f t="shared" si="42"/>
        <v>0</v>
      </c>
      <c r="W919" s="103">
        <f t="shared" si="43"/>
        <v>0</v>
      </c>
      <c r="X919" s="36" t="str">
        <f t="shared" si="44"/>
        <v>OK</v>
      </c>
    </row>
    <row r="920" spans="1:24" ht="18" customHeight="1">
      <c r="A920" s="6"/>
      <c r="B920" s="102">
        <f>SUMIF(Atividade_Pessoal_Auxílio!$A:$A,'Programa de Metas 2021-2024'!$A920,Atividade_Pessoal_Auxílio!$G:$G)+SUMIF(Projeto!$A:$A,'Programa de Metas 2021-2024'!$A920,Projeto!$G:$G)</f>
        <v>0</v>
      </c>
      <c r="C920" s="106"/>
      <c r="D920" s="106"/>
      <c r="E920" s="106"/>
      <c r="F920" s="106"/>
      <c r="G920" s="106"/>
      <c r="H920" s="106"/>
      <c r="I920" s="106"/>
      <c r="J920" s="106"/>
      <c r="K920" s="106"/>
      <c r="L920" s="106"/>
      <c r="M920" s="106"/>
      <c r="N920" s="106"/>
      <c r="O920" s="106"/>
      <c r="P920" s="106"/>
      <c r="Q920" s="106"/>
      <c r="R920" s="107"/>
      <c r="S920" s="107"/>
      <c r="T920" s="106"/>
      <c r="U920" s="106"/>
      <c r="V920" s="108">
        <f t="shared" si="42"/>
        <v>0</v>
      </c>
      <c r="W920" s="103">
        <f t="shared" si="43"/>
        <v>0</v>
      </c>
      <c r="X920" s="36" t="str">
        <f t="shared" si="44"/>
        <v>OK</v>
      </c>
    </row>
    <row r="921" spans="1:24" ht="18" customHeight="1">
      <c r="A921" s="6"/>
      <c r="B921" s="102">
        <f>SUMIF(Atividade_Pessoal_Auxílio!$A:$A,'Programa de Metas 2021-2024'!$A921,Atividade_Pessoal_Auxílio!$G:$G)+SUMIF(Projeto!$A:$A,'Programa de Metas 2021-2024'!$A921,Projeto!$G:$G)</f>
        <v>0</v>
      </c>
      <c r="C921" s="106"/>
      <c r="D921" s="106"/>
      <c r="E921" s="106"/>
      <c r="F921" s="106"/>
      <c r="G921" s="106"/>
      <c r="H921" s="106"/>
      <c r="I921" s="106"/>
      <c r="J921" s="106"/>
      <c r="K921" s="106"/>
      <c r="L921" s="106"/>
      <c r="M921" s="106"/>
      <c r="N921" s="106"/>
      <c r="O921" s="106"/>
      <c r="P921" s="106"/>
      <c r="Q921" s="106"/>
      <c r="R921" s="107"/>
      <c r="S921" s="107"/>
      <c r="T921" s="106"/>
      <c r="U921" s="106"/>
      <c r="V921" s="108">
        <f t="shared" si="42"/>
        <v>0</v>
      </c>
      <c r="W921" s="103">
        <f t="shared" si="43"/>
        <v>0</v>
      </c>
      <c r="X921" s="36" t="str">
        <f t="shared" si="44"/>
        <v>OK</v>
      </c>
    </row>
    <row r="922" spans="1:24" ht="18" customHeight="1">
      <c r="A922" s="6"/>
      <c r="B922" s="102">
        <f>SUMIF(Atividade_Pessoal_Auxílio!$A:$A,'Programa de Metas 2021-2024'!$A922,Atividade_Pessoal_Auxílio!$G:$G)+SUMIF(Projeto!$A:$A,'Programa de Metas 2021-2024'!$A922,Projeto!$G:$G)</f>
        <v>0</v>
      </c>
      <c r="C922" s="106"/>
      <c r="D922" s="106"/>
      <c r="E922" s="106"/>
      <c r="F922" s="106"/>
      <c r="G922" s="106"/>
      <c r="H922" s="106"/>
      <c r="I922" s="106"/>
      <c r="J922" s="106"/>
      <c r="K922" s="106"/>
      <c r="L922" s="106"/>
      <c r="M922" s="106"/>
      <c r="N922" s="106"/>
      <c r="O922" s="106"/>
      <c r="P922" s="106"/>
      <c r="Q922" s="106"/>
      <c r="R922" s="107"/>
      <c r="S922" s="107"/>
      <c r="T922" s="106"/>
      <c r="U922" s="106"/>
      <c r="V922" s="108">
        <f t="shared" si="42"/>
        <v>0</v>
      </c>
      <c r="W922" s="103">
        <f t="shared" si="43"/>
        <v>0</v>
      </c>
      <c r="X922" s="36" t="str">
        <f t="shared" si="44"/>
        <v>OK</v>
      </c>
    </row>
    <row r="923" spans="1:24" ht="18" customHeight="1">
      <c r="A923" s="6"/>
      <c r="B923" s="102">
        <f>SUMIF(Atividade_Pessoal_Auxílio!$A:$A,'Programa de Metas 2021-2024'!$A923,Atividade_Pessoal_Auxílio!$G:$G)+SUMIF(Projeto!$A:$A,'Programa de Metas 2021-2024'!$A923,Projeto!$G:$G)</f>
        <v>0</v>
      </c>
      <c r="C923" s="106"/>
      <c r="D923" s="106"/>
      <c r="E923" s="106"/>
      <c r="F923" s="106"/>
      <c r="G923" s="106"/>
      <c r="H923" s="106"/>
      <c r="I923" s="106"/>
      <c r="J923" s="106"/>
      <c r="K923" s="106"/>
      <c r="L923" s="106"/>
      <c r="M923" s="106"/>
      <c r="N923" s="106"/>
      <c r="O923" s="106"/>
      <c r="P923" s="106"/>
      <c r="Q923" s="106"/>
      <c r="R923" s="107"/>
      <c r="S923" s="107"/>
      <c r="T923" s="106"/>
      <c r="U923" s="106"/>
      <c r="V923" s="108">
        <f t="shared" si="42"/>
        <v>0</v>
      </c>
      <c r="W923" s="103">
        <f t="shared" si="43"/>
        <v>0</v>
      </c>
      <c r="X923" s="36" t="str">
        <f t="shared" si="44"/>
        <v>OK</v>
      </c>
    </row>
    <row r="924" spans="1:24" ht="18" customHeight="1">
      <c r="A924" s="6"/>
      <c r="B924" s="102">
        <f>SUMIF(Atividade_Pessoal_Auxílio!$A:$A,'Programa de Metas 2021-2024'!$A924,Atividade_Pessoal_Auxílio!$G:$G)+SUMIF(Projeto!$A:$A,'Programa de Metas 2021-2024'!$A924,Projeto!$G:$G)</f>
        <v>0</v>
      </c>
      <c r="C924" s="106"/>
      <c r="D924" s="106"/>
      <c r="E924" s="106"/>
      <c r="F924" s="106"/>
      <c r="G924" s="106"/>
      <c r="H924" s="106"/>
      <c r="I924" s="106"/>
      <c r="J924" s="106"/>
      <c r="K924" s="106"/>
      <c r="L924" s="106"/>
      <c r="M924" s="106"/>
      <c r="N924" s="106"/>
      <c r="O924" s="106"/>
      <c r="P924" s="106"/>
      <c r="Q924" s="106"/>
      <c r="R924" s="107"/>
      <c r="S924" s="107"/>
      <c r="T924" s="106"/>
      <c r="U924" s="106"/>
      <c r="V924" s="108">
        <f t="shared" si="42"/>
        <v>0</v>
      </c>
      <c r="W924" s="103">
        <f t="shared" si="43"/>
        <v>0</v>
      </c>
      <c r="X924" s="36" t="str">
        <f t="shared" si="44"/>
        <v>OK</v>
      </c>
    </row>
    <row r="925" spans="1:24" ht="18" customHeight="1">
      <c r="A925" s="6"/>
      <c r="B925" s="102">
        <f>SUMIF(Atividade_Pessoal_Auxílio!$A:$A,'Programa de Metas 2021-2024'!$A925,Atividade_Pessoal_Auxílio!$G:$G)+SUMIF(Projeto!$A:$A,'Programa de Metas 2021-2024'!$A925,Projeto!$G:$G)</f>
        <v>0</v>
      </c>
      <c r="C925" s="106"/>
      <c r="D925" s="106"/>
      <c r="E925" s="106"/>
      <c r="F925" s="106"/>
      <c r="G925" s="106"/>
      <c r="H925" s="106"/>
      <c r="I925" s="106"/>
      <c r="J925" s="106"/>
      <c r="K925" s="106"/>
      <c r="L925" s="106"/>
      <c r="M925" s="106"/>
      <c r="N925" s="106"/>
      <c r="O925" s="106"/>
      <c r="P925" s="106"/>
      <c r="Q925" s="106"/>
      <c r="R925" s="107"/>
      <c r="S925" s="107"/>
      <c r="T925" s="106"/>
      <c r="U925" s="106"/>
      <c r="V925" s="108">
        <f t="shared" si="42"/>
        <v>0</v>
      </c>
      <c r="W925" s="103">
        <f t="shared" si="43"/>
        <v>0</v>
      </c>
      <c r="X925" s="36" t="str">
        <f t="shared" si="44"/>
        <v>OK</v>
      </c>
    </row>
    <row r="926" spans="1:24" ht="18" customHeight="1">
      <c r="A926" s="6"/>
      <c r="B926" s="102">
        <f>SUMIF(Atividade_Pessoal_Auxílio!$A:$A,'Programa de Metas 2021-2024'!$A926,Atividade_Pessoal_Auxílio!$G:$G)+SUMIF(Projeto!$A:$A,'Programa de Metas 2021-2024'!$A926,Projeto!$G:$G)</f>
        <v>0</v>
      </c>
      <c r="C926" s="106"/>
      <c r="D926" s="106"/>
      <c r="E926" s="106"/>
      <c r="F926" s="106"/>
      <c r="G926" s="106"/>
      <c r="H926" s="106"/>
      <c r="I926" s="106"/>
      <c r="J926" s="106"/>
      <c r="K926" s="106"/>
      <c r="L926" s="106"/>
      <c r="M926" s="106"/>
      <c r="N926" s="106"/>
      <c r="O926" s="106"/>
      <c r="P926" s="106"/>
      <c r="Q926" s="106"/>
      <c r="R926" s="107"/>
      <c r="S926" s="107"/>
      <c r="T926" s="106"/>
      <c r="U926" s="106"/>
      <c r="V926" s="108">
        <f t="shared" si="42"/>
        <v>0</v>
      </c>
      <c r="W926" s="103">
        <f t="shared" si="43"/>
        <v>0</v>
      </c>
      <c r="X926" s="36" t="str">
        <f t="shared" si="44"/>
        <v>OK</v>
      </c>
    </row>
    <row r="927" spans="1:24" ht="18" customHeight="1">
      <c r="A927" s="6"/>
      <c r="B927" s="102">
        <f>SUMIF(Atividade_Pessoal_Auxílio!$A:$A,'Programa de Metas 2021-2024'!$A927,Atividade_Pessoal_Auxílio!$G:$G)+SUMIF(Projeto!$A:$A,'Programa de Metas 2021-2024'!$A927,Projeto!$G:$G)</f>
        <v>0</v>
      </c>
      <c r="C927" s="106"/>
      <c r="D927" s="106"/>
      <c r="E927" s="106"/>
      <c r="F927" s="106"/>
      <c r="G927" s="106"/>
      <c r="H927" s="106"/>
      <c r="I927" s="106"/>
      <c r="J927" s="106"/>
      <c r="K927" s="106"/>
      <c r="L927" s="106"/>
      <c r="M927" s="106"/>
      <c r="N927" s="106"/>
      <c r="O927" s="106"/>
      <c r="P927" s="106"/>
      <c r="Q927" s="106"/>
      <c r="R927" s="107"/>
      <c r="S927" s="107"/>
      <c r="T927" s="106"/>
      <c r="U927" s="106"/>
      <c r="V927" s="108">
        <f t="shared" si="42"/>
        <v>0</v>
      </c>
      <c r="W927" s="103">
        <f t="shared" si="43"/>
        <v>0</v>
      </c>
      <c r="X927" s="36" t="str">
        <f t="shared" si="44"/>
        <v>OK</v>
      </c>
    </row>
    <row r="928" spans="1:24" ht="18" customHeight="1">
      <c r="A928" s="6"/>
      <c r="B928" s="102">
        <f>SUMIF(Atividade_Pessoal_Auxílio!$A:$A,'Programa de Metas 2021-2024'!$A928,Atividade_Pessoal_Auxílio!$G:$G)+SUMIF(Projeto!$A:$A,'Programa de Metas 2021-2024'!$A928,Projeto!$G:$G)</f>
        <v>0</v>
      </c>
      <c r="C928" s="106"/>
      <c r="D928" s="106"/>
      <c r="E928" s="106"/>
      <c r="F928" s="106"/>
      <c r="G928" s="106"/>
      <c r="H928" s="106"/>
      <c r="I928" s="106"/>
      <c r="J928" s="106"/>
      <c r="K928" s="106"/>
      <c r="L928" s="106"/>
      <c r="M928" s="106"/>
      <c r="N928" s="106"/>
      <c r="O928" s="106"/>
      <c r="P928" s="106"/>
      <c r="Q928" s="106"/>
      <c r="R928" s="107"/>
      <c r="S928" s="107"/>
      <c r="T928" s="106"/>
      <c r="U928" s="106"/>
      <c r="V928" s="108">
        <f t="shared" si="42"/>
        <v>0</v>
      </c>
      <c r="W928" s="103">
        <f t="shared" si="43"/>
        <v>0</v>
      </c>
      <c r="X928" s="36" t="str">
        <f t="shared" si="44"/>
        <v>OK</v>
      </c>
    </row>
    <row r="929" spans="1:24" ht="18" customHeight="1">
      <c r="A929" s="6"/>
      <c r="B929" s="102">
        <f>SUMIF(Atividade_Pessoal_Auxílio!$A:$A,'Programa de Metas 2021-2024'!$A929,Atividade_Pessoal_Auxílio!$G:$G)+SUMIF(Projeto!$A:$A,'Programa de Metas 2021-2024'!$A929,Projeto!$G:$G)</f>
        <v>0</v>
      </c>
      <c r="C929" s="106"/>
      <c r="D929" s="106"/>
      <c r="E929" s="106"/>
      <c r="F929" s="106"/>
      <c r="G929" s="106"/>
      <c r="H929" s="106"/>
      <c r="I929" s="106"/>
      <c r="J929" s="106"/>
      <c r="K929" s="106"/>
      <c r="L929" s="106"/>
      <c r="M929" s="106"/>
      <c r="N929" s="106"/>
      <c r="O929" s="106"/>
      <c r="P929" s="106"/>
      <c r="Q929" s="106"/>
      <c r="R929" s="107"/>
      <c r="S929" s="107"/>
      <c r="T929" s="106"/>
      <c r="U929" s="106"/>
      <c r="V929" s="108">
        <f t="shared" si="42"/>
        <v>0</v>
      </c>
      <c r="W929" s="103">
        <f t="shared" si="43"/>
        <v>0</v>
      </c>
      <c r="X929" s="36" t="str">
        <f t="shared" si="44"/>
        <v>OK</v>
      </c>
    </row>
    <row r="930" spans="1:24" ht="18" customHeight="1">
      <c r="A930" s="6"/>
      <c r="B930" s="102">
        <f>SUMIF(Atividade_Pessoal_Auxílio!$A:$A,'Programa de Metas 2021-2024'!$A930,Atividade_Pessoal_Auxílio!$G:$G)+SUMIF(Projeto!$A:$A,'Programa de Metas 2021-2024'!$A930,Projeto!$G:$G)</f>
        <v>0</v>
      </c>
      <c r="C930" s="106"/>
      <c r="D930" s="106"/>
      <c r="E930" s="106"/>
      <c r="F930" s="106"/>
      <c r="G930" s="106"/>
      <c r="H930" s="106"/>
      <c r="I930" s="106"/>
      <c r="J930" s="106"/>
      <c r="K930" s="106"/>
      <c r="L930" s="106"/>
      <c r="M930" s="106"/>
      <c r="N930" s="106"/>
      <c r="O930" s="106"/>
      <c r="P930" s="106"/>
      <c r="Q930" s="106"/>
      <c r="R930" s="107"/>
      <c r="S930" s="107"/>
      <c r="T930" s="106"/>
      <c r="U930" s="106"/>
      <c r="V930" s="108">
        <f t="shared" si="42"/>
        <v>0</v>
      </c>
      <c r="W930" s="103">
        <f t="shared" si="43"/>
        <v>0</v>
      </c>
      <c r="X930" s="36" t="str">
        <f t="shared" si="44"/>
        <v>OK</v>
      </c>
    </row>
    <row r="931" spans="1:24" ht="18" customHeight="1">
      <c r="A931" s="6"/>
      <c r="B931" s="102">
        <f>SUMIF(Atividade_Pessoal_Auxílio!$A:$A,'Programa de Metas 2021-2024'!$A931,Atividade_Pessoal_Auxílio!$G:$G)+SUMIF(Projeto!$A:$A,'Programa de Metas 2021-2024'!$A931,Projeto!$G:$G)</f>
        <v>0</v>
      </c>
      <c r="C931" s="106"/>
      <c r="D931" s="106"/>
      <c r="E931" s="106"/>
      <c r="F931" s="106"/>
      <c r="G931" s="106"/>
      <c r="H931" s="106"/>
      <c r="I931" s="106"/>
      <c r="J931" s="106"/>
      <c r="K931" s="106"/>
      <c r="L931" s="106"/>
      <c r="M931" s="106"/>
      <c r="N931" s="106"/>
      <c r="O931" s="106"/>
      <c r="P931" s="106"/>
      <c r="Q931" s="106"/>
      <c r="R931" s="107"/>
      <c r="S931" s="107"/>
      <c r="T931" s="106"/>
      <c r="U931" s="106"/>
      <c r="V931" s="108">
        <f t="shared" si="42"/>
        <v>0</v>
      </c>
      <c r="W931" s="103">
        <f t="shared" si="43"/>
        <v>0</v>
      </c>
      <c r="X931" s="36" t="str">
        <f t="shared" si="44"/>
        <v>OK</v>
      </c>
    </row>
    <row r="932" spans="1:24" ht="18" customHeight="1">
      <c r="A932" s="6"/>
      <c r="B932" s="102">
        <f>SUMIF(Atividade_Pessoal_Auxílio!$A:$A,'Programa de Metas 2021-2024'!$A932,Atividade_Pessoal_Auxílio!$G:$G)+SUMIF(Projeto!$A:$A,'Programa de Metas 2021-2024'!$A932,Projeto!$G:$G)</f>
        <v>0</v>
      </c>
      <c r="C932" s="106"/>
      <c r="D932" s="106"/>
      <c r="E932" s="106"/>
      <c r="F932" s="106"/>
      <c r="G932" s="106"/>
      <c r="H932" s="106"/>
      <c r="I932" s="106"/>
      <c r="J932" s="106"/>
      <c r="K932" s="106"/>
      <c r="L932" s="106"/>
      <c r="M932" s="106"/>
      <c r="N932" s="106"/>
      <c r="O932" s="106"/>
      <c r="P932" s="106"/>
      <c r="Q932" s="106"/>
      <c r="R932" s="107"/>
      <c r="S932" s="107"/>
      <c r="T932" s="106"/>
      <c r="U932" s="106"/>
      <c r="V932" s="108">
        <f t="shared" si="42"/>
        <v>0</v>
      </c>
      <c r="W932" s="103">
        <f t="shared" si="43"/>
        <v>0</v>
      </c>
      <c r="X932" s="36" t="str">
        <f t="shared" si="44"/>
        <v>OK</v>
      </c>
    </row>
    <row r="933" spans="1:24" ht="18" customHeight="1">
      <c r="A933" s="6"/>
      <c r="B933" s="102">
        <f>SUMIF(Atividade_Pessoal_Auxílio!$A:$A,'Programa de Metas 2021-2024'!$A933,Atividade_Pessoal_Auxílio!$G:$G)+SUMIF(Projeto!$A:$A,'Programa de Metas 2021-2024'!$A933,Projeto!$G:$G)</f>
        <v>0</v>
      </c>
      <c r="C933" s="106"/>
      <c r="D933" s="106"/>
      <c r="E933" s="106"/>
      <c r="F933" s="106"/>
      <c r="G933" s="106"/>
      <c r="H933" s="106"/>
      <c r="I933" s="106"/>
      <c r="J933" s="106"/>
      <c r="K933" s="106"/>
      <c r="L933" s="106"/>
      <c r="M933" s="106"/>
      <c r="N933" s="106"/>
      <c r="O933" s="106"/>
      <c r="P933" s="106"/>
      <c r="Q933" s="106"/>
      <c r="R933" s="107"/>
      <c r="S933" s="107"/>
      <c r="T933" s="106"/>
      <c r="U933" s="106"/>
      <c r="V933" s="108">
        <f t="shared" si="42"/>
        <v>0</v>
      </c>
      <c r="W933" s="103">
        <f t="shared" si="43"/>
        <v>0</v>
      </c>
      <c r="X933" s="36" t="str">
        <f t="shared" si="44"/>
        <v>OK</v>
      </c>
    </row>
    <row r="934" spans="1:24" ht="18" customHeight="1">
      <c r="A934" s="6"/>
      <c r="B934" s="102">
        <f>SUMIF(Atividade_Pessoal_Auxílio!$A:$A,'Programa de Metas 2021-2024'!$A934,Atividade_Pessoal_Auxílio!$G:$G)+SUMIF(Projeto!$A:$A,'Programa de Metas 2021-2024'!$A934,Projeto!$G:$G)</f>
        <v>0</v>
      </c>
      <c r="C934" s="106"/>
      <c r="D934" s="106"/>
      <c r="E934" s="106"/>
      <c r="F934" s="106"/>
      <c r="G934" s="106"/>
      <c r="H934" s="106"/>
      <c r="I934" s="106"/>
      <c r="J934" s="106"/>
      <c r="K934" s="106"/>
      <c r="L934" s="106"/>
      <c r="M934" s="106"/>
      <c r="N934" s="106"/>
      <c r="O934" s="106"/>
      <c r="P934" s="106"/>
      <c r="Q934" s="106"/>
      <c r="R934" s="107"/>
      <c r="S934" s="107"/>
      <c r="T934" s="106"/>
      <c r="U934" s="106"/>
      <c r="V934" s="108">
        <f t="shared" si="42"/>
        <v>0</v>
      </c>
      <c r="W934" s="103">
        <f t="shared" si="43"/>
        <v>0</v>
      </c>
      <c r="X934" s="36" t="str">
        <f t="shared" si="44"/>
        <v>OK</v>
      </c>
    </row>
    <row r="935" spans="1:24" ht="18" customHeight="1">
      <c r="A935" s="6"/>
      <c r="B935" s="102">
        <f>SUMIF(Atividade_Pessoal_Auxílio!$A:$A,'Programa de Metas 2021-2024'!$A935,Atividade_Pessoal_Auxílio!$G:$G)+SUMIF(Projeto!$A:$A,'Programa de Metas 2021-2024'!$A935,Projeto!$G:$G)</f>
        <v>0</v>
      </c>
      <c r="C935" s="106"/>
      <c r="D935" s="106"/>
      <c r="E935" s="106"/>
      <c r="F935" s="106"/>
      <c r="G935" s="106"/>
      <c r="H935" s="106"/>
      <c r="I935" s="106"/>
      <c r="J935" s="106"/>
      <c r="K935" s="106"/>
      <c r="L935" s="106"/>
      <c r="M935" s="106"/>
      <c r="N935" s="106"/>
      <c r="O935" s="106"/>
      <c r="P935" s="106"/>
      <c r="Q935" s="106"/>
      <c r="R935" s="107"/>
      <c r="S935" s="107"/>
      <c r="T935" s="106"/>
      <c r="U935" s="106"/>
      <c r="V935" s="108">
        <f t="shared" si="42"/>
        <v>0</v>
      </c>
      <c r="W935" s="103">
        <f t="shared" si="43"/>
        <v>0</v>
      </c>
      <c r="X935" s="36" t="str">
        <f t="shared" si="44"/>
        <v>OK</v>
      </c>
    </row>
    <row r="936" spans="1:24" ht="18" customHeight="1">
      <c r="A936" s="6"/>
      <c r="B936" s="102">
        <f>SUMIF(Atividade_Pessoal_Auxílio!$A:$A,'Programa de Metas 2021-2024'!$A936,Atividade_Pessoal_Auxílio!$G:$G)+SUMIF(Projeto!$A:$A,'Programa de Metas 2021-2024'!$A936,Projeto!$G:$G)</f>
        <v>0</v>
      </c>
      <c r="C936" s="106"/>
      <c r="D936" s="106"/>
      <c r="E936" s="106"/>
      <c r="F936" s="106"/>
      <c r="G936" s="106"/>
      <c r="H936" s="106"/>
      <c r="I936" s="106"/>
      <c r="J936" s="106"/>
      <c r="K936" s="106"/>
      <c r="L936" s="106"/>
      <c r="M936" s="106"/>
      <c r="N936" s="106"/>
      <c r="O936" s="106"/>
      <c r="P936" s="106"/>
      <c r="Q936" s="106"/>
      <c r="R936" s="107"/>
      <c r="S936" s="107"/>
      <c r="T936" s="106"/>
      <c r="U936" s="106"/>
      <c r="V936" s="108">
        <f t="shared" si="42"/>
        <v>0</v>
      </c>
      <c r="W936" s="103">
        <f t="shared" si="43"/>
        <v>0</v>
      </c>
      <c r="X936" s="36" t="str">
        <f t="shared" si="44"/>
        <v>OK</v>
      </c>
    </row>
    <row r="937" spans="1:24" ht="18" customHeight="1">
      <c r="A937" s="6"/>
      <c r="B937" s="102">
        <f>SUMIF(Atividade_Pessoal_Auxílio!$A:$A,'Programa de Metas 2021-2024'!$A937,Atividade_Pessoal_Auxílio!$G:$G)+SUMIF(Projeto!$A:$A,'Programa de Metas 2021-2024'!$A937,Projeto!$G:$G)</f>
        <v>0</v>
      </c>
      <c r="C937" s="106"/>
      <c r="D937" s="106"/>
      <c r="E937" s="106"/>
      <c r="F937" s="106"/>
      <c r="G937" s="106"/>
      <c r="H937" s="106"/>
      <c r="I937" s="106"/>
      <c r="J937" s="106"/>
      <c r="K937" s="106"/>
      <c r="L937" s="106"/>
      <c r="M937" s="106"/>
      <c r="N937" s="106"/>
      <c r="O937" s="106"/>
      <c r="P937" s="106"/>
      <c r="Q937" s="106"/>
      <c r="R937" s="107"/>
      <c r="S937" s="107"/>
      <c r="T937" s="106"/>
      <c r="U937" s="106"/>
      <c r="V937" s="108">
        <f t="shared" si="42"/>
        <v>0</v>
      </c>
      <c r="W937" s="103">
        <f t="shared" si="43"/>
        <v>0</v>
      </c>
      <c r="X937" s="36" t="str">
        <f t="shared" si="44"/>
        <v>OK</v>
      </c>
    </row>
    <row r="938" spans="1:24" ht="18" customHeight="1">
      <c r="A938" s="6"/>
      <c r="B938" s="102">
        <f>SUMIF(Atividade_Pessoal_Auxílio!$A:$A,'Programa de Metas 2021-2024'!$A938,Atividade_Pessoal_Auxílio!$G:$G)+SUMIF(Projeto!$A:$A,'Programa de Metas 2021-2024'!$A938,Projeto!$G:$G)</f>
        <v>0</v>
      </c>
      <c r="C938" s="106"/>
      <c r="D938" s="106"/>
      <c r="E938" s="106"/>
      <c r="F938" s="106"/>
      <c r="G938" s="106"/>
      <c r="H938" s="106"/>
      <c r="I938" s="106"/>
      <c r="J938" s="106"/>
      <c r="K938" s="106"/>
      <c r="L938" s="106"/>
      <c r="M938" s="106"/>
      <c r="N938" s="106"/>
      <c r="O938" s="106"/>
      <c r="P938" s="106"/>
      <c r="Q938" s="106"/>
      <c r="R938" s="107"/>
      <c r="S938" s="107"/>
      <c r="T938" s="106"/>
      <c r="U938" s="106"/>
      <c r="V938" s="108">
        <f t="shared" si="42"/>
        <v>0</v>
      </c>
      <c r="W938" s="103">
        <f t="shared" si="43"/>
        <v>0</v>
      </c>
      <c r="X938" s="36" t="str">
        <f t="shared" si="44"/>
        <v>OK</v>
      </c>
    </row>
    <row r="939" spans="1:24" ht="18" customHeight="1">
      <c r="A939" s="6"/>
      <c r="B939" s="102">
        <f>SUMIF(Atividade_Pessoal_Auxílio!$A:$A,'Programa de Metas 2021-2024'!$A939,Atividade_Pessoal_Auxílio!$G:$G)+SUMIF(Projeto!$A:$A,'Programa de Metas 2021-2024'!$A939,Projeto!$G:$G)</f>
        <v>0</v>
      </c>
      <c r="C939" s="106"/>
      <c r="D939" s="106"/>
      <c r="E939" s="106"/>
      <c r="F939" s="106"/>
      <c r="G939" s="106"/>
      <c r="H939" s="106"/>
      <c r="I939" s="106"/>
      <c r="J939" s="106"/>
      <c r="K939" s="106"/>
      <c r="L939" s="106"/>
      <c r="M939" s="106"/>
      <c r="N939" s="106"/>
      <c r="O939" s="106"/>
      <c r="P939" s="106"/>
      <c r="Q939" s="106"/>
      <c r="R939" s="107"/>
      <c r="S939" s="107"/>
      <c r="T939" s="106"/>
      <c r="U939" s="106"/>
      <c r="V939" s="108">
        <f t="shared" si="42"/>
        <v>0</v>
      </c>
      <c r="W939" s="103">
        <f t="shared" si="43"/>
        <v>0</v>
      </c>
      <c r="X939" s="36" t="str">
        <f t="shared" si="44"/>
        <v>OK</v>
      </c>
    </row>
    <row r="940" spans="1:24" ht="18" customHeight="1">
      <c r="A940" s="6"/>
      <c r="B940" s="102">
        <f>SUMIF(Atividade_Pessoal_Auxílio!$A:$A,'Programa de Metas 2021-2024'!$A940,Atividade_Pessoal_Auxílio!$G:$G)+SUMIF(Projeto!$A:$A,'Programa de Metas 2021-2024'!$A940,Projeto!$G:$G)</f>
        <v>0</v>
      </c>
      <c r="C940" s="106"/>
      <c r="D940" s="106"/>
      <c r="E940" s="106"/>
      <c r="F940" s="106"/>
      <c r="G940" s="106"/>
      <c r="H940" s="106"/>
      <c r="I940" s="106"/>
      <c r="J940" s="106"/>
      <c r="K940" s="106"/>
      <c r="L940" s="106"/>
      <c r="M940" s="106"/>
      <c r="N940" s="106"/>
      <c r="O940" s="106"/>
      <c r="P940" s="106"/>
      <c r="Q940" s="106"/>
      <c r="R940" s="107"/>
      <c r="S940" s="107"/>
      <c r="T940" s="106"/>
      <c r="U940" s="106"/>
      <c r="V940" s="108">
        <f t="shared" si="42"/>
        <v>0</v>
      </c>
      <c r="W940" s="103">
        <f t="shared" si="43"/>
        <v>0</v>
      </c>
      <c r="X940" s="36" t="str">
        <f t="shared" si="44"/>
        <v>OK</v>
      </c>
    </row>
    <row r="941" spans="1:24" ht="18" customHeight="1">
      <c r="A941" s="6"/>
      <c r="B941" s="102">
        <f>SUMIF(Atividade_Pessoal_Auxílio!$A:$A,'Programa de Metas 2021-2024'!$A941,Atividade_Pessoal_Auxílio!$G:$G)+SUMIF(Projeto!$A:$A,'Programa de Metas 2021-2024'!$A941,Projeto!$G:$G)</f>
        <v>0</v>
      </c>
      <c r="C941" s="106"/>
      <c r="D941" s="106"/>
      <c r="E941" s="106"/>
      <c r="F941" s="106"/>
      <c r="G941" s="106"/>
      <c r="H941" s="106"/>
      <c r="I941" s="106"/>
      <c r="J941" s="106"/>
      <c r="K941" s="106"/>
      <c r="L941" s="106"/>
      <c r="M941" s="106"/>
      <c r="N941" s="106"/>
      <c r="O941" s="106"/>
      <c r="P941" s="106"/>
      <c r="Q941" s="106"/>
      <c r="R941" s="107"/>
      <c r="S941" s="107"/>
      <c r="T941" s="106"/>
      <c r="U941" s="106"/>
      <c r="V941" s="108">
        <f t="shared" si="42"/>
        <v>0</v>
      </c>
      <c r="W941" s="103">
        <f t="shared" si="43"/>
        <v>0</v>
      </c>
      <c r="X941" s="36" t="str">
        <f t="shared" si="44"/>
        <v>OK</v>
      </c>
    </row>
    <row r="942" spans="1:24" ht="18" customHeight="1">
      <c r="A942" s="6"/>
      <c r="B942" s="102">
        <f>SUMIF(Atividade_Pessoal_Auxílio!$A:$A,'Programa de Metas 2021-2024'!$A942,Atividade_Pessoal_Auxílio!$G:$G)+SUMIF(Projeto!$A:$A,'Programa de Metas 2021-2024'!$A942,Projeto!$G:$G)</f>
        <v>0</v>
      </c>
      <c r="C942" s="106"/>
      <c r="D942" s="106"/>
      <c r="E942" s="106"/>
      <c r="F942" s="106"/>
      <c r="G942" s="106"/>
      <c r="H942" s="106"/>
      <c r="I942" s="106"/>
      <c r="J942" s="106"/>
      <c r="K942" s="106"/>
      <c r="L942" s="106"/>
      <c r="M942" s="106"/>
      <c r="N942" s="106"/>
      <c r="O942" s="106"/>
      <c r="P942" s="106"/>
      <c r="Q942" s="106"/>
      <c r="R942" s="107"/>
      <c r="S942" s="107"/>
      <c r="T942" s="106"/>
      <c r="U942" s="106"/>
      <c r="V942" s="108">
        <f t="shared" si="42"/>
        <v>0</v>
      </c>
      <c r="W942" s="103">
        <f t="shared" si="43"/>
        <v>0</v>
      </c>
      <c r="X942" s="36" t="str">
        <f t="shared" si="44"/>
        <v>OK</v>
      </c>
    </row>
    <row r="943" spans="1:24" ht="18" customHeight="1">
      <c r="A943" s="6"/>
      <c r="B943" s="102">
        <f>SUMIF(Atividade_Pessoal_Auxílio!$A:$A,'Programa de Metas 2021-2024'!$A943,Atividade_Pessoal_Auxílio!$G:$G)+SUMIF(Projeto!$A:$A,'Programa de Metas 2021-2024'!$A943,Projeto!$G:$G)</f>
        <v>0</v>
      </c>
      <c r="C943" s="106"/>
      <c r="D943" s="106"/>
      <c r="E943" s="106"/>
      <c r="F943" s="106"/>
      <c r="G943" s="106"/>
      <c r="H943" s="106"/>
      <c r="I943" s="106"/>
      <c r="J943" s="106"/>
      <c r="K943" s="106"/>
      <c r="L943" s="106"/>
      <c r="M943" s="106"/>
      <c r="N943" s="106"/>
      <c r="O943" s="106"/>
      <c r="P943" s="106"/>
      <c r="Q943" s="106"/>
      <c r="R943" s="107"/>
      <c r="S943" s="107"/>
      <c r="T943" s="106"/>
      <c r="U943" s="106"/>
      <c r="V943" s="108">
        <f t="shared" si="42"/>
        <v>0</v>
      </c>
      <c r="W943" s="103">
        <f t="shared" si="43"/>
        <v>0</v>
      </c>
      <c r="X943" s="36" t="str">
        <f t="shared" si="44"/>
        <v>OK</v>
      </c>
    </row>
    <row r="944" spans="1:24" ht="18" customHeight="1">
      <c r="A944" s="6"/>
      <c r="B944" s="102">
        <f>SUMIF(Atividade_Pessoal_Auxílio!$A:$A,'Programa de Metas 2021-2024'!$A944,Atividade_Pessoal_Auxílio!$G:$G)+SUMIF(Projeto!$A:$A,'Programa de Metas 2021-2024'!$A944,Projeto!$G:$G)</f>
        <v>0</v>
      </c>
      <c r="C944" s="106"/>
      <c r="D944" s="106"/>
      <c r="E944" s="106"/>
      <c r="F944" s="106"/>
      <c r="G944" s="106"/>
      <c r="H944" s="106"/>
      <c r="I944" s="106"/>
      <c r="J944" s="106"/>
      <c r="K944" s="106"/>
      <c r="L944" s="106"/>
      <c r="M944" s="106"/>
      <c r="N944" s="106"/>
      <c r="O944" s="106"/>
      <c r="P944" s="106"/>
      <c r="Q944" s="106"/>
      <c r="R944" s="107"/>
      <c r="S944" s="107"/>
      <c r="T944" s="106"/>
      <c r="U944" s="106"/>
      <c r="V944" s="108">
        <f t="shared" si="42"/>
        <v>0</v>
      </c>
      <c r="W944" s="103">
        <f t="shared" si="43"/>
        <v>0</v>
      </c>
      <c r="X944" s="36" t="str">
        <f t="shared" si="44"/>
        <v>OK</v>
      </c>
    </row>
    <row r="945" spans="1:24" ht="18" customHeight="1">
      <c r="A945" s="6"/>
      <c r="B945" s="102">
        <f>SUMIF(Atividade_Pessoal_Auxílio!$A:$A,'Programa de Metas 2021-2024'!$A945,Atividade_Pessoal_Auxílio!$G:$G)+SUMIF(Projeto!$A:$A,'Programa de Metas 2021-2024'!$A945,Projeto!$G:$G)</f>
        <v>0</v>
      </c>
      <c r="C945" s="106"/>
      <c r="D945" s="106"/>
      <c r="E945" s="106"/>
      <c r="F945" s="106"/>
      <c r="G945" s="106"/>
      <c r="H945" s="106"/>
      <c r="I945" s="106"/>
      <c r="J945" s="106"/>
      <c r="K945" s="106"/>
      <c r="L945" s="106"/>
      <c r="M945" s="106"/>
      <c r="N945" s="106"/>
      <c r="O945" s="106"/>
      <c r="P945" s="106"/>
      <c r="Q945" s="106"/>
      <c r="R945" s="107"/>
      <c r="S945" s="107"/>
      <c r="T945" s="106"/>
      <c r="U945" s="106"/>
      <c r="V945" s="108">
        <f t="shared" si="42"/>
        <v>0</v>
      </c>
      <c r="W945" s="103">
        <f t="shared" si="43"/>
        <v>0</v>
      </c>
      <c r="X945" s="36" t="str">
        <f t="shared" si="44"/>
        <v>OK</v>
      </c>
    </row>
    <row r="946" spans="1:24" ht="18" customHeight="1">
      <c r="A946" s="6"/>
      <c r="B946" s="102">
        <f>SUMIF(Atividade_Pessoal_Auxílio!$A:$A,'Programa de Metas 2021-2024'!$A946,Atividade_Pessoal_Auxílio!$G:$G)+SUMIF(Projeto!$A:$A,'Programa de Metas 2021-2024'!$A946,Projeto!$G:$G)</f>
        <v>0</v>
      </c>
      <c r="C946" s="106"/>
      <c r="D946" s="106"/>
      <c r="E946" s="106"/>
      <c r="F946" s="106"/>
      <c r="G946" s="106"/>
      <c r="H946" s="106"/>
      <c r="I946" s="106"/>
      <c r="J946" s="106"/>
      <c r="K946" s="106"/>
      <c r="L946" s="106"/>
      <c r="M946" s="106"/>
      <c r="N946" s="106"/>
      <c r="O946" s="106"/>
      <c r="P946" s="106"/>
      <c r="Q946" s="106"/>
      <c r="R946" s="107"/>
      <c r="S946" s="107"/>
      <c r="T946" s="106"/>
      <c r="U946" s="106"/>
      <c r="V946" s="108">
        <f t="shared" si="42"/>
        <v>0</v>
      </c>
      <c r="W946" s="103">
        <f t="shared" si="43"/>
        <v>0</v>
      </c>
      <c r="X946" s="36" t="str">
        <f t="shared" si="44"/>
        <v>OK</v>
      </c>
    </row>
    <row r="947" spans="1:24" ht="18" customHeight="1">
      <c r="A947" s="6"/>
      <c r="B947" s="102">
        <f>SUMIF(Atividade_Pessoal_Auxílio!$A:$A,'Programa de Metas 2021-2024'!$A947,Atividade_Pessoal_Auxílio!$G:$G)+SUMIF(Projeto!$A:$A,'Programa de Metas 2021-2024'!$A947,Projeto!$G:$G)</f>
        <v>0</v>
      </c>
      <c r="C947" s="106"/>
      <c r="D947" s="106"/>
      <c r="E947" s="106"/>
      <c r="F947" s="106"/>
      <c r="G947" s="106"/>
      <c r="H947" s="106"/>
      <c r="I947" s="106"/>
      <c r="J947" s="106"/>
      <c r="K947" s="106"/>
      <c r="L947" s="106"/>
      <c r="M947" s="106"/>
      <c r="N947" s="106"/>
      <c r="O947" s="106"/>
      <c r="P947" s="106"/>
      <c r="Q947" s="106"/>
      <c r="R947" s="107"/>
      <c r="S947" s="107"/>
      <c r="T947" s="106"/>
      <c r="U947" s="106"/>
      <c r="V947" s="108">
        <f t="shared" si="42"/>
        <v>0</v>
      </c>
      <c r="W947" s="103">
        <f t="shared" si="43"/>
        <v>0</v>
      </c>
      <c r="X947" s="36" t="str">
        <f t="shared" si="44"/>
        <v>OK</v>
      </c>
    </row>
    <row r="948" spans="1:24" ht="18" customHeight="1">
      <c r="A948" s="6"/>
      <c r="B948" s="102">
        <f>SUMIF(Atividade_Pessoal_Auxílio!$A:$A,'Programa de Metas 2021-2024'!$A948,Atividade_Pessoal_Auxílio!$G:$G)+SUMIF(Projeto!$A:$A,'Programa de Metas 2021-2024'!$A948,Projeto!$G:$G)</f>
        <v>0</v>
      </c>
      <c r="C948" s="106"/>
      <c r="D948" s="106"/>
      <c r="E948" s="106"/>
      <c r="F948" s="106"/>
      <c r="G948" s="106"/>
      <c r="H948" s="106"/>
      <c r="I948" s="106"/>
      <c r="J948" s="106"/>
      <c r="K948" s="106"/>
      <c r="L948" s="106"/>
      <c r="M948" s="106"/>
      <c r="N948" s="106"/>
      <c r="O948" s="106"/>
      <c r="P948" s="106"/>
      <c r="Q948" s="106"/>
      <c r="R948" s="107"/>
      <c r="S948" s="107"/>
      <c r="T948" s="106"/>
      <c r="U948" s="106"/>
      <c r="V948" s="108">
        <f t="shared" si="42"/>
        <v>0</v>
      </c>
      <c r="W948" s="103">
        <f t="shared" si="43"/>
        <v>0</v>
      </c>
      <c r="X948" s="36" t="str">
        <f t="shared" si="44"/>
        <v>OK</v>
      </c>
    </row>
    <row r="949" spans="1:24" ht="18" customHeight="1">
      <c r="A949" s="6"/>
      <c r="B949" s="102">
        <f>SUMIF(Atividade_Pessoal_Auxílio!$A:$A,'Programa de Metas 2021-2024'!$A949,Atividade_Pessoal_Auxílio!$G:$G)+SUMIF(Projeto!$A:$A,'Programa de Metas 2021-2024'!$A949,Projeto!$G:$G)</f>
        <v>0</v>
      </c>
      <c r="C949" s="106"/>
      <c r="D949" s="106"/>
      <c r="E949" s="106"/>
      <c r="F949" s="106"/>
      <c r="G949" s="106"/>
      <c r="H949" s="106"/>
      <c r="I949" s="106"/>
      <c r="J949" s="106"/>
      <c r="K949" s="106"/>
      <c r="L949" s="106"/>
      <c r="M949" s="106"/>
      <c r="N949" s="106"/>
      <c r="O949" s="106"/>
      <c r="P949" s="106"/>
      <c r="Q949" s="106"/>
      <c r="R949" s="107"/>
      <c r="S949" s="107"/>
      <c r="T949" s="106"/>
      <c r="U949" s="106"/>
      <c r="V949" s="108">
        <f t="shared" si="42"/>
        <v>0</v>
      </c>
      <c r="W949" s="103">
        <f t="shared" si="43"/>
        <v>0</v>
      </c>
      <c r="X949" s="36" t="str">
        <f t="shared" si="44"/>
        <v>OK</v>
      </c>
    </row>
    <row r="950" spans="1:24" ht="18" customHeight="1">
      <c r="A950" s="6"/>
      <c r="B950" s="102">
        <f>SUMIF(Atividade_Pessoal_Auxílio!$A:$A,'Programa de Metas 2021-2024'!$A950,Atividade_Pessoal_Auxílio!$G:$G)+SUMIF(Projeto!$A:$A,'Programa de Metas 2021-2024'!$A950,Projeto!$G:$G)</f>
        <v>0</v>
      </c>
      <c r="C950" s="106"/>
      <c r="D950" s="106"/>
      <c r="E950" s="106"/>
      <c r="F950" s="106"/>
      <c r="G950" s="106"/>
      <c r="H950" s="106"/>
      <c r="I950" s="106"/>
      <c r="J950" s="106"/>
      <c r="K950" s="106"/>
      <c r="L950" s="106"/>
      <c r="M950" s="106"/>
      <c r="N950" s="106"/>
      <c r="O950" s="106"/>
      <c r="P950" s="106"/>
      <c r="Q950" s="106"/>
      <c r="R950" s="107"/>
      <c r="S950" s="107"/>
      <c r="T950" s="106"/>
      <c r="U950" s="106"/>
      <c r="V950" s="108">
        <f t="shared" si="42"/>
        <v>0</v>
      </c>
      <c r="W950" s="103">
        <f t="shared" si="43"/>
        <v>0</v>
      </c>
      <c r="X950" s="36" t="str">
        <f t="shared" si="44"/>
        <v>OK</v>
      </c>
    </row>
    <row r="951" spans="1:24" ht="18" customHeight="1">
      <c r="A951" s="6"/>
      <c r="B951" s="102">
        <f>SUMIF(Atividade_Pessoal_Auxílio!$A:$A,'Programa de Metas 2021-2024'!$A951,Atividade_Pessoal_Auxílio!$G:$G)+SUMIF(Projeto!$A:$A,'Programa de Metas 2021-2024'!$A951,Projeto!$G:$G)</f>
        <v>0</v>
      </c>
      <c r="C951" s="106"/>
      <c r="D951" s="106"/>
      <c r="E951" s="106"/>
      <c r="F951" s="106"/>
      <c r="G951" s="106"/>
      <c r="H951" s="106"/>
      <c r="I951" s="106"/>
      <c r="J951" s="106"/>
      <c r="K951" s="106"/>
      <c r="L951" s="106"/>
      <c r="M951" s="106"/>
      <c r="N951" s="106"/>
      <c r="O951" s="106"/>
      <c r="P951" s="106"/>
      <c r="Q951" s="106"/>
      <c r="R951" s="107"/>
      <c r="S951" s="107"/>
      <c r="T951" s="106"/>
      <c r="U951" s="106"/>
      <c r="V951" s="108">
        <f t="shared" si="42"/>
        <v>0</v>
      </c>
      <c r="W951" s="103">
        <f t="shared" si="43"/>
        <v>0</v>
      </c>
      <c r="X951" s="36" t="str">
        <f t="shared" si="44"/>
        <v>OK</v>
      </c>
    </row>
    <row r="952" spans="1:24" ht="18" customHeight="1">
      <c r="A952" s="6"/>
      <c r="B952" s="102">
        <f>SUMIF(Atividade_Pessoal_Auxílio!$A:$A,'Programa de Metas 2021-2024'!$A952,Atividade_Pessoal_Auxílio!$G:$G)+SUMIF(Projeto!$A:$A,'Programa de Metas 2021-2024'!$A952,Projeto!$G:$G)</f>
        <v>0</v>
      </c>
      <c r="C952" s="106"/>
      <c r="D952" s="106"/>
      <c r="E952" s="106"/>
      <c r="F952" s="106"/>
      <c r="G952" s="106"/>
      <c r="H952" s="106"/>
      <c r="I952" s="106"/>
      <c r="J952" s="106"/>
      <c r="K952" s="106"/>
      <c r="L952" s="106"/>
      <c r="M952" s="106"/>
      <c r="N952" s="106"/>
      <c r="O952" s="106"/>
      <c r="P952" s="106"/>
      <c r="Q952" s="106"/>
      <c r="R952" s="107"/>
      <c r="S952" s="107"/>
      <c r="T952" s="106"/>
      <c r="U952" s="106"/>
      <c r="V952" s="108">
        <f t="shared" si="42"/>
        <v>0</v>
      </c>
      <c r="W952" s="103">
        <f t="shared" si="43"/>
        <v>0</v>
      </c>
      <c r="X952" s="36" t="str">
        <f t="shared" si="44"/>
        <v>OK</v>
      </c>
    </row>
    <row r="953" spans="1:24" ht="18" customHeight="1">
      <c r="A953" s="6"/>
      <c r="B953" s="102">
        <f>SUMIF(Atividade_Pessoal_Auxílio!$A:$A,'Programa de Metas 2021-2024'!$A953,Atividade_Pessoal_Auxílio!$G:$G)+SUMIF(Projeto!$A:$A,'Programa de Metas 2021-2024'!$A953,Projeto!$G:$G)</f>
        <v>0</v>
      </c>
      <c r="C953" s="106"/>
      <c r="D953" s="106"/>
      <c r="E953" s="106"/>
      <c r="F953" s="106"/>
      <c r="G953" s="106"/>
      <c r="H953" s="106"/>
      <c r="I953" s="106"/>
      <c r="J953" s="106"/>
      <c r="K953" s="106"/>
      <c r="L953" s="106"/>
      <c r="M953" s="106"/>
      <c r="N953" s="106"/>
      <c r="O953" s="106"/>
      <c r="P953" s="106"/>
      <c r="Q953" s="106"/>
      <c r="R953" s="107"/>
      <c r="S953" s="107"/>
      <c r="T953" s="106"/>
      <c r="U953" s="106"/>
      <c r="V953" s="108">
        <f t="shared" si="42"/>
        <v>0</v>
      </c>
      <c r="W953" s="103">
        <f t="shared" si="43"/>
        <v>0</v>
      </c>
      <c r="X953" s="36" t="str">
        <f t="shared" si="44"/>
        <v>OK</v>
      </c>
    </row>
    <row r="954" spans="1:24" ht="18" customHeight="1">
      <c r="A954" s="6"/>
      <c r="B954" s="102">
        <f>SUMIF(Atividade_Pessoal_Auxílio!$A:$A,'Programa de Metas 2021-2024'!$A954,Atividade_Pessoal_Auxílio!$G:$G)+SUMIF(Projeto!$A:$A,'Programa de Metas 2021-2024'!$A954,Projeto!$G:$G)</f>
        <v>0</v>
      </c>
      <c r="C954" s="106"/>
      <c r="D954" s="106"/>
      <c r="E954" s="106"/>
      <c r="F954" s="106"/>
      <c r="G954" s="106"/>
      <c r="H954" s="106"/>
      <c r="I954" s="106"/>
      <c r="J954" s="106"/>
      <c r="K954" s="106"/>
      <c r="L954" s="106"/>
      <c r="M954" s="106"/>
      <c r="N954" s="106"/>
      <c r="O954" s="106"/>
      <c r="P954" s="106"/>
      <c r="Q954" s="106"/>
      <c r="R954" s="107"/>
      <c r="S954" s="107"/>
      <c r="T954" s="106"/>
      <c r="U954" s="106"/>
      <c r="V954" s="108">
        <f t="shared" si="42"/>
        <v>0</v>
      </c>
      <c r="W954" s="103">
        <f t="shared" si="43"/>
        <v>0</v>
      </c>
      <c r="X954" s="36" t="str">
        <f t="shared" si="44"/>
        <v>OK</v>
      </c>
    </row>
    <row r="955" spans="1:24" ht="18" customHeight="1">
      <c r="A955" s="6"/>
      <c r="B955" s="102">
        <f>SUMIF(Atividade_Pessoal_Auxílio!$A:$A,'Programa de Metas 2021-2024'!$A955,Atividade_Pessoal_Auxílio!$G:$G)+SUMIF(Projeto!$A:$A,'Programa de Metas 2021-2024'!$A955,Projeto!$G:$G)</f>
        <v>0</v>
      </c>
      <c r="C955" s="106"/>
      <c r="D955" s="106"/>
      <c r="E955" s="106"/>
      <c r="F955" s="106"/>
      <c r="G955" s="106"/>
      <c r="H955" s="106"/>
      <c r="I955" s="106"/>
      <c r="J955" s="106"/>
      <c r="K955" s="106"/>
      <c r="L955" s="106"/>
      <c r="M955" s="106"/>
      <c r="N955" s="106"/>
      <c r="O955" s="106"/>
      <c r="P955" s="106"/>
      <c r="Q955" s="106"/>
      <c r="R955" s="107"/>
      <c r="S955" s="107"/>
      <c r="T955" s="106"/>
      <c r="U955" s="106"/>
      <c r="V955" s="108">
        <f t="shared" si="42"/>
        <v>0</v>
      </c>
      <c r="W955" s="103">
        <f t="shared" si="43"/>
        <v>0</v>
      </c>
      <c r="X955" s="36" t="str">
        <f t="shared" si="44"/>
        <v>OK</v>
      </c>
    </row>
    <row r="956" spans="1:24" ht="18" customHeight="1">
      <c r="A956" s="6"/>
      <c r="B956" s="102">
        <f>SUMIF(Atividade_Pessoal_Auxílio!$A:$A,'Programa de Metas 2021-2024'!$A956,Atividade_Pessoal_Auxílio!$G:$G)+SUMIF(Projeto!$A:$A,'Programa de Metas 2021-2024'!$A956,Projeto!$G:$G)</f>
        <v>0</v>
      </c>
      <c r="C956" s="106"/>
      <c r="D956" s="106"/>
      <c r="E956" s="106"/>
      <c r="F956" s="106"/>
      <c r="G956" s="106"/>
      <c r="H956" s="106"/>
      <c r="I956" s="106"/>
      <c r="J956" s="106"/>
      <c r="K956" s="106"/>
      <c r="L956" s="106"/>
      <c r="M956" s="106"/>
      <c r="N956" s="106"/>
      <c r="O956" s="106"/>
      <c r="P956" s="106"/>
      <c r="Q956" s="106"/>
      <c r="R956" s="107"/>
      <c r="S956" s="107"/>
      <c r="T956" s="106"/>
      <c r="U956" s="106"/>
      <c r="V956" s="108">
        <f t="shared" si="42"/>
        <v>0</v>
      </c>
      <c r="W956" s="103">
        <f t="shared" si="43"/>
        <v>0</v>
      </c>
      <c r="X956" s="36" t="str">
        <f t="shared" si="44"/>
        <v>OK</v>
      </c>
    </row>
    <row r="957" spans="1:24" ht="18" customHeight="1">
      <c r="A957" s="6"/>
      <c r="B957" s="102">
        <f>SUMIF(Atividade_Pessoal_Auxílio!$A:$A,'Programa de Metas 2021-2024'!$A957,Atividade_Pessoal_Auxílio!$G:$G)+SUMIF(Projeto!$A:$A,'Programa de Metas 2021-2024'!$A957,Projeto!$G:$G)</f>
        <v>0</v>
      </c>
      <c r="C957" s="106"/>
      <c r="D957" s="106"/>
      <c r="E957" s="106"/>
      <c r="F957" s="106"/>
      <c r="G957" s="106"/>
      <c r="H957" s="106"/>
      <c r="I957" s="106"/>
      <c r="J957" s="106"/>
      <c r="K957" s="106"/>
      <c r="L957" s="106"/>
      <c r="M957" s="106"/>
      <c r="N957" s="106"/>
      <c r="O957" s="106"/>
      <c r="P957" s="106"/>
      <c r="Q957" s="106"/>
      <c r="R957" s="107"/>
      <c r="S957" s="107"/>
      <c r="T957" s="106"/>
      <c r="U957" s="106"/>
      <c r="V957" s="108">
        <f t="shared" si="42"/>
        <v>0</v>
      </c>
      <c r="W957" s="103">
        <f t="shared" si="43"/>
        <v>0</v>
      </c>
      <c r="X957" s="36" t="str">
        <f t="shared" si="44"/>
        <v>OK</v>
      </c>
    </row>
    <row r="958" spans="1:24" ht="18" customHeight="1">
      <c r="A958" s="6"/>
      <c r="B958" s="102">
        <f>SUMIF(Atividade_Pessoal_Auxílio!$A:$A,'Programa de Metas 2021-2024'!$A958,Atividade_Pessoal_Auxílio!$G:$G)+SUMIF(Projeto!$A:$A,'Programa de Metas 2021-2024'!$A958,Projeto!$G:$G)</f>
        <v>0</v>
      </c>
      <c r="C958" s="106"/>
      <c r="D958" s="106"/>
      <c r="E958" s="106"/>
      <c r="F958" s="106"/>
      <c r="G958" s="106"/>
      <c r="H958" s="106"/>
      <c r="I958" s="106"/>
      <c r="J958" s="106"/>
      <c r="K958" s="106"/>
      <c r="L958" s="106"/>
      <c r="M958" s="106"/>
      <c r="N958" s="106"/>
      <c r="O958" s="106"/>
      <c r="P958" s="106"/>
      <c r="Q958" s="106"/>
      <c r="R958" s="107"/>
      <c r="S958" s="107"/>
      <c r="T958" s="106"/>
      <c r="U958" s="106"/>
      <c r="V958" s="108">
        <f t="shared" si="42"/>
        <v>0</v>
      </c>
      <c r="W958" s="103">
        <f t="shared" si="43"/>
        <v>0</v>
      </c>
      <c r="X958" s="36" t="str">
        <f t="shared" si="44"/>
        <v>OK</v>
      </c>
    </row>
    <row r="959" spans="1:24" ht="18" customHeight="1">
      <c r="A959" s="6"/>
      <c r="B959" s="102">
        <f>SUMIF(Atividade_Pessoal_Auxílio!$A:$A,'Programa de Metas 2021-2024'!$A959,Atividade_Pessoal_Auxílio!$G:$G)+SUMIF(Projeto!$A:$A,'Programa de Metas 2021-2024'!$A959,Projeto!$G:$G)</f>
        <v>0</v>
      </c>
      <c r="C959" s="106"/>
      <c r="D959" s="106"/>
      <c r="E959" s="106"/>
      <c r="F959" s="106"/>
      <c r="G959" s="106"/>
      <c r="H959" s="106"/>
      <c r="I959" s="106"/>
      <c r="J959" s="106"/>
      <c r="K959" s="106"/>
      <c r="L959" s="106"/>
      <c r="M959" s="106"/>
      <c r="N959" s="106"/>
      <c r="O959" s="106"/>
      <c r="P959" s="106"/>
      <c r="Q959" s="106"/>
      <c r="R959" s="107"/>
      <c r="S959" s="107"/>
      <c r="T959" s="106"/>
      <c r="U959" s="106"/>
      <c r="V959" s="108">
        <f t="shared" si="42"/>
        <v>0</v>
      </c>
      <c r="W959" s="103">
        <f t="shared" si="43"/>
        <v>0</v>
      </c>
      <c r="X959" s="36" t="str">
        <f t="shared" si="44"/>
        <v>OK</v>
      </c>
    </row>
    <row r="960" spans="1:24" ht="18" customHeight="1">
      <c r="A960" s="6"/>
      <c r="B960" s="102">
        <f>SUMIF(Atividade_Pessoal_Auxílio!$A:$A,'Programa de Metas 2021-2024'!$A960,Atividade_Pessoal_Auxílio!$G:$G)+SUMIF(Projeto!$A:$A,'Programa de Metas 2021-2024'!$A960,Projeto!$G:$G)</f>
        <v>0</v>
      </c>
      <c r="C960" s="106"/>
      <c r="D960" s="106"/>
      <c r="E960" s="106"/>
      <c r="F960" s="106"/>
      <c r="G960" s="106"/>
      <c r="H960" s="106"/>
      <c r="I960" s="106"/>
      <c r="J960" s="106"/>
      <c r="K960" s="106"/>
      <c r="L960" s="106"/>
      <c r="M960" s="106"/>
      <c r="N960" s="106"/>
      <c r="O960" s="106"/>
      <c r="P960" s="106"/>
      <c r="Q960" s="106"/>
      <c r="R960" s="107"/>
      <c r="S960" s="107"/>
      <c r="T960" s="106"/>
      <c r="U960" s="106"/>
      <c r="V960" s="108">
        <f t="shared" si="42"/>
        <v>0</v>
      </c>
      <c r="W960" s="103">
        <f t="shared" si="43"/>
        <v>0</v>
      </c>
      <c r="X960" s="36" t="str">
        <f t="shared" si="44"/>
        <v>OK</v>
      </c>
    </row>
    <row r="961" spans="1:24" ht="18" customHeight="1">
      <c r="A961" s="6"/>
      <c r="B961" s="102">
        <f>SUMIF(Atividade_Pessoal_Auxílio!$A:$A,'Programa de Metas 2021-2024'!$A961,Atividade_Pessoal_Auxílio!$G:$G)+SUMIF(Projeto!$A:$A,'Programa de Metas 2021-2024'!$A961,Projeto!$G:$G)</f>
        <v>0</v>
      </c>
      <c r="C961" s="106"/>
      <c r="D961" s="106"/>
      <c r="E961" s="106"/>
      <c r="F961" s="106"/>
      <c r="G961" s="106"/>
      <c r="H961" s="106"/>
      <c r="I961" s="106"/>
      <c r="J961" s="106"/>
      <c r="K961" s="106"/>
      <c r="L961" s="106"/>
      <c r="M961" s="106"/>
      <c r="N961" s="106"/>
      <c r="O961" s="106"/>
      <c r="P961" s="106"/>
      <c r="Q961" s="106"/>
      <c r="R961" s="107"/>
      <c r="S961" s="107"/>
      <c r="T961" s="106"/>
      <c r="U961" s="106"/>
      <c r="V961" s="108">
        <f t="shared" si="42"/>
        <v>0</v>
      </c>
      <c r="W961" s="103">
        <f t="shared" si="43"/>
        <v>0</v>
      </c>
      <c r="X961" s="36" t="str">
        <f t="shared" si="44"/>
        <v>OK</v>
      </c>
    </row>
    <row r="962" spans="1:24" ht="18" customHeight="1">
      <c r="A962" s="6"/>
      <c r="B962" s="102">
        <f>SUMIF(Atividade_Pessoal_Auxílio!$A:$A,'Programa de Metas 2021-2024'!$A962,Atividade_Pessoal_Auxílio!$G:$G)+SUMIF(Projeto!$A:$A,'Programa de Metas 2021-2024'!$A962,Projeto!$G:$G)</f>
        <v>0</v>
      </c>
      <c r="C962" s="106"/>
      <c r="D962" s="106"/>
      <c r="E962" s="106"/>
      <c r="F962" s="106"/>
      <c r="G962" s="106"/>
      <c r="H962" s="106"/>
      <c r="I962" s="106"/>
      <c r="J962" s="106"/>
      <c r="K962" s="106"/>
      <c r="L962" s="106"/>
      <c r="M962" s="106"/>
      <c r="N962" s="106"/>
      <c r="O962" s="106"/>
      <c r="P962" s="106"/>
      <c r="Q962" s="106"/>
      <c r="R962" s="107"/>
      <c r="S962" s="107"/>
      <c r="T962" s="106"/>
      <c r="U962" s="106"/>
      <c r="V962" s="108">
        <f t="shared" si="42"/>
        <v>0</v>
      </c>
      <c r="W962" s="103">
        <f t="shared" si="43"/>
        <v>0</v>
      </c>
      <c r="X962" s="36" t="str">
        <f t="shared" si="44"/>
        <v>OK</v>
      </c>
    </row>
    <row r="963" spans="1:24" ht="18" customHeight="1">
      <c r="A963" s="6"/>
      <c r="B963" s="102">
        <f>SUMIF(Atividade_Pessoal_Auxílio!$A:$A,'Programa de Metas 2021-2024'!$A963,Atividade_Pessoal_Auxílio!$G:$G)+SUMIF(Projeto!$A:$A,'Programa de Metas 2021-2024'!$A963,Projeto!$G:$G)</f>
        <v>0</v>
      </c>
      <c r="C963" s="106"/>
      <c r="D963" s="106"/>
      <c r="E963" s="106"/>
      <c r="F963" s="106"/>
      <c r="G963" s="106"/>
      <c r="H963" s="106"/>
      <c r="I963" s="106"/>
      <c r="J963" s="106"/>
      <c r="K963" s="106"/>
      <c r="L963" s="106"/>
      <c r="M963" s="106"/>
      <c r="N963" s="106"/>
      <c r="O963" s="106"/>
      <c r="P963" s="106"/>
      <c r="Q963" s="106"/>
      <c r="R963" s="107"/>
      <c r="S963" s="107"/>
      <c r="T963" s="106"/>
      <c r="U963" s="106"/>
      <c r="V963" s="108">
        <f t="shared" si="42"/>
        <v>0</v>
      </c>
      <c r="W963" s="103">
        <f t="shared" si="43"/>
        <v>0</v>
      </c>
      <c r="X963" s="36" t="str">
        <f t="shared" si="44"/>
        <v>OK</v>
      </c>
    </row>
    <row r="964" spans="1:24" ht="18" customHeight="1">
      <c r="A964" s="6"/>
      <c r="B964" s="102">
        <f>SUMIF(Atividade_Pessoal_Auxílio!$A:$A,'Programa de Metas 2021-2024'!$A964,Atividade_Pessoal_Auxílio!$G:$G)+SUMIF(Projeto!$A:$A,'Programa de Metas 2021-2024'!$A964,Projeto!$G:$G)</f>
        <v>0</v>
      </c>
      <c r="C964" s="106"/>
      <c r="D964" s="106"/>
      <c r="E964" s="106"/>
      <c r="F964" s="106"/>
      <c r="G964" s="106"/>
      <c r="H964" s="106"/>
      <c r="I964" s="106"/>
      <c r="J964" s="106"/>
      <c r="K964" s="106"/>
      <c r="L964" s="106"/>
      <c r="M964" s="106"/>
      <c r="N964" s="106"/>
      <c r="O964" s="106"/>
      <c r="P964" s="106"/>
      <c r="Q964" s="106"/>
      <c r="R964" s="107"/>
      <c r="S964" s="107"/>
      <c r="T964" s="106"/>
      <c r="U964" s="106"/>
      <c r="V964" s="108">
        <f t="shared" si="42"/>
        <v>0</v>
      </c>
      <c r="W964" s="103">
        <f t="shared" si="43"/>
        <v>0</v>
      </c>
      <c r="X964" s="36" t="str">
        <f t="shared" si="44"/>
        <v>OK</v>
      </c>
    </row>
    <row r="965" spans="1:24" ht="18" customHeight="1">
      <c r="A965" s="6"/>
      <c r="B965" s="102">
        <f>SUMIF(Atividade_Pessoal_Auxílio!$A:$A,'Programa de Metas 2021-2024'!$A965,Atividade_Pessoal_Auxílio!$G:$G)+SUMIF(Projeto!$A:$A,'Programa de Metas 2021-2024'!$A965,Projeto!$G:$G)</f>
        <v>0</v>
      </c>
      <c r="C965" s="106"/>
      <c r="D965" s="106"/>
      <c r="E965" s="106"/>
      <c r="F965" s="106"/>
      <c r="G965" s="106"/>
      <c r="H965" s="106"/>
      <c r="I965" s="106"/>
      <c r="J965" s="106"/>
      <c r="K965" s="106"/>
      <c r="L965" s="106"/>
      <c r="M965" s="106"/>
      <c r="N965" s="106"/>
      <c r="O965" s="106"/>
      <c r="P965" s="106"/>
      <c r="Q965" s="106"/>
      <c r="R965" s="107"/>
      <c r="S965" s="107"/>
      <c r="T965" s="106"/>
      <c r="U965" s="106"/>
      <c r="V965" s="108">
        <f t="shared" ref="V965:V1028" si="45">SUM(C965:U965)</f>
        <v>0</v>
      </c>
      <c r="W965" s="103">
        <f t="shared" ref="W965:W1028" si="46">B965-V965</f>
        <v>0</v>
      </c>
      <c r="X965" s="36" t="str">
        <f t="shared" ref="X965:X1028" si="47">IF(OR(B965&lt;&gt;SUM(V965,W965),W965&lt;0),"EQUILIBRAR","OK")</f>
        <v>OK</v>
      </c>
    </row>
    <row r="966" spans="1:24" ht="18" customHeight="1">
      <c r="A966" s="6"/>
      <c r="B966" s="102">
        <f>SUMIF(Atividade_Pessoal_Auxílio!$A:$A,'Programa de Metas 2021-2024'!$A966,Atividade_Pessoal_Auxílio!$G:$G)+SUMIF(Projeto!$A:$A,'Programa de Metas 2021-2024'!$A966,Projeto!$G:$G)</f>
        <v>0</v>
      </c>
      <c r="C966" s="106"/>
      <c r="D966" s="106"/>
      <c r="E966" s="106"/>
      <c r="F966" s="106"/>
      <c r="G966" s="106"/>
      <c r="H966" s="106"/>
      <c r="I966" s="106"/>
      <c r="J966" s="106"/>
      <c r="K966" s="106"/>
      <c r="L966" s="106"/>
      <c r="M966" s="106"/>
      <c r="N966" s="106"/>
      <c r="O966" s="106"/>
      <c r="P966" s="106"/>
      <c r="Q966" s="106"/>
      <c r="R966" s="107"/>
      <c r="S966" s="107"/>
      <c r="T966" s="106"/>
      <c r="U966" s="106"/>
      <c r="V966" s="108">
        <f t="shared" si="45"/>
        <v>0</v>
      </c>
      <c r="W966" s="103">
        <f t="shared" si="46"/>
        <v>0</v>
      </c>
      <c r="X966" s="36" t="str">
        <f t="shared" si="47"/>
        <v>OK</v>
      </c>
    </row>
    <row r="967" spans="1:24" ht="18" customHeight="1">
      <c r="A967" s="6"/>
      <c r="B967" s="102">
        <f>SUMIF(Atividade_Pessoal_Auxílio!$A:$A,'Programa de Metas 2021-2024'!$A967,Atividade_Pessoal_Auxílio!$G:$G)+SUMIF(Projeto!$A:$A,'Programa de Metas 2021-2024'!$A967,Projeto!$G:$G)</f>
        <v>0</v>
      </c>
      <c r="C967" s="106"/>
      <c r="D967" s="106"/>
      <c r="E967" s="106"/>
      <c r="F967" s="106"/>
      <c r="G967" s="106"/>
      <c r="H967" s="106"/>
      <c r="I967" s="106"/>
      <c r="J967" s="106"/>
      <c r="K967" s="106"/>
      <c r="L967" s="106"/>
      <c r="M967" s="106"/>
      <c r="N967" s="106"/>
      <c r="O967" s="106"/>
      <c r="P967" s="106"/>
      <c r="Q967" s="106"/>
      <c r="R967" s="107"/>
      <c r="S967" s="107"/>
      <c r="T967" s="106"/>
      <c r="U967" s="106"/>
      <c r="V967" s="108">
        <f t="shared" si="45"/>
        <v>0</v>
      </c>
      <c r="W967" s="103">
        <f t="shared" si="46"/>
        <v>0</v>
      </c>
      <c r="X967" s="36" t="str">
        <f t="shared" si="47"/>
        <v>OK</v>
      </c>
    </row>
    <row r="968" spans="1:24" ht="18" customHeight="1">
      <c r="A968" s="6"/>
      <c r="B968" s="102">
        <f>SUMIF(Atividade_Pessoal_Auxílio!$A:$A,'Programa de Metas 2021-2024'!$A968,Atividade_Pessoal_Auxílio!$G:$G)+SUMIF(Projeto!$A:$A,'Programa de Metas 2021-2024'!$A968,Projeto!$G:$G)</f>
        <v>0</v>
      </c>
      <c r="C968" s="106"/>
      <c r="D968" s="106"/>
      <c r="E968" s="106"/>
      <c r="F968" s="106"/>
      <c r="G968" s="106"/>
      <c r="H968" s="106"/>
      <c r="I968" s="106"/>
      <c r="J968" s="106"/>
      <c r="K968" s="106"/>
      <c r="L968" s="106"/>
      <c r="M968" s="106"/>
      <c r="N968" s="106"/>
      <c r="O968" s="106"/>
      <c r="P968" s="106"/>
      <c r="Q968" s="106"/>
      <c r="R968" s="107"/>
      <c r="S968" s="107"/>
      <c r="T968" s="106"/>
      <c r="U968" s="106"/>
      <c r="V968" s="108">
        <f t="shared" si="45"/>
        <v>0</v>
      </c>
      <c r="W968" s="103">
        <f t="shared" si="46"/>
        <v>0</v>
      </c>
      <c r="X968" s="36" t="str">
        <f t="shared" si="47"/>
        <v>OK</v>
      </c>
    </row>
    <row r="969" spans="1:24" ht="18" customHeight="1">
      <c r="A969" s="6"/>
      <c r="B969" s="102">
        <f>SUMIF(Atividade_Pessoal_Auxílio!$A:$A,'Programa de Metas 2021-2024'!$A969,Atividade_Pessoal_Auxílio!$G:$G)+SUMIF(Projeto!$A:$A,'Programa de Metas 2021-2024'!$A969,Projeto!$G:$G)</f>
        <v>0</v>
      </c>
      <c r="C969" s="106"/>
      <c r="D969" s="106"/>
      <c r="E969" s="106"/>
      <c r="F969" s="106"/>
      <c r="G969" s="106"/>
      <c r="H969" s="106"/>
      <c r="I969" s="106"/>
      <c r="J969" s="106"/>
      <c r="K969" s="106"/>
      <c r="L969" s="106"/>
      <c r="M969" s="106"/>
      <c r="N969" s="106"/>
      <c r="O969" s="106"/>
      <c r="P969" s="106"/>
      <c r="Q969" s="106"/>
      <c r="R969" s="107"/>
      <c r="S969" s="107"/>
      <c r="T969" s="106"/>
      <c r="U969" s="106"/>
      <c r="V969" s="108">
        <f t="shared" si="45"/>
        <v>0</v>
      </c>
      <c r="W969" s="103">
        <f t="shared" si="46"/>
        <v>0</v>
      </c>
      <c r="X969" s="36" t="str">
        <f t="shared" si="47"/>
        <v>OK</v>
      </c>
    </row>
    <row r="970" spans="1:24" ht="18" customHeight="1">
      <c r="A970" s="6"/>
      <c r="B970" s="102">
        <f>SUMIF(Atividade_Pessoal_Auxílio!$A:$A,'Programa de Metas 2021-2024'!$A970,Atividade_Pessoal_Auxílio!$G:$G)+SUMIF(Projeto!$A:$A,'Programa de Metas 2021-2024'!$A970,Projeto!$G:$G)</f>
        <v>0</v>
      </c>
      <c r="C970" s="106"/>
      <c r="D970" s="106"/>
      <c r="E970" s="106"/>
      <c r="F970" s="106"/>
      <c r="G970" s="106"/>
      <c r="H970" s="106"/>
      <c r="I970" s="106"/>
      <c r="J970" s="106"/>
      <c r="K970" s="106"/>
      <c r="L970" s="106"/>
      <c r="M970" s="106"/>
      <c r="N970" s="106"/>
      <c r="O970" s="106"/>
      <c r="P970" s="106"/>
      <c r="Q970" s="106"/>
      <c r="R970" s="107"/>
      <c r="S970" s="107"/>
      <c r="T970" s="106"/>
      <c r="U970" s="106"/>
      <c r="V970" s="108">
        <f t="shared" si="45"/>
        <v>0</v>
      </c>
      <c r="W970" s="103">
        <f t="shared" si="46"/>
        <v>0</v>
      </c>
      <c r="X970" s="36" t="str">
        <f t="shared" si="47"/>
        <v>OK</v>
      </c>
    </row>
    <row r="971" spans="1:24" ht="18" customHeight="1">
      <c r="A971" s="6"/>
      <c r="B971" s="102">
        <f>SUMIF(Atividade_Pessoal_Auxílio!$A:$A,'Programa de Metas 2021-2024'!$A971,Atividade_Pessoal_Auxílio!$G:$G)+SUMIF(Projeto!$A:$A,'Programa de Metas 2021-2024'!$A971,Projeto!$G:$G)</f>
        <v>0</v>
      </c>
      <c r="C971" s="106"/>
      <c r="D971" s="106"/>
      <c r="E971" s="106"/>
      <c r="F971" s="106"/>
      <c r="G971" s="106"/>
      <c r="H971" s="106"/>
      <c r="I971" s="106"/>
      <c r="J971" s="106"/>
      <c r="K971" s="106"/>
      <c r="L971" s="106"/>
      <c r="M971" s="106"/>
      <c r="N971" s="106"/>
      <c r="O971" s="106"/>
      <c r="P971" s="106"/>
      <c r="Q971" s="106"/>
      <c r="R971" s="107"/>
      <c r="S971" s="107"/>
      <c r="T971" s="106"/>
      <c r="U971" s="106"/>
      <c r="V971" s="108">
        <f t="shared" si="45"/>
        <v>0</v>
      </c>
      <c r="W971" s="103">
        <f t="shared" si="46"/>
        <v>0</v>
      </c>
      <c r="X971" s="36" t="str">
        <f t="shared" si="47"/>
        <v>OK</v>
      </c>
    </row>
    <row r="972" spans="1:24" ht="18" customHeight="1">
      <c r="A972" s="6"/>
      <c r="B972" s="102">
        <f>SUMIF(Atividade_Pessoal_Auxílio!$A:$A,'Programa de Metas 2021-2024'!$A972,Atividade_Pessoal_Auxílio!$G:$G)+SUMIF(Projeto!$A:$A,'Programa de Metas 2021-2024'!$A972,Projeto!$G:$G)</f>
        <v>0</v>
      </c>
      <c r="C972" s="106"/>
      <c r="D972" s="106"/>
      <c r="E972" s="106"/>
      <c r="F972" s="106"/>
      <c r="G972" s="106"/>
      <c r="H972" s="106"/>
      <c r="I972" s="106"/>
      <c r="J972" s="106"/>
      <c r="K972" s="106"/>
      <c r="L972" s="106"/>
      <c r="M972" s="106"/>
      <c r="N972" s="106"/>
      <c r="O972" s="106"/>
      <c r="P972" s="106"/>
      <c r="Q972" s="106"/>
      <c r="R972" s="107"/>
      <c r="S972" s="107"/>
      <c r="T972" s="106"/>
      <c r="U972" s="106"/>
      <c r="V972" s="108">
        <f t="shared" si="45"/>
        <v>0</v>
      </c>
      <c r="W972" s="103">
        <f t="shared" si="46"/>
        <v>0</v>
      </c>
      <c r="X972" s="36" t="str">
        <f t="shared" si="47"/>
        <v>OK</v>
      </c>
    </row>
    <row r="973" spans="1:24" ht="18" customHeight="1">
      <c r="A973" s="6"/>
      <c r="B973" s="102">
        <f>SUMIF(Atividade_Pessoal_Auxílio!$A:$A,'Programa de Metas 2021-2024'!$A973,Atividade_Pessoal_Auxílio!$G:$G)+SUMIF(Projeto!$A:$A,'Programa de Metas 2021-2024'!$A973,Projeto!$G:$G)</f>
        <v>0</v>
      </c>
      <c r="C973" s="106"/>
      <c r="D973" s="106"/>
      <c r="E973" s="106"/>
      <c r="F973" s="106"/>
      <c r="G973" s="106"/>
      <c r="H973" s="106"/>
      <c r="I973" s="106"/>
      <c r="J973" s="106"/>
      <c r="K973" s="106"/>
      <c r="L973" s="106"/>
      <c r="M973" s="106"/>
      <c r="N973" s="106"/>
      <c r="O973" s="106"/>
      <c r="P973" s="106"/>
      <c r="Q973" s="106"/>
      <c r="R973" s="107"/>
      <c r="S973" s="107"/>
      <c r="T973" s="106"/>
      <c r="U973" s="106"/>
      <c r="V973" s="108">
        <f t="shared" si="45"/>
        <v>0</v>
      </c>
      <c r="W973" s="103">
        <f t="shared" si="46"/>
        <v>0</v>
      </c>
      <c r="X973" s="36" t="str">
        <f t="shared" si="47"/>
        <v>OK</v>
      </c>
    </row>
    <row r="974" spans="1:24" ht="18" customHeight="1">
      <c r="A974" s="6"/>
      <c r="B974" s="102">
        <f>SUMIF(Atividade_Pessoal_Auxílio!$A:$A,'Programa de Metas 2021-2024'!$A974,Atividade_Pessoal_Auxílio!$G:$G)+SUMIF(Projeto!$A:$A,'Programa de Metas 2021-2024'!$A974,Projeto!$G:$G)</f>
        <v>0</v>
      </c>
      <c r="C974" s="106"/>
      <c r="D974" s="106"/>
      <c r="E974" s="106"/>
      <c r="F974" s="106"/>
      <c r="G974" s="106"/>
      <c r="H974" s="106"/>
      <c r="I974" s="106"/>
      <c r="J974" s="106"/>
      <c r="K974" s="106"/>
      <c r="L974" s="106"/>
      <c r="M974" s="106"/>
      <c r="N974" s="106"/>
      <c r="O974" s="106"/>
      <c r="P974" s="106"/>
      <c r="Q974" s="106"/>
      <c r="R974" s="107"/>
      <c r="S974" s="107"/>
      <c r="T974" s="106"/>
      <c r="U974" s="106"/>
      <c r="V974" s="108">
        <f t="shared" si="45"/>
        <v>0</v>
      </c>
      <c r="W974" s="103">
        <f t="shared" si="46"/>
        <v>0</v>
      </c>
      <c r="X974" s="36" t="str">
        <f t="shared" si="47"/>
        <v>OK</v>
      </c>
    </row>
    <row r="975" spans="1:24" ht="18" customHeight="1">
      <c r="A975" s="6"/>
      <c r="B975" s="102">
        <f>SUMIF(Atividade_Pessoal_Auxílio!$A:$A,'Programa de Metas 2021-2024'!$A975,Atividade_Pessoal_Auxílio!$G:$G)+SUMIF(Projeto!$A:$A,'Programa de Metas 2021-2024'!$A975,Projeto!$G:$G)</f>
        <v>0</v>
      </c>
      <c r="C975" s="106"/>
      <c r="D975" s="106"/>
      <c r="E975" s="106"/>
      <c r="F975" s="106"/>
      <c r="G975" s="106"/>
      <c r="H975" s="106"/>
      <c r="I975" s="106"/>
      <c r="J975" s="106"/>
      <c r="K975" s="106"/>
      <c r="L975" s="106"/>
      <c r="M975" s="106"/>
      <c r="N975" s="106"/>
      <c r="O975" s="106"/>
      <c r="P975" s="106"/>
      <c r="Q975" s="106"/>
      <c r="R975" s="107"/>
      <c r="S975" s="107"/>
      <c r="T975" s="106"/>
      <c r="U975" s="106"/>
      <c r="V975" s="108">
        <f t="shared" si="45"/>
        <v>0</v>
      </c>
      <c r="W975" s="103">
        <f t="shared" si="46"/>
        <v>0</v>
      </c>
      <c r="X975" s="36" t="str">
        <f t="shared" si="47"/>
        <v>OK</v>
      </c>
    </row>
    <row r="976" spans="1:24" ht="18" customHeight="1">
      <c r="A976" s="6"/>
      <c r="B976" s="102">
        <f>SUMIF(Atividade_Pessoal_Auxílio!$A:$A,'Programa de Metas 2021-2024'!$A976,Atividade_Pessoal_Auxílio!$G:$G)+SUMIF(Projeto!$A:$A,'Programa de Metas 2021-2024'!$A976,Projeto!$G:$G)</f>
        <v>0</v>
      </c>
      <c r="C976" s="106"/>
      <c r="D976" s="106"/>
      <c r="E976" s="106"/>
      <c r="F976" s="106"/>
      <c r="G976" s="106"/>
      <c r="H976" s="106"/>
      <c r="I976" s="106"/>
      <c r="J976" s="106"/>
      <c r="K976" s="106"/>
      <c r="L976" s="106"/>
      <c r="M976" s="106"/>
      <c r="N976" s="106"/>
      <c r="O976" s="106"/>
      <c r="P976" s="106"/>
      <c r="Q976" s="106"/>
      <c r="R976" s="107"/>
      <c r="S976" s="107"/>
      <c r="T976" s="106"/>
      <c r="U976" s="106"/>
      <c r="V976" s="108">
        <f t="shared" si="45"/>
        <v>0</v>
      </c>
      <c r="W976" s="103">
        <f t="shared" si="46"/>
        <v>0</v>
      </c>
      <c r="X976" s="36" t="str">
        <f t="shared" si="47"/>
        <v>OK</v>
      </c>
    </row>
    <row r="977" spans="1:24" ht="18" customHeight="1">
      <c r="A977" s="6"/>
      <c r="B977" s="102">
        <f>SUMIF(Atividade_Pessoal_Auxílio!$A:$A,'Programa de Metas 2021-2024'!$A977,Atividade_Pessoal_Auxílio!$G:$G)+SUMIF(Projeto!$A:$A,'Programa de Metas 2021-2024'!$A977,Projeto!$G:$G)</f>
        <v>0</v>
      </c>
      <c r="C977" s="106"/>
      <c r="D977" s="106"/>
      <c r="E977" s="106"/>
      <c r="F977" s="106"/>
      <c r="G977" s="106"/>
      <c r="H977" s="106"/>
      <c r="I977" s="106"/>
      <c r="J977" s="106"/>
      <c r="K977" s="106"/>
      <c r="L977" s="106"/>
      <c r="M977" s="106"/>
      <c r="N977" s="106"/>
      <c r="O977" s="106"/>
      <c r="P977" s="106"/>
      <c r="Q977" s="106"/>
      <c r="R977" s="107"/>
      <c r="S977" s="107"/>
      <c r="T977" s="106"/>
      <c r="U977" s="106"/>
      <c r="V977" s="108">
        <f t="shared" si="45"/>
        <v>0</v>
      </c>
      <c r="W977" s="103">
        <f t="shared" si="46"/>
        <v>0</v>
      </c>
      <c r="X977" s="36" t="str">
        <f t="shared" si="47"/>
        <v>OK</v>
      </c>
    </row>
    <row r="978" spans="1:24" ht="18" customHeight="1">
      <c r="A978" s="6"/>
      <c r="B978" s="102">
        <f>SUMIF(Atividade_Pessoal_Auxílio!$A:$A,'Programa de Metas 2021-2024'!$A978,Atividade_Pessoal_Auxílio!$G:$G)+SUMIF(Projeto!$A:$A,'Programa de Metas 2021-2024'!$A978,Projeto!$G:$G)</f>
        <v>0</v>
      </c>
      <c r="C978" s="106"/>
      <c r="D978" s="106"/>
      <c r="E978" s="106"/>
      <c r="F978" s="106"/>
      <c r="G978" s="106"/>
      <c r="H978" s="106"/>
      <c r="I978" s="106"/>
      <c r="J978" s="106"/>
      <c r="K978" s="106"/>
      <c r="L978" s="106"/>
      <c r="M978" s="106"/>
      <c r="N978" s="106"/>
      <c r="O978" s="106"/>
      <c r="P978" s="106"/>
      <c r="Q978" s="106"/>
      <c r="R978" s="107"/>
      <c r="S978" s="107"/>
      <c r="T978" s="106"/>
      <c r="U978" s="106"/>
      <c r="V978" s="108">
        <f t="shared" si="45"/>
        <v>0</v>
      </c>
      <c r="W978" s="103">
        <f t="shared" si="46"/>
        <v>0</v>
      </c>
      <c r="X978" s="36" t="str">
        <f t="shared" si="47"/>
        <v>OK</v>
      </c>
    </row>
    <row r="979" spans="1:24" ht="18" customHeight="1">
      <c r="A979" s="6"/>
      <c r="B979" s="102">
        <f>SUMIF(Atividade_Pessoal_Auxílio!$A:$A,'Programa de Metas 2021-2024'!$A979,Atividade_Pessoal_Auxílio!$G:$G)+SUMIF(Projeto!$A:$A,'Programa de Metas 2021-2024'!$A979,Projeto!$G:$G)</f>
        <v>0</v>
      </c>
      <c r="C979" s="106"/>
      <c r="D979" s="106"/>
      <c r="E979" s="106"/>
      <c r="F979" s="106"/>
      <c r="G979" s="106"/>
      <c r="H979" s="106"/>
      <c r="I979" s="106"/>
      <c r="J979" s="106"/>
      <c r="K979" s="106"/>
      <c r="L979" s="106"/>
      <c r="M979" s="106"/>
      <c r="N979" s="106"/>
      <c r="O979" s="106"/>
      <c r="P979" s="106"/>
      <c r="Q979" s="106"/>
      <c r="R979" s="107"/>
      <c r="S979" s="107"/>
      <c r="T979" s="106"/>
      <c r="U979" s="106"/>
      <c r="V979" s="108">
        <f t="shared" si="45"/>
        <v>0</v>
      </c>
      <c r="W979" s="103">
        <f t="shared" si="46"/>
        <v>0</v>
      </c>
      <c r="X979" s="36" t="str">
        <f t="shared" si="47"/>
        <v>OK</v>
      </c>
    </row>
    <row r="980" spans="1:24" ht="18" customHeight="1">
      <c r="A980" s="6"/>
      <c r="B980" s="102">
        <f>SUMIF(Atividade_Pessoal_Auxílio!$A:$A,'Programa de Metas 2021-2024'!$A980,Atividade_Pessoal_Auxílio!$G:$G)+SUMIF(Projeto!$A:$A,'Programa de Metas 2021-2024'!$A980,Projeto!$G:$G)</f>
        <v>0</v>
      </c>
      <c r="C980" s="106"/>
      <c r="D980" s="106"/>
      <c r="E980" s="106"/>
      <c r="F980" s="106"/>
      <c r="G980" s="106"/>
      <c r="H980" s="106"/>
      <c r="I980" s="106"/>
      <c r="J980" s="106"/>
      <c r="K980" s="106"/>
      <c r="L980" s="106"/>
      <c r="M980" s="106"/>
      <c r="N980" s="106"/>
      <c r="O980" s="106"/>
      <c r="P980" s="106"/>
      <c r="Q980" s="106"/>
      <c r="R980" s="107"/>
      <c r="S980" s="107"/>
      <c r="T980" s="106"/>
      <c r="U980" s="106"/>
      <c r="V980" s="108">
        <f t="shared" si="45"/>
        <v>0</v>
      </c>
      <c r="W980" s="103">
        <f t="shared" si="46"/>
        <v>0</v>
      </c>
      <c r="X980" s="36" t="str">
        <f t="shared" si="47"/>
        <v>OK</v>
      </c>
    </row>
    <row r="981" spans="1:24" ht="18" customHeight="1">
      <c r="A981" s="6"/>
      <c r="B981" s="102">
        <f>SUMIF(Atividade_Pessoal_Auxílio!$A:$A,'Programa de Metas 2021-2024'!$A981,Atividade_Pessoal_Auxílio!$G:$G)+SUMIF(Projeto!$A:$A,'Programa de Metas 2021-2024'!$A981,Projeto!$G:$G)</f>
        <v>0</v>
      </c>
      <c r="C981" s="106"/>
      <c r="D981" s="106"/>
      <c r="E981" s="106"/>
      <c r="F981" s="106"/>
      <c r="G981" s="106"/>
      <c r="H981" s="106"/>
      <c r="I981" s="106"/>
      <c r="J981" s="106"/>
      <c r="K981" s="106"/>
      <c r="L981" s="106"/>
      <c r="M981" s="106"/>
      <c r="N981" s="106"/>
      <c r="O981" s="106"/>
      <c r="P981" s="106"/>
      <c r="Q981" s="106"/>
      <c r="R981" s="107"/>
      <c r="S981" s="107"/>
      <c r="T981" s="106"/>
      <c r="U981" s="106"/>
      <c r="V981" s="108">
        <f t="shared" si="45"/>
        <v>0</v>
      </c>
      <c r="W981" s="103">
        <f t="shared" si="46"/>
        <v>0</v>
      </c>
      <c r="X981" s="36" t="str">
        <f t="shared" si="47"/>
        <v>OK</v>
      </c>
    </row>
    <row r="982" spans="1:24" ht="18" customHeight="1">
      <c r="A982" s="6"/>
      <c r="B982" s="102">
        <f>SUMIF(Atividade_Pessoal_Auxílio!$A:$A,'Programa de Metas 2021-2024'!$A982,Atividade_Pessoal_Auxílio!$G:$G)+SUMIF(Projeto!$A:$A,'Programa de Metas 2021-2024'!$A982,Projeto!$G:$G)</f>
        <v>0</v>
      </c>
      <c r="C982" s="106"/>
      <c r="D982" s="106"/>
      <c r="E982" s="106"/>
      <c r="F982" s="106"/>
      <c r="G982" s="106"/>
      <c r="H982" s="106"/>
      <c r="I982" s="106"/>
      <c r="J982" s="106"/>
      <c r="K982" s="106"/>
      <c r="L982" s="106"/>
      <c r="M982" s="106"/>
      <c r="N982" s="106"/>
      <c r="O982" s="106"/>
      <c r="P982" s="106"/>
      <c r="Q982" s="106"/>
      <c r="R982" s="107"/>
      <c r="S982" s="107"/>
      <c r="T982" s="106"/>
      <c r="U982" s="106"/>
      <c r="V982" s="108">
        <f t="shared" si="45"/>
        <v>0</v>
      </c>
      <c r="W982" s="103">
        <f t="shared" si="46"/>
        <v>0</v>
      </c>
      <c r="X982" s="36" t="str">
        <f t="shared" si="47"/>
        <v>OK</v>
      </c>
    </row>
    <row r="983" spans="1:24" ht="18" customHeight="1">
      <c r="A983" s="6"/>
      <c r="B983" s="102">
        <f>SUMIF(Atividade_Pessoal_Auxílio!$A:$A,'Programa de Metas 2021-2024'!$A983,Atividade_Pessoal_Auxílio!$G:$G)+SUMIF(Projeto!$A:$A,'Programa de Metas 2021-2024'!$A983,Projeto!$G:$G)</f>
        <v>0</v>
      </c>
      <c r="C983" s="106"/>
      <c r="D983" s="106"/>
      <c r="E983" s="106"/>
      <c r="F983" s="106"/>
      <c r="G983" s="106"/>
      <c r="H983" s="106"/>
      <c r="I983" s="106"/>
      <c r="J983" s="106"/>
      <c r="K983" s="106"/>
      <c r="L983" s="106"/>
      <c r="M983" s="106"/>
      <c r="N983" s="106"/>
      <c r="O983" s="106"/>
      <c r="P983" s="106"/>
      <c r="Q983" s="106"/>
      <c r="R983" s="107"/>
      <c r="S983" s="107"/>
      <c r="T983" s="106"/>
      <c r="U983" s="106"/>
      <c r="V983" s="108">
        <f t="shared" si="45"/>
        <v>0</v>
      </c>
      <c r="W983" s="103">
        <f t="shared" si="46"/>
        <v>0</v>
      </c>
      <c r="X983" s="36" t="str">
        <f t="shared" si="47"/>
        <v>OK</v>
      </c>
    </row>
    <row r="984" spans="1:24" ht="18" customHeight="1">
      <c r="A984" s="6"/>
      <c r="B984" s="102">
        <f>SUMIF(Atividade_Pessoal_Auxílio!$A:$A,'Programa de Metas 2021-2024'!$A984,Atividade_Pessoal_Auxílio!$G:$G)+SUMIF(Projeto!$A:$A,'Programa de Metas 2021-2024'!$A984,Projeto!$G:$G)</f>
        <v>0</v>
      </c>
      <c r="C984" s="106"/>
      <c r="D984" s="106"/>
      <c r="E984" s="106"/>
      <c r="F984" s="106"/>
      <c r="G984" s="106"/>
      <c r="H984" s="106"/>
      <c r="I984" s="106"/>
      <c r="J984" s="106"/>
      <c r="K984" s="106"/>
      <c r="L984" s="106"/>
      <c r="M984" s="106"/>
      <c r="N984" s="106"/>
      <c r="O984" s="106"/>
      <c r="P984" s="106"/>
      <c r="Q984" s="106"/>
      <c r="R984" s="107"/>
      <c r="S984" s="107"/>
      <c r="T984" s="106"/>
      <c r="U984" s="106"/>
      <c r="V984" s="108">
        <f t="shared" si="45"/>
        <v>0</v>
      </c>
      <c r="W984" s="103">
        <f t="shared" si="46"/>
        <v>0</v>
      </c>
      <c r="X984" s="36" t="str">
        <f t="shared" si="47"/>
        <v>OK</v>
      </c>
    </row>
    <row r="985" spans="1:24" ht="18" customHeight="1">
      <c r="A985" s="6"/>
      <c r="B985" s="102">
        <f>SUMIF(Atividade_Pessoal_Auxílio!$A:$A,'Programa de Metas 2021-2024'!$A985,Atividade_Pessoal_Auxílio!$G:$G)+SUMIF(Projeto!$A:$A,'Programa de Metas 2021-2024'!$A985,Projeto!$G:$G)</f>
        <v>0</v>
      </c>
      <c r="C985" s="106"/>
      <c r="D985" s="106"/>
      <c r="E985" s="106"/>
      <c r="F985" s="106"/>
      <c r="G985" s="106"/>
      <c r="H985" s="106"/>
      <c r="I985" s="106"/>
      <c r="J985" s="106"/>
      <c r="K985" s="106"/>
      <c r="L985" s="106"/>
      <c r="M985" s="106"/>
      <c r="N985" s="106"/>
      <c r="O985" s="106"/>
      <c r="P985" s="106"/>
      <c r="Q985" s="106"/>
      <c r="R985" s="107"/>
      <c r="S985" s="107"/>
      <c r="T985" s="106"/>
      <c r="U985" s="106"/>
      <c r="V985" s="108">
        <f t="shared" si="45"/>
        <v>0</v>
      </c>
      <c r="W985" s="103">
        <f t="shared" si="46"/>
        <v>0</v>
      </c>
      <c r="X985" s="36" t="str">
        <f t="shared" si="47"/>
        <v>OK</v>
      </c>
    </row>
    <row r="986" spans="1:24" ht="18" customHeight="1">
      <c r="A986" s="6"/>
      <c r="B986" s="102">
        <f>SUMIF(Atividade_Pessoal_Auxílio!$A:$A,'Programa de Metas 2021-2024'!$A986,Atividade_Pessoal_Auxílio!$G:$G)+SUMIF(Projeto!$A:$A,'Programa de Metas 2021-2024'!$A986,Projeto!$G:$G)</f>
        <v>0</v>
      </c>
      <c r="C986" s="106"/>
      <c r="D986" s="106"/>
      <c r="E986" s="106"/>
      <c r="F986" s="106"/>
      <c r="G986" s="106"/>
      <c r="H986" s="106"/>
      <c r="I986" s="106"/>
      <c r="J986" s="106"/>
      <c r="K986" s="106"/>
      <c r="L986" s="106"/>
      <c r="M986" s="106"/>
      <c r="N986" s="106"/>
      <c r="O986" s="106"/>
      <c r="P986" s="106"/>
      <c r="Q986" s="106"/>
      <c r="R986" s="107"/>
      <c r="S986" s="107"/>
      <c r="T986" s="106"/>
      <c r="U986" s="106"/>
      <c r="V986" s="108">
        <f t="shared" si="45"/>
        <v>0</v>
      </c>
      <c r="W986" s="103">
        <f t="shared" si="46"/>
        <v>0</v>
      </c>
      <c r="X986" s="36" t="str">
        <f t="shared" si="47"/>
        <v>OK</v>
      </c>
    </row>
    <row r="987" spans="1:24" ht="18" customHeight="1">
      <c r="A987" s="6"/>
      <c r="B987" s="102">
        <f>SUMIF(Atividade_Pessoal_Auxílio!$A:$A,'Programa de Metas 2021-2024'!$A987,Atividade_Pessoal_Auxílio!$G:$G)+SUMIF(Projeto!$A:$A,'Programa de Metas 2021-2024'!$A987,Projeto!$G:$G)</f>
        <v>0</v>
      </c>
      <c r="C987" s="106"/>
      <c r="D987" s="106"/>
      <c r="E987" s="106"/>
      <c r="F987" s="106"/>
      <c r="G987" s="106"/>
      <c r="H987" s="106"/>
      <c r="I987" s="106"/>
      <c r="J987" s="106"/>
      <c r="K987" s="106"/>
      <c r="L987" s="106"/>
      <c r="M987" s="106"/>
      <c r="N987" s="106"/>
      <c r="O987" s="106"/>
      <c r="P987" s="106"/>
      <c r="Q987" s="106"/>
      <c r="R987" s="107"/>
      <c r="S987" s="107"/>
      <c r="T987" s="106"/>
      <c r="U987" s="106"/>
      <c r="V987" s="108">
        <f t="shared" si="45"/>
        <v>0</v>
      </c>
      <c r="W987" s="103">
        <f t="shared" si="46"/>
        <v>0</v>
      </c>
      <c r="X987" s="36" t="str">
        <f t="shared" si="47"/>
        <v>OK</v>
      </c>
    </row>
    <row r="988" spans="1:24" ht="18" customHeight="1">
      <c r="A988" s="6"/>
      <c r="B988" s="102">
        <f>SUMIF(Atividade_Pessoal_Auxílio!$A:$A,'Programa de Metas 2021-2024'!$A988,Atividade_Pessoal_Auxílio!$G:$G)+SUMIF(Projeto!$A:$A,'Programa de Metas 2021-2024'!$A988,Projeto!$G:$G)</f>
        <v>0</v>
      </c>
      <c r="C988" s="106"/>
      <c r="D988" s="106"/>
      <c r="E988" s="106"/>
      <c r="F988" s="106"/>
      <c r="G988" s="106"/>
      <c r="H988" s="106"/>
      <c r="I988" s="106"/>
      <c r="J988" s="106"/>
      <c r="K988" s="106"/>
      <c r="L988" s="106"/>
      <c r="M988" s="106"/>
      <c r="N988" s="106"/>
      <c r="O988" s="106"/>
      <c r="P988" s="106"/>
      <c r="Q988" s="106"/>
      <c r="R988" s="107"/>
      <c r="S988" s="107"/>
      <c r="T988" s="106"/>
      <c r="U988" s="106"/>
      <c r="V988" s="108">
        <f t="shared" si="45"/>
        <v>0</v>
      </c>
      <c r="W988" s="103">
        <f t="shared" si="46"/>
        <v>0</v>
      </c>
      <c r="X988" s="36" t="str">
        <f t="shared" si="47"/>
        <v>OK</v>
      </c>
    </row>
    <row r="989" spans="1:24" ht="18" customHeight="1">
      <c r="A989" s="6"/>
      <c r="B989" s="102">
        <f>SUMIF(Atividade_Pessoal_Auxílio!$A:$A,'Programa de Metas 2021-2024'!$A989,Atividade_Pessoal_Auxílio!$G:$G)+SUMIF(Projeto!$A:$A,'Programa de Metas 2021-2024'!$A989,Projeto!$G:$G)</f>
        <v>0</v>
      </c>
      <c r="C989" s="106"/>
      <c r="D989" s="106"/>
      <c r="E989" s="106"/>
      <c r="F989" s="106"/>
      <c r="G989" s="106"/>
      <c r="H989" s="106"/>
      <c r="I989" s="106"/>
      <c r="J989" s="106"/>
      <c r="K989" s="106"/>
      <c r="L989" s="106"/>
      <c r="M989" s="106"/>
      <c r="N989" s="106"/>
      <c r="O989" s="106"/>
      <c r="P989" s="106"/>
      <c r="Q989" s="106"/>
      <c r="R989" s="107"/>
      <c r="S989" s="107"/>
      <c r="T989" s="106"/>
      <c r="U989" s="106"/>
      <c r="V989" s="108">
        <f t="shared" si="45"/>
        <v>0</v>
      </c>
      <c r="W989" s="103">
        <f t="shared" si="46"/>
        <v>0</v>
      </c>
      <c r="X989" s="36" t="str">
        <f t="shared" si="47"/>
        <v>OK</v>
      </c>
    </row>
    <row r="990" spans="1:24" ht="18" customHeight="1">
      <c r="A990" s="6"/>
      <c r="B990" s="102">
        <f>SUMIF(Atividade_Pessoal_Auxílio!$A:$A,'Programa de Metas 2021-2024'!$A990,Atividade_Pessoal_Auxílio!$G:$G)+SUMIF(Projeto!$A:$A,'Programa de Metas 2021-2024'!$A990,Projeto!$G:$G)</f>
        <v>0</v>
      </c>
      <c r="C990" s="106"/>
      <c r="D990" s="106"/>
      <c r="E990" s="106"/>
      <c r="F990" s="106"/>
      <c r="G990" s="106"/>
      <c r="H990" s="106"/>
      <c r="I990" s="106"/>
      <c r="J990" s="106"/>
      <c r="K990" s="106"/>
      <c r="L990" s="106"/>
      <c r="M990" s="106"/>
      <c r="N990" s="106"/>
      <c r="O990" s="106"/>
      <c r="P990" s="106"/>
      <c r="Q990" s="106"/>
      <c r="R990" s="107"/>
      <c r="S990" s="107"/>
      <c r="T990" s="106"/>
      <c r="U990" s="106"/>
      <c r="V990" s="108">
        <f t="shared" si="45"/>
        <v>0</v>
      </c>
      <c r="W990" s="103">
        <f t="shared" si="46"/>
        <v>0</v>
      </c>
      <c r="X990" s="36" t="str">
        <f t="shared" si="47"/>
        <v>OK</v>
      </c>
    </row>
    <row r="991" spans="1:24" ht="18" customHeight="1">
      <c r="A991" s="6"/>
      <c r="B991" s="102">
        <f>SUMIF(Atividade_Pessoal_Auxílio!$A:$A,'Programa de Metas 2021-2024'!$A991,Atividade_Pessoal_Auxílio!$G:$G)+SUMIF(Projeto!$A:$A,'Programa de Metas 2021-2024'!$A991,Projeto!$G:$G)</f>
        <v>0</v>
      </c>
      <c r="C991" s="106"/>
      <c r="D991" s="106"/>
      <c r="E991" s="106"/>
      <c r="F991" s="106"/>
      <c r="G991" s="106"/>
      <c r="H991" s="106"/>
      <c r="I991" s="106"/>
      <c r="J991" s="106"/>
      <c r="K991" s="106"/>
      <c r="L991" s="106"/>
      <c r="M991" s="106"/>
      <c r="N991" s="106"/>
      <c r="O991" s="106"/>
      <c r="P991" s="106"/>
      <c r="Q991" s="106"/>
      <c r="R991" s="107"/>
      <c r="S991" s="107"/>
      <c r="T991" s="106"/>
      <c r="U991" s="106"/>
      <c r="V991" s="108">
        <f t="shared" si="45"/>
        <v>0</v>
      </c>
      <c r="W991" s="103">
        <f t="shared" si="46"/>
        <v>0</v>
      </c>
      <c r="X991" s="36" t="str">
        <f t="shared" si="47"/>
        <v>OK</v>
      </c>
    </row>
    <row r="992" spans="1:24" ht="18" customHeight="1">
      <c r="A992" s="6"/>
      <c r="B992" s="102">
        <f>SUMIF(Atividade_Pessoal_Auxílio!$A:$A,'Programa de Metas 2021-2024'!$A992,Atividade_Pessoal_Auxílio!$G:$G)+SUMIF(Projeto!$A:$A,'Programa de Metas 2021-2024'!$A992,Projeto!$G:$G)</f>
        <v>0</v>
      </c>
      <c r="C992" s="106"/>
      <c r="D992" s="106"/>
      <c r="E992" s="106"/>
      <c r="F992" s="106"/>
      <c r="G992" s="106"/>
      <c r="H992" s="106"/>
      <c r="I992" s="106"/>
      <c r="J992" s="106"/>
      <c r="K992" s="106"/>
      <c r="L992" s="106"/>
      <c r="M992" s="106"/>
      <c r="N992" s="106"/>
      <c r="O992" s="106"/>
      <c r="P992" s="106"/>
      <c r="Q992" s="106"/>
      <c r="R992" s="107"/>
      <c r="S992" s="107"/>
      <c r="T992" s="106"/>
      <c r="U992" s="106"/>
      <c r="V992" s="108">
        <f t="shared" si="45"/>
        <v>0</v>
      </c>
      <c r="W992" s="103">
        <f t="shared" si="46"/>
        <v>0</v>
      </c>
      <c r="X992" s="36" t="str">
        <f t="shared" si="47"/>
        <v>OK</v>
      </c>
    </row>
    <row r="993" spans="1:24" ht="18" customHeight="1">
      <c r="A993" s="6"/>
      <c r="B993" s="102">
        <f>SUMIF(Atividade_Pessoal_Auxílio!$A:$A,'Programa de Metas 2021-2024'!$A993,Atividade_Pessoal_Auxílio!$G:$G)+SUMIF(Projeto!$A:$A,'Programa de Metas 2021-2024'!$A993,Projeto!$G:$G)</f>
        <v>0</v>
      </c>
      <c r="C993" s="106"/>
      <c r="D993" s="106"/>
      <c r="E993" s="106"/>
      <c r="F993" s="106"/>
      <c r="G993" s="106"/>
      <c r="H993" s="106"/>
      <c r="I993" s="106"/>
      <c r="J993" s="106"/>
      <c r="K993" s="106"/>
      <c r="L993" s="106"/>
      <c r="M993" s="106"/>
      <c r="N993" s="106"/>
      <c r="O993" s="106"/>
      <c r="P993" s="106"/>
      <c r="Q993" s="106"/>
      <c r="R993" s="107"/>
      <c r="S993" s="107"/>
      <c r="T993" s="106"/>
      <c r="U993" s="106"/>
      <c r="V993" s="108">
        <f t="shared" si="45"/>
        <v>0</v>
      </c>
      <c r="W993" s="103">
        <f t="shared" si="46"/>
        <v>0</v>
      </c>
      <c r="X993" s="36" t="str">
        <f t="shared" si="47"/>
        <v>OK</v>
      </c>
    </row>
    <row r="994" spans="1:24" ht="18" customHeight="1">
      <c r="A994" s="6"/>
      <c r="B994" s="102">
        <f>SUMIF(Atividade_Pessoal_Auxílio!$A:$A,'Programa de Metas 2021-2024'!$A994,Atividade_Pessoal_Auxílio!$G:$G)+SUMIF(Projeto!$A:$A,'Programa de Metas 2021-2024'!$A994,Projeto!$G:$G)</f>
        <v>0</v>
      </c>
      <c r="C994" s="106"/>
      <c r="D994" s="106"/>
      <c r="E994" s="106"/>
      <c r="F994" s="106"/>
      <c r="G994" s="106"/>
      <c r="H994" s="106"/>
      <c r="I994" s="106"/>
      <c r="J994" s="106"/>
      <c r="K994" s="106"/>
      <c r="L994" s="106"/>
      <c r="M994" s="106"/>
      <c r="N994" s="106"/>
      <c r="O994" s="106"/>
      <c r="P994" s="106"/>
      <c r="Q994" s="106"/>
      <c r="R994" s="107"/>
      <c r="S994" s="107"/>
      <c r="T994" s="106"/>
      <c r="U994" s="106"/>
      <c r="V994" s="108">
        <f t="shared" si="45"/>
        <v>0</v>
      </c>
      <c r="W994" s="103">
        <f t="shared" si="46"/>
        <v>0</v>
      </c>
      <c r="X994" s="36" t="str">
        <f t="shared" si="47"/>
        <v>OK</v>
      </c>
    </row>
    <row r="995" spans="1:24" ht="18" customHeight="1">
      <c r="A995" s="6"/>
      <c r="B995" s="102">
        <f>SUMIF(Atividade_Pessoal_Auxílio!$A:$A,'Programa de Metas 2021-2024'!$A995,Atividade_Pessoal_Auxílio!$G:$G)+SUMIF(Projeto!$A:$A,'Programa de Metas 2021-2024'!$A995,Projeto!$G:$G)</f>
        <v>0</v>
      </c>
      <c r="C995" s="106"/>
      <c r="D995" s="106"/>
      <c r="E995" s="106"/>
      <c r="F995" s="106"/>
      <c r="G995" s="106"/>
      <c r="H995" s="106"/>
      <c r="I995" s="106"/>
      <c r="J995" s="106"/>
      <c r="K995" s="106"/>
      <c r="L995" s="106"/>
      <c r="M995" s="106"/>
      <c r="N995" s="106"/>
      <c r="O995" s="106"/>
      <c r="P995" s="106"/>
      <c r="Q995" s="106"/>
      <c r="R995" s="107"/>
      <c r="S995" s="107"/>
      <c r="T995" s="106"/>
      <c r="U995" s="106"/>
      <c r="V995" s="108">
        <f t="shared" si="45"/>
        <v>0</v>
      </c>
      <c r="W995" s="103">
        <f t="shared" si="46"/>
        <v>0</v>
      </c>
      <c r="X995" s="36" t="str">
        <f t="shared" si="47"/>
        <v>OK</v>
      </c>
    </row>
    <row r="996" spans="1:24" ht="18" customHeight="1">
      <c r="A996" s="6"/>
      <c r="B996" s="102">
        <f>SUMIF(Atividade_Pessoal_Auxílio!$A:$A,'Programa de Metas 2021-2024'!$A996,Atividade_Pessoal_Auxílio!$G:$G)+SUMIF(Projeto!$A:$A,'Programa de Metas 2021-2024'!$A996,Projeto!$G:$G)</f>
        <v>0</v>
      </c>
      <c r="C996" s="106"/>
      <c r="D996" s="106"/>
      <c r="E996" s="106"/>
      <c r="F996" s="106"/>
      <c r="G996" s="106"/>
      <c r="H996" s="106"/>
      <c r="I996" s="106"/>
      <c r="J996" s="106"/>
      <c r="K996" s="106"/>
      <c r="L996" s="106"/>
      <c r="M996" s="106"/>
      <c r="N996" s="106"/>
      <c r="O996" s="106"/>
      <c r="P996" s="106"/>
      <c r="Q996" s="106"/>
      <c r="R996" s="107"/>
      <c r="S996" s="107"/>
      <c r="T996" s="106"/>
      <c r="U996" s="106"/>
      <c r="V996" s="108">
        <f t="shared" si="45"/>
        <v>0</v>
      </c>
      <c r="W996" s="103">
        <f t="shared" si="46"/>
        <v>0</v>
      </c>
      <c r="X996" s="36" t="str">
        <f t="shared" si="47"/>
        <v>OK</v>
      </c>
    </row>
    <row r="997" spans="1:24" ht="18" customHeight="1">
      <c r="A997" s="6"/>
      <c r="B997" s="102">
        <f>SUMIF(Atividade_Pessoal_Auxílio!$A:$A,'Programa de Metas 2021-2024'!$A997,Atividade_Pessoal_Auxílio!$G:$G)+SUMIF(Projeto!$A:$A,'Programa de Metas 2021-2024'!$A997,Projeto!$G:$G)</f>
        <v>0</v>
      </c>
      <c r="C997" s="106"/>
      <c r="D997" s="106"/>
      <c r="E997" s="106"/>
      <c r="F997" s="106"/>
      <c r="G997" s="106"/>
      <c r="H997" s="106"/>
      <c r="I997" s="106"/>
      <c r="J997" s="106"/>
      <c r="K997" s="106"/>
      <c r="L997" s="106"/>
      <c r="M997" s="106"/>
      <c r="N997" s="106"/>
      <c r="O997" s="106"/>
      <c r="P997" s="106"/>
      <c r="Q997" s="106"/>
      <c r="R997" s="107"/>
      <c r="S997" s="107"/>
      <c r="T997" s="106"/>
      <c r="U997" s="106"/>
      <c r="V997" s="108">
        <f t="shared" si="45"/>
        <v>0</v>
      </c>
      <c r="W997" s="103">
        <f t="shared" si="46"/>
        <v>0</v>
      </c>
      <c r="X997" s="36" t="str">
        <f t="shared" si="47"/>
        <v>OK</v>
      </c>
    </row>
    <row r="998" spans="1:24" ht="18" customHeight="1">
      <c r="A998" s="6"/>
      <c r="B998" s="102">
        <f>SUMIF(Atividade_Pessoal_Auxílio!$A:$A,'Programa de Metas 2021-2024'!$A998,Atividade_Pessoal_Auxílio!$G:$G)+SUMIF(Projeto!$A:$A,'Programa de Metas 2021-2024'!$A998,Projeto!$G:$G)</f>
        <v>0</v>
      </c>
      <c r="C998" s="106"/>
      <c r="D998" s="106"/>
      <c r="E998" s="106"/>
      <c r="F998" s="106"/>
      <c r="G998" s="106"/>
      <c r="H998" s="106"/>
      <c r="I998" s="106"/>
      <c r="J998" s="106"/>
      <c r="K998" s="106"/>
      <c r="L998" s="106"/>
      <c r="M998" s="106"/>
      <c r="N998" s="106"/>
      <c r="O998" s="106"/>
      <c r="P998" s="106"/>
      <c r="Q998" s="106"/>
      <c r="R998" s="107"/>
      <c r="S998" s="107"/>
      <c r="T998" s="106"/>
      <c r="U998" s="106"/>
      <c r="V998" s="108">
        <f t="shared" si="45"/>
        <v>0</v>
      </c>
      <c r="W998" s="103">
        <f t="shared" si="46"/>
        <v>0</v>
      </c>
      <c r="X998" s="36" t="str">
        <f t="shared" si="47"/>
        <v>OK</v>
      </c>
    </row>
    <row r="999" spans="1:24" ht="18" customHeight="1">
      <c r="A999" s="6"/>
      <c r="B999" s="102">
        <f>SUMIF(Atividade_Pessoal_Auxílio!$A:$A,'Programa de Metas 2021-2024'!$A999,Atividade_Pessoal_Auxílio!$G:$G)+SUMIF(Projeto!$A:$A,'Programa de Metas 2021-2024'!$A999,Projeto!$G:$G)</f>
        <v>0</v>
      </c>
      <c r="C999" s="106"/>
      <c r="D999" s="106"/>
      <c r="E999" s="106"/>
      <c r="F999" s="106"/>
      <c r="G999" s="106"/>
      <c r="H999" s="106"/>
      <c r="I999" s="106"/>
      <c r="J999" s="106"/>
      <c r="K999" s="106"/>
      <c r="L999" s="106"/>
      <c r="M999" s="106"/>
      <c r="N999" s="106"/>
      <c r="O999" s="106"/>
      <c r="P999" s="106"/>
      <c r="Q999" s="106"/>
      <c r="R999" s="107"/>
      <c r="S999" s="107"/>
      <c r="T999" s="106"/>
      <c r="U999" s="106"/>
      <c r="V999" s="108">
        <f t="shared" si="45"/>
        <v>0</v>
      </c>
      <c r="W999" s="103">
        <f t="shared" si="46"/>
        <v>0</v>
      </c>
      <c r="X999" s="36" t="str">
        <f t="shared" si="47"/>
        <v>OK</v>
      </c>
    </row>
    <row r="1000" spans="1:24" ht="18" customHeight="1">
      <c r="A1000" s="6"/>
      <c r="B1000" s="102">
        <f>SUMIF(Atividade_Pessoal_Auxílio!$A:$A,'Programa de Metas 2021-2024'!$A1000,Atividade_Pessoal_Auxílio!$G:$G)+SUMIF(Projeto!$A:$A,'Programa de Metas 2021-2024'!$A1000,Projeto!$G:$G)</f>
        <v>0</v>
      </c>
      <c r="C1000" s="106"/>
      <c r="D1000" s="106"/>
      <c r="E1000" s="106"/>
      <c r="F1000" s="106"/>
      <c r="G1000" s="106"/>
      <c r="H1000" s="106"/>
      <c r="I1000" s="106"/>
      <c r="J1000" s="106"/>
      <c r="K1000" s="106"/>
      <c r="L1000" s="106"/>
      <c r="M1000" s="106"/>
      <c r="N1000" s="106"/>
      <c r="O1000" s="106"/>
      <c r="P1000" s="106"/>
      <c r="Q1000" s="106"/>
      <c r="R1000" s="107"/>
      <c r="S1000" s="107"/>
      <c r="T1000" s="106"/>
      <c r="U1000" s="106"/>
      <c r="V1000" s="108">
        <f t="shared" si="45"/>
        <v>0</v>
      </c>
      <c r="W1000" s="103">
        <f t="shared" si="46"/>
        <v>0</v>
      </c>
      <c r="X1000" s="36" t="str">
        <f t="shared" si="47"/>
        <v>OK</v>
      </c>
    </row>
    <row r="1001" spans="1:24" ht="18" customHeight="1">
      <c r="A1001" s="6"/>
      <c r="B1001" s="102">
        <f>SUMIF(Atividade_Pessoal_Auxílio!$A:$A,'Programa de Metas 2021-2024'!$A1001,Atividade_Pessoal_Auxílio!$G:$G)+SUMIF(Projeto!$A:$A,'Programa de Metas 2021-2024'!$A1001,Projeto!$G:$G)</f>
        <v>0</v>
      </c>
      <c r="C1001" s="106"/>
      <c r="D1001" s="106"/>
      <c r="E1001" s="106"/>
      <c r="F1001" s="106"/>
      <c r="G1001" s="106"/>
      <c r="H1001" s="106"/>
      <c r="I1001" s="106"/>
      <c r="J1001" s="106"/>
      <c r="K1001" s="106"/>
      <c r="L1001" s="106"/>
      <c r="M1001" s="106"/>
      <c r="N1001" s="106"/>
      <c r="O1001" s="106"/>
      <c r="P1001" s="106"/>
      <c r="Q1001" s="106"/>
      <c r="R1001" s="107"/>
      <c r="S1001" s="107"/>
      <c r="T1001" s="106"/>
      <c r="U1001" s="106"/>
      <c r="V1001" s="108">
        <f t="shared" si="45"/>
        <v>0</v>
      </c>
      <c r="W1001" s="103">
        <f t="shared" si="46"/>
        <v>0</v>
      </c>
      <c r="X1001" s="36" t="str">
        <f t="shared" si="47"/>
        <v>OK</v>
      </c>
    </row>
    <row r="1002" spans="1:24" ht="18" customHeight="1">
      <c r="A1002" s="6"/>
      <c r="B1002" s="102">
        <f>SUMIF(Atividade_Pessoal_Auxílio!$A:$A,'Programa de Metas 2021-2024'!$A1002,Atividade_Pessoal_Auxílio!$G:$G)+SUMIF(Projeto!$A:$A,'Programa de Metas 2021-2024'!$A1002,Projeto!$G:$G)</f>
        <v>0</v>
      </c>
      <c r="C1002" s="106"/>
      <c r="D1002" s="106"/>
      <c r="E1002" s="106"/>
      <c r="F1002" s="106"/>
      <c r="G1002" s="106"/>
      <c r="H1002" s="106"/>
      <c r="I1002" s="106"/>
      <c r="J1002" s="106"/>
      <c r="K1002" s="106"/>
      <c r="L1002" s="106"/>
      <c r="M1002" s="106"/>
      <c r="N1002" s="106"/>
      <c r="O1002" s="106"/>
      <c r="P1002" s="106"/>
      <c r="Q1002" s="106"/>
      <c r="R1002" s="107"/>
      <c r="S1002" s="107"/>
      <c r="T1002" s="106"/>
      <c r="U1002" s="106"/>
      <c r="V1002" s="108">
        <f t="shared" si="45"/>
        <v>0</v>
      </c>
      <c r="W1002" s="103">
        <f t="shared" si="46"/>
        <v>0</v>
      </c>
      <c r="X1002" s="36" t="str">
        <f t="shared" si="47"/>
        <v>OK</v>
      </c>
    </row>
    <row r="1003" spans="1:24" ht="18" customHeight="1">
      <c r="A1003" s="6"/>
      <c r="B1003" s="102">
        <f>SUMIF(Atividade_Pessoal_Auxílio!$A:$A,'Programa de Metas 2021-2024'!$A1003,Atividade_Pessoal_Auxílio!$G:$G)+SUMIF(Projeto!$A:$A,'Programa de Metas 2021-2024'!$A1003,Projeto!$G:$G)</f>
        <v>0</v>
      </c>
      <c r="C1003" s="106"/>
      <c r="D1003" s="106"/>
      <c r="E1003" s="106"/>
      <c r="F1003" s="106"/>
      <c r="G1003" s="106"/>
      <c r="H1003" s="106"/>
      <c r="I1003" s="106"/>
      <c r="J1003" s="106"/>
      <c r="K1003" s="106"/>
      <c r="L1003" s="106"/>
      <c r="M1003" s="106"/>
      <c r="N1003" s="106"/>
      <c r="O1003" s="106"/>
      <c r="P1003" s="106"/>
      <c r="Q1003" s="106"/>
      <c r="R1003" s="107"/>
      <c r="S1003" s="107"/>
      <c r="T1003" s="106"/>
      <c r="U1003" s="106"/>
      <c r="V1003" s="108">
        <f t="shared" si="45"/>
        <v>0</v>
      </c>
      <c r="W1003" s="103">
        <f t="shared" si="46"/>
        <v>0</v>
      </c>
      <c r="X1003" s="36" t="str">
        <f t="shared" si="47"/>
        <v>OK</v>
      </c>
    </row>
    <row r="1004" spans="1:24" ht="18" customHeight="1">
      <c r="A1004" s="6"/>
      <c r="B1004" s="102">
        <f>SUMIF(Atividade_Pessoal_Auxílio!$A:$A,'Programa de Metas 2021-2024'!$A1004,Atividade_Pessoal_Auxílio!$G:$G)+SUMIF(Projeto!$A:$A,'Programa de Metas 2021-2024'!$A1004,Projeto!$G:$G)</f>
        <v>0</v>
      </c>
      <c r="C1004" s="106"/>
      <c r="D1004" s="106"/>
      <c r="E1004" s="106"/>
      <c r="F1004" s="106"/>
      <c r="G1004" s="106"/>
      <c r="H1004" s="106"/>
      <c r="I1004" s="106"/>
      <c r="J1004" s="106"/>
      <c r="K1004" s="106"/>
      <c r="L1004" s="106"/>
      <c r="M1004" s="106"/>
      <c r="N1004" s="106"/>
      <c r="O1004" s="106"/>
      <c r="P1004" s="106"/>
      <c r="Q1004" s="106"/>
      <c r="R1004" s="107"/>
      <c r="S1004" s="107"/>
      <c r="T1004" s="106"/>
      <c r="U1004" s="106"/>
      <c r="V1004" s="108">
        <f t="shared" si="45"/>
        <v>0</v>
      </c>
      <c r="W1004" s="103">
        <f t="shared" si="46"/>
        <v>0</v>
      </c>
      <c r="X1004" s="36" t="str">
        <f t="shared" si="47"/>
        <v>OK</v>
      </c>
    </row>
    <row r="1005" spans="1:24" ht="18" customHeight="1">
      <c r="A1005" s="6"/>
      <c r="B1005" s="102">
        <f>SUMIF(Atividade_Pessoal_Auxílio!$A:$A,'Programa de Metas 2021-2024'!$A1005,Atividade_Pessoal_Auxílio!$G:$G)+SUMIF(Projeto!$A:$A,'Programa de Metas 2021-2024'!$A1005,Projeto!$G:$G)</f>
        <v>0</v>
      </c>
      <c r="C1005" s="106"/>
      <c r="D1005" s="106"/>
      <c r="E1005" s="106"/>
      <c r="F1005" s="106"/>
      <c r="G1005" s="106"/>
      <c r="H1005" s="106"/>
      <c r="I1005" s="106"/>
      <c r="J1005" s="106"/>
      <c r="K1005" s="106"/>
      <c r="L1005" s="106"/>
      <c r="M1005" s="106"/>
      <c r="N1005" s="106"/>
      <c r="O1005" s="106"/>
      <c r="P1005" s="106"/>
      <c r="Q1005" s="106"/>
      <c r="R1005" s="107"/>
      <c r="S1005" s="107"/>
      <c r="T1005" s="106"/>
      <c r="U1005" s="106"/>
      <c r="V1005" s="108">
        <f t="shared" si="45"/>
        <v>0</v>
      </c>
      <c r="W1005" s="103">
        <f t="shared" si="46"/>
        <v>0</v>
      </c>
      <c r="X1005" s="36" t="str">
        <f t="shared" si="47"/>
        <v>OK</v>
      </c>
    </row>
    <row r="1006" spans="1:24" ht="18" customHeight="1">
      <c r="A1006" s="6"/>
      <c r="B1006" s="102">
        <f>SUMIF(Atividade_Pessoal_Auxílio!$A:$A,'Programa de Metas 2021-2024'!$A1006,Atividade_Pessoal_Auxílio!$G:$G)+SUMIF(Projeto!$A:$A,'Programa de Metas 2021-2024'!$A1006,Projeto!$G:$G)</f>
        <v>0</v>
      </c>
      <c r="C1006" s="106"/>
      <c r="D1006" s="106"/>
      <c r="E1006" s="106"/>
      <c r="F1006" s="106"/>
      <c r="G1006" s="106"/>
      <c r="H1006" s="106"/>
      <c r="I1006" s="106"/>
      <c r="J1006" s="106"/>
      <c r="K1006" s="106"/>
      <c r="L1006" s="106"/>
      <c r="M1006" s="106"/>
      <c r="N1006" s="106"/>
      <c r="O1006" s="106"/>
      <c r="P1006" s="106"/>
      <c r="Q1006" s="106"/>
      <c r="R1006" s="107"/>
      <c r="S1006" s="107"/>
      <c r="T1006" s="106"/>
      <c r="U1006" s="106"/>
      <c r="V1006" s="108">
        <f t="shared" si="45"/>
        <v>0</v>
      </c>
      <c r="W1006" s="103">
        <f t="shared" si="46"/>
        <v>0</v>
      </c>
      <c r="X1006" s="36" t="str">
        <f t="shared" si="47"/>
        <v>OK</v>
      </c>
    </row>
    <row r="1007" spans="1:24" ht="18" customHeight="1">
      <c r="A1007" s="6"/>
      <c r="B1007" s="102">
        <f>SUMIF(Atividade_Pessoal_Auxílio!$A:$A,'Programa de Metas 2021-2024'!$A1007,Atividade_Pessoal_Auxílio!$G:$G)+SUMIF(Projeto!$A:$A,'Programa de Metas 2021-2024'!$A1007,Projeto!$G:$G)</f>
        <v>0</v>
      </c>
      <c r="C1007" s="106"/>
      <c r="D1007" s="106"/>
      <c r="E1007" s="106"/>
      <c r="F1007" s="106"/>
      <c r="G1007" s="106"/>
      <c r="H1007" s="106"/>
      <c r="I1007" s="106"/>
      <c r="J1007" s="106"/>
      <c r="K1007" s="106"/>
      <c r="L1007" s="106"/>
      <c r="M1007" s="106"/>
      <c r="N1007" s="106"/>
      <c r="O1007" s="106"/>
      <c r="P1007" s="106"/>
      <c r="Q1007" s="106"/>
      <c r="R1007" s="107"/>
      <c r="S1007" s="107"/>
      <c r="T1007" s="106"/>
      <c r="U1007" s="106"/>
      <c r="V1007" s="108">
        <f t="shared" si="45"/>
        <v>0</v>
      </c>
      <c r="W1007" s="103">
        <f t="shared" si="46"/>
        <v>0</v>
      </c>
      <c r="X1007" s="36" t="str">
        <f t="shared" si="47"/>
        <v>OK</v>
      </c>
    </row>
    <row r="1008" spans="1:24" ht="18" customHeight="1">
      <c r="A1008" s="6"/>
      <c r="B1008" s="102">
        <f>SUMIF(Atividade_Pessoal_Auxílio!$A:$A,'Programa de Metas 2021-2024'!$A1008,Atividade_Pessoal_Auxílio!$G:$G)+SUMIF(Projeto!$A:$A,'Programa de Metas 2021-2024'!$A1008,Projeto!$G:$G)</f>
        <v>0</v>
      </c>
      <c r="C1008" s="106"/>
      <c r="D1008" s="106"/>
      <c r="E1008" s="106"/>
      <c r="F1008" s="106"/>
      <c r="G1008" s="106"/>
      <c r="H1008" s="106"/>
      <c r="I1008" s="106"/>
      <c r="J1008" s="106"/>
      <c r="K1008" s="106"/>
      <c r="L1008" s="106"/>
      <c r="M1008" s="106"/>
      <c r="N1008" s="106"/>
      <c r="O1008" s="106"/>
      <c r="P1008" s="106"/>
      <c r="Q1008" s="106"/>
      <c r="R1008" s="107"/>
      <c r="S1008" s="107"/>
      <c r="T1008" s="106"/>
      <c r="U1008" s="106"/>
      <c r="V1008" s="108">
        <f t="shared" si="45"/>
        <v>0</v>
      </c>
      <c r="W1008" s="103">
        <f t="shared" si="46"/>
        <v>0</v>
      </c>
      <c r="X1008" s="36" t="str">
        <f t="shared" si="47"/>
        <v>OK</v>
      </c>
    </row>
    <row r="1009" spans="1:24" ht="18" customHeight="1">
      <c r="A1009" s="6"/>
      <c r="B1009" s="102">
        <f>SUMIF(Atividade_Pessoal_Auxílio!$A:$A,'Programa de Metas 2021-2024'!$A1009,Atividade_Pessoal_Auxílio!$G:$G)+SUMIF(Projeto!$A:$A,'Programa de Metas 2021-2024'!$A1009,Projeto!$G:$G)</f>
        <v>0</v>
      </c>
      <c r="C1009" s="106"/>
      <c r="D1009" s="106"/>
      <c r="E1009" s="106"/>
      <c r="F1009" s="106"/>
      <c r="G1009" s="106"/>
      <c r="H1009" s="106"/>
      <c r="I1009" s="106"/>
      <c r="J1009" s="106"/>
      <c r="K1009" s="106"/>
      <c r="L1009" s="106"/>
      <c r="M1009" s="106"/>
      <c r="N1009" s="106"/>
      <c r="O1009" s="106"/>
      <c r="P1009" s="106"/>
      <c r="Q1009" s="106"/>
      <c r="R1009" s="107"/>
      <c r="S1009" s="107"/>
      <c r="T1009" s="106"/>
      <c r="U1009" s="106"/>
      <c r="V1009" s="108">
        <f t="shared" si="45"/>
        <v>0</v>
      </c>
      <c r="W1009" s="103">
        <f t="shared" si="46"/>
        <v>0</v>
      </c>
      <c r="X1009" s="36" t="str">
        <f t="shared" si="47"/>
        <v>OK</v>
      </c>
    </row>
    <row r="1010" spans="1:24" ht="18" customHeight="1">
      <c r="A1010" s="6"/>
      <c r="B1010" s="102">
        <f>SUMIF(Atividade_Pessoal_Auxílio!$A:$A,'Programa de Metas 2021-2024'!$A1010,Atividade_Pessoal_Auxílio!$G:$G)+SUMIF(Projeto!$A:$A,'Programa de Metas 2021-2024'!$A1010,Projeto!$G:$G)</f>
        <v>0</v>
      </c>
      <c r="C1010" s="106"/>
      <c r="D1010" s="106"/>
      <c r="E1010" s="106"/>
      <c r="F1010" s="106"/>
      <c r="G1010" s="106"/>
      <c r="H1010" s="106"/>
      <c r="I1010" s="106"/>
      <c r="J1010" s="106"/>
      <c r="K1010" s="106"/>
      <c r="L1010" s="106"/>
      <c r="M1010" s="106"/>
      <c r="N1010" s="106"/>
      <c r="O1010" s="106"/>
      <c r="P1010" s="106"/>
      <c r="Q1010" s="106"/>
      <c r="R1010" s="107"/>
      <c r="S1010" s="107"/>
      <c r="T1010" s="106"/>
      <c r="U1010" s="106"/>
      <c r="V1010" s="108">
        <f t="shared" si="45"/>
        <v>0</v>
      </c>
      <c r="W1010" s="103">
        <f t="shared" si="46"/>
        <v>0</v>
      </c>
      <c r="X1010" s="36" t="str">
        <f t="shared" si="47"/>
        <v>OK</v>
      </c>
    </row>
    <row r="1011" spans="1:24" ht="18" customHeight="1">
      <c r="A1011" s="6"/>
      <c r="B1011" s="102">
        <f>SUMIF(Atividade_Pessoal_Auxílio!$A:$A,'Programa de Metas 2021-2024'!$A1011,Atividade_Pessoal_Auxílio!$G:$G)+SUMIF(Projeto!$A:$A,'Programa de Metas 2021-2024'!$A1011,Projeto!$G:$G)</f>
        <v>0</v>
      </c>
      <c r="C1011" s="106"/>
      <c r="D1011" s="106"/>
      <c r="E1011" s="106"/>
      <c r="F1011" s="106"/>
      <c r="G1011" s="106"/>
      <c r="H1011" s="106"/>
      <c r="I1011" s="106"/>
      <c r="J1011" s="106"/>
      <c r="K1011" s="106"/>
      <c r="L1011" s="106"/>
      <c r="M1011" s="106"/>
      <c r="N1011" s="106"/>
      <c r="O1011" s="106"/>
      <c r="P1011" s="106"/>
      <c r="Q1011" s="106"/>
      <c r="R1011" s="107"/>
      <c r="S1011" s="107"/>
      <c r="T1011" s="106"/>
      <c r="U1011" s="106"/>
      <c r="V1011" s="108">
        <f t="shared" si="45"/>
        <v>0</v>
      </c>
      <c r="W1011" s="103">
        <f t="shared" si="46"/>
        <v>0</v>
      </c>
      <c r="X1011" s="36" t="str">
        <f t="shared" si="47"/>
        <v>OK</v>
      </c>
    </row>
    <row r="1012" spans="1:24" ht="18" customHeight="1">
      <c r="A1012" s="6"/>
      <c r="B1012" s="102">
        <f>SUMIF(Atividade_Pessoal_Auxílio!$A:$A,'Programa de Metas 2021-2024'!$A1012,Atividade_Pessoal_Auxílio!$G:$G)+SUMIF(Projeto!$A:$A,'Programa de Metas 2021-2024'!$A1012,Projeto!$G:$G)</f>
        <v>0</v>
      </c>
      <c r="C1012" s="106"/>
      <c r="D1012" s="106"/>
      <c r="E1012" s="106"/>
      <c r="F1012" s="106"/>
      <c r="G1012" s="106"/>
      <c r="H1012" s="106"/>
      <c r="I1012" s="106"/>
      <c r="J1012" s="106"/>
      <c r="K1012" s="106"/>
      <c r="L1012" s="106"/>
      <c r="M1012" s="106"/>
      <c r="N1012" s="106"/>
      <c r="O1012" s="106"/>
      <c r="P1012" s="106"/>
      <c r="Q1012" s="106"/>
      <c r="R1012" s="107"/>
      <c r="S1012" s="107"/>
      <c r="T1012" s="106"/>
      <c r="U1012" s="106"/>
      <c r="V1012" s="108">
        <f t="shared" si="45"/>
        <v>0</v>
      </c>
      <c r="W1012" s="103">
        <f t="shared" si="46"/>
        <v>0</v>
      </c>
      <c r="X1012" s="36" t="str">
        <f t="shared" si="47"/>
        <v>OK</v>
      </c>
    </row>
    <row r="1013" spans="1:24" ht="18" customHeight="1">
      <c r="A1013" s="6"/>
      <c r="B1013" s="102">
        <f>SUMIF(Atividade_Pessoal_Auxílio!$A:$A,'Programa de Metas 2021-2024'!$A1013,Atividade_Pessoal_Auxílio!$G:$G)+SUMIF(Projeto!$A:$A,'Programa de Metas 2021-2024'!$A1013,Projeto!$G:$G)</f>
        <v>0</v>
      </c>
      <c r="C1013" s="106"/>
      <c r="D1013" s="106"/>
      <c r="E1013" s="106"/>
      <c r="F1013" s="106"/>
      <c r="G1013" s="106"/>
      <c r="H1013" s="106"/>
      <c r="I1013" s="106"/>
      <c r="J1013" s="106"/>
      <c r="K1013" s="106"/>
      <c r="L1013" s="106"/>
      <c r="M1013" s="106"/>
      <c r="N1013" s="106"/>
      <c r="O1013" s="106"/>
      <c r="P1013" s="106"/>
      <c r="Q1013" s="106"/>
      <c r="R1013" s="107"/>
      <c r="S1013" s="107"/>
      <c r="T1013" s="106"/>
      <c r="U1013" s="106"/>
      <c r="V1013" s="108">
        <f t="shared" si="45"/>
        <v>0</v>
      </c>
      <c r="W1013" s="103">
        <f t="shared" si="46"/>
        <v>0</v>
      </c>
      <c r="X1013" s="36" t="str">
        <f t="shared" si="47"/>
        <v>OK</v>
      </c>
    </row>
    <row r="1014" spans="1:24" ht="18" customHeight="1">
      <c r="A1014" s="6"/>
      <c r="B1014" s="102">
        <f>SUMIF(Atividade_Pessoal_Auxílio!$A:$A,'Programa de Metas 2021-2024'!$A1014,Atividade_Pessoal_Auxílio!$G:$G)+SUMIF(Projeto!$A:$A,'Programa de Metas 2021-2024'!$A1014,Projeto!$G:$G)</f>
        <v>0</v>
      </c>
      <c r="C1014" s="106"/>
      <c r="D1014" s="106"/>
      <c r="E1014" s="106"/>
      <c r="F1014" s="106"/>
      <c r="G1014" s="106"/>
      <c r="H1014" s="106"/>
      <c r="I1014" s="106"/>
      <c r="J1014" s="106"/>
      <c r="K1014" s="106"/>
      <c r="L1014" s="106"/>
      <c r="M1014" s="106"/>
      <c r="N1014" s="106"/>
      <c r="O1014" s="106"/>
      <c r="P1014" s="106"/>
      <c r="Q1014" s="106"/>
      <c r="R1014" s="107"/>
      <c r="S1014" s="107"/>
      <c r="T1014" s="106"/>
      <c r="U1014" s="106"/>
      <c r="V1014" s="108">
        <f t="shared" si="45"/>
        <v>0</v>
      </c>
      <c r="W1014" s="103">
        <f t="shared" si="46"/>
        <v>0</v>
      </c>
      <c r="X1014" s="36" t="str">
        <f t="shared" si="47"/>
        <v>OK</v>
      </c>
    </row>
    <row r="1015" spans="1:24" ht="18" customHeight="1">
      <c r="A1015" s="6"/>
      <c r="B1015" s="102">
        <f>SUMIF(Atividade_Pessoal_Auxílio!$A:$A,'Programa de Metas 2021-2024'!$A1015,Atividade_Pessoal_Auxílio!$G:$G)+SUMIF(Projeto!$A:$A,'Programa de Metas 2021-2024'!$A1015,Projeto!$G:$G)</f>
        <v>0</v>
      </c>
      <c r="C1015" s="106"/>
      <c r="D1015" s="106"/>
      <c r="E1015" s="106"/>
      <c r="F1015" s="106"/>
      <c r="G1015" s="106"/>
      <c r="H1015" s="106"/>
      <c r="I1015" s="106"/>
      <c r="J1015" s="106"/>
      <c r="K1015" s="106"/>
      <c r="L1015" s="106"/>
      <c r="M1015" s="106"/>
      <c r="N1015" s="106"/>
      <c r="O1015" s="106"/>
      <c r="P1015" s="106"/>
      <c r="Q1015" s="106"/>
      <c r="R1015" s="107"/>
      <c r="S1015" s="107"/>
      <c r="T1015" s="106"/>
      <c r="U1015" s="106"/>
      <c r="V1015" s="108">
        <f t="shared" si="45"/>
        <v>0</v>
      </c>
      <c r="W1015" s="103">
        <f t="shared" si="46"/>
        <v>0</v>
      </c>
      <c r="X1015" s="36" t="str">
        <f t="shared" si="47"/>
        <v>OK</v>
      </c>
    </row>
    <row r="1016" spans="1:24" ht="18" customHeight="1">
      <c r="A1016" s="6"/>
      <c r="B1016" s="102">
        <f>SUMIF(Atividade_Pessoal_Auxílio!$A:$A,'Programa de Metas 2021-2024'!$A1016,Atividade_Pessoal_Auxílio!$G:$G)+SUMIF(Projeto!$A:$A,'Programa de Metas 2021-2024'!$A1016,Projeto!$G:$G)</f>
        <v>0</v>
      </c>
      <c r="C1016" s="106"/>
      <c r="D1016" s="106"/>
      <c r="E1016" s="106"/>
      <c r="F1016" s="106"/>
      <c r="G1016" s="106"/>
      <c r="H1016" s="106"/>
      <c r="I1016" s="106"/>
      <c r="J1016" s="106"/>
      <c r="K1016" s="106"/>
      <c r="L1016" s="106"/>
      <c r="M1016" s="106"/>
      <c r="N1016" s="106"/>
      <c r="O1016" s="106"/>
      <c r="P1016" s="106"/>
      <c r="Q1016" s="106"/>
      <c r="R1016" s="107"/>
      <c r="S1016" s="107"/>
      <c r="T1016" s="106"/>
      <c r="U1016" s="106"/>
      <c r="V1016" s="108">
        <f t="shared" si="45"/>
        <v>0</v>
      </c>
      <c r="W1016" s="103">
        <f t="shared" si="46"/>
        <v>0</v>
      </c>
      <c r="X1016" s="36" t="str">
        <f t="shared" si="47"/>
        <v>OK</v>
      </c>
    </row>
    <row r="1017" spans="1:24" ht="18" customHeight="1">
      <c r="A1017" s="6"/>
      <c r="B1017" s="102">
        <f>SUMIF(Atividade_Pessoal_Auxílio!$A:$A,'Programa de Metas 2021-2024'!$A1017,Atividade_Pessoal_Auxílio!$G:$G)+SUMIF(Projeto!$A:$A,'Programa de Metas 2021-2024'!$A1017,Projeto!$G:$G)</f>
        <v>0</v>
      </c>
      <c r="C1017" s="106"/>
      <c r="D1017" s="106"/>
      <c r="E1017" s="106"/>
      <c r="F1017" s="106"/>
      <c r="G1017" s="106"/>
      <c r="H1017" s="106"/>
      <c r="I1017" s="106"/>
      <c r="J1017" s="106"/>
      <c r="K1017" s="106"/>
      <c r="L1017" s="106"/>
      <c r="M1017" s="106"/>
      <c r="N1017" s="106"/>
      <c r="O1017" s="106"/>
      <c r="P1017" s="106"/>
      <c r="Q1017" s="106"/>
      <c r="R1017" s="107"/>
      <c r="S1017" s="107"/>
      <c r="T1017" s="106"/>
      <c r="U1017" s="106"/>
      <c r="V1017" s="108">
        <f t="shared" si="45"/>
        <v>0</v>
      </c>
      <c r="W1017" s="103">
        <f t="shared" si="46"/>
        <v>0</v>
      </c>
      <c r="X1017" s="36" t="str">
        <f t="shared" si="47"/>
        <v>OK</v>
      </c>
    </row>
    <row r="1018" spans="1:24" ht="18" customHeight="1">
      <c r="A1018" s="6"/>
      <c r="B1018" s="102">
        <f>SUMIF(Atividade_Pessoal_Auxílio!$A:$A,'Programa de Metas 2021-2024'!$A1018,Atividade_Pessoal_Auxílio!$G:$G)+SUMIF(Projeto!$A:$A,'Programa de Metas 2021-2024'!$A1018,Projeto!$G:$G)</f>
        <v>0</v>
      </c>
      <c r="C1018" s="106"/>
      <c r="D1018" s="106"/>
      <c r="E1018" s="106"/>
      <c r="F1018" s="106"/>
      <c r="G1018" s="106"/>
      <c r="H1018" s="106"/>
      <c r="I1018" s="106"/>
      <c r="J1018" s="106"/>
      <c r="K1018" s="106"/>
      <c r="L1018" s="106"/>
      <c r="M1018" s="106"/>
      <c r="N1018" s="106"/>
      <c r="O1018" s="106"/>
      <c r="P1018" s="106"/>
      <c r="Q1018" s="106"/>
      <c r="R1018" s="107"/>
      <c r="S1018" s="107"/>
      <c r="T1018" s="106"/>
      <c r="U1018" s="106"/>
      <c r="V1018" s="108">
        <f t="shared" si="45"/>
        <v>0</v>
      </c>
      <c r="W1018" s="103">
        <f t="shared" si="46"/>
        <v>0</v>
      </c>
      <c r="X1018" s="36" t="str">
        <f t="shared" si="47"/>
        <v>OK</v>
      </c>
    </row>
    <row r="1019" spans="1:24" ht="18" customHeight="1">
      <c r="A1019" s="6"/>
      <c r="B1019" s="102">
        <f>SUMIF(Atividade_Pessoal_Auxílio!$A:$A,'Programa de Metas 2021-2024'!$A1019,Atividade_Pessoal_Auxílio!$G:$G)+SUMIF(Projeto!$A:$A,'Programa de Metas 2021-2024'!$A1019,Projeto!$G:$G)</f>
        <v>0</v>
      </c>
      <c r="C1019" s="106"/>
      <c r="D1019" s="106"/>
      <c r="E1019" s="106"/>
      <c r="F1019" s="106"/>
      <c r="G1019" s="106"/>
      <c r="H1019" s="106"/>
      <c r="I1019" s="106"/>
      <c r="J1019" s="106"/>
      <c r="K1019" s="106"/>
      <c r="L1019" s="106"/>
      <c r="M1019" s="106"/>
      <c r="N1019" s="106"/>
      <c r="O1019" s="106"/>
      <c r="P1019" s="106"/>
      <c r="Q1019" s="106"/>
      <c r="R1019" s="107"/>
      <c r="S1019" s="107"/>
      <c r="T1019" s="106"/>
      <c r="U1019" s="106"/>
      <c r="V1019" s="108">
        <f t="shared" si="45"/>
        <v>0</v>
      </c>
      <c r="W1019" s="103">
        <f t="shared" si="46"/>
        <v>0</v>
      </c>
      <c r="X1019" s="36" t="str">
        <f t="shared" si="47"/>
        <v>OK</v>
      </c>
    </row>
    <row r="1020" spans="1:24" ht="18" customHeight="1">
      <c r="A1020" s="6"/>
      <c r="B1020" s="102">
        <f>SUMIF(Atividade_Pessoal_Auxílio!$A:$A,'Programa de Metas 2021-2024'!$A1020,Atividade_Pessoal_Auxílio!$G:$G)+SUMIF(Projeto!$A:$A,'Programa de Metas 2021-2024'!$A1020,Projeto!$G:$G)</f>
        <v>0</v>
      </c>
      <c r="C1020" s="106"/>
      <c r="D1020" s="106"/>
      <c r="E1020" s="106"/>
      <c r="F1020" s="106"/>
      <c r="G1020" s="106"/>
      <c r="H1020" s="106"/>
      <c r="I1020" s="106"/>
      <c r="J1020" s="106"/>
      <c r="K1020" s="106"/>
      <c r="L1020" s="106"/>
      <c r="M1020" s="106"/>
      <c r="N1020" s="106"/>
      <c r="O1020" s="106"/>
      <c r="P1020" s="106"/>
      <c r="Q1020" s="106"/>
      <c r="R1020" s="107"/>
      <c r="S1020" s="107"/>
      <c r="T1020" s="106"/>
      <c r="U1020" s="106"/>
      <c r="V1020" s="108">
        <f t="shared" si="45"/>
        <v>0</v>
      </c>
      <c r="W1020" s="103">
        <f t="shared" si="46"/>
        <v>0</v>
      </c>
      <c r="X1020" s="36" t="str">
        <f t="shared" si="47"/>
        <v>OK</v>
      </c>
    </row>
    <row r="1021" spans="1:24" ht="18" customHeight="1">
      <c r="A1021" s="6"/>
      <c r="B1021" s="102">
        <f>SUMIF(Atividade_Pessoal_Auxílio!$A:$A,'Programa de Metas 2021-2024'!$A1021,Atividade_Pessoal_Auxílio!$G:$G)+SUMIF(Projeto!$A:$A,'Programa de Metas 2021-2024'!$A1021,Projeto!$G:$G)</f>
        <v>0</v>
      </c>
      <c r="C1021" s="106"/>
      <c r="D1021" s="106"/>
      <c r="E1021" s="106"/>
      <c r="F1021" s="106"/>
      <c r="G1021" s="106"/>
      <c r="H1021" s="106"/>
      <c r="I1021" s="106"/>
      <c r="J1021" s="106"/>
      <c r="K1021" s="106"/>
      <c r="L1021" s="106"/>
      <c r="M1021" s="106"/>
      <c r="N1021" s="106"/>
      <c r="O1021" s="106"/>
      <c r="P1021" s="106"/>
      <c r="Q1021" s="106"/>
      <c r="R1021" s="107"/>
      <c r="S1021" s="107"/>
      <c r="T1021" s="106"/>
      <c r="U1021" s="106"/>
      <c r="V1021" s="108">
        <f t="shared" si="45"/>
        <v>0</v>
      </c>
      <c r="W1021" s="103">
        <f t="shared" si="46"/>
        <v>0</v>
      </c>
      <c r="X1021" s="36" t="str">
        <f t="shared" si="47"/>
        <v>OK</v>
      </c>
    </row>
    <row r="1022" spans="1:24" ht="18" customHeight="1">
      <c r="A1022" s="6"/>
      <c r="B1022" s="102">
        <f>SUMIF(Atividade_Pessoal_Auxílio!$A:$A,'Programa de Metas 2021-2024'!$A1022,Atividade_Pessoal_Auxílio!$G:$G)+SUMIF(Projeto!$A:$A,'Programa de Metas 2021-2024'!$A1022,Projeto!$G:$G)</f>
        <v>0</v>
      </c>
      <c r="C1022" s="106"/>
      <c r="D1022" s="106"/>
      <c r="E1022" s="106"/>
      <c r="F1022" s="106"/>
      <c r="G1022" s="106"/>
      <c r="H1022" s="106"/>
      <c r="I1022" s="106"/>
      <c r="J1022" s="106"/>
      <c r="K1022" s="106"/>
      <c r="L1022" s="106"/>
      <c r="M1022" s="106"/>
      <c r="N1022" s="106"/>
      <c r="O1022" s="106"/>
      <c r="P1022" s="106"/>
      <c r="Q1022" s="106"/>
      <c r="R1022" s="107"/>
      <c r="S1022" s="107"/>
      <c r="T1022" s="106"/>
      <c r="U1022" s="106"/>
      <c r="V1022" s="108">
        <f t="shared" si="45"/>
        <v>0</v>
      </c>
      <c r="W1022" s="103">
        <f t="shared" si="46"/>
        <v>0</v>
      </c>
      <c r="X1022" s="36" t="str">
        <f t="shared" si="47"/>
        <v>OK</v>
      </c>
    </row>
    <row r="1023" spans="1:24" ht="18" customHeight="1">
      <c r="A1023" s="6"/>
      <c r="B1023" s="102">
        <f>SUMIF(Atividade_Pessoal_Auxílio!$A:$A,'Programa de Metas 2021-2024'!$A1023,Atividade_Pessoal_Auxílio!$G:$G)+SUMIF(Projeto!$A:$A,'Programa de Metas 2021-2024'!$A1023,Projeto!$G:$G)</f>
        <v>0</v>
      </c>
      <c r="C1023" s="106"/>
      <c r="D1023" s="106"/>
      <c r="E1023" s="106"/>
      <c r="F1023" s="106"/>
      <c r="G1023" s="106"/>
      <c r="H1023" s="106"/>
      <c r="I1023" s="106"/>
      <c r="J1023" s="106"/>
      <c r="K1023" s="106"/>
      <c r="L1023" s="106"/>
      <c r="M1023" s="106"/>
      <c r="N1023" s="106"/>
      <c r="O1023" s="106"/>
      <c r="P1023" s="106"/>
      <c r="Q1023" s="106"/>
      <c r="R1023" s="107"/>
      <c r="S1023" s="107"/>
      <c r="T1023" s="106"/>
      <c r="U1023" s="106"/>
      <c r="V1023" s="108">
        <f t="shared" si="45"/>
        <v>0</v>
      </c>
      <c r="W1023" s="103">
        <f t="shared" si="46"/>
        <v>0</v>
      </c>
      <c r="X1023" s="36" t="str">
        <f t="shared" si="47"/>
        <v>OK</v>
      </c>
    </row>
    <row r="1024" spans="1:24" ht="18" customHeight="1">
      <c r="A1024" s="6"/>
      <c r="B1024" s="102">
        <f>SUMIF(Atividade_Pessoal_Auxílio!$A:$A,'Programa de Metas 2021-2024'!$A1024,Atividade_Pessoal_Auxílio!$G:$G)+SUMIF(Projeto!$A:$A,'Programa de Metas 2021-2024'!$A1024,Projeto!$G:$G)</f>
        <v>0</v>
      </c>
      <c r="C1024" s="106"/>
      <c r="D1024" s="106"/>
      <c r="E1024" s="106"/>
      <c r="F1024" s="106"/>
      <c r="G1024" s="106"/>
      <c r="H1024" s="106"/>
      <c r="I1024" s="106"/>
      <c r="J1024" s="106"/>
      <c r="K1024" s="106"/>
      <c r="L1024" s="106"/>
      <c r="M1024" s="106"/>
      <c r="N1024" s="106"/>
      <c r="O1024" s="106"/>
      <c r="P1024" s="106"/>
      <c r="Q1024" s="106"/>
      <c r="R1024" s="107"/>
      <c r="S1024" s="107"/>
      <c r="T1024" s="106"/>
      <c r="U1024" s="106"/>
      <c r="V1024" s="108">
        <f t="shared" si="45"/>
        <v>0</v>
      </c>
      <c r="W1024" s="103">
        <f t="shared" si="46"/>
        <v>0</v>
      </c>
      <c r="X1024" s="36" t="str">
        <f t="shared" si="47"/>
        <v>OK</v>
      </c>
    </row>
    <row r="1025" spans="1:24" ht="18" customHeight="1">
      <c r="A1025" s="6"/>
      <c r="B1025" s="102">
        <f>SUMIF(Atividade_Pessoal_Auxílio!$A:$A,'Programa de Metas 2021-2024'!$A1025,Atividade_Pessoal_Auxílio!$G:$G)+SUMIF(Projeto!$A:$A,'Programa de Metas 2021-2024'!$A1025,Projeto!$G:$G)</f>
        <v>0</v>
      </c>
      <c r="C1025" s="106"/>
      <c r="D1025" s="106"/>
      <c r="E1025" s="106"/>
      <c r="F1025" s="106"/>
      <c r="G1025" s="106"/>
      <c r="H1025" s="106"/>
      <c r="I1025" s="106"/>
      <c r="J1025" s="106"/>
      <c r="K1025" s="106"/>
      <c r="L1025" s="106"/>
      <c r="M1025" s="106"/>
      <c r="N1025" s="106"/>
      <c r="O1025" s="106"/>
      <c r="P1025" s="106"/>
      <c r="Q1025" s="106"/>
      <c r="R1025" s="107"/>
      <c r="S1025" s="107"/>
      <c r="T1025" s="106"/>
      <c r="U1025" s="106"/>
      <c r="V1025" s="108">
        <f t="shared" si="45"/>
        <v>0</v>
      </c>
      <c r="W1025" s="103">
        <f t="shared" si="46"/>
        <v>0</v>
      </c>
      <c r="X1025" s="36" t="str">
        <f t="shared" si="47"/>
        <v>OK</v>
      </c>
    </row>
    <row r="1026" spans="1:24" ht="18" customHeight="1">
      <c r="A1026" s="6"/>
      <c r="B1026" s="102">
        <f>SUMIF(Atividade_Pessoal_Auxílio!$A:$A,'Programa de Metas 2021-2024'!$A1026,Atividade_Pessoal_Auxílio!$G:$G)+SUMIF(Projeto!$A:$A,'Programa de Metas 2021-2024'!$A1026,Projeto!$G:$G)</f>
        <v>0</v>
      </c>
      <c r="C1026" s="106"/>
      <c r="D1026" s="106"/>
      <c r="E1026" s="106"/>
      <c r="F1026" s="106"/>
      <c r="G1026" s="106"/>
      <c r="H1026" s="106"/>
      <c r="I1026" s="106"/>
      <c r="J1026" s="106"/>
      <c r="K1026" s="106"/>
      <c r="L1026" s="106"/>
      <c r="M1026" s="106"/>
      <c r="N1026" s="106"/>
      <c r="O1026" s="106"/>
      <c r="P1026" s="106"/>
      <c r="Q1026" s="106"/>
      <c r="R1026" s="107"/>
      <c r="S1026" s="107"/>
      <c r="T1026" s="106"/>
      <c r="U1026" s="106"/>
      <c r="V1026" s="108">
        <f t="shared" si="45"/>
        <v>0</v>
      </c>
      <c r="W1026" s="103">
        <f t="shared" si="46"/>
        <v>0</v>
      </c>
      <c r="X1026" s="36" t="str">
        <f t="shared" si="47"/>
        <v>OK</v>
      </c>
    </row>
    <row r="1027" spans="1:24" ht="18" customHeight="1">
      <c r="A1027" s="6"/>
      <c r="B1027" s="102">
        <f>SUMIF(Atividade_Pessoal_Auxílio!$A:$A,'Programa de Metas 2021-2024'!$A1027,Atividade_Pessoal_Auxílio!$G:$G)+SUMIF(Projeto!$A:$A,'Programa de Metas 2021-2024'!$A1027,Projeto!$G:$G)</f>
        <v>0</v>
      </c>
      <c r="C1027" s="106"/>
      <c r="D1027" s="106"/>
      <c r="E1027" s="106"/>
      <c r="F1027" s="106"/>
      <c r="G1027" s="106"/>
      <c r="H1027" s="106"/>
      <c r="I1027" s="106"/>
      <c r="J1027" s="106"/>
      <c r="K1027" s="106"/>
      <c r="L1027" s="106"/>
      <c r="M1027" s="106"/>
      <c r="N1027" s="106"/>
      <c r="O1027" s="106"/>
      <c r="P1027" s="106"/>
      <c r="Q1027" s="106"/>
      <c r="R1027" s="107"/>
      <c r="S1027" s="107"/>
      <c r="T1027" s="106"/>
      <c r="U1027" s="106"/>
      <c r="V1027" s="108">
        <f t="shared" si="45"/>
        <v>0</v>
      </c>
      <c r="W1027" s="103">
        <f t="shared" si="46"/>
        <v>0</v>
      </c>
      <c r="X1027" s="36" t="str">
        <f t="shared" si="47"/>
        <v>OK</v>
      </c>
    </row>
    <row r="1028" spans="1:24" ht="18" customHeight="1">
      <c r="A1028" s="6"/>
      <c r="B1028" s="102">
        <f>SUMIF(Atividade_Pessoal_Auxílio!$A:$A,'Programa de Metas 2021-2024'!$A1028,Atividade_Pessoal_Auxílio!$G:$G)+SUMIF(Projeto!$A:$A,'Programa de Metas 2021-2024'!$A1028,Projeto!$G:$G)</f>
        <v>0</v>
      </c>
      <c r="C1028" s="106"/>
      <c r="D1028" s="106"/>
      <c r="E1028" s="106"/>
      <c r="F1028" s="106"/>
      <c r="G1028" s="106"/>
      <c r="H1028" s="106"/>
      <c r="I1028" s="106"/>
      <c r="J1028" s="106"/>
      <c r="K1028" s="106"/>
      <c r="L1028" s="106"/>
      <c r="M1028" s="106"/>
      <c r="N1028" s="106"/>
      <c r="O1028" s="106"/>
      <c r="P1028" s="106"/>
      <c r="Q1028" s="106"/>
      <c r="R1028" s="107"/>
      <c r="S1028" s="107"/>
      <c r="T1028" s="106"/>
      <c r="U1028" s="106"/>
      <c r="V1028" s="108">
        <f t="shared" si="45"/>
        <v>0</v>
      </c>
      <c r="W1028" s="103">
        <f t="shared" si="46"/>
        <v>0</v>
      </c>
      <c r="X1028" s="36" t="str">
        <f t="shared" si="47"/>
        <v>OK</v>
      </c>
    </row>
    <row r="1029" spans="1:24" ht="18" customHeight="1">
      <c r="A1029" s="6"/>
      <c r="B1029" s="102">
        <f>SUMIF(Atividade_Pessoal_Auxílio!$A:$A,'Programa de Metas 2021-2024'!$A1029,Atividade_Pessoal_Auxílio!$G:$G)+SUMIF(Projeto!$A:$A,'Programa de Metas 2021-2024'!$A1029,Projeto!$G:$G)</f>
        <v>0</v>
      </c>
      <c r="C1029" s="106"/>
      <c r="D1029" s="106"/>
      <c r="E1029" s="106"/>
      <c r="F1029" s="106"/>
      <c r="G1029" s="106"/>
      <c r="H1029" s="106"/>
      <c r="I1029" s="106"/>
      <c r="J1029" s="106"/>
      <c r="K1029" s="106"/>
      <c r="L1029" s="106"/>
      <c r="M1029" s="106"/>
      <c r="N1029" s="106"/>
      <c r="O1029" s="106"/>
      <c r="P1029" s="106"/>
      <c r="Q1029" s="106"/>
      <c r="R1029" s="107"/>
      <c r="S1029" s="107"/>
      <c r="T1029" s="106"/>
      <c r="U1029" s="106"/>
      <c r="V1029" s="108">
        <f t="shared" ref="V1029:V1092" si="48">SUM(C1029:U1029)</f>
        <v>0</v>
      </c>
      <c r="W1029" s="103">
        <f t="shared" ref="W1029:W1092" si="49">B1029-V1029</f>
        <v>0</v>
      </c>
      <c r="X1029" s="36" t="str">
        <f t="shared" ref="X1029:X1092" si="50">IF(OR(B1029&lt;&gt;SUM(V1029,W1029),W1029&lt;0),"EQUILIBRAR","OK")</f>
        <v>OK</v>
      </c>
    </row>
    <row r="1030" spans="1:24" ht="18" customHeight="1">
      <c r="A1030" s="6"/>
      <c r="B1030" s="102">
        <f>SUMIF(Atividade_Pessoal_Auxílio!$A:$A,'Programa de Metas 2021-2024'!$A1030,Atividade_Pessoal_Auxílio!$G:$G)+SUMIF(Projeto!$A:$A,'Programa de Metas 2021-2024'!$A1030,Projeto!$G:$G)</f>
        <v>0</v>
      </c>
      <c r="C1030" s="106"/>
      <c r="D1030" s="106"/>
      <c r="E1030" s="106"/>
      <c r="F1030" s="106"/>
      <c r="G1030" s="106"/>
      <c r="H1030" s="106"/>
      <c r="I1030" s="106"/>
      <c r="J1030" s="106"/>
      <c r="K1030" s="106"/>
      <c r="L1030" s="106"/>
      <c r="M1030" s="106"/>
      <c r="N1030" s="106"/>
      <c r="O1030" s="106"/>
      <c r="P1030" s="106"/>
      <c r="Q1030" s="106"/>
      <c r="R1030" s="107"/>
      <c r="S1030" s="107"/>
      <c r="T1030" s="106"/>
      <c r="U1030" s="106"/>
      <c r="V1030" s="108">
        <f t="shared" si="48"/>
        <v>0</v>
      </c>
      <c r="W1030" s="103">
        <f t="shared" si="49"/>
        <v>0</v>
      </c>
      <c r="X1030" s="36" t="str">
        <f t="shared" si="50"/>
        <v>OK</v>
      </c>
    </row>
    <row r="1031" spans="1:24" ht="18" customHeight="1">
      <c r="A1031" s="6"/>
      <c r="B1031" s="102">
        <f>SUMIF(Atividade_Pessoal_Auxílio!$A:$A,'Programa de Metas 2021-2024'!$A1031,Atividade_Pessoal_Auxílio!$G:$G)+SUMIF(Projeto!$A:$A,'Programa de Metas 2021-2024'!$A1031,Projeto!$G:$G)</f>
        <v>0</v>
      </c>
      <c r="C1031" s="106"/>
      <c r="D1031" s="106"/>
      <c r="E1031" s="106"/>
      <c r="F1031" s="106"/>
      <c r="G1031" s="106"/>
      <c r="H1031" s="106"/>
      <c r="I1031" s="106"/>
      <c r="J1031" s="106"/>
      <c r="K1031" s="106"/>
      <c r="L1031" s="106"/>
      <c r="M1031" s="106"/>
      <c r="N1031" s="106"/>
      <c r="O1031" s="106"/>
      <c r="P1031" s="106"/>
      <c r="Q1031" s="106"/>
      <c r="R1031" s="107"/>
      <c r="S1031" s="107"/>
      <c r="T1031" s="106"/>
      <c r="U1031" s="106"/>
      <c r="V1031" s="108">
        <f t="shared" si="48"/>
        <v>0</v>
      </c>
      <c r="W1031" s="103">
        <f t="shared" si="49"/>
        <v>0</v>
      </c>
      <c r="X1031" s="36" t="str">
        <f t="shared" si="50"/>
        <v>OK</v>
      </c>
    </row>
    <row r="1032" spans="1:24" ht="18" customHeight="1">
      <c r="A1032" s="6"/>
      <c r="B1032" s="102">
        <f>SUMIF(Atividade_Pessoal_Auxílio!$A:$A,'Programa de Metas 2021-2024'!$A1032,Atividade_Pessoal_Auxílio!$G:$G)+SUMIF(Projeto!$A:$A,'Programa de Metas 2021-2024'!$A1032,Projeto!$G:$G)</f>
        <v>0</v>
      </c>
      <c r="C1032" s="106"/>
      <c r="D1032" s="106"/>
      <c r="E1032" s="106"/>
      <c r="F1032" s="106"/>
      <c r="G1032" s="106"/>
      <c r="H1032" s="106"/>
      <c r="I1032" s="106"/>
      <c r="J1032" s="106"/>
      <c r="K1032" s="106"/>
      <c r="L1032" s="106"/>
      <c r="M1032" s="106"/>
      <c r="N1032" s="106"/>
      <c r="O1032" s="106"/>
      <c r="P1032" s="106"/>
      <c r="Q1032" s="106"/>
      <c r="R1032" s="107"/>
      <c r="S1032" s="107"/>
      <c r="T1032" s="106"/>
      <c r="U1032" s="106"/>
      <c r="V1032" s="108">
        <f t="shared" si="48"/>
        <v>0</v>
      </c>
      <c r="W1032" s="103">
        <f t="shared" si="49"/>
        <v>0</v>
      </c>
      <c r="X1032" s="36" t="str">
        <f t="shared" si="50"/>
        <v>OK</v>
      </c>
    </row>
    <row r="1033" spans="1:24" ht="18" customHeight="1">
      <c r="A1033" s="6"/>
      <c r="B1033" s="102">
        <f>SUMIF(Atividade_Pessoal_Auxílio!$A:$A,'Programa de Metas 2021-2024'!$A1033,Atividade_Pessoal_Auxílio!$G:$G)+SUMIF(Projeto!$A:$A,'Programa de Metas 2021-2024'!$A1033,Projeto!$G:$G)</f>
        <v>0</v>
      </c>
      <c r="C1033" s="106"/>
      <c r="D1033" s="106"/>
      <c r="E1033" s="106"/>
      <c r="F1033" s="106"/>
      <c r="G1033" s="106"/>
      <c r="H1033" s="106"/>
      <c r="I1033" s="106"/>
      <c r="J1033" s="106"/>
      <c r="K1033" s="106"/>
      <c r="L1033" s="106"/>
      <c r="M1033" s="106"/>
      <c r="N1033" s="106"/>
      <c r="O1033" s="106"/>
      <c r="P1033" s="106"/>
      <c r="Q1033" s="106"/>
      <c r="R1033" s="107"/>
      <c r="S1033" s="107"/>
      <c r="T1033" s="106"/>
      <c r="U1033" s="106"/>
      <c r="V1033" s="108">
        <f t="shared" si="48"/>
        <v>0</v>
      </c>
      <c r="W1033" s="103">
        <f t="shared" si="49"/>
        <v>0</v>
      </c>
      <c r="X1033" s="36" t="str">
        <f t="shared" si="50"/>
        <v>OK</v>
      </c>
    </row>
    <row r="1034" spans="1:24" ht="18" customHeight="1">
      <c r="A1034" s="6"/>
      <c r="B1034" s="102">
        <f>SUMIF(Atividade_Pessoal_Auxílio!$A:$A,'Programa de Metas 2021-2024'!$A1034,Atividade_Pessoal_Auxílio!$G:$G)+SUMIF(Projeto!$A:$A,'Programa de Metas 2021-2024'!$A1034,Projeto!$G:$G)</f>
        <v>0</v>
      </c>
      <c r="C1034" s="106"/>
      <c r="D1034" s="106"/>
      <c r="E1034" s="106"/>
      <c r="F1034" s="106"/>
      <c r="G1034" s="106"/>
      <c r="H1034" s="106"/>
      <c r="I1034" s="106"/>
      <c r="J1034" s="106"/>
      <c r="K1034" s="106"/>
      <c r="L1034" s="106"/>
      <c r="M1034" s="106"/>
      <c r="N1034" s="106"/>
      <c r="O1034" s="106"/>
      <c r="P1034" s="106"/>
      <c r="Q1034" s="106"/>
      <c r="R1034" s="107"/>
      <c r="S1034" s="107"/>
      <c r="T1034" s="106"/>
      <c r="U1034" s="106"/>
      <c r="V1034" s="108">
        <f t="shared" si="48"/>
        <v>0</v>
      </c>
      <c r="W1034" s="103">
        <f t="shared" si="49"/>
        <v>0</v>
      </c>
      <c r="X1034" s="36" t="str">
        <f t="shared" si="50"/>
        <v>OK</v>
      </c>
    </row>
    <row r="1035" spans="1:24" ht="18" customHeight="1">
      <c r="A1035" s="6"/>
      <c r="B1035" s="102">
        <f>SUMIF(Atividade_Pessoal_Auxílio!$A:$A,'Programa de Metas 2021-2024'!$A1035,Atividade_Pessoal_Auxílio!$G:$G)+SUMIF(Projeto!$A:$A,'Programa de Metas 2021-2024'!$A1035,Projeto!$G:$G)</f>
        <v>0</v>
      </c>
      <c r="C1035" s="106"/>
      <c r="D1035" s="106"/>
      <c r="E1035" s="106"/>
      <c r="F1035" s="106"/>
      <c r="G1035" s="106"/>
      <c r="H1035" s="106"/>
      <c r="I1035" s="106"/>
      <c r="J1035" s="106"/>
      <c r="K1035" s="106"/>
      <c r="L1035" s="106"/>
      <c r="M1035" s="106"/>
      <c r="N1035" s="106"/>
      <c r="O1035" s="106"/>
      <c r="P1035" s="106"/>
      <c r="Q1035" s="106"/>
      <c r="R1035" s="107"/>
      <c r="S1035" s="107"/>
      <c r="T1035" s="106"/>
      <c r="U1035" s="106"/>
      <c r="V1035" s="108">
        <f t="shared" si="48"/>
        <v>0</v>
      </c>
      <c r="W1035" s="103">
        <f t="shared" si="49"/>
        <v>0</v>
      </c>
      <c r="X1035" s="36" t="str">
        <f t="shared" si="50"/>
        <v>OK</v>
      </c>
    </row>
    <row r="1036" spans="1:24" ht="18" customHeight="1">
      <c r="A1036" s="6"/>
      <c r="B1036" s="102">
        <f>SUMIF(Atividade_Pessoal_Auxílio!$A:$A,'Programa de Metas 2021-2024'!$A1036,Atividade_Pessoal_Auxílio!$G:$G)+SUMIF(Projeto!$A:$A,'Programa de Metas 2021-2024'!$A1036,Projeto!$G:$G)</f>
        <v>0</v>
      </c>
      <c r="C1036" s="106"/>
      <c r="D1036" s="106"/>
      <c r="E1036" s="106"/>
      <c r="F1036" s="106"/>
      <c r="G1036" s="106"/>
      <c r="H1036" s="106"/>
      <c r="I1036" s="106"/>
      <c r="J1036" s="106"/>
      <c r="K1036" s="106"/>
      <c r="L1036" s="106"/>
      <c r="M1036" s="106"/>
      <c r="N1036" s="106"/>
      <c r="O1036" s="106"/>
      <c r="P1036" s="106"/>
      <c r="Q1036" s="106"/>
      <c r="R1036" s="107"/>
      <c r="S1036" s="107"/>
      <c r="T1036" s="106"/>
      <c r="U1036" s="106"/>
      <c r="V1036" s="108">
        <f t="shared" si="48"/>
        <v>0</v>
      </c>
      <c r="W1036" s="103">
        <f t="shared" si="49"/>
        <v>0</v>
      </c>
      <c r="X1036" s="36" t="str">
        <f t="shared" si="50"/>
        <v>OK</v>
      </c>
    </row>
    <row r="1037" spans="1:24" ht="18" customHeight="1">
      <c r="A1037" s="6"/>
      <c r="B1037" s="102">
        <f>SUMIF(Atividade_Pessoal_Auxílio!$A:$A,'Programa de Metas 2021-2024'!$A1037,Atividade_Pessoal_Auxílio!$G:$G)+SUMIF(Projeto!$A:$A,'Programa de Metas 2021-2024'!$A1037,Projeto!$G:$G)</f>
        <v>0</v>
      </c>
      <c r="C1037" s="106"/>
      <c r="D1037" s="106"/>
      <c r="E1037" s="106"/>
      <c r="F1037" s="106"/>
      <c r="G1037" s="106"/>
      <c r="H1037" s="106"/>
      <c r="I1037" s="106"/>
      <c r="J1037" s="106"/>
      <c r="K1037" s="106"/>
      <c r="L1037" s="106"/>
      <c r="M1037" s="106"/>
      <c r="N1037" s="106"/>
      <c r="O1037" s="106"/>
      <c r="P1037" s="106"/>
      <c r="Q1037" s="106"/>
      <c r="R1037" s="107"/>
      <c r="S1037" s="107"/>
      <c r="T1037" s="106"/>
      <c r="U1037" s="106"/>
      <c r="V1037" s="108">
        <f t="shared" si="48"/>
        <v>0</v>
      </c>
      <c r="W1037" s="103">
        <f t="shared" si="49"/>
        <v>0</v>
      </c>
      <c r="X1037" s="36" t="str">
        <f t="shared" si="50"/>
        <v>OK</v>
      </c>
    </row>
    <row r="1038" spans="1:24" ht="18" customHeight="1">
      <c r="A1038" s="6"/>
      <c r="B1038" s="102">
        <f>SUMIF(Atividade_Pessoal_Auxílio!$A:$A,'Programa de Metas 2021-2024'!$A1038,Atividade_Pessoal_Auxílio!$G:$G)+SUMIF(Projeto!$A:$A,'Programa de Metas 2021-2024'!$A1038,Projeto!$G:$G)</f>
        <v>0</v>
      </c>
      <c r="C1038" s="106"/>
      <c r="D1038" s="106"/>
      <c r="E1038" s="106"/>
      <c r="F1038" s="106"/>
      <c r="G1038" s="106"/>
      <c r="H1038" s="106"/>
      <c r="I1038" s="106"/>
      <c r="J1038" s="106"/>
      <c r="K1038" s="106"/>
      <c r="L1038" s="106"/>
      <c r="M1038" s="106"/>
      <c r="N1038" s="106"/>
      <c r="O1038" s="106"/>
      <c r="P1038" s="106"/>
      <c r="Q1038" s="106"/>
      <c r="R1038" s="107"/>
      <c r="S1038" s="107"/>
      <c r="T1038" s="106"/>
      <c r="U1038" s="106"/>
      <c r="V1038" s="108">
        <f t="shared" si="48"/>
        <v>0</v>
      </c>
      <c r="W1038" s="103">
        <f t="shared" si="49"/>
        <v>0</v>
      </c>
      <c r="X1038" s="36" t="str">
        <f t="shared" si="50"/>
        <v>OK</v>
      </c>
    </row>
    <row r="1039" spans="1:24" ht="18" customHeight="1">
      <c r="A1039" s="6"/>
      <c r="B1039" s="102">
        <f>SUMIF(Atividade_Pessoal_Auxílio!$A:$A,'Programa de Metas 2021-2024'!$A1039,Atividade_Pessoal_Auxílio!$G:$G)+SUMIF(Projeto!$A:$A,'Programa de Metas 2021-2024'!$A1039,Projeto!$G:$G)</f>
        <v>0</v>
      </c>
      <c r="C1039" s="106"/>
      <c r="D1039" s="106"/>
      <c r="E1039" s="106"/>
      <c r="F1039" s="106"/>
      <c r="G1039" s="106"/>
      <c r="H1039" s="106"/>
      <c r="I1039" s="106"/>
      <c r="J1039" s="106"/>
      <c r="K1039" s="106"/>
      <c r="L1039" s="106"/>
      <c r="M1039" s="106"/>
      <c r="N1039" s="106"/>
      <c r="O1039" s="106"/>
      <c r="P1039" s="106"/>
      <c r="Q1039" s="106"/>
      <c r="R1039" s="107"/>
      <c r="S1039" s="107"/>
      <c r="T1039" s="106"/>
      <c r="U1039" s="106"/>
      <c r="V1039" s="108">
        <f t="shared" si="48"/>
        <v>0</v>
      </c>
      <c r="W1039" s="103">
        <f t="shared" si="49"/>
        <v>0</v>
      </c>
      <c r="X1039" s="36" t="str">
        <f t="shared" si="50"/>
        <v>OK</v>
      </c>
    </row>
    <row r="1040" spans="1:24" ht="18" customHeight="1">
      <c r="A1040" s="6"/>
      <c r="B1040" s="102">
        <f>SUMIF(Atividade_Pessoal_Auxílio!$A:$A,'Programa de Metas 2021-2024'!$A1040,Atividade_Pessoal_Auxílio!$G:$G)+SUMIF(Projeto!$A:$A,'Programa de Metas 2021-2024'!$A1040,Projeto!$G:$G)</f>
        <v>0</v>
      </c>
      <c r="C1040" s="106"/>
      <c r="D1040" s="106"/>
      <c r="E1040" s="106"/>
      <c r="F1040" s="106"/>
      <c r="G1040" s="106"/>
      <c r="H1040" s="106"/>
      <c r="I1040" s="106"/>
      <c r="J1040" s="106"/>
      <c r="K1040" s="106"/>
      <c r="L1040" s="106"/>
      <c r="M1040" s="106"/>
      <c r="N1040" s="106"/>
      <c r="O1040" s="106"/>
      <c r="P1040" s="106"/>
      <c r="Q1040" s="106"/>
      <c r="R1040" s="107"/>
      <c r="S1040" s="107"/>
      <c r="T1040" s="106"/>
      <c r="U1040" s="106"/>
      <c r="V1040" s="108">
        <f t="shared" si="48"/>
        <v>0</v>
      </c>
      <c r="W1040" s="103">
        <f t="shared" si="49"/>
        <v>0</v>
      </c>
      <c r="X1040" s="36" t="str">
        <f t="shared" si="50"/>
        <v>OK</v>
      </c>
    </row>
    <row r="1041" spans="1:24" ht="18" customHeight="1">
      <c r="A1041" s="6"/>
      <c r="B1041" s="102">
        <f>SUMIF(Atividade_Pessoal_Auxílio!$A:$A,'Programa de Metas 2021-2024'!$A1041,Atividade_Pessoal_Auxílio!$G:$G)+SUMIF(Projeto!$A:$A,'Programa de Metas 2021-2024'!$A1041,Projeto!$G:$G)</f>
        <v>0</v>
      </c>
      <c r="C1041" s="106"/>
      <c r="D1041" s="106"/>
      <c r="E1041" s="106"/>
      <c r="F1041" s="106"/>
      <c r="G1041" s="106"/>
      <c r="H1041" s="106"/>
      <c r="I1041" s="106"/>
      <c r="J1041" s="106"/>
      <c r="K1041" s="106"/>
      <c r="L1041" s="106"/>
      <c r="M1041" s="106"/>
      <c r="N1041" s="106"/>
      <c r="O1041" s="106"/>
      <c r="P1041" s="106"/>
      <c r="Q1041" s="106"/>
      <c r="R1041" s="107"/>
      <c r="S1041" s="107"/>
      <c r="T1041" s="106"/>
      <c r="U1041" s="106"/>
      <c r="V1041" s="108">
        <f t="shared" si="48"/>
        <v>0</v>
      </c>
      <c r="W1041" s="103">
        <f t="shared" si="49"/>
        <v>0</v>
      </c>
      <c r="X1041" s="36" t="str">
        <f t="shared" si="50"/>
        <v>OK</v>
      </c>
    </row>
    <row r="1042" spans="1:24" ht="18" customHeight="1">
      <c r="A1042" s="6"/>
      <c r="B1042" s="102">
        <f>SUMIF(Atividade_Pessoal_Auxílio!$A:$A,'Programa de Metas 2021-2024'!$A1042,Atividade_Pessoal_Auxílio!$G:$G)+SUMIF(Projeto!$A:$A,'Programa de Metas 2021-2024'!$A1042,Projeto!$G:$G)</f>
        <v>0</v>
      </c>
      <c r="C1042" s="106"/>
      <c r="D1042" s="106"/>
      <c r="E1042" s="106"/>
      <c r="F1042" s="106"/>
      <c r="G1042" s="106"/>
      <c r="H1042" s="106"/>
      <c r="I1042" s="106"/>
      <c r="J1042" s="106"/>
      <c r="K1042" s="106"/>
      <c r="L1042" s="106"/>
      <c r="M1042" s="106"/>
      <c r="N1042" s="106"/>
      <c r="O1042" s="106"/>
      <c r="P1042" s="106"/>
      <c r="Q1042" s="106"/>
      <c r="R1042" s="107"/>
      <c r="S1042" s="107"/>
      <c r="T1042" s="106"/>
      <c r="U1042" s="106"/>
      <c r="V1042" s="108">
        <f t="shared" si="48"/>
        <v>0</v>
      </c>
      <c r="W1042" s="103">
        <f t="shared" si="49"/>
        <v>0</v>
      </c>
      <c r="X1042" s="36" t="str">
        <f t="shared" si="50"/>
        <v>OK</v>
      </c>
    </row>
    <row r="1043" spans="1:24" ht="18" customHeight="1">
      <c r="A1043" s="6"/>
      <c r="B1043" s="102">
        <f>SUMIF(Atividade_Pessoal_Auxílio!$A:$A,'Programa de Metas 2021-2024'!$A1043,Atividade_Pessoal_Auxílio!$G:$G)+SUMIF(Projeto!$A:$A,'Programa de Metas 2021-2024'!$A1043,Projeto!$G:$G)</f>
        <v>0</v>
      </c>
      <c r="C1043" s="106"/>
      <c r="D1043" s="106"/>
      <c r="E1043" s="106"/>
      <c r="F1043" s="106"/>
      <c r="G1043" s="106"/>
      <c r="H1043" s="106"/>
      <c r="I1043" s="106"/>
      <c r="J1043" s="106"/>
      <c r="K1043" s="106"/>
      <c r="L1043" s="106"/>
      <c r="M1043" s="106"/>
      <c r="N1043" s="106"/>
      <c r="O1043" s="106"/>
      <c r="P1043" s="106"/>
      <c r="Q1043" s="106"/>
      <c r="R1043" s="107"/>
      <c r="S1043" s="107"/>
      <c r="T1043" s="106"/>
      <c r="U1043" s="106"/>
      <c r="V1043" s="108">
        <f t="shared" si="48"/>
        <v>0</v>
      </c>
      <c r="W1043" s="103">
        <f t="shared" si="49"/>
        <v>0</v>
      </c>
      <c r="X1043" s="36" t="str">
        <f t="shared" si="50"/>
        <v>OK</v>
      </c>
    </row>
    <row r="1044" spans="1:24" ht="18" customHeight="1">
      <c r="A1044" s="6"/>
      <c r="B1044" s="102">
        <f>SUMIF(Atividade_Pessoal_Auxílio!$A:$A,'Programa de Metas 2021-2024'!$A1044,Atividade_Pessoal_Auxílio!$G:$G)+SUMIF(Projeto!$A:$A,'Programa de Metas 2021-2024'!$A1044,Projeto!$G:$G)</f>
        <v>0</v>
      </c>
      <c r="C1044" s="106"/>
      <c r="D1044" s="106"/>
      <c r="E1044" s="106"/>
      <c r="F1044" s="106"/>
      <c r="G1044" s="106"/>
      <c r="H1044" s="106"/>
      <c r="I1044" s="106"/>
      <c r="J1044" s="106"/>
      <c r="K1044" s="106"/>
      <c r="L1044" s="106"/>
      <c r="M1044" s="106"/>
      <c r="N1044" s="106"/>
      <c r="O1044" s="106"/>
      <c r="P1044" s="106"/>
      <c r="Q1044" s="106"/>
      <c r="R1044" s="107"/>
      <c r="S1044" s="107"/>
      <c r="T1044" s="106"/>
      <c r="U1044" s="106"/>
      <c r="V1044" s="108">
        <f t="shared" si="48"/>
        <v>0</v>
      </c>
      <c r="W1044" s="103">
        <f t="shared" si="49"/>
        <v>0</v>
      </c>
      <c r="X1044" s="36" t="str">
        <f t="shared" si="50"/>
        <v>OK</v>
      </c>
    </row>
    <row r="1045" spans="1:24" ht="18" customHeight="1">
      <c r="A1045" s="6"/>
      <c r="B1045" s="102">
        <f>SUMIF(Atividade_Pessoal_Auxílio!$A:$A,'Programa de Metas 2021-2024'!$A1045,Atividade_Pessoal_Auxílio!$G:$G)+SUMIF(Projeto!$A:$A,'Programa de Metas 2021-2024'!$A1045,Projeto!$G:$G)</f>
        <v>0</v>
      </c>
      <c r="C1045" s="106"/>
      <c r="D1045" s="106"/>
      <c r="E1045" s="106"/>
      <c r="F1045" s="106"/>
      <c r="G1045" s="106"/>
      <c r="H1045" s="106"/>
      <c r="I1045" s="106"/>
      <c r="J1045" s="106"/>
      <c r="K1045" s="106"/>
      <c r="L1045" s="106"/>
      <c r="M1045" s="106"/>
      <c r="N1045" s="106"/>
      <c r="O1045" s="106"/>
      <c r="P1045" s="106"/>
      <c r="Q1045" s="106"/>
      <c r="R1045" s="107"/>
      <c r="S1045" s="107"/>
      <c r="T1045" s="106"/>
      <c r="U1045" s="106"/>
      <c r="V1045" s="108">
        <f t="shared" si="48"/>
        <v>0</v>
      </c>
      <c r="W1045" s="103">
        <f t="shared" si="49"/>
        <v>0</v>
      </c>
      <c r="X1045" s="36" t="str">
        <f t="shared" si="50"/>
        <v>OK</v>
      </c>
    </row>
    <row r="1046" spans="1:24" ht="18" customHeight="1">
      <c r="A1046" s="6"/>
      <c r="B1046" s="102">
        <f>SUMIF(Atividade_Pessoal_Auxílio!$A:$A,'Programa de Metas 2021-2024'!$A1046,Atividade_Pessoal_Auxílio!$G:$G)+SUMIF(Projeto!$A:$A,'Programa de Metas 2021-2024'!$A1046,Projeto!$G:$G)</f>
        <v>0</v>
      </c>
      <c r="C1046" s="106"/>
      <c r="D1046" s="106"/>
      <c r="E1046" s="106"/>
      <c r="F1046" s="106"/>
      <c r="G1046" s="106"/>
      <c r="H1046" s="106"/>
      <c r="I1046" s="106"/>
      <c r="J1046" s="106"/>
      <c r="K1046" s="106"/>
      <c r="L1046" s="106"/>
      <c r="M1046" s="106"/>
      <c r="N1046" s="106"/>
      <c r="O1046" s="106"/>
      <c r="P1046" s="106"/>
      <c r="Q1046" s="106"/>
      <c r="R1046" s="107"/>
      <c r="S1046" s="107"/>
      <c r="T1046" s="106"/>
      <c r="U1046" s="106"/>
      <c r="V1046" s="108">
        <f t="shared" si="48"/>
        <v>0</v>
      </c>
      <c r="W1046" s="103">
        <f t="shared" si="49"/>
        <v>0</v>
      </c>
      <c r="X1046" s="36" t="str">
        <f t="shared" si="50"/>
        <v>OK</v>
      </c>
    </row>
    <row r="1047" spans="1:24" ht="18" customHeight="1">
      <c r="A1047" s="6"/>
      <c r="B1047" s="102">
        <f>SUMIF(Atividade_Pessoal_Auxílio!$A:$A,'Programa de Metas 2021-2024'!$A1047,Atividade_Pessoal_Auxílio!$G:$G)+SUMIF(Projeto!$A:$A,'Programa de Metas 2021-2024'!$A1047,Projeto!$G:$G)</f>
        <v>0</v>
      </c>
      <c r="C1047" s="106"/>
      <c r="D1047" s="106"/>
      <c r="E1047" s="106"/>
      <c r="F1047" s="106"/>
      <c r="G1047" s="106"/>
      <c r="H1047" s="106"/>
      <c r="I1047" s="106"/>
      <c r="J1047" s="106"/>
      <c r="K1047" s="106"/>
      <c r="L1047" s="106"/>
      <c r="M1047" s="106"/>
      <c r="N1047" s="106"/>
      <c r="O1047" s="106"/>
      <c r="P1047" s="106"/>
      <c r="Q1047" s="106"/>
      <c r="R1047" s="107"/>
      <c r="S1047" s="107"/>
      <c r="T1047" s="106"/>
      <c r="U1047" s="106"/>
      <c r="V1047" s="108">
        <f t="shared" si="48"/>
        <v>0</v>
      </c>
      <c r="W1047" s="103">
        <f t="shared" si="49"/>
        <v>0</v>
      </c>
      <c r="X1047" s="36" t="str">
        <f t="shared" si="50"/>
        <v>OK</v>
      </c>
    </row>
    <row r="1048" spans="1:24" ht="18" customHeight="1">
      <c r="A1048" s="6"/>
      <c r="B1048" s="102">
        <f>SUMIF(Atividade_Pessoal_Auxílio!$A:$A,'Programa de Metas 2021-2024'!$A1048,Atividade_Pessoal_Auxílio!$G:$G)+SUMIF(Projeto!$A:$A,'Programa de Metas 2021-2024'!$A1048,Projeto!$G:$G)</f>
        <v>0</v>
      </c>
      <c r="C1048" s="106"/>
      <c r="D1048" s="106"/>
      <c r="E1048" s="106"/>
      <c r="F1048" s="106"/>
      <c r="G1048" s="106"/>
      <c r="H1048" s="106"/>
      <c r="I1048" s="106"/>
      <c r="J1048" s="106"/>
      <c r="K1048" s="106"/>
      <c r="L1048" s="106"/>
      <c r="M1048" s="106"/>
      <c r="N1048" s="106"/>
      <c r="O1048" s="106"/>
      <c r="P1048" s="106"/>
      <c r="Q1048" s="106"/>
      <c r="R1048" s="107"/>
      <c r="S1048" s="107"/>
      <c r="T1048" s="106"/>
      <c r="U1048" s="106"/>
      <c r="V1048" s="108">
        <f t="shared" si="48"/>
        <v>0</v>
      </c>
      <c r="W1048" s="103">
        <f t="shared" si="49"/>
        <v>0</v>
      </c>
      <c r="X1048" s="36" t="str">
        <f t="shared" si="50"/>
        <v>OK</v>
      </c>
    </row>
    <row r="1049" spans="1:24" ht="18" customHeight="1">
      <c r="A1049" s="6"/>
      <c r="B1049" s="102">
        <f>SUMIF(Atividade_Pessoal_Auxílio!$A:$A,'Programa de Metas 2021-2024'!$A1049,Atividade_Pessoal_Auxílio!$G:$G)+SUMIF(Projeto!$A:$A,'Programa de Metas 2021-2024'!$A1049,Projeto!$G:$G)</f>
        <v>0</v>
      </c>
      <c r="C1049" s="106"/>
      <c r="D1049" s="106"/>
      <c r="E1049" s="106"/>
      <c r="F1049" s="106"/>
      <c r="G1049" s="106"/>
      <c r="H1049" s="106"/>
      <c r="I1049" s="106"/>
      <c r="J1049" s="106"/>
      <c r="K1049" s="106"/>
      <c r="L1049" s="106"/>
      <c r="M1049" s="106"/>
      <c r="N1049" s="106"/>
      <c r="O1049" s="106"/>
      <c r="P1049" s="106"/>
      <c r="Q1049" s="106"/>
      <c r="R1049" s="107"/>
      <c r="S1049" s="107"/>
      <c r="T1049" s="106"/>
      <c r="U1049" s="106"/>
      <c r="V1049" s="108">
        <f t="shared" si="48"/>
        <v>0</v>
      </c>
      <c r="W1049" s="103">
        <f t="shared" si="49"/>
        <v>0</v>
      </c>
      <c r="X1049" s="36" t="str">
        <f t="shared" si="50"/>
        <v>OK</v>
      </c>
    </row>
    <row r="1050" spans="1:24" ht="18" customHeight="1">
      <c r="A1050" s="6"/>
      <c r="B1050" s="102">
        <f>SUMIF(Atividade_Pessoal_Auxílio!$A:$A,'Programa de Metas 2021-2024'!$A1050,Atividade_Pessoal_Auxílio!$G:$G)+SUMIF(Projeto!$A:$A,'Programa de Metas 2021-2024'!$A1050,Projeto!$G:$G)</f>
        <v>0</v>
      </c>
      <c r="C1050" s="106"/>
      <c r="D1050" s="106"/>
      <c r="E1050" s="106"/>
      <c r="F1050" s="106"/>
      <c r="G1050" s="106"/>
      <c r="H1050" s="106"/>
      <c r="I1050" s="106"/>
      <c r="J1050" s="106"/>
      <c r="K1050" s="106"/>
      <c r="L1050" s="106"/>
      <c r="M1050" s="106"/>
      <c r="N1050" s="106"/>
      <c r="O1050" s="106"/>
      <c r="P1050" s="106"/>
      <c r="Q1050" s="106"/>
      <c r="R1050" s="107"/>
      <c r="S1050" s="107"/>
      <c r="T1050" s="106"/>
      <c r="U1050" s="106"/>
      <c r="V1050" s="108">
        <f t="shared" si="48"/>
        <v>0</v>
      </c>
      <c r="W1050" s="103">
        <f t="shared" si="49"/>
        <v>0</v>
      </c>
      <c r="X1050" s="36" t="str">
        <f t="shared" si="50"/>
        <v>OK</v>
      </c>
    </row>
    <row r="1051" spans="1:24" ht="18" customHeight="1">
      <c r="A1051" s="6"/>
      <c r="B1051" s="102">
        <f>SUMIF(Atividade_Pessoal_Auxílio!$A:$A,'Programa de Metas 2021-2024'!$A1051,Atividade_Pessoal_Auxílio!$G:$G)+SUMIF(Projeto!$A:$A,'Programa de Metas 2021-2024'!$A1051,Projeto!$G:$G)</f>
        <v>0</v>
      </c>
      <c r="C1051" s="106"/>
      <c r="D1051" s="106"/>
      <c r="E1051" s="106"/>
      <c r="F1051" s="106"/>
      <c r="G1051" s="106"/>
      <c r="H1051" s="106"/>
      <c r="I1051" s="106"/>
      <c r="J1051" s="106"/>
      <c r="K1051" s="106"/>
      <c r="L1051" s="106"/>
      <c r="M1051" s="106"/>
      <c r="N1051" s="106"/>
      <c r="O1051" s="106"/>
      <c r="P1051" s="106"/>
      <c r="Q1051" s="106"/>
      <c r="R1051" s="107"/>
      <c r="S1051" s="107"/>
      <c r="T1051" s="106"/>
      <c r="U1051" s="106"/>
      <c r="V1051" s="108">
        <f t="shared" si="48"/>
        <v>0</v>
      </c>
      <c r="W1051" s="103">
        <f t="shared" si="49"/>
        <v>0</v>
      </c>
      <c r="X1051" s="36" t="str">
        <f t="shared" si="50"/>
        <v>OK</v>
      </c>
    </row>
    <row r="1052" spans="1:24" ht="18" customHeight="1">
      <c r="A1052" s="6"/>
      <c r="B1052" s="102">
        <f>SUMIF(Atividade_Pessoal_Auxílio!$A:$A,'Programa de Metas 2021-2024'!$A1052,Atividade_Pessoal_Auxílio!$G:$G)+SUMIF(Projeto!$A:$A,'Programa de Metas 2021-2024'!$A1052,Projeto!$G:$G)</f>
        <v>0</v>
      </c>
      <c r="C1052" s="106"/>
      <c r="D1052" s="106"/>
      <c r="E1052" s="106"/>
      <c r="F1052" s="106"/>
      <c r="G1052" s="106"/>
      <c r="H1052" s="106"/>
      <c r="I1052" s="106"/>
      <c r="J1052" s="106"/>
      <c r="K1052" s="106"/>
      <c r="L1052" s="106"/>
      <c r="M1052" s="106"/>
      <c r="N1052" s="106"/>
      <c r="O1052" s="106"/>
      <c r="P1052" s="106"/>
      <c r="Q1052" s="106"/>
      <c r="R1052" s="107"/>
      <c r="S1052" s="107"/>
      <c r="T1052" s="106"/>
      <c r="U1052" s="106"/>
      <c r="V1052" s="108">
        <f t="shared" si="48"/>
        <v>0</v>
      </c>
      <c r="W1052" s="103">
        <f t="shared" si="49"/>
        <v>0</v>
      </c>
      <c r="X1052" s="36" t="str">
        <f t="shared" si="50"/>
        <v>OK</v>
      </c>
    </row>
    <row r="1053" spans="1:24" ht="18" customHeight="1">
      <c r="A1053" s="6"/>
      <c r="B1053" s="102">
        <f>SUMIF(Atividade_Pessoal_Auxílio!$A:$A,'Programa de Metas 2021-2024'!$A1053,Atividade_Pessoal_Auxílio!$G:$G)+SUMIF(Projeto!$A:$A,'Programa de Metas 2021-2024'!$A1053,Projeto!$G:$G)</f>
        <v>0</v>
      </c>
      <c r="C1053" s="106"/>
      <c r="D1053" s="106"/>
      <c r="E1053" s="106"/>
      <c r="F1053" s="106"/>
      <c r="G1053" s="106"/>
      <c r="H1053" s="106"/>
      <c r="I1053" s="106"/>
      <c r="J1053" s="106"/>
      <c r="K1053" s="106"/>
      <c r="L1053" s="106"/>
      <c r="M1053" s="106"/>
      <c r="N1053" s="106"/>
      <c r="O1053" s="106"/>
      <c r="P1053" s="106"/>
      <c r="Q1053" s="106"/>
      <c r="R1053" s="107"/>
      <c r="S1053" s="107"/>
      <c r="T1053" s="106"/>
      <c r="U1053" s="106"/>
      <c r="V1053" s="108">
        <f t="shared" si="48"/>
        <v>0</v>
      </c>
      <c r="W1053" s="103">
        <f t="shared" si="49"/>
        <v>0</v>
      </c>
      <c r="X1053" s="36" t="str">
        <f t="shared" si="50"/>
        <v>OK</v>
      </c>
    </row>
    <row r="1054" spans="1:24" ht="18" customHeight="1">
      <c r="A1054" s="6"/>
      <c r="B1054" s="102">
        <f>SUMIF(Atividade_Pessoal_Auxílio!$A:$A,'Programa de Metas 2021-2024'!$A1054,Atividade_Pessoal_Auxílio!$G:$G)+SUMIF(Projeto!$A:$A,'Programa de Metas 2021-2024'!$A1054,Projeto!$G:$G)</f>
        <v>0</v>
      </c>
      <c r="C1054" s="106"/>
      <c r="D1054" s="106"/>
      <c r="E1054" s="106"/>
      <c r="F1054" s="106"/>
      <c r="G1054" s="106"/>
      <c r="H1054" s="106"/>
      <c r="I1054" s="106"/>
      <c r="J1054" s="106"/>
      <c r="K1054" s="106"/>
      <c r="L1054" s="106"/>
      <c r="M1054" s="106"/>
      <c r="N1054" s="106"/>
      <c r="O1054" s="106"/>
      <c r="P1054" s="106"/>
      <c r="Q1054" s="106"/>
      <c r="R1054" s="107"/>
      <c r="S1054" s="107"/>
      <c r="T1054" s="106"/>
      <c r="U1054" s="106"/>
      <c r="V1054" s="108">
        <f t="shared" si="48"/>
        <v>0</v>
      </c>
      <c r="W1054" s="103">
        <f t="shared" si="49"/>
        <v>0</v>
      </c>
      <c r="X1054" s="36" t="str">
        <f t="shared" si="50"/>
        <v>OK</v>
      </c>
    </row>
    <row r="1055" spans="1:24" ht="18" customHeight="1">
      <c r="A1055" s="6"/>
      <c r="B1055" s="102">
        <f>SUMIF(Atividade_Pessoal_Auxílio!$A:$A,'Programa de Metas 2021-2024'!$A1055,Atividade_Pessoal_Auxílio!$G:$G)+SUMIF(Projeto!$A:$A,'Programa de Metas 2021-2024'!$A1055,Projeto!$G:$G)</f>
        <v>0</v>
      </c>
      <c r="C1055" s="106"/>
      <c r="D1055" s="106"/>
      <c r="E1055" s="106"/>
      <c r="F1055" s="106"/>
      <c r="G1055" s="106"/>
      <c r="H1055" s="106"/>
      <c r="I1055" s="106"/>
      <c r="J1055" s="106"/>
      <c r="K1055" s="106"/>
      <c r="L1055" s="106"/>
      <c r="M1055" s="106"/>
      <c r="N1055" s="106"/>
      <c r="O1055" s="106"/>
      <c r="P1055" s="106"/>
      <c r="Q1055" s="106"/>
      <c r="R1055" s="107"/>
      <c r="S1055" s="107"/>
      <c r="T1055" s="106"/>
      <c r="U1055" s="106"/>
      <c r="V1055" s="108">
        <f t="shared" si="48"/>
        <v>0</v>
      </c>
      <c r="W1055" s="103">
        <f t="shared" si="49"/>
        <v>0</v>
      </c>
      <c r="X1055" s="36" t="str">
        <f t="shared" si="50"/>
        <v>OK</v>
      </c>
    </row>
    <row r="1056" spans="1:24" ht="18" customHeight="1">
      <c r="A1056" s="6"/>
      <c r="B1056" s="102">
        <f>SUMIF(Atividade_Pessoal_Auxílio!$A:$A,'Programa de Metas 2021-2024'!$A1056,Atividade_Pessoal_Auxílio!$G:$G)+SUMIF(Projeto!$A:$A,'Programa de Metas 2021-2024'!$A1056,Projeto!$G:$G)</f>
        <v>0</v>
      </c>
      <c r="C1056" s="106"/>
      <c r="D1056" s="106"/>
      <c r="E1056" s="106"/>
      <c r="F1056" s="106"/>
      <c r="G1056" s="106"/>
      <c r="H1056" s="106"/>
      <c r="I1056" s="106"/>
      <c r="J1056" s="106"/>
      <c r="K1056" s="106"/>
      <c r="L1056" s="106"/>
      <c r="M1056" s="106"/>
      <c r="N1056" s="106"/>
      <c r="O1056" s="106"/>
      <c r="P1056" s="106"/>
      <c r="Q1056" s="106"/>
      <c r="R1056" s="107"/>
      <c r="S1056" s="107"/>
      <c r="T1056" s="106"/>
      <c r="U1056" s="106"/>
      <c r="V1056" s="108">
        <f t="shared" si="48"/>
        <v>0</v>
      </c>
      <c r="W1056" s="103">
        <f t="shared" si="49"/>
        <v>0</v>
      </c>
      <c r="X1056" s="36" t="str">
        <f t="shared" si="50"/>
        <v>OK</v>
      </c>
    </row>
    <row r="1057" spans="1:24" ht="18" customHeight="1">
      <c r="A1057" s="6"/>
      <c r="B1057" s="102">
        <f>SUMIF(Atividade_Pessoal_Auxílio!$A:$A,'Programa de Metas 2021-2024'!$A1057,Atividade_Pessoal_Auxílio!$G:$G)+SUMIF(Projeto!$A:$A,'Programa de Metas 2021-2024'!$A1057,Projeto!$G:$G)</f>
        <v>0</v>
      </c>
      <c r="C1057" s="106"/>
      <c r="D1057" s="106"/>
      <c r="E1057" s="106"/>
      <c r="F1057" s="106"/>
      <c r="G1057" s="106"/>
      <c r="H1057" s="106"/>
      <c r="I1057" s="106"/>
      <c r="J1057" s="106"/>
      <c r="K1057" s="106"/>
      <c r="L1057" s="106"/>
      <c r="M1057" s="106"/>
      <c r="N1057" s="106"/>
      <c r="O1057" s="106"/>
      <c r="P1057" s="106"/>
      <c r="Q1057" s="106"/>
      <c r="R1057" s="107"/>
      <c r="S1057" s="107"/>
      <c r="T1057" s="106"/>
      <c r="U1057" s="106"/>
      <c r="V1057" s="108">
        <f t="shared" si="48"/>
        <v>0</v>
      </c>
      <c r="W1057" s="103">
        <f t="shared" si="49"/>
        <v>0</v>
      </c>
      <c r="X1057" s="36" t="str">
        <f t="shared" si="50"/>
        <v>OK</v>
      </c>
    </row>
    <row r="1058" spans="1:24" ht="18" customHeight="1">
      <c r="A1058" s="6"/>
      <c r="B1058" s="102">
        <f>SUMIF(Atividade_Pessoal_Auxílio!$A:$A,'Programa de Metas 2021-2024'!$A1058,Atividade_Pessoal_Auxílio!$G:$G)+SUMIF(Projeto!$A:$A,'Programa de Metas 2021-2024'!$A1058,Projeto!$G:$G)</f>
        <v>0</v>
      </c>
      <c r="C1058" s="106"/>
      <c r="D1058" s="106"/>
      <c r="E1058" s="106"/>
      <c r="F1058" s="106"/>
      <c r="G1058" s="106"/>
      <c r="H1058" s="106"/>
      <c r="I1058" s="106"/>
      <c r="J1058" s="106"/>
      <c r="K1058" s="106"/>
      <c r="L1058" s="106"/>
      <c r="M1058" s="106"/>
      <c r="N1058" s="106"/>
      <c r="O1058" s="106"/>
      <c r="P1058" s="106"/>
      <c r="Q1058" s="106"/>
      <c r="R1058" s="107"/>
      <c r="S1058" s="107"/>
      <c r="T1058" s="106"/>
      <c r="U1058" s="106"/>
      <c r="V1058" s="108">
        <f t="shared" si="48"/>
        <v>0</v>
      </c>
      <c r="W1058" s="103">
        <f t="shared" si="49"/>
        <v>0</v>
      </c>
      <c r="X1058" s="36" t="str">
        <f t="shared" si="50"/>
        <v>OK</v>
      </c>
    </row>
    <row r="1059" spans="1:24" ht="18" customHeight="1">
      <c r="A1059" s="6"/>
      <c r="B1059" s="102">
        <f>SUMIF(Atividade_Pessoal_Auxílio!$A:$A,'Programa de Metas 2021-2024'!$A1059,Atividade_Pessoal_Auxílio!$G:$G)+SUMIF(Projeto!$A:$A,'Programa de Metas 2021-2024'!$A1059,Projeto!$G:$G)</f>
        <v>0</v>
      </c>
      <c r="C1059" s="106"/>
      <c r="D1059" s="106"/>
      <c r="E1059" s="106"/>
      <c r="F1059" s="106"/>
      <c r="G1059" s="106"/>
      <c r="H1059" s="106"/>
      <c r="I1059" s="106"/>
      <c r="J1059" s="106"/>
      <c r="K1059" s="106"/>
      <c r="L1059" s="106"/>
      <c r="M1059" s="106"/>
      <c r="N1059" s="106"/>
      <c r="O1059" s="106"/>
      <c r="P1059" s="106"/>
      <c r="Q1059" s="106"/>
      <c r="R1059" s="107"/>
      <c r="S1059" s="107"/>
      <c r="T1059" s="106"/>
      <c r="U1059" s="106"/>
      <c r="V1059" s="108">
        <f t="shared" si="48"/>
        <v>0</v>
      </c>
      <c r="W1059" s="103">
        <f t="shared" si="49"/>
        <v>0</v>
      </c>
      <c r="X1059" s="36" t="str">
        <f t="shared" si="50"/>
        <v>OK</v>
      </c>
    </row>
    <row r="1060" spans="1:24" ht="18" customHeight="1">
      <c r="A1060" s="6"/>
      <c r="B1060" s="102">
        <f>SUMIF(Atividade_Pessoal_Auxílio!$A:$A,'Programa de Metas 2021-2024'!$A1060,Atividade_Pessoal_Auxílio!$G:$G)+SUMIF(Projeto!$A:$A,'Programa de Metas 2021-2024'!$A1060,Projeto!$G:$G)</f>
        <v>0</v>
      </c>
      <c r="C1060" s="106"/>
      <c r="D1060" s="106"/>
      <c r="E1060" s="106"/>
      <c r="F1060" s="106"/>
      <c r="G1060" s="106"/>
      <c r="H1060" s="106"/>
      <c r="I1060" s="106"/>
      <c r="J1060" s="106"/>
      <c r="K1060" s="106"/>
      <c r="L1060" s="106"/>
      <c r="M1060" s="106"/>
      <c r="N1060" s="106"/>
      <c r="O1060" s="106"/>
      <c r="P1060" s="106"/>
      <c r="Q1060" s="106"/>
      <c r="R1060" s="107"/>
      <c r="S1060" s="107"/>
      <c r="T1060" s="106"/>
      <c r="U1060" s="106"/>
      <c r="V1060" s="108">
        <f t="shared" si="48"/>
        <v>0</v>
      </c>
      <c r="W1060" s="103">
        <f t="shared" si="49"/>
        <v>0</v>
      </c>
      <c r="X1060" s="36" t="str">
        <f t="shared" si="50"/>
        <v>OK</v>
      </c>
    </row>
    <row r="1061" spans="1:24" ht="18" customHeight="1">
      <c r="A1061" s="6"/>
      <c r="B1061" s="102">
        <f>SUMIF(Atividade_Pessoal_Auxílio!$A:$A,'Programa de Metas 2021-2024'!$A1061,Atividade_Pessoal_Auxílio!$G:$G)+SUMIF(Projeto!$A:$A,'Programa de Metas 2021-2024'!$A1061,Projeto!$G:$G)</f>
        <v>0</v>
      </c>
      <c r="C1061" s="106"/>
      <c r="D1061" s="106"/>
      <c r="E1061" s="106"/>
      <c r="F1061" s="106"/>
      <c r="G1061" s="106"/>
      <c r="H1061" s="106"/>
      <c r="I1061" s="106"/>
      <c r="J1061" s="106"/>
      <c r="K1061" s="106"/>
      <c r="L1061" s="106"/>
      <c r="M1061" s="106"/>
      <c r="N1061" s="106"/>
      <c r="O1061" s="106"/>
      <c r="P1061" s="106"/>
      <c r="Q1061" s="106"/>
      <c r="R1061" s="107"/>
      <c r="S1061" s="107"/>
      <c r="T1061" s="106"/>
      <c r="U1061" s="106"/>
      <c r="V1061" s="108">
        <f t="shared" si="48"/>
        <v>0</v>
      </c>
      <c r="W1061" s="103">
        <f t="shared" si="49"/>
        <v>0</v>
      </c>
      <c r="X1061" s="36" t="str">
        <f t="shared" si="50"/>
        <v>OK</v>
      </c>
    </row>
    <row r="1062" spans="1:24" ht="18" customHeight="1">
      <c r="A1062" s="6"/>
      <c r="B1062" s="102">
        <f>SUMIF(Atividade_Pessoal_Auxílio!$A:$A,'Programa de Metas 2021-2024'!$A1062,Atividade_Pessoal_Auxílio!$G:$G)+SUMIF(Projeto!$A:$A,'Programa de Metas 2021-2024'!$A1062,Projeto!$G:$G)</f>
        <v>0</v>
      </c>
      <c r="C1062" s="106"/>
      <c r="D1062" s="106"/>
      <c r="E1062" s="106"/>
      <c r="F1062" s="106"/>
      <c r="G1062" s="106"/>
      <c r="H1062" s="106"/>
      <c r="I1062" s="106"/>
      <c r="J1062" s="106"/>
      <c r="K1062" s="106"/>
      <c r="L1062" s="106"/>
      <c r="M1062" s="106"/>
      <c r="N1062" s="106"/>
      <c r="O1062" s="106"/>
      <c r="P1062" s="106"/>
      <c r="Q1062" s="106"/>
      <c r="R1062" s="107"/>
      <c r="S1062" s="107"/>
      <c r="T1062" s="106"/>
      <c r="U1062" s="106"/>
      <c r="V1062" s="108">
        <f t="shared" si="48"/>
        <v>0</v>
      </c>
      <c r="W1062" s="103">
        <f t="shared" si="49"/>
        <v>0</v>
      </c>
      <c r="X1062" s="36" t="str">
        <f t="shared" si="50"/>
        <v>OK</v>
      </c>
    </row>
    <row r="1063" spans="1:24" ht="18" customHeight="1">
      <c r="A1063" s="6"/>
      <c r="B1063" s="102">
        <f>SUMIF(Atividade_Pessoal_Auxílio!$A:$A,'Programa de Metas 2021-2024'!$A1063,Atividade_Pessoal_Auxílio!$G:$G)+SUMIF(Projeto!$A:$A,'Programa de Metas 2021-2024'!$A1063,Projeto!$G:$G)</f>
        <v>0</v>
      </c>
      <c r="C1063" s="106"/>
      <c r="D1063" s="106"/>
      <c r="E1063" s="106"/>
      <c r="F1063" s="106"/>
      <c r="G1063" s="106"/>
      <c r="H1063" s="106"/>
      <c r="I1063" s="106"/>
      <c r="J1063" s="106"/>
      <c r="K1063" s="106"/>
      <c r="L1063" s="106"/>
      <c r="M1063" s="106"/>
      <c r="N1063" s="106"/>
      <c r="O1063" s="106"/>
      <c r="P1063" s="106"/>
      <c r="Q1063" s="106"/>
      <c r="R1063" s="107"/>
      <c r="S1063" s="107"/>
      <c r="T1063" s="106"/>
      <c r="U1063" s="106"/>
      <c r="V1063" s="108">
        <f t="shared" si="48"/>
        <v>0</v>
      </c>
      <c r="W1063" s="103">
        <f t="shared" si="49"/>
        <v>0</v>
      </c>
      <c r="X1063" s="36" t="str">
        <f t="shared" si="50"/>
        <v>OK</v>
      </c>
    </row>
    <row r="1064" spans="1:24" ht="18" customHeight="1">
      <c r="A1064" s="6"/>
      <c r="B1064" s="102">
        <f>SUMIF(Atividade_Pessoal_Auxílio!$A:$A,'Programa de Metas 2021-2024'!$A1064,Atividade_Pessoal_Auxílio!$G:$G)+SUMIF(Projeto!$A:$A,'Programa de Metas 2021-2024'!$A1064,Projeto!$G:$G)</f>
        <v>0</v>
      </c>
      <c r="C1064" s="106"/>
      <c r="D1064" s="106"/>
      <c r="E1064" s="106"/>
      <c r="F1064" s="106"/>
      <c r="G1064" s="106"/>
      <c r="H1064" s="106"/>
      <c r="I1064" s="106"/>
      <c r="J1064" s="106"/>
      <c r="K1064" s="106"/>
      <c r="L1064" s="106"/>
      <c r="M1064" s="106"/>
      <c r="N1064" s="106"/>
      <c r="O1064" s="106"/>
      <c r="P1064" s="106"/>
      <c r="Q1064" s="106"/>
      <c r="R1064" s="107"/>
      <c r="S1064" s="107"/>
      <c r="T1064" s="106"/>
      <c r="U1064" s="106"/>
      <c r="V1064" s="108">
        <f t="shared" si="48"/>
        <v>0</v>
      </c>
      <c r="W1064" s="103">
        <f t="shared" si="49"/>
        <v>0</v>
      </c>
      <c r="X1064" s="36" t="str">
        <f t="shared" si="50"/>
        <v>OK</v>
      </c>
    </row>
    <row r="1065" spans="1:24" ht="18" customHeight="1">
      <c r="A1065" s="6"/>
      <c r="B1065" s="102">
        <f>SUMIF(Atividade_Pessoal_Auxílio!$A:$A,'Programa de Metas 2021-2024'!$A1065,Atividade_Pessoal_Auxílio!$G:$G)+SUMIF(Projeto!$A:$A,'Programa de Metas 2021-2024'!$A1065,Projeto!$G:$G)</f>
        <v>0</v>
      </c>
      <c r="C1065" s="106"/>
      <c r="D1065" s="106"/>
      <c r="E1065" s="106"/>
      <c r="F1065" s="106"/>
      <c r="G1065" s="106"/>
      <c r="H1065" s="106"/>
      <c r="I1065" s="106"/>
      <c r="J1065" s="106"/>
      <c r="K1065" s="106"/>
      <c r="L1065" s="106"/>
      <c r="M1065" s="106"/>
      <c r="N1065" s="106"/>
      <c r="O1065" s="106"/>
      <c r="P1065" s="106"/>
      <c r="Q1065" s="106"/>
      <c r="R1065" s="107"/>
      <c r="S1065" s="107"/>
      <c r="T1065" s="106"/>
      <c r="U1065" s="106"/>
      <c r="V1065" s="108">
        <f t="shared" si="48"/>
        <v>0</v>
      </c>
      <c r="W1065" s="103">
        <f t="shared" si="49"/>
        <v>0</v>
      </c>
      <c r="X1065" s="36" t="str">
        <f t="shared" si="50"/>
        <v>OK</v>
      </c>
    </row>
    <row r="1066" spans="1:24" ht="18" customHeight="1">
      <c r="A1066" s="6"/>
      <c r="B1066" s="102">
        <f>SUMIF(Atividade_Pessoal_Auxílio!$A:$A,'Programa de Metas 2021-2024'!$A1066,Atividade_Pessoal_Auxílio!$G:$G)+SUMIF(Projeto!$A:$A,'Programa de Metas 2021-2024'!$A1066,Projeto!$G:$G)</f>
        <v>0</v>
      </c>
      <c r="C1066" s="106"/>
      <c r="D1066" s="106"/>
      <c r="E1066" s="106"/>
      <c r="F1066" s="106"/>
      <c r="G1066" s="106"/>
      <c r="H1066" s="106"/>
      <c r="I1066" s="106"/>
      <c r="J1066" s="106"/>
      <c r="K1066" s="106"/>
      <c r="L1066" s="106"/>
      <c r="M1066" s="106"/>
      <c r="N1066" s="106"/>
      <c r="O1066" s="106"/>
      <c r="P1066" s="106"/>
      <c r="Q1066" s="106"/>
      <c r="R1066" s="107"/>
      <c r="S1066" s="107"/>
      <c r="T1066" s="106"/>
      <c r="U1066" s="106"/>
      <c r="V1066" s="108">
        <f t="shared" si="48"/>
        <v>0</v>
      </c>
      <c r="W1066" s="103">
        <f t="shared" si="49"/>
        <v>0</v>
      </c>
      <c r="X1066" s="36" t="str">
        <f t="shared" si="50"/>
        <v>OK</v>
      </c>
    </row>
    <row r="1067" spans="1:24" ht="18" customHeight="1">
      <c r="A1067" s="6"/>
      <c r="B1067" s="102">
        <f>SUMIF(Atividade_Pessoal_Auxílio!$A:$A,'Programa de Metas 2021-2024'!$A1067,Atividade_Pessoal_Auxílio!$G:$G)+SUMIF(Projeto!$A:$A,'Programa de Metas 2021-2024'!$A1067,Projeto!$G:$G)</f>
        <v>0</v>
      </c>
      <c r="C1067" s="106"/>
      <c r="D1067" s="106"/>
      <c r="E1067" s="106"/>
      <c r="F1067" s="106"/>
      <c r="G1067" s="106"/>
      <c r="H1067" s="106"/>
      <c r="I1067" s="106"/>
      <c r="J1067" s="106"/>
      <c r="K1067" s="106"/>
      <c r="L1067" s="106"/>
      <c r="M1067" s="106"/>
      <c r="N1067" s="106"/>
      <c r="O1067" s="106"/>
      <c r="P1067" s="106"/>
      <c r="Q1067" s="106"/>
      <c r="R1067" s="107"/>
      <c r="S1067" s="107"/>
      <c r="T1067" s="106"/>
      <c r="U1067" s="106"/>
      <c r="V1067" s="108">
        <f t="shared" si="48"/>
        <v>0</v>
      </c>
      <c r="W1067" s="103">
        <f t="shared" si="49"/>
        <v>0</v>
      </c>
      <c r="X1067" s="36" t="str">
        <f t="shared" si="50"/>
        <v>OK</v>
      </c>
    </row>
    <row r="1068" spans="1:24" ht="18" customHeight="1">
      <c r="A1068" s="6"/>
      <c r="B1068" s="102">
        <f>SUMIF(Atividade_Pessoal_Auxílio!$A:$A,'Programa de Metas 2021-2024'!$A1068,Atividade_Pessoal_Auxílio!$G:$G)+SUMIF(Projeto!$A:$A,'Programa de Metas 2021-2024'!$A1068,Projeto!$G:$G)</f>
        <v>0</v>
      </c>
      <c r="C1068" s="106"/>
      <c r="D1068" s="106"/>
      <c r="E1068" s="106"/>
      <c r="F1068" s="106"/>
      <c r="G1068" s="106"/>
      <c r="H1068" s="106"/>
      <c r="I1068" s="106"/>
      <c r="J1068" s="106"/>
      <c r="K1068" s="106"/>
      <c r="L1068" s="106"/>
      <c r="M1068" s="106"/>
      <c r="N1068" s="106"/>
      <c r="O1068" s="106"/>
      <c r="P1068" s="106"/>
      <c r="Q1068" s="106"/>
      <c r="R1068" s="107"/>
      <c r="S1068" s="107"/>
      <c r="T1068" s="106"/>
      <c r="U1068" s="106"/>
      <c r="V1068" s="108">
        <f t="shared" si="48"/>
        <v>0</v>
      </c>
      <c r="W1068" s="103">
        <f t="shared" si="49"/>
        <v>0</v>
      </c>
      <c r="X1068" s="36" t="str">
        <f t="shared" si="50"/>
        <v>OK</v>
      </c>
    </row>
    <row r="1069" spans="1:24" ht="18" customHeight="1">
      <c r="A1069" s="6"/>
      <c r="B1069" s="102">
        <f>SUMIF(Atividade_Pessoal_Auxílio!$A:$A,'Programa de Metas 2021-2024'!$A1069,Atividade_Pessoal_Auxílio!$G:$G)+SUMIF(Projeto!$A:$A,'Programa de Metas 2021-2024'!$A1069,Projeto!$G:$G)</f>
        <v>0</v>
      </c>
      <c r="C1069" s="106"/>
      <c r="D1069" s="106"/>
      <c r="E1069" s="106"/>
      <c r="F1069" s="106"/>
      <c r="G1069" s="106"/>
      <c r="H1069" s="106"/>
      <c r="I1069" s="106"/>
      <c r="J1069" s="106"/>
      <c r="K1069" s="106"/>
      <c r="L1069" s="106"/>
      <c r="M1069" s="106"/>
      <c r="N1069" s="106"/>
      <c r="O1069" s="106"/>
      <c r="P1069" s="106"/>
      <c r="Q1069" s="106"/>
      <c r="R1069" s="107"/>
      <c r="S1069" s="107"/>
      <c r="T1069" s="106"/>
      <c r="U1069" s="106"/>
      <c r="V1069" s="108">
        <f t="shared" si="48"/>
        <v>0</v>
      </c>
      <c r="W1069" s="103">
        <f t="shared" si="49"/>
        <v>0</v>
      </c>
      <c r="X1069" s="36" t="str">
        <f t="shared" si="50"/>
        <v>OK</v>
      </c>
    </row>
    <row r="1070" spans="1:24" ht="18" customHeight="1">
      <c r="A1070" s="6"/>
      <c r="B1070" s="102">
        <f>SUMIF(Atividade_Pessoal_Auxílio!$A:$A,'Programa de Metas 2021-2024'!$A1070,Atividade_Pessoal_Auxílio!$G:$G)+SUMIF(Projeto!$A:$A,'Programa de Metas 2021-2024'!$A1070,Projeto!$G:$G)</f>
        <v>0</v>
      </c>
      <c r="C1070" s="106"/>
      <c r="D1070" s="106"/>
      <c r="E1070" s="106"/>
      <c r="F1070" s="106"/>
      <c r="G1070" s="106"/>
      <c r="H1070" s="106"/>
      <c r="I1070" s="106"/>
      <c r="J1070" s="106"/>
      <c r="K1070" s="106"/>
      <c r="L1070" s="106"/>
      <c r="M1070" s="106"/>
      <c r="N1070" s="106"/>
      <c r="O1070" s="106"/>
      <c r="P1070" s="106"/>
      <c r="Q1070" s="106"/>
      <c r="R1070" s="107"/>
      <c r="S1070" s="107"/>
      <c r="T1070" s="106"/>
      <c r="U1070" s="106"/>
      <c r="V1070" s="108">
        <f t="shared" si="48"/>
        <v>0</v>
      </c>
      <c r="W1070" s="103">
        <f t="shared" si="49"/>
        <v>0</v>
      </c>
      <c r="X1070" s="36" t="str">
        <f t="shared" si="50"/>
        <v>OK</v>
      </c>
    </row>
    <row r="1071" spans="1:24" ht="18" customHeight="1">
      <c r="A1071" s="6"/>
      <c r="B1071" s="102">
        <f>SUMIF(Atividade_Pessoal_Auxílio!$A:$A,'Programa de Metas 2021-2024'!$A1071,Atividade_Pessoal_Auxílio!$G:$G)+SUMIF(Projeto!$A:$A,'Programa de Metas 2021-2024'!$A1071,Projeto!$G:$G)</f>
        <v>0</v>
      </c>
      <c r="C1071" s="106"/>
      <c r="D1071" s="106"/>
      <c r="E1071" s="106"/>
      <c r="F1071" s="106"/>
      <c r="G1071" s="106"/>
      <c r="H1071" s="106"/>
      <c r="I1071" s="106"/>
      <c r="J1071" s="106"/>
      <c r="K1071" s="106"/>
      <c r="L1071" s="106"/>
      <c r="M1071" s="106"/>
      <c r="N1071" s="106"/>
      <c r="O1071" s="106"/>
      <c r="P1071" s="106"/>
      <c r="Q1071" s="106"/>
      <c r="R1071" s="107"/>
      <c r="S1071" s="107"/>
      <c r="T1071" s="106"/>
      <c r="U1071" s="106"/>
      <c r="V1071" s="108">
        <f t="shared" si="48"/>
        <v>0</v>
      </c>
      <c r="W1071" s="103">
        <f t="shared" si="49"/>
        <v>0</v>
      </c>
      <c r="X1071" s="36" t="str">
        <f t="shared" si="50"/>
        <v>OK</v>
      </c>
    </row>
    <row r="1072" spans="1:24" ht="18" customHeight="1">
      <c r="A1072" s="6"/>
      <c r="B1072" s="102">
        <f>SUMIF(Atividade_Pessoal_Auxílio!$A:$A,'Programa de Metas 2021-2024'!$A1072,Atividade_Pessoal_Auxílio!$G:$G)+SUMIF(Projeto!$A:$A,'Programa de Metas 2021-2024'!$A1072,Projeto!$G:$G)</f>
        <v>0</v>
      </c>
      <c r="C1072" s="106"/>
      <c r="D1072" s="106"/>
      <c r="E1072" s="106"/>
      <c r="F1072" s="106"/>
      <c r="G1072" s="106"/>
      <c r="H1072" s="106"/>
      <c r="I1072" s="106"/>
      <c r="J1072" s="106"/>
      <c r="K1072" s="106"/>
      <c r="L1072" s="106"/>
      <c r="M1072" s="106"/>
      <c r="N1072" s="106"/>
      <c r="O1072" s="106"/>
      <c r="P1072" s="106"/>
      <c r="Q1072" s="106"/>
      <c r="R1072" s="107"/>
      <c r="S1072" s="107"/>
      <c r="T1072" s="106"/>
      <c r="U1072" s="106"/>
      <c r="V1072" s="108">
        <f t="shared" si="48"/>
        <v>0</v>
      </c>
      <c r="W1072" s="103">
        <f t="shared" si="49"/>
        <v>0</v>
      </c>
      <c r="X1072" s="36" t="str">
        <f t="shared" si="50"/>
        <v>OK</v>
      </c>
    </row>
    <row r="1073" spans="1:24" ht="18" customHeight="1">
      <c r="A1073" s="6"/>
      <c r="B1073" s="102">
        <f>SUMIF(Atividade_Pessoal_Auxílio!$A:$A,'Programa de Metas 2021-2024'!$A1073,Atividade_Pessoal_Auxílio!$G:$G)+SUMIF(Projeto!$A:$A,'Programa de Metas 2021-2024'!$A1073,Projeto!$G:$G)</f>
        <v>0</v>
      </c>
      <c r="C1073" s="106"/>
      <c r="D1073" s="106"/>
      <c r="E1073" s="106"/>
      <c r="F1073" s="106"/>
      <c r="G1073" s="106"/>
      <c r="H1073" s="106"/>
      <c r="I1073" s="106"/>
      <c r="J1073" s="106"/>
      <c r="K1073" s="106"/>
      <c r="L1073" s="106"/>
      <c r="M1073" s="106"/>
      <c r="N1073" s="106"/>
      <c r="O1073" s="106"/>
      <c r="P1073" s="106"/>
      <c r="Q1073" s="106"/>
      <c r="R1073" s="107"/>
      <c r="S1073" s="107"/>
      <c r="T1073" s="106"/>
      <c r="U1073" s="106"/>
      <c r="V1073" s="108">
        <f t="shared" si="48"/>
        <v>0</v>
      </c>
      <c r="W1073" s="103">
        <f t="shared" si="49"/>
        <v>0</v>
      </c>
      <c r="X1073" s="36" t="str">
        <f t="shared" si="50"/>
        <v>OK</v>
      </c>
    </row>
    <row r="1074" spans="1:24" ht="18" customHeight="1">
      <c r="A1074" s="6"/>
      <c r="B1074" s="102">
        <f>SUMIF(Atividade_Pessoal_Auxílio!$A:$A,'Programa de Metas 2021-2024'!$A1074,Atividade_Pessoal_Auxílio!$G:$G)+SUMIF(Projeto!$A:$A,'Programa de Metas 2021-2024'!$A1074,Projeto!$G:$G)</f>
        <v>0</v>
      </c>
      <c r="C1074" s="106"/>
      <c r="D1074" s="106"/>
      <c r="E1074" s="106"/>
      <c r="F1074" s="106"/>
      <c r="G1074" s="106"/>
      <c r="H1074" s="106"/>
      <c r="I1074" s="106"/>
      <c r="J1074" s="106"/>
      <c r="K1074" s="106"/>
      <c r="L1074" s="106"/>
      <c r="M1074" s="106"/>
      <c r="N1074" s="106"/>
      <c r="O1074" s="106"/>
      <c r="P1074" s="106"/>
      <c r="Q1074" s="106"/>
      <c r="R1074" s="107"/>
      <c r="S1074" s="107"/>
      <c r="T1074" s="106"/>
      <c r="U1074" s="106"/>
      <c r="V1074" s="108">
        <f t="shared" si="48"/>
        <v>0</v>
      </c>
      <c r="W1074" s="103">
        <f t="shared" si="49"/>
        <v>0</v>
      </c>
      <c r="X1074" s="36" t="str">
        <f t="shared" si="50"/>
        <v>OK</v>
      </c>
    </row>
    <row r="1075" spans="1:24" ht="18" customHeight="1">
      <c r="A1075" s="6"/>
      <c r="B1075" s="102">
        <f>SUMIF(Atividade_Pessoal_Auxílio!$A:$A,'Programa de Metas 2021-2024'!$A1075,Atividade_Pessoal_Auxílio!$G:$G)+SUMIF(Projeto!$A:$A,'Programa de Metas 2021-2024'!$A1075,Projeto!$G:$G)</f>
        <v>0</v>
      </c>
      <c r="C1075" s="106"/>
      <c r="D1075" s="106"/>
      <c r="E1075" s="106"/>
      <c r="F1075" s="106"/>
      <c r="G1075" s="106"/>
      <c r="H1075" s="106"/>
      <c r="I1075" s="106"/>
      <c r="J1075" s="106"/>
      <c r="K1075" s="106"/>
      <c r="L1075" s="106"/>
      <c r="M1075" s="106"/>
      <c r="N1075" s="106"/>
      <c r="O1075" s="106"/>
      <c r="P1075" s="106"/>
      <c r="Q1075" s="106"/>
      <c r="R1075" s="107"/>
      <c r="S1075" s="107"/>
      <c r="T1075" s="106"/>
      <c r="U1075" s="106"/>
      <c r="V1075" s="108">
        <f t="shared" si="48"/>
        <v>0</v>
      </c>
      <c r="W1075" s="103">
        <f t="shared" si="49"/>
        <v>0</v>
      </c>
      <c r="X1075" s="36" t="str">
        <f t="shared" si="50"/>
        <v>OK</v>
      </c>
    </row>
    <row r="1076" spans="1:24" ht="18" customHeight="1">
      <c r="A1076" s="6"/>
      <c r="B1076" s="102">
        <f>SUMIF(Atividade_Pessoal_Auxílio!$A:$A,'Programa de Metas 2021-2024'!$A1076,Atividade_Pessoal_Auxílio!$G:$G)+SUMIF(Projeto!$A:$A,'Programa de Metas 2021-2024'!$A1076,Projeto!$G:$G)</f>
        <v>0</v>
      </c>
      <c r="C1076" s="106"/>
      <c r="D1076" s="106"/>
      <c r="E1076" s="106"/>
      <c r="F1076" s="106"/>
      <c r="G1076" s="106"/>
      <c r="H1076" s="106"/>
      <c r="I1076" s="106"/>
      <c r="J1076" s="106"/>
      <c r="K1076" s="106"/>
      <c r="L1076" s="106"/>
      <c r="M1076" s="106"/>
      <c r="N1076" s="106"/>
      <c r="O1076" s="106"/>
      <c r="P1076" s="106"/>
      <c r="Q1076" s="106"/>
      <c r="R1076" s="107"/>
      <c r="S1076" s="107"/>
      <c r="T1076" s="106"/>
      <c r="U1076" s="106"/>
      <c r="V1076" s="108">
        <f t="shared" si="48"/>
        <v>0</v>
      </c>
      <c r="W1076" s="103">
        <f t="shared" si="49"/>
        <v>0</v>
      </c>
      <c r="X1076" s="36" t="str">
        <f t="shared" si="50"/>
        <v>OK</v>
      </c>
    </row>
    <row r="1077" spans="1:24" ht="18" customHeight="1">
      <c r="A1077" s="6"/>
      <c r="B1077" s="102">
        <f>SUMIF(Atividade_Pessoal_Auxílio!$A:$A,'Programa de Metas 2021-2024'!$A1077,Atividade_Pessoal_Auxílio!$G:$G)+SUMIF(Projeto!$A:$A,'Programa de Metas 2021-2024'!$A1077,Projeto!$G:$G)</f>
        <v>0</v>
      </c>
      <c r="C1077" s="106"/>
      <c r="D1077" s="106"/>
      <c r="E1077" s="106"/>
      <c r="F1077" s="106"/>
      <c r="G1077" s="106"/>
      <c r="H1077" s="106"/>
      <c r="I1077" s="106"/>
      <c r="J1077" s="106"/>
      <c r="K1077" s="106"/>
      <c r="L1077" s="106"/>
      <c r="M1077" s="106"/>
      <c r="N1077" s="106"/>
      <c r="O1077" s="106"/>
      <c r="P1077" s="106"/>
      <c r="Q1077" s="106"/>
      <c r="R1077" s="107"/>
      <c r="S1077" s="107"/>
      <c r="T1077" s="106"/>
      <c r="U1077" s="106"/>
      <c r="V1077" s="108">
        <f t="shared" si="48"/>
        <v>0</v>
      </c>
      <c r="W1077" s="103">
        <f t="shared" si="49"/>
        <v>0</v>
      </c>
      <c r="X1077" s="36" t="str">
        <f t="shared" si="50"/>
        <v>OK</v>
      </c>
    </row>
    <row r="1078" spans="1:24" ht="18" customHeight="1">
      <c r="A1078" s="6"/>
      <c r="B1078" s="102">
        <f>SUMIF(Atividade_Pessoal_Auxílio!$A:$A,'Programa de Metas 2021-2024'!$A1078,Atividade_Pessoal_Auxílio!$G:$G)+SUMIF(Projeto!$A:$A,'Programa de Metas 2021-2024'!$A1078,Projeto!$G:$G)</f>
        <v>0</v>
      </c>
      <c r="C1078" s="106"/>
      <c r="D1078" s="106"/>
      <c r="E1078" s="106"/>
      <c r="F1078" s="106"/>
      <c r="G1078" s="106"/>
      <c r="H1078" s="106"/>
      <c r="I1078" s="106"/>
      <c r="J1078" s="106"/>
      <c r="K1078" s="106"/>
      <c r="L1078" s="106"/>
      <c r="M1078" s="106"/>
      <c r="N1078" s="106"/>
      <c r="O1078" s="106"/>
      <c r="P1078" s="106"/>
      <c r="Q1078" s="106"/>
      <c r="R1078" s="107"/>
      <c r="S1078" s="107"/>
      <c r="T1078" s="106"/>
      <c r="U1078" s="106"/>
      <c r="V1078" s="108">
        <f t="shared" si="48"/>
        <v>0</v>
      </c>
      <c r="W1078" s="103">
        <f t="shared" si="49"/>
        <v>0</v>
      </c>
      <c r="X1078" s="36" t="str">
        <f t="shared" si="50"/>
        <v>OK</v>
      </c>
    </row>
    <row r="1079" spans="1:24" ht="18" customHeight="1">
      <c r="A1079" s="6"/>
      <c r="B1079" s="102">
        <f>SUMIF(Atividade_Pessoal_Auxílio!$A:$A,'Programa de Metas 2021-2024'!$A1079,Atividade_Pessoal_Auxílio!$G:$G)+SUMIF(Projeto!$A:$A,'Programa de Metas 2021-2024'!$A1079,Projeto!$G:$G)</f>
        <v>0</v>
      </c>
      <c r="C1079" s="106"/>
      <c r="D1079" s="106"/>
      <c r="E1079" s="106"/>
      <c r="F1079" s="106"/>
      <c r="G1079" s="106"/>
      <c r="H1079" s="106"/>
      <c r="I1079" s="106"/>
      <c r="J1079" s="106"/>
      <c r="K1079" s="106"/>
      <c r="L1079" s="106"/>
      <c r="M1079" s="106"/>
      <c r="N1079" s="106"/>
      <c r="O1079" s="106"/>
      <c r="P1079" s="106"/>
      <c r="Q1079" s="106"/>
      <c r="R1079" s="107"/>
      <c r="S1079" s="107"/>
      <c r="T1079" s="106"/>
      <c r="U1079" s="106"/>
      <c r="V1079" s="108">
        <f t="shared" si="48"/>
        <v>0</v>
      </c>
      <c r="W1079" s="103">
        <f t="shared" si="49"/>
        <v>0</v>
      </c>
      <c r="X1079" s="36" t="str">
        <f t="shared" si="50"/>
        <v>OK</v>
      </c>
    </row>
    <row r="1080" spans="1:24" ht="18" customHeight="1">
      <c r="A1080" s="6"/>
      <c r="B1080" s="102">
        <f>SUMIF(Atividade_Pessoal_Auxílio!$A:$A,'Programa de Metas 2021-2024'!$A1080,Atividade_Pessoal_Auxílio!$G:$G)+SUMIF(Projeto!$A:$A,'Programa de Metas 2021-2024'!$A1080,Projeto!$G:$G)</f>
        <v>0</v>
      </c>
      <c r="C1080" s="106"/>
      <c r="D1080" s="106"/>
      <c r="E1080" s="106"/>
      <c r="F1080" s="106"/>
      <c r="G1080" s="106"/>
      <c r="H1080" s="106"/>
      <c r="I1080" s="106"/>
      <c r="J1080" s="106"/>
      <c r="K1080" s="106"/>
      <c r="L1080" s="106"/>
      <c r="M1080" s="106"/>
      <c r="N1080" s="106"/>
      <c r="O1080" s="106"/>
      <c r="P1080" s="106"/>
      <c r="Q1080" s="106"/>
      <c r="R1080" s="107"/>
      <c r="S1080" s="107"/>
      <c r="T1080" s="106"/>
      <c r="U1080" s="106"/>
      <c r="V1080" s="108">
        <f t="shared" si="48"/>
        <v>0</v>
      </c>
      <c r="W1080" s="103">
        <f t="shared" si="49"/>
        <v>0</v>
      </c>
      <c r="X1080" s="36" t="str">
        <f t="shared" si="50"/>
        <v>OK</v>
      </c>
    </row>
    <row r="1081" spans="1:24" ht="18" customHeight="1">
      <c r="A1081" s="6"/>
      <c r="B1081" s="102">
        <f>SUMIF(Atividade_Pessoal_Auxílio!$A:$A,'Programa de Metas 2021-2024'!$A1081,Atividade_Pessoal_Auxílio!$G:$G)+SUMIF(Projeto!$A:$A,'Programa de Metas 2021-2024'!$A1081,Projeto!$G:$G)</f>
        <v>0</v>
      </c>
      <c r="C1081" s="106"/>
      <c r="D1081" s="106"/>
      <c r="E1081" s="106"/>
      <c r="F1081" s="106"/>
      <c r="G1081" s="106"/>
      <c r="H1081" s="106"/>
      <c r="I1081" s="106"/>
      <c r="J1081" s="106"/>
      <c r="K1081" s="106"/>
      <c r="L1081" s="106"/>
      <c r="M1081" s="106"/>
      <c r="N1081" s="106"/>
      <c r="O1081" s="106"/>
      <c r="P1081" s="106"/>
      <c r="Q1081" s="106"/>
      <c r="R1081" s="107"/>
      <c r="S1081" s="107"/>
      <c r="T1081" s="106"/>
      <c r="U1081" s="106"/>
      <c r="V1081" s="108">
        <f t="shared" si="48"/>
        <v>0</v>
      </c>
      <c r="W1081" s="103">
        <f t="shared" si="49"/>
        <v>0</v>
      </c>
      <c r="X1081" s="36" t="str">
        <f t="shared" si="50"/>
        <v>OK</v>
      </c>
    </row>
    <row r="1082" spans="1:24" ht="18" customHeight="1">
      <c r="A1082" s="6"/>
      <c r="B1082" s="102">
        <f>SUMIF(Atividade_Pessoal_Auxílio!$A:$A,'Programa de Metas 2021-2024'!$A1082,Atividade_Pessoal_Auxílio!$G:$G)+SUMIF(Projeto!$A:$A,'Programa de Metas 2021-2024'!$A1082,Projeto!$G:$G)</f>
        <v>0</v>
      </c>
      <c r="C1082" s="106"/>
      <c r="D1082" s="106"/>
      <c r="E1082" s="106"/>
      <c r="F1082" s="106"/>
      <c r="G1082" s="106"/>
      <c r="H1082" s="106"/>
      <c r="I1082" s="106"/>
      <c r="J1082" s="106"/>
      <c r="K1082" s="106"/>
      <c r="L1082" s="106"/>
      <c r="M1082" s="106"/>
      <c r="N1082" s="106"/>
      <c r="O1082" s="106"/>
      <c r="P1082" s="106"/>
      <c r="Q1082" s="106"/>
      <c r="R1082" s="107"/>
      <c r="S1082" s="107"/>
      <c r="T1082" s="106"/>
      <c r="U1082" s="106"/>
      <c r="V1082" s="108">
        <f t="shared" si="48"/>
        <v>0</v>
      </c>
      <c r="W1082" s="103">
        <f t="shared" si="49"/>
        <v>0</v>
      </c>
      <c r="X1082" s="36" t="str">
        <f t="shared" si="50"/>
        <v>OK</v>
      </c>
    </row>
    <row r="1083" spans="1:24" ht="18" customHeight="1">
      <c r="A1083" s="6"/>
      <c r="B1083" s="102">
        <f>SUMIF(Atividade_Pessoal_Auxílio!$A:$A,'Programa de Metas 2021-2024'!$A1083,Atividade_Pessoal_Auxílio!$G:$G)+SUMIF(Projeto!$A:$A,'Programa de Metas 2021-2024'!$A1083,Projeto!$G:$G)</f>
        <v>0</v>
      </c>
      <c r="C1083" s="106"/>
      <c r="D1083" s="106"/>
      <c r="E1083" s="106"/>
      <c r="F1083" s="106"/>
      <c r="G1083" s="106"/>
      <c r="H1083" s="106"/>
      <c r="I1083" s="106"/>
      <c r="J1083" s="106"/>
      <c r="K1083" s="106"/>
      <c r="L1083" s="106"/>
      <c r="M1083" s="106"/>
      <c r="N1083" s="106"/>
      <c r="O1083" s="106"/>
      <c r="P1083" s="106"/>
      <c r="Q1083" s="106"/>
      <c r="R1083" s="107"/>
      <c r="S1083" s="107"/>
      <c r="T1083" s="106"/>
      <c r="U1083" s="106"/>
      <c r="V1083" s="108">
        <f t="shared" si="48"/>
        <v>0</v>
      </c>
      <c r="W1083" s="103">
        <f t="shared" si="49"/>
        <v>0</v>
      </c>
      <c r="X1083" s="36" t="str">
        <f t="shared" si="50"/>
        <v>OK</v>
      </c>
    </row>
    <row r="1084" spans="1:24" ht="18" customHeight="1">
      <c r="A1084" s="6"/>
      <c r="B1084" s="102">
        <f>SUMIF(Atividade_Pessoal_Auxílio!$A:$A,'Programa de Metas 2021-2024'!$A1084,Atividade_Pessoal_Auxílio!$G:$G)+SUMIF(Projeto!$A:$A,'Programa de Metas 2021-2024'!$A1084,Projeto!$G:$G)</f>
        <v>0</v>
      </c>
      <c r="C1084" s="106"/>
      <c r="D1084" s="106"/>
      <c r="E1084" s="106"/>
      <c r="F1084" s="106"/>
      <c r="G1084" s="106"/>
      <c r="H1084" s="106"/>
      <c r="I1084" s="106"/>
      <c r="J1084" s="106"/>
      <c r="K1084" s="106"/>
      <c r="L1084" s="106"/>
      <c r="M1084" s="106"/>
      <c r="N1084" s="106"/>
      <c r="O1084" s="106"/>
      <c r="P1084" s="106"/>
      <c r="Q1084" s="106"/>
      <c r="R1084" s="107"/>
      <c r="S1084" s="107"/>
      <c r="T1084" s="106"/>
      <c r="U1084" s="106"/>
      <c r="V1084" s="108">
        <f t="shared" si="48"/>
        <v>0</v>
      </c>
      <c r="W1084" s="103">
        <f t="shared" si="49"/>
        <v>0</v>
      </c>
      <c r="X1084" s="36" t="str">
        <f t="shared" si="50"/>
        <v>OK</v>
      </c>
    </row>
    <row r="1085" spans="1:24" ht="18" customHeight="1">
      <c r="A1085" s="6"/>
      <c r="B1085" s="102">
        <f>SUMIF(Atividade_Pessoal_Auxílio!$A:$A,'Programa de Metas 2021-2024'!$A1085,Atividade_Pessoal_Auxílio!$G:$G)+SUMIF(Projeto!$A:$A,'Programa de Metas 2021-2024'!$A1085,Projeto!$G:$G)</f>
        <v>0</v>
      </c>
      <c r="C1085" s="106"/>
      <c r="D1085" s="106"/>
      <c r="E1085" s="106"/>
      <c r="F1085" s="106"/>
      <c r="G1085" s="106"/>
      <c r="H1085" s="106"/>
      <c r="I1085" s="106"/>
      <c r="J1085" s="106"/>
      <c r="K1085" s="106"/>
      <c r="L1085" s="106"/>
      <c r="M1085" s="106"/>
      <c r="N1085" s="106"/>
      <c r="O1085" s="106"/>
      <c r="P1085" s="106"/>
      <c r="Q1085" s="106"/>
      <c r="R1085" s="107"/>
      <c r="S1085" s="107"/>
      <c r="T1085" s="106"/>
      <c r="U1085" s="106"/>
      <c r="V1085" s="108">
        <f t="shared" si="48"/>
        <v>0</v>
      </c>
      <c r="W1085" s="103">
        <f t="shared" si="49"/>
        <v>0</v>
      </c>
      <c r="X1085" s="36" t="str">
        <f t="shared" si="50"/>
        <v>OK</v>
      </c>
    </row>
    <row r="1086" spans="1:24" ht="18" customHeight="1">
      <c r="A1086" s="6"/>
      <c r="B1086" s="102">
        <f>SUMIF(Atividade_Pessoal_Auxílio!$A:$A,'Programa de Metas 2021-2024'!$A1086,Atividade_Pessoal_Auxílio!$G:$G)+SUMIF(Projeto!$A:$A,'Programa de Metas 2021-2024'!$A1086,Projeto!$G:$G)</f>
        <v>0</v>
      </c>
      <c r="C1086" s="106"/>
      <c r="D1086" s="106"/>
      <c r="E1086" s="106"/>
      <c r="F1086" s="106"/>
      <c r="G1086" s="106"/>
      <c r="H1086" s="106"/>
      <c r="I1086" s="106"/>
      <c r="J1086" s="106"/>
      <c r="K1086" s="106"/>
      <c r="L1086" s="106"/>
      <c r="M1086" s="106"/>
      <c r="N1086" s="106"/>
      <c r="O1086" s="106"/>
      <c r="P1086" s="106"/>
      <c r="Q1086" s="106"/>
      <c r="R1086" s="107"/>
      <c r="S1086" s="107"/>
      <c r="T1086" s="106"/>
      <c r="U1086" s="106"/>
      <c r="V1086" s="108">
        <f t="shared" si="48"/>
        <v>0</v>
      </c>
      <c r="W1086" s="103">
        <f t="shared" si="49"/>
        <v>0</v>
      </c>
      <c r="X1086" s="36" t="str">
        <f t="shared" si="50"/>
        <v>OK</v>
      </c>
    </row>
    <row r="1087" spans="1:24" ht="18" customHeight="1">
      <c r="A1087" s="6"/>
      <c r="B1087" s="102">
        <f>SUMIF(Atividade_Pessoal_Auxílio!$A:$A,'Programa de Metas 2021-2024'!$A1087,Atividade_Pessoal_Auxílio!$G:$G)+SUMIF(Projeto!$A:$A,'Programa de Metas 2021-2024'!$A1087,Projeto!$G:$G)</f>
        <v>0</v>
      </c>
      <c r="C1087" s="106"/>
      <c r="D1087" s="106"/>
      <c r="E1087" s="106"/>
      <c r="F1087" s="106"/>
      <c r="G1087" s="106"/>
      <c r="H1087" s="106"/>
      <c r="I1087" s="106"/>
      <c r="J1087" s="106"/>
      <c r="K1087" s="106"/>
      <c r="L1087" s="106"/>
      <c r="M1087" s="106"/>
      <c r="N1087" s="106"/>
      <c r="O1087" s="106"/>
      <c r="P1087" s="106"/>
      <c r="Q1087" s="106"/>
      <c r="R1087" s="107"/>
      <c r="S1087" s="107"/>
      <c r="T1087" s="106"/>
      <c r="U1087" s="106"/>
      <c r="V1087" s="108">
        <f t="shared" si="48"/>
        <v>0</v>
      </c>
      <c r="W1087" s="103">
        <f t="shared" si="49"/>
        <v>0</v>
      </c>
      <c r="X1087" s="36" t="str">
        <f t="shared" si="50"/>
        <v>OK</v>
      </c>
    </row>
    <row r="1088" spans="1:24" ht="18" customHeight="1">
      <c r="A1088" s="6"/>
      <c r="B1088" s="102">
        <f>SUMIF(Atividade_Pessoal_Auxílio!$A:$A,'Programa de Metas 2021-2024'!$A1088,Atividade_Pessoal_Auxílio!$G:$G)+SUMIF(Projeto!$A:$A,'Programa de Metas 2021-2024'!$A1088,Projeto!$G:$G)</f>
        <v>0</v>
      </c>
      <c r="C1088" s="106"/>
      <c r="D1088" s="106"/>
      <c r="E1088" s="106"/>
      <c r="F1088" s="106"/>
      <c r="G1088" s="106"/>
      <c r="H1088" s="106"/>
      <c r="I1088" s="106"/>
      <c r="J1088" s="106"/>
      <c r="K1088" s="106"/>
      <c r="L1088" s="106"/>
      <c r="M1088" s="106"/>
      <c r="N1088" s="106"/>
      <c r="O1088" s="106"/>
      <c r="P1088" s="106"/>
      <c r="Q1088" s="106"/>
      <c r="R1088" s="107"/>
      <c r="S1088" s="107"/>
      <c r="T1088" s="106"/>
      <c r="U1088" s="106"/>
      <c r="V1088" s="108">
        <f t="shared" si="48"/>
        <v>0</v>
      </c>
      <c r="W1088" s="103">
        <f t="shared" si="49"/>
        <v>0</v>
      </c>
      <c r="X1088" s="36" t="str">
        <f t="shared" si="50"/>
        <v>OK</v>
      </c>
    </row>
    <row r="1089" spans="1:24" ht="18" customHeight="1">
      <c r="A1089" s="6"/>
      <c r="B1089" s="102">
        <f>SUMIF(Atividade_Pessoal_Auxílio!$A:$A,'Programa de Metas 2021-2024'!$A1089,Atividade_Pessoal_Auxílio!$G:$G)+SUMIF(Projeto!$A:$A,'Programa de Metas 2021-2024'!$A1089,Projeto!$G:$G)</f>
        <v>0</v>
      </c>
      <c r="C1089" s="106"/>
      <c r="D1089" s="106"/>
      <c r="E1089" s="106"/>
      <c r="F1089" s="106"/>
      <c r="G1089" s="106"/>
      <c r="H1089" s="106"/>
      <c r="I1089" s="106"/>
      <c r="J1089" s="106"/>
      <c r="K1089" s="106"/>
      <c r="L1089" s="106"/>
      <c r="M1089" s="106"/>
      <c r="N1089" s="106"/>
      <c r="O1089" s="106"/>
      <c r="P1089" s="106"/>
      <c r="Q1089" s="106"/>
      <c r="R1089" s="107"/>
      <c r="S1089" s="107"/>
      <c r="T1089" s="106"/>
      <c r="U1089" s="106"/>
      <c r="V1089" s="108">
        <f t="shared" si="48"/>
        <v>0</v>
      </c>
      <c r="W1089" s="103">
        <f t="shared" si="49"/>
        <v>0</v>
      </c>
      <c r="X1089" s="36" t="str">
        <f t="shared" si="50"/>
        <v>OK</v>
      </c>
    </row>
    <row r="1090" spans="1:24" ht="18" customHeight="1">
      <c r="A1090" s="6"/>
      <c r="B1090" s="102">
        <f>SUMIF(Atividade_Pessoal_Auxílio!$A:$A,'Programa de Metas 2021-2024'!$A1090,Atividade_Pessoal_Auxílio!$G:$G)+SUMIF(Projeto!$A:$A,'Programa de Metas 2021-2024'!$A1090,Projeto!$G:$G)</f>
        <v>0</v>
      </c>
      <c r="C1090" s="106"/>
      <c r="D1090" s="106"/>
      <c r="E1090" s="106"/>
      <c r="F1090" s="106"/>
      <c r="G1090" s="106"/>
      <c r="H1090" s="106"/>
      <c r="I1090" s="106"/>
      <c r="J1090" s="106"/>
      <c r="K1090" s="106"/>
      <c r="L1090" s="106"/>
      <c r="M1090" s="106"/>
      <c r="N1090" s="106"/>
      <c r="O1090" s="106"/>
      <c r="P1090" s="106"/>
      <c r="Q1090" s="106"/>
      <c r="R1090" s="107"/>
      <c r="S1090" s="107"/>
      <c r="T1090" s="106"/>
      <c r="U1090" s="106"/>
      <c r="V1090" s="108">
        <f t="shared" si="48"/>
        <v>0</v>
      </c>
      <c r="W1090" s="103">
        <f t="shared" si="49"/>
        <v>0</v>
      </c>
      <c r="X1090" s="36" t="str">
        <f t="shared" si="50"/>
        <v>OK</v>
      </c>
    </row>
    <row r="1091" spans="1:24" ht="18" customHeight="1">
      <c r="A1091" s="6"/>
      <c r="B1091" s="102">
        <f>SUMIF(Atividade_Pessoal_Auxílio!$A:$A,'Programa de Metas 2021-2024'!$A1091,Atividade_Pessoal_Auxílio!$G:$G)+SUMIF(Projeto!$A:$A,'Programa de Metas 2021-2024'!$A1091,Projeto!$G:$G)</f>
        <v>0</v>
      </c>
      <c r="C1091" s="106"/>
      <c r="D1091" s="106"/>
      <c r="E1091" s="106"/>
      <c r="F1091" s="106"/>
      <c r="G1091" s="106"/>
      <c r="H1091" s="106"/>
      <c r="I1091" s="106"/>
      <c r="J1091" s="106"/>
      <c r="K1091" s="106"/>
      <c r="L1091" s="106"/>
      <c r="M1091" s="106"/>
      <c r="N1091" s="106"/>
      <c r="O1091" s="106"/>
      <c r="P1091" s="106"/>
      <c r="Q1091" s="106"/>
      <c r="R1091" s="107"/>
      <c r="S1091" s="107"/>
      <c r="T1091" s="106"/>
      <c r="U1091" s="106"/>
      <c r="V1091" s="108">
        <f t="shared" si="48"/>
        <v>0</v>
      </c>
      <c r="W1091" s="103">
        <f t="shared" si="49"/>
        <v>0</v>
      </c>
      <c r="X1091" s="36" t="str">
        <f t="shared" si="50"/>
        <v>OK</v>
      </c>
    </row>
    <row r="1092" spans="1:24" ht="18" customHeight="1">
      <c r="A1092" s="6"/>
      <c r="B1092" s="102">
        <f>SUMIF(Atividade_Pessoal_Auxílio!$A:$A,'Programa de Metas 2021-2024'!$A1092,Atividade_Pessoal_Auxílio!$G:$G)+SUMIF(Projeto!$A:$A,'Programa de Metas 2021-2024'!$A1092,Projeto!$G:$G)</f>
        <v>0</v>
      </c>
      <c r="C1092" s="106"/>
      <c r="D1092" s="106"/>
      <c r="E1092" s="106"/>
      <c r="F1092" s="106"/>
      <c r="G1092" s="106"/>
      <c r="H1092" s="106"/>
      <c r="I1092" s="106"/>
      <c r="J1092" s="106"/>
      <c r="K1092" s="106"/>
      <c r="L1092" s="106"/>
      <c r="M1092" s="106"/>
      <c r="N1092" s="106"/>
      <c r="O1092" s="106"/>
      <c r="P1092" s="106"/>
      <c r="Q1092" s="106"/>
      <c r="R1092" s="107"/>
      <c r="S1092" s="107"/>
      <c r="T1092" s="106"/>
      <c r="U1092" s="106"/>
      <c r="V1092" s="108">
        <f t="shared" si="48"/>
        <v>0</v>
      </c>
      <c r="W1092" s="103">
        <f t="shared" si="49"/>
        <v>0</v>
      </c>
      <c r="X1092" s="36" t="str">
        <f t="shared" si="50"/>
        <v>OK</v>
      </c>
    </row>
    <row r="1093" spans="1:24" ht="18" customHeight="1">
      <c r="A1093" s="6"/>
      <c r="B1093" s="102">
        <f>SUMIF(Atividade_Pessoal_Auxílio!$A:$A,'Programa de Metas 2021-2024'!$A1093,Atividade_Pessoal_Auxílio!$G:$G)+SUMIF(Projeto!$A:$A,'Programa de Metas 2021-2024'!$A1093,Projeto!$G:$G)</f>
        <v>0</v>
      </c>
      <c r="C1093" s="106"/>
      <c r="D1093" s="106"/>
      <c r="E1093" s="106"/>
      <c r="F1093" s="106"/>
      <c r="G1093" s="106"/>
      <c r="H1093" s="106"/>
      <c r="I1093" s="106"/>
      <c r="J1093" s="106"/>
      <c r="K1093" s="106"/>
      <c r="L1093" s="106"/>
      <c r="M1093" s="106"/>
      <c r="N1093" s="106"/>
      <c r="O1093" s="106"/>
      <c r="P1093" s="106"/>
      <c r="Q1093" s="106"/>
      <c r="R1093" s="107"/>
      <c r="S1093" s="107"/>
      <c r="T1093" s="106"/>
      <c r="U1093" s="106"/>
      <c r="V1093" s="108">
        <f t="shared" ref="V1093:V1156" si="51">SUM(C1093:U1093)</f>
        <v>0</v>
      </c>
      <c r="W1093" s="103">
        <f t="shared" ref="W1093:W1156" si="52">B1093-V1093</f>
        <v>0</v>
      </c>
      <c r="X1093" s="36" t="str">
        <f t="shared" ref="X1093:X1156" si="53">IF(OR(B1093&lt;&gt;SUM(V1093,W1093),W1093&lt;0),"EQUILIBRAR","OK")</f>
        <v>OK</v>
      </c>
    </row>
    <row r="1094" spans="1:24" ht="18" customHeight="1">
      <c r="A1094" s="6"/>
      <c r="B1094" s="102">
        <f>SUMIF(Atividade_Pessoal_Auxílio!$A:$A,'Programa de Metas 2021-2024'!$A1094,Atividade_Pessoal_Auxílio!$G:$G)+SUMIF(Projeto!$A:$A,'Programa de Metas 2021-2024'!$A1094,Projeto!$G:$G)</f>
        <v>0</v>
      </c>
      <c r="C1094" s="106"/>
      <c r="D1094" s="106"/>
      <c r="E1094" s="106"/>
      <c r="F1094" s="106"/>
      <c r="G1094" s="106"/>
      <c r="H1094" s="106"/>
      <c r="I1094" s="106"/>
      <c r="J1094" s="106"/>
      <c r="K1094" s="106"/>
      <c r="L1094" s="106"/>
      <c r="M1094" s="106"/>
      <c r="N1094" s="106"/>
      <c r="O1094" s="106"/>
      <c r="P1094" s="106"/>
      <c r="Q1094" s="106"/>
      <c r="R1094" s="107"/>
      <c r="S1094" s="107"/>
      <c r="T1094" s="106"/>
      <c r="U1094" s="106"/>
      <c r="V1094" s="108">
        <f t="shared" si="51"/>
        <v>0</v>
      </c>
      <c r="W1094" s="103">
        <f t="shared" si="52"/>
        <v>0</v>
      </c>
      <c r="X1094" s="36" t="str">
        <f t="shared" si="53"/>
        <v>OK</v>
      </c>
    </row>
    <row r="1095" spans="1:24" ht="18" customHeight="1">
      <c r="A1095" s="6"/>
      <c r="B1095" s="102">
        <f>SUMIF(Atividade_Pessoal_Auxílio!$A:$A,'Programa de Metas 2021-2024'!$A1095,Atividade_Pessoal_Auxílio!$G:$G)+SUMIF(Projeto!$A:$A,'Programa de Metas 2021-2024'!$A1095,Projeto!$G:$G)</f>
        <v>0</v>
      </c>
      <c r="C1095" s="106"/>
      <c r="D1095" s="106"/>
      <c r="E1095" s="106"/>
      <c r="F1095" s="106"/>
      <c r="G1095" s="106"/>
      <c r="H1095" s="106"/>
      <c r="I1095" s="106"/>
      <c r="J1095" s="106"/>
      <c r="K1095" s="106"/>
      <c r="L1095" s="106"/>
      <c r="M1095" s="106"/>
      <c r="N1095" s="106"/>
      <c r="O1095" s="106"/>
      <c r="P1095" s="106"/>
      <c r="Q1095" s="106"/>
      <c r="R1095" s="107"/>
      <c r="S1095" s="107"/>
      <c r="T1095" s="106"/>
      <c r="U1095" s="106"/>
      <c r="V1095" s="108">
        <f t="shared" si="51"/>
        <v>0</v>
      </c>
      <c r="W1095" s="103">
        <f t="shared" si="52"/>
        <v>0</v>
      </c>
      <c r="X1095" s="36" t="str">
        <f t="shared" si="53"/>
        <v>OK</v>
      </c>
    </row>
    <row r="1096" spans="1:24" ht="18" customHeight="1">
      <c r="A1096" s="6"/>
      <c r="B1096" s="102">
        <f>SUMIF(Atividade_Pessoal_Auxílio!$A:$A,'Programa de Metas 2021-2024'!$A1096,Atividade_Pessoal_Auxílio!$G:$G)+SUMIF(Projeto!$A:$A,'Programa de Metas 2021-2024'!$A1096,Projeto!$G:$G)</f>
        <v>0</v>
      </c>
      <c r="C1096" s="106"/>
      <c r="D1096" s="106"/>
      <c r="E1096" s="106"/>
      <c r="F1096" s="106"/>
      <c r="G1096" s="106"/>
      <c r="H1096" s="106"/>
      <c r="I1096" s="106"/>
      <c r="J1096" s="106"/>
      <c r="K1096" s="106"/>
      <c r="L1096" s="106"/>
      <c r="M1096" s="106"/>
      <c r="N1096" s="106"/>
      <c r="O1096" s="106"/>
      <c r="P1096" s="106"/>
      <c r="Q1096" s="106"/>
      <c r="R1096" s="107"/>
      <c r="S1096" s="107"/>
      <c r="T1096" s="106"/>
      <c r="U1096" s="106"/>
      <c r="V1096" s="108">
        <f t="shared" si="51"/>
        <v>0</v>
      </c>
      <c r="W1096" s="103">
        <f t="shared" si="52"/>
        <v>0</v>
      </c>
      <c r="X1096" s="36" t="str">
        <f t="shared" si="53"/>
        <v>OK</v>
      </c>
    </row>
    <row r="1097" spans="1:24" ht="18" customHeight="1">
      <c r="A1097" s="6"/>
      <c r="B1097" s="102">
        <f>SUMIF(Atividade_Pessoal_Auxílio!$A:$A,'Programa de Metas 2021-2024'!$A1097,Atividade_Pessoal_Auxílio!$G:$G)+SUMIF(Projeto!$A:$A,'Programa de Metas 2021-2024'!$A1097,Projeto!$G:$G)</f>
        <v>0</v>
      </c>
      <c r="C1097" s="106"/>
      <c r="D1097" s="106"/>
      <c r="E1097" s="106"/>
      <c r="F1097" s="106"/>
      <c r="G1097" s="106"/>
      <c r="H1097" s="106"/>
      <c r="I1097" s="106"/>
      <c r="J1097" s="106"/>
      <c r="K1097" s="106"/>
      <c r="L1097" s="106"/>
      <c r="M1097" s="106"/>
      <c r="N1097" s="106"/>
      <c r="O1097" s="106"/>
      <c r="P1097" s="106"/>
      <c r="Q1097" s="106"/>
      <c r="R1097" s="107"/>
      <c r="S1097" s="107"/>
      <c r="T1097" s="106"/>
      <c r="U1097" s="106"/>
      <c r="V1097" s="108">
        <f t="shared" si="51"/>
        <v>0</v>
      </c>
      <c r="W1097" s="103">
        <f t="shared" si="52"/>
        <v>0</v>
      </c>
      <c r="X1097" s="36" t="str">
        <f t="shared" si="53"/>
        <v>OK</v>
      </c>
    </row>
    <row r="1098" spans="1:24" ht="18" customHeight="1">
      <c r="A1098" s="6"/>
      <c r="B1098" s="102">
        <f>SUMIF(Atividade_Pessoal_Auxílio!$A:$A,'Programa de Metas 2021-2024'!$A1098,Atividade_Pessoal_Auxílio!$G:$G)+SUMIF(Projeto!$A:$A,'Programa de Metas 2021-2024'!$A1098,Projeto!$G:$G)</f>
        <v>0</v>
      </c>
      <c r="C1098" s="106"/>
      <c r="D1098" s="106"/>
      <c r="E1098" s="106"/>
      <c r="F1098" s="106"/>
      <c r="G1098" s="106"/>
      <c r="H1098" s="106"/>
      <c r="I1098" s="106"/>
      <c r="J1098" s="106"/>
      <c r="K1098" s="106"/>
      <c r="L1098" s="106"/>
      <c r="M1098" s="106"/>
      <c r="N1098" s="106"/>
      <c r="O1098" s="106"/>
      <c r="P1098" s="106"/>
      <c r="Q1098" s="106"/>
      <c r="R1098" s="107"/>
      <c r="S1098" s="107"/>
      <c r="T1098" s="106"/>
      <c r="U1098" s="106"/>
      <c r="V1098" s="108">
        <f t="shared" si="51"/>
        <v>0</v>
      </c>
      <c r="W1098" s="103">
        <f t="shared" si="52"/>
        <v>0</v>
      </c>
      <c r="X1098" s="36" t="str">
        <f t="shared" si="53"/>
        <v>OK</v>
      </c>
    </row>
    <row r="1099" spans="1:24" ht="18" customHeight="1">
      <c r="A1099" s="6"/>
      <c r="B1099" s="102">
        <f>SUMIF(Atividade_Pessoal_Auxílio!$A:$A,'Programa de Metas 2021-2024'!$A1099,Atividade_Pessoal_Auxílio!$G:$G)+SUMIF(Projeto!$A:$A,'Programa de Metas 2021-2024'!$A1099,Projeto!$G:$G)</f>
        <v>0</v>
      </c>
      <c r="C1099" s="106"/>
      <c r="D1099" s="106"/>
      <c r="E1099" s="106"/>
      <c r="F1099" s="106"/>
      <c r="G1099" s="106"/>
      <c r="H1099" s="106"/>
      <c r="I1099" s="106"/>
      <c r="J1099" s="106"/>
      <c r="K1099" s="106"/>
      <c r="L1099" s="106"/>
      <c r="M1099" s="106"/>
      <c r="N1099" s="106"/>
      <c r="O1099" s="106"/>
      <c r="P1099" s="106"/>
      <c r="Q1099" s="106"/>
      <c r="R1099" s="107"/>
      <c r="S1099" s="107"/>
      <c r="T1099" s="106"/>
      <c r="U1099" s="106"/>
      <c r="V1099" s="108">
        <f t="shared" si="51"/>
        <v>0</v>
      </c>
      <c r="W1099" s="103">
        <f t="shared" si="52"/>
        <v>0</v>
      </c>
      <c r="X1099" s="36" t="str">
        <f t="shared" si="53"/>
        <v>OK</v>
      </c>
    </row>
    <row r="1100" spans="1:24" ht="18" customHeight="1">
      <c r="A1100" s="6"/>
      <c r="B1100" s="102">
        <f>SUMIF(Atividade_Pessoal_Auxílio!$A:$A,'Programa de Metas 2021-2024'!$A1100,Atividade_Pessoal_Auxílio!$G:$G)+SUMIF(Projeto!$A:$A,'Programa de Metas 2021-2024'!$A1100,Projeto!$G:$G)</f>
        <v>0</v>
      </c>
      <c r="C1100" s="106"/>
      <c r="D1100" s="106"/>
      <c r="E1100" s="106"/>
      <c r="F1100" s="106"/>
      <c r="G1100" s="106"/>
      <c r="H1100" s="106"/>
      <c r="I1100" s="106"/>
      <c r="J1100" s="106"/>
      <c r="K1100" s="106"/>
      <c r="L1100" s="106"/>
      <c r="M1100" s="106"/>
      <c r="N1100" s="106"/>
      <c r="O1100" s="106"/>
      <c r="P1100" s="106"/>
      <c r="Q1100" s="106"/>
      <c r="R1100" s="107"/>
      <c r="S1100" s="107"/>
      <c r="T1100" s="106"/>
      <c r="U1100" s="106"/>
      <c r="V1100" s="108">
        <f t="shared" si="51"/>
        <v>0</v>
      </c>
      <c r="W1100" s="103">
        <f t="shared" si="52"/>
        <v>0</v>
      </c>
      <c r="X1100" s="36" t="str">
        <f t="shared" si="53"/>
        <v>OK</v>
      </c>
    </row>
    <row r="1101" spans="1:24" ht="18" customHeight="1">
      <c r="A1101" s="6"/>
      <c r="B1101" s="102">
        <f>SUMIF(Atividade_Pessoal_Auxílio!$A:$A,'Programa de Metas 2021-2024'!$A1101,Atividade_Pessoal_Auxílio!$G:$G)+SUMIF(Projeto!$A:$A,'Programa de Metas 2021-2024'!$A1101,Projeto!$G:$G)</f>
        <v>0</v>
      </c>
      <c r="C1101" s="106"/>
      <c r="D1101" s="106"/>
      <c r="E1101" s="106"/>
      <c r="F1101" s="106"/>
      <c r="G1101" s="106"/>
      <c r="H1101" s="106"/>
      <c r="I1101" s="106"/>
      <c r="J1101" s="106"/>
      <c r="K1101" s="106"/>
      <c r="L1101" s="106"/>
      <c r="M1101" s="106"/>
      <c r="N1101" s="106"/>
      <c r="O1101" s="106"/>
      <c r="P1101" s="106"/>
      <c r="Q1101" s="106"/>
      <c r="R1101" s="107"/>
      <c r="S1101" s="107"/>
      <c r="T1101" s="106"/>
      <c r="U1101" s="106"/>
      <c r="V1101" s="108">
        <f t="shared" si="51"/>
        <v>0</v>
      </c>
      <c r="W1101" s="103">
        <f t="shared" si="52"/>
        <v>0</v>
      </c>
      <c r="X1101" s="36" t="str">
        <f t="shared" si="53"/>
        <v>OK</v>
      </c>
    </row>
    <row r="1102" spans="1:24" ht="18" customHeight="1">
      <c r="A1102" s="6"/>
      <c r="B1102" s="102">
        <f>SUMIF(Atividade_Pessoal_Auxílio!$A:$A,'Programa de Metas 2021-2024'!$A1102,Atividade_Pessoal_Auxílio!$G:$G)+SUMIF(Projeto!$A:$A,'Programa de Metas 2021-2024'!$A1102,Projeto!$G:$G)</f>
        <v>0</v>
      </c>
      <c r="C1102" s="106"/>
      <c r="D1102" s="106"/>
      <c r="E1102" s="106"/>
      <c r="F1102" s="106"/>
      <c r="G1102" s="106"/>
      <c r="H1102" s="106"/>
      <c r="I1102" s="106"/>
      <c r="J1102" s="106"/>
      <c r="K1102" s="106"/>
      <c r="L1102" s="106"/>
      <c r="M1102" s="106"/>
      <c r="N1102" s="106"/>
      <c r="O1102" s="106"/>
      <c r="P1102" s="106"/>
      <c r="Q1102" s="106"/>
      <c r="R1102" s="107"/>
      <c r="S1102" s="107"/>
      <c r="T1102" s="106"/>
      <c r="U1102" s="106"/>
      <c r="V1102" s="108">
        <f t="shared" si="51"/>
        <v>0</v>
      </c>
      <c r="W1102" s="103">
        <f t="shared" si="52"/>
        <v>0</v>
      </c>
      <c r="X1102" s="36" t="str">
        <f t="shared" si="53"/>
        <v>OK</v>
      </c>
    </row>
    <row r="1103" spans="1:24" ht="18" customHeight="1">
      <c r="A1103" s="6"/>
      <c r="B1103" s="102">
        <f>SUMIF(Atividade_Pessoal_Auxílio!$A:$A,'Programa de Metas 2021-2024'!$A1103,Atividade_Pessoal_Auxílio!$G:$G)+SUMIF(Projeto!$A:$A,'Programa de Metas 2021-2024'!$A1103,Projeto!$G:$G)</f>
        <v>0</v>
      </c>
      <c r="C1103" s="106"/>
      <c r="D1103" s="106"/>
      <c r="E1103" s="106"/>
      <c r="F1103" s="106"/>
      <c r="G1103" s="106"/>
      <c r="H1103" s="106"/>
      <c r="I1103" s="106"/>
      <c r="J1103" s="106"/>
      <c r="K1103" s="106"/>
      <c r="L1103" s="106"/>
      <c r="M1103" s="106"/>
      <c r="N1103" s="106"/>
      <c r="O1103" s="106"/>
      <c r="P1103" s="106"/>
      <c r="Q1103" s="106"/>
      <c r="R1103" s="107"/>
      <c r="S1103" s="107"/>
      <c r="T1103" s="106"/>
      <c r="U1103" s="106"/>
      <c r="V1103" s="108">
        <f t="shared" si="51"/>
        <v>0</v>
      </c>
      <c r="W1103" s="103">
        <f t="shared" si="52"/>
        <v>0</v>
      </c>
      <c r="X1103" s="36" t="str">
        <f t="shared" si="53"/>
        <v>OK</v>
      </c>
    </row>
    <row r="1104" spans="1:24" ht="18" customHeight="1">
      <c r="A1104" s="6"/>
      <c r="B1104" s="102">
        <f>SUMIF(Atividade_Pessoal_Auxílio!$A:$A,'Programa de Metas 2021-2024'!$A1104,Atividade_Pessoal_Auxílio!$G:$G)+SUMIF(Projeto!$A:$A,'Programa de Metas 2021-2024'!$A1104,Projeto!$G:$G)</f>
        <v>0</v>
      </c>
      <c r="C1104" s="106"/>
      <c r="D1104" s="106"/>
      <c r="E1104" s="106"/>
      <c r="F1104" s="106"/>
      <c r="G1104" s="106"/>
      <c r="H1104" s="106"/>
      <c r="I1104" s="106"/>
      <c r="J1104" s="106"/>
      <c r="K1104" s="106"/>
      <c r="L1104" s="106"/>
      <c r="M1104" s="106"/>
      <c r="N1104" s="106"/>
      <c r="O1104" s="106"/>
      <c r="P1104" s="106"/>
      <c r="Q1104" s="106"/>
      <c r="R1104" s="107"/>
      <c r="S1104" s="107"/>
      <c r="T1104" s="106"/>
      <c r="U1104" s="106"/>
      <c r="V1104" s="108">
        <f t="shared" si="51"/>
        <v>0</v>
      </c>
      <c r="W1104" s="103">
        <f t="shared" si="52"/>
        <v>0</v>
      </c>
      <c r="X1104" s="36" t="str">
        <f t="shared" si="53"/>
        <v>OK</v>
      </c>
    </row>
    <row r="1105" spans="1:24" ht="18" customHeight="1">
      <c r="A1105" s="6"/>
      <c r="B1105" s="102">
        <f>SUMIF(Atividade_Pessoal_Auxílio!$A:$A,'Programa de Metas 2021-2024'!$A1105,Atividade_Pessoal_Auxílio!$G:$G)+SUMIF(Projeto!$A:$A,'Programa de Metas 2021-2024'!$A1105,Projeto!$G:$G)</f>
        <v>0</v>
      </c>
      <c r="C1105" s="106"/>
      <c r="D1105" s="106"/>
      <c r="E1105" s="106"/>
      <c r="F1105" s="106"/>
      <c r="G1105" s="106"/>
      <c r="H1105" s="106"/>
      <c r="I1105" s="106"/>
      <c r="J1105" s="106"/>
      <c r="K1105" s="106"/>
      <c r="L1105" s="106"/>
      <c r="M1105" s="106"/>
      <c r="N1105" s="106"/>
      <c r="O1105" s="106"/>
      <c r="P1105" s="106"/>
      <c r="Q1105" s="106"/>
      <c r="R1105" s="107"/>
      <c r="S1105" s="107"/>
      <c r="T1105" s="106"/>
      <c r="U1105" s="106"/>
      <c r="V1105" s="108">
        <f t="shared" si="51"/>
        <v>0</v>
      </c>
      <c r="W1105" s="103">
        <f t="shared" si="52"/>
        <v>0</v>
      </c>
      <c r="X1105" s="36" t="str">
        <f t="shared" si="53"/>
        <v>OK</v>
      </c>
    </row>
    <row r="1106" spans="1:24" ht="18" customHeight="1">
      <c r="A1106" s="6"/>
      <c r="B1106" s="102">
        <f>SUMIF(Atividade_Pessoal_Auxílio!$A:$A,'Programa de Metas 2021-2024'!$A1106,Atividade_Pessoal_Auxílio!$G:$G)+SUMIF(Projeto!$A:$A,'Programa de Metas 2021-2024'!$A1106,Projeto!$G:$G)</f>
        <v>0</v>
      </c>
      <c r="C1106" s="106"/>
      <c r="D1106" s="106"/>
      <c r="E1106" s="106"/>
      <c r="F1106" s="106"/>
      <c r="G1106" s="106"/>
      <c r="H1106" s="106"/>
      <c r="I1106" s="106"/>
      <c r="J1106" s="106"/>
      <c r="K1106" s="106"/>
      <c r="L1106" s="106"/>
      <c r="M1106" s="106"/>
      <c r="N1106" s="106"/>
      <c r="O1106" s="106"/>
      <c r="P1106" s="106"/>
      <c r="Q1106" s="106"/>
      <c r="R1106" s="107"/>
      <c r="S1106" s="107"/>
      <c r="T1106" s="106"/>
      <c r="U1106" s="106"/>
      <c r="V1106" s="108">
        <f t="shared" si="51"/>
        <v>0</v>
      </c>
      <c r="W1106" s="103">
        <f t="shared" si="52"/>
        <v>0</v>
      </c>
      <c r="X1106" s="36" t="str">
        <f t="shared" si="53"/>
        <v>OK</v>
      </c>
    </row>
    <row r="1107" spans="1:24" ht="18" customHeight="1">
      <c r="A1107" s="6"/>
      <c r="B1107" s="102">
        <f>SUMIF(Atividade_Pessoal_Auxílio!$A:$A,'Programa de Metas 2021-2024'!$A1107,Atividade_Pessoal_Auxílio!$G:$G)+SUMIF(Projeto!$A:$A,'Programa de Metas 2021-2024'!$A1107,Projeto!$G:$G)</f>
        <v>0</v>
      </c>
      <c r="C1107" s="106"/>
      <c r="D1107" s="106"/>
      <c r="E1107" s="106"/>
      <c r="F1107" s="106"/>
      <c r="G1107" s="106"/>
      <c r="H1107" s="106"/>
      <c r="I1107" s="106"/>
      <c r="J1107" s="106"/>
      <c r="K1107" s="106"/>
      <c r="L1107" s="106"/>
      <c r="M1107" s="106"/>
      <c r="N1107" s="106"/>
      <c r="O1107" s="106"/>
      <c r="P1107" s="106"/>
      <c r="Q1107" s="106"/>
      <c r="R1107" s="107"/>
      <c r="S1107" s="107"/>
      <c r="T1107" s="106"/>
      <c r="U1107" s="106"/>
      <c r="V1107" s="108">
        <f t="shared" si="51"/>
        <v>0</v>
      </c>
      <c r="W1107" s="103">
        <f t="shared" si="52"/>
        <v>0</v>
      </c>
      <c r="X1107" s="36" t="str">
        <f t="shared" si="53"/>
        <v>OK</v>
      </c>
    </row>
    <row r="1108" spans="1:24" ht="18" customHeight="1">
      <c r="A1108" s="6"/>
      <c r="B1108" s="102">
        <f>SUMIF(Atividade_Pessoal_Auxílio!$A:$A,'Programa de Metas 2021-2024'!$A1108,Atividade_Pessoal_Auxílio!$G:$G)+SUMIF(Projeto!$A:$A,'Programa de Metas 2021-2024'!$A1108,Projeto!$G:$G)</f>
        <v>0</v>
      </c>
      <c r="C1108" s="106"/>
      <c r="D1108" s="106"/>
      <c r="E1108" s="106"/>
      <c r="F1108" s="106"/>
      <c r="G1108" s="106"/>
      <c r="H1108" s="106"/>
      <c r="I1108" s="106"/>
      <c r="J1108" s="106"/>
      <c r="K1108" s="106"/>
      <c r="L1108" s="106"/>
      <c r="M1108" s="106"/>
      <c r="N1108" s="106"/>
      <c r="O1108" s="106"/>
      <c r="P1108" s="106"/>
      <c r="Q1108" s="106"/>
      <c r="R1108" s="107"/>
      <c r="S1108" s="107"/>
      <c r="T1108" s="106"/>
      <c r="U1108" s="106"/>
      <c r="V1108" s="108">
        <f t="shared" si="51"/>
        <v>0</v>
      </c>
      <c r="W1108" s="103">
        <f t="shared" si="52"/>
        <v>0</v>
      </c>
      <c r="X1108" s="36" t="str">
        <f t="shared" si="53"/>
        <v>OK</v>
      </c>
    </row>
    <row r="1109" spans="1:24" ht="18" customHeight="1">
      <c r="A1109" s="6"/>
      <c r="B1109" s="102">
        <f>SUMIF(Atividade_Pessoal_Auxílio!$A:$A,'Programa de Metas 2021-2024'!$A1109,Atividade_Pessoal_Auxílio!$G:$G)+SUMIF(Projeto!$A:$A,'Programa de Metas 2021-2024'!$A1109,Projeto!$G:$G)</f>
        <v>0</v>
      </c>
      <c r="C1109" s="106"/>
      <c r="D1109" s="106"/>
      <c r="E1109" s="106"/>
      <c r="F1109" s="106"/>
      <c r="G1109" s="106"/>
      <c r="H1109" s="106"/>
      <c r="I1109" s="106"/>
      <c r="J1109" s="106"/>
      <c r="K1109" s="106"/>
      <c r="L1109" s="106"/>
      <c r="M1109" s="106"/>
      <c r="N1109" s="106"/>
      <c r="O1109" s="106"/>
      <c r="P1109" s="106"/>
      <c r="Q1109" s="106"/>
      <c r="R1109" s="107"/>
      <c r="S1109" s="107"/>
      <c r="T1109" s="106"/>
      <c r="U1109" s="106"/>
      <c r="V1109" s="108">
        <f t="shared" si="51"/>
        <v>0</v>
      </c>
      <c r="W1109" s="103">
        <f t="shared" si="52"/>
        <v>0</v>
      </c>
      <c r="X1109" s="36" t="str">
        <f t="shared" si="53"/>
        <v>OK</v>
      </c>
    </row>
    <row r="1110" spans="1:24" ht="18" customHeight="1">
      <c r="A1110" s="6"/>
      <c r="B1110" s="102">
        <f>SUMIF(Atividade_Pessoal_Auxílio!$A:$A,'Programa de Metas 2021-2024'!$A1110,Atividade_Pessoal_Auxílio!$G:$G)+SUMIF(Projeto!$A:$A,'Programa de Metas 2021-2024'!$A1110,Projeto!$G:$G)</f>
        <v>0</v>
      </c>
      <c r="C1110" s="106"/>
      <c r="D1110" s="106"/>
      <c r="E1110" s="106"/>
      <c r="F1110" s="106"/>
      <c r="G1110" s="106"/>
      <c r="H1110" s="106"/>
      <c r="I1110" s="106"/>
      <c r="J1110" s="106"/>
      <c r="K1110" s="106"/>
      <c r="L1110" s="106"/>
      <c r="M1110" s="106"/>
      <c r="N1110" s="106"/>
      <c r="O1110" s="106"/>
      <c r="P1110" s="106"/>
      <c r="Q1110" s="106"/>
      <c r="R1110" s="107"/>
      <c r="S1110" s="107"/>
      <c r="T1110" s="106"/>
      <c r="U1110" s="106"/>
      <c r="V1110" s="108">
        <f t="shared" si="51"/>
        <v>0</v>
      </c>
      <c r="W1110" s="103">
        <f t="shared" si="52"/>
        <v>0</v>
      </c>
      <c r="X1110" s="36" t="str">
        <f t="shared" si="53"/>
        <v>OK</v>
      </c>
    </row>
    <row r="1111" spans="1:24" ht="18" customHeight="1">
      <c r="A1111" s="6"/>
      <c r="B1111" s="102">
        <f>SUMIF(Atividade_Pessoal_Auxílio!$A:$A,'Programa de Metas 2021-2024'!$A1111,Atividade_Pessoal_Auxílio!$G:$G)+SUMIF(Projeto!$A:$A,'Programa de Metas 2021-2024'!$A1111,Projeto!$G:$G)</f>
        <v>0</v>
      </c>
      <c r="C1111" s="106"/>
      <c r="D1111" s="106"/>
      <c r="E1111" s="106"/>
      <c r="F1111" s="106"/>
      <c r="G1111" s="106"/>
      <c r="H1111" s="106"/>
      <c r="I1111" s="106"/>
      <c r="J1111" s="106"/>
      <c r="K1111" s="106"/>
      <c r="L1111" s="106"/>
      <c r="M1111" s="106"/>
      <c r="N1111" s="106"/>
      <c r="O1111" s="106"/>
      <c r="P1111" s="106"/>
      <c r="Q1111" s="106"/>
      <c r="R1111" s="107"/>
      <c r="S1111" s="107"/>
      <c r="T1111" s="106"/>
      <c r="U1111" s="106"/>
      <c r="V1111" s="108">
        <f t="shared" si="51"/>
        <v>0</v>
      </c>
      <c r="W1111" s="103">
        <f t="shared" si="52"/>
        <v>0</v>
      </c>
      <c r="X1111" s="36" t="str">
        <f t="shared" si="53"/>
        <v>OK</v>
      </c>
    </row>
    <row r="1112" spans="1:24" ht="18" customHeight="1">
      <c r="A1112" s="6"/>
      <c r="B1112" s="102">
        <f>SUMIF(Atividade_Pessoal_Auxílio!$A:$A,'Programa de Metas 2021-2024'!$A1112,Atividade_Pessoal_Auxílio!$G:$G)+SUMIF(Projeto!$A:$A,'Programa de Metas 2021-2024'!$A1112,Projeto!$G:$G)</f>
        <v>0</v>
      </c>
      <c r="C1112" s="106"/>
      <c r="D1112" s="106"/>
      <c r="E1112" s="106"/>
      <c r="F1112" s="106"/>
      <c r="G1112" s="106"/>
      <c r="H1112" s="106"/>
      <c r="I1112" s="106"/>
      <c r="J1112" s="106"/>
      <c r="K1112" s="106"/>
      <c r="L1112" s="106"/>
      <c r="M1112" s="106"/>
      <c r="N1112" s="106"/>
      <c r="O1112" s="106"/>
      <c r="P1112" s="106"/>
      <c r="Q1112" s="106"/>
      <c r="R1112" s="107"/>
      <c r="S1112" s="107"/>
      <c r="T1112" s="106"/>
      <c r="U1112" s="106"/>
      <c r="V1112" s="108">
        <f t="shared" si="51"/>
        <v>0</v>
      </c>
      <c r="W1112" s="103">
        <f t="shared" si="52"/>
        <v>0</v>
      </c>
      <c r="X1112" s="36" t="str">
        <f t="shared" si="53"/>
        <v>OK</v>
      </c>
    </row>
    <row r="1113" spans="1:24" ht="18" customHeight="1">
      <c r="A1113" s="6"/>
      <c r="B1113" s="102">
        <f>SUMIF(Atividade_Pessoal_Auxílio!$A:$A,'Programa de Metas 2021-2024'!$A1113,Atividade_Pessoal_Auxílio!$G:$G)+SUMIF(Projeto!$A:$A,'Programa de Metas 2021-2024'!$A1113,Projeto!$G:$G)</f>
        <v>0</v>
      </c>
      <c r="C1113" s="106"/>
      <c r="D1113" s="106"/>
      <c r="E1113" s="106"/>
      <c r="F1113" s="106"/>
      <c r="G1113" s="106"/>
      <c r="H1113" s="106"/>
      <c r="I1113" s="106"/>
      <c r="J1113" s="106"/>
      <c r="K1113" s="106"/>
      <c r="L1113" s="106"/>
      <c r="M1113" s="106"/>
      <c r="N1113" s="106"/>
      <c r="O1113" s="106"/>
      <c r="P1113" s="106"/>
      <c r="Q1113" s="106"/>
      <c r="R1113" s="107"/>
      <c r="S1113" s="107"/>
      <c r="T1113" s="106"/>
      <c r="U1113" s="106"/>
      <c r="V1113" s="108">
        <f t="shared" si="51"/>
        <v>0</v>
      </c>
      <c r="W1113" s="103">
        <f t="shared" si="52"/>
        <v>0</v>
      </c>
      <c r="X1113" s="36" t="str">
        <f t="shared" si="53"/>
        <v>OK</v>
      </c>
    </row>
    <row r="1114" spans="1:24" ht="18" customHeight="1">
      <c r="A1114" s="6"/>
      <c r="B1114" s="102">
        <f>SUMIF(Atividade_Pessoal_Auxílio!$A:$A,'Programa de Metas 2021-2024'!$A1114,Atividade_Pessoal_Auxílio!$G:$G)+SUMIF(Projeto!$A:$A,'Programa de Metas 2021-2024'!$A1114,Projeto!$G:$G)</f>
        <v>0</v>
      </c>
      <c r="C1114" s="106"/>
      <c r="D1114" s="106"/>
      <c r="E1114" s="106"/>
      <c r="F1114" s="106"/>
      <c r="G1114" s="106"/>
      <c r="H1114" s="106"/>
      <c r="I1114" s="106"/>
      <c r="J1114" s="106"/>
      <c r="K1114" s="106"/>
      <c r="L1114" s="106"/>
      <c r="M1114" s="106"/>
      <c r="N1114" s="106"/>
      <c r="O1114" s="106"/>
      <c r="P1114" s="106"/>
      <c r="Q1114" s="106"/>
      <c r="R1114" s="107"/>
      <c r="S1114" s="107"/>
      <c r="T1114" s="106"/>
      <c r="U1114" s="106"/>
      <c r="V1114" s="108">
        <f t="shared" si="51"/>
        <v>0</v>
      </c>
      <c r="W1114" s="103">
        <f t="shared" si="52"/>
        <v>0</v>
      </c>
      <c r="X1114" s="36" t="str">
        <f t="shared" si="53"/>
        <v>OK</v>
      </c>
    </row>
    <row r="1115" spans="1:24" ht="18" customHeight="1">
      <c r="A1115" s="6"/>
      <c r="B1115" s="102">
        <f>SUMIF(Atividade_Pessoal_Auxílio!$A:$A,'Programa de Metas 2021-2024'!$A1115,Atividade_Pessoal_Auxílio!$G:$G)+SUMIF(Projeto!$A:$A,'Programa de Metas 2021-2024'!$A1115,Projeto!$G:$G)</f>
        <v>0</v>
      </c>
      <c r="C1115" s="106"/>
      <c r="D1115" s="106"/>
      <c r="E1115" s="106"/>
      <c r="F1115" s="106"/>
      <c r="G1115" s="106"/>
      <c r="H1115" s="106"/>
      <c r="I1115" s="106"/>
      <c r="J1115" s="106"/>
      <c r="K1115" s="106"/>
      <c r="L1115" s="106"/>
      <c r="M1115" s="106"/>
      <c r="N1115" s="106"/>
      <c r="O1115" s="106"/>
      <c r="P1115" s="106"/>
      <c r="Q1115" s="106"/>
      <c r="R1115" s="107"/>
      <c r="S1115" s="107"/>
      <c r="T1115" s="106"/>
      <c r="U1115" s="106"/>
      <c r="V1115" s="108">
        <f t="shared" si="51"/>
        <v>0</v>
      </c>
      <c r="W1115" s="103">
        <f t="shared" si="52"/>
        <v>0</v>
      </c>
      <c r="X1115" s="36" t="str">
        <f t="shared" si="53"/>
        <v>OK</v>
      </c>
    </row>
    <row r="1116" spans="1:24" ht="18" customHeight="1">
      <c r="A1116" s="6"/>
      <c r="B1116" s="102">
        <f>SUMIF(Atividade_Pessoal_Auxílio!$A:$A,'Programa de Metas 2021-2024'!$A1116,Atividade_Pessoal_Auxílio!$G:$G)+SUMIF(Projeto!$A:$A,'Programa de Metas 2021-2024'!$A1116,Projeto!$G:$G)</f>
        <v>0</v>
      </c>
      <c r="C1116" s="106"/>
      <c r="D1116" s="106"/>
      <c r="E1116" s="106"/>
      <c r="F1116" s="106"/>
      <c r="G1116" s="106"/>
      <c r="H1116" s="106"/>
      <c r="I1116" s="106"/>
      <c r="J1116" s="106"/>
      <c r="K1116" s="106"/>
      <c r="L1116" s="106"/>
      <c r="M1116" s="106"/>
      <c r="N1116" s="106"/>
      <c r="O1116" s="106"/>
      <c r="P1116" s="106"/>
      <c r="Q1116" s="106"/>
      <c r="R1116" s="107"/>
      <c r="S1116" s="107"/>
      <c r="T1116" s="106"/>
      <c r="U1116" s="106"/>
      <c r="V1116" s="108">
        <f t="shared" si="51"/>
        <v>0</v>
      </c>
      <c r="W1116" s="103">
        <f t="shared" si="52"/>
        <v>0</v>
      </c>
      <c r="X1116" s="36" t="str">
        <f t="shared" si="53"/>
        <v>OK</v>
      </c>
    </row>
    <row r="1117" spans="1:24" ht="18" customHeight="1">
      <c r="A1117" s="6"/>
      <c r="B1117" s="102">
        <f>SUMIF(Atividade_Pessoal_Auxílio!$A:$A,'Programa de Metas 2021-2024'!$A1117,Atividade_Pessoal_Auxílio!$G:$G)+SUMIF(Projeto!$A:$A,'Programa de Metas 2021-2024'!$A1117,Projeto!$G:$G)</f>
        <v>0</v>
      </c>
      <c r="C1117" s="106"/>
      <c r="D1117" s="106"/>
      <c r="E1117" s="106"/>
      <c r="F1117" s="106"/>
      <c r="G1117" s="106"/>
      <c r="H1117" s="106"/>
      <c r="I1117" s="106"/>
      <c r="J1117" s="106"/>
      <c r="K1117" s="106"/>
      <c r="L1117" s="106"/>
      <c r="M1117" s="106"/>
      <c r="N1117" s="106"/>
      <c r="O1117" s="106"/>
      <c r="P1117" s="106"/>
      <c r="Q1117" s="106"/>
      <c r="R1117" s="107"/>
      <c r="S1117" s="107"/>
      <c r="T1117" s="106"/>
      <c r="U1117" s="106"/>
      <c r="V1117" s="108">
        <f t="shared" si="51"/>
        <v>0</v>
      </c>
      <c r="W1117" s="103">
        <f t="shared" si="52"/>
        <v>0</v>
      </c>
      <c r="X1117" s="36" t="str">
        <f t="shared" si="53"/>
        <v>OK</v>
      </c>
    </row>
    <row r="1118" spans="1:24" ht="18" customHeight="1">
      <c r="A1118" s="6"/>
      <c r="B1118" s="102">
        <f>SUMIF(Atividade_Pessoal_Auxílio!$A:$A,'Programa de Metas 2021-2024'!$A1118,Atividade_Pessoal_Auxílio!$G:$G)+SUMIF(Projeto!$A:$A,'Programa de Metas 2021-2024'!$A1118,Projeto!$G:$G)</f>
        <v>0</v>
      </c>
      <c r="C1118" s="106"/>
      <c r="D1118" s="106"/>
      <c r="E1118" s="106"/>
      <c r="F1118" s="106"/>
      <c r="G1118" s="106"/>
      <c r="H1118" s="106"/>
      <c r="I1118" s="106"/>
      <c r="J1118" s="106"/>
      <c r="K1118" s="106"/>
      <c r="L1118" s="106"/>
      <c r="M1118" s="106"/>
      <c r="N1118" s="106"/>
      <c r="O1118" s="106"/>
      <c r="P1118" s="106"/>
      <c r="Q1118" s="106"/>
      <c r="R1118" s="107"/>
      <c r="S1118" s="107"/>
      <c r="T1118" s="106"/>
      <c r="U1118" s="106"/>
      <c r="V1118" s="108">
        <f t="shared" si="51"/>
        <v>0</v>
      </c>
      <c r="W1118" s="103">
        <f t="shared" si="52"/>
        <v>0</v>
      </c>
      <c r="X1118" s="36" t="str">
        <f t="shared" si="53"/>
        <v>OK</v>
      </c>
    </row>
    <row r="1119" spans="1:24" ht="18" customHeight="1">
      <c r="A1119" s="6"/>
      <c r="B1119" s="102">
        <f>SUMIF(Atividade_Pessoal_Auxílio!$A:$A,'Programa de Metas 2021-2024'!$A1119,Atividade_Pessoal_Auxílio!$G:$G)+SUMIF(Projeto!$A:$A,'Programa de Metas 2021-2024'!$A1119,Projeto!$G:$G)</f>
        <v>0</v>
      </c>
      <c r="C1119" s="106"/>
      <c r="D1119" s="106"/>
      <c r="E1119" s="106"/>
      <c r="F1119" s="106"/>
      <c r="G1119" s="106"/>
      <c r="H1119" s="106"/>
      <c r="I1119" s="106"/>
      <c r="J1119" s="106"/>
      <c r="K1119" s="106"/>
      <c r="L1119" s="106"/>
      <c r="M1119" s="106"/>
      <c r="N1119" s="106"/>
      <c r="O1119" s="106"/>
      <c r="P1119" s="106"/>
      <c r="Q1119" s="106"/>
      <c r="R1119" s="107"/>
      <c r="S1119" s="107"/>
      <c r="T1119" s="106"/>
      <c r="U1119" s="106"/>
      <c r="V1119" s="108">
        <f t="shared" si="51"/>
        <v>0</v>
      </c>
      <c r="W1119" s="103">
        <f t="shared" si="52"/>
        <v>0</v>
      </c>
      <c r="X1119" s="36" t="str">
        <f t="shared" si="53"/>
        <v>OK</v>
      </c>
    </row>
    <row r="1120" spans="1:24" ht="18" customHeight="1">
      <c r="A1120" s="6"/>
      <c r="B1120" s="102">
        <f>SUMIF(Atividade_Pessoal_Auxílio!$A:$A,'Programa de Metas 2021-2024'!$A1120,Atividade_Pessoal_Auxílio!$G:$G)+SUMIF(Projeto!$A:$A,'Programa de Metas 2021-2024'!$A1120,Projeto!$G:$G)</f>
        <v>0</v>
      </c>
      <c r="C1120" s="106"/>
      <c r="D1120" s="106"/>
      <c r="E1120" s="106"/>
      <c r="F1120" s="106"/>
      <c r="G1120" s="106"/>
      <c r="H1120" s="106"/>
      <c r="I1120" s="106"/>
      <c r="J1120" s="106"/>
      <c r="K1120" s="106"/>
      <c r="L1120" s="106"/>
      <c r="M1120" s="106"/>
      <c r="N1120" s="106"/>
      <c r="O1120" s="106"/>
      <c r="P1120" s="106"/>
      <c r="Q1120" s="106"/>
      <c r="R1120" s="107"/>
      <c r="S1120" s="107"/>
      <c r="T1120" s="106"/>
      <c r="U1120" s="106"/>
      <c r="V1120" s="108">
        <f t="shared" si="51"/>
        <v>0</v>
      </c>
      <c r="W1120" s="103">
        <f t="shared" si="52"/>
        <v>0</v>
      </c>
      <c r="X1120" s="36" t="str">
        <f t="shared" si="53"/>
        <v>OK</v>
      </c>
    </row>
    <row r="1121" spans="1:24" ht="18" customHeight="1">
      <c r="A1121" s="6"/>
      <c r="B1121" s="102">
        <f>SUMIF(Atividade_Pessoal_Auxílio!$A:$A,'Programa de Metas 2021-2024'!$A1121,Atividade_Pessoal_Auxílio!$G:$G)+SUMIF(Projeto!$A:$A,'Programa de Metas 2021-2024'!$A1121,Projeto!$G:$G)</f>
        <v>0</v>
      </c>
      <c r="C1121" s="106"/>
      <c r="D1121" s="106"/>
      <c r="E1121" s="106"/>
      <c r="F1121" s="106"/>
      <c r="G1121" s="106"/>
      <c r="H1121" s="106"/>
      <c r="I1121" s="106"/>
      <c r="J1121" s="106"/>
      <c r="K1121" s="106"/>
      <c r="L1121" s="106"/>
      <c r="M1121" s="106"/>
      <c r="N1121" s="106"/>
      <c r="O1121" s="106"/>
      <c r="P1121" s="106"/>
      <c r="Q1121" s="106"/>
      <c r="R1121" s="107"/>
      <c r="S1121" s="107"/>
      <c r="T1121" s="106"/>
      <c r="U1121" s="106"/>
      <c r="V1121" s="108">
        <f t="shared" si="51"/>
        <v>0</v>
      </c>
      <c r="W1121" s="103">
        <f t="shared" si="52"/>
        <v>0</v>
      </c>
      <c r="X1121" s="36" t="str">
        <f t="shared" si="53"/>
        <v>OK</v>
      </c>
    </row>
    <row r="1122" spans="1:24" ht="18" customHeight="1">
      <c r="A1122" s="6"/>
      <c r="B1122" s="102">
        <f>SUMIF(Atividade_Pessoal_Auxílio!$A:$A,'Programa de Metas 2021-2024'!$A1122,Atividade_Pessoal_Auxílio!$G:$G)+SUMIF(Projeto!$A:$A,'Programa de Metas 2021-2024'!$A1122,Projeto!$G:$G)</f>
        <v>0</v>
      </c>
      <c r="C1122" s="106"/>
      <c r="D1122" s="106"/>
      <c r="E1122" s="106"/>
      <c r="F1122" s="106"/>
      <c r="G1122" s="106"/>
      <c r="H1122" s="106"/>
      <c r="I1122" s="106"/>
      <c r="J1122" s="106"/>
      <c r="K1122" s="106"/>
      <c r="L1122" s="106"/>
      <c r="M1122" s="106"/>
      <c r="N1122" s="106"/>
      <c r="O1122" s="106"/>
      <c r="P1122" s="106"/>
      <c r="Q1122" s="106"/>
      <c r="R1122" s="107"/>
      <c r="S1122" s="107"/>
      <c r="T1122" s="106"/>
      <c r="U1122" s="106"/>
      <c r="V1122" s="108">
        <f t="shared" si="51"/>
        <v>0</v>
      </c>
      <c r="W1122" s="103">
        <f t="shared" si="52"/>
        <v>0</v>
      </c>
      <c r="X1122" s="36" t="str">
        <f t="shared" si="53"/>
        <v>OK</v>
      </c>
    </row>
    <row r="1123" spans="1:24" ht="18" customHeight="1">
      <c r="A1123" s="6"/>
      <c r="B1123" s="102">
        <f>SUMIF(Atividade_Pessoal_Auxílio!$A:$A,'Programa de Metas 2021-2024'!$A1123,Atividade_Pessoal_Auxílio!$G:$G)+SUMIF(Projeto!$A:$A,'Programa de Metas 2021-2024'!$A1123,Projeto!$G:$G)</f>
        <v>0</v>
      </c>
      <c r="C1123" s="106"/>
      <c r="D1123" s="106"/>
      <c r="E1123" s="106"/>
      <c r="F1123" s="106"/>
      <c r="G1123" s="106"/>
      <c r="H1123" s="106"/>
      <c r="I1123" s="106"/>
      <c r="J1123" s="106"/>
      <c r="K1123" s="106"/>
      <c r="L1123" s="106"/>
      <c r="M1123" s="106"/>
      <c r="N1123" s="106"/>
      <c r="O1123" s="106"/>
      <c r="P1123" s="106"/>
      <c r="Q1123" s="106"/>
      <c r="R1123" s="107"/>
      <c r="S1123" s="107"/>
      <c r="T1123" s="106"/>
      <c r="U1123" s="106"/>
      <c r="V1123" s="108">
        <f t="shared" si="51"/>
        <v>0</v>
      </c>
      <c r="W1123" s="103">
        <f t="shared" si="52"/>
        <v>0</v>
      </c>
      <c r="X1123" s="36" t="str">
        <f t="shared" si="53"/>
        <v>OK</v>
      </c>
    </row>
    <row r="1124" spans="1:24" ht="18" customHeight="1">
      <c r="A1124" s="6"/>
      <c r="B1124" s="102">
        <f>SUMIF(Atividade_Pessoal_Auxílio!$A:$A,'Programa de Metas 2021-2024'!$A1124,Atividade_Pessoal_Auxílio!$G:$G)+SUMIF(Projeto!$A:$A,'Programa de Metas 2021-2024'!$A1124,Projeto!$G:$G)</f>
        <v>0</v>
      </c>
      <c r="C1124" s="106"/>
      <c r="D1124" s="106"/>
      <c r="E1124" s="106"/>
      <c r="F1124" s="106"/>
      <c r="G1124" s="106"/>
      <c r="H1124" s="106"/>
      <c r="I1124" s="106"/>
      <c r="J1124" s="106"/>
      <c r="K1124" s="106"/>
      <c r="L1124" s="106"/>
      <c r="M1124" s="106"/>
      <c r="N1124" s="106"/>
      <c r="O1124" s="106"/>
      <c r="P1124" s="106"/>
      <c r="Q1124" s="106"/>
      <c r="R1124" s="107"/>
      <c r="S1124" s="107"/>
      <c r="T1124" s="106"/>
      <c r="U1124" s="106"/>
      <c r="V1124" s="108">
        <f t="shared" si="51"/>
        <v>0</v>
      </c>
      <c r="W1124" s="103">
        <f t="shared" si="52"/>
        <v>0</v>
      </c>
      <c r="X1124" s="36" t="str">
        <f t="shared" si="53"/>
        <v>OK</v>
      </c>
    </row>
    <row r="1125" spans="1:24" ht="18" customHeight="1">
      <c r="A1125" s="6"/>
      <c r="B1125" s="102">
        <f>SUMIF(Atividade_Pessoal_Auxílio!$A:$A,'Programa de Metas 2021-2024'!$A1125,Atividade_Pessoal_Auxílio!$G:$G)+SUMIF(Projeto!$A:$A,'Programa de Metas 2021-2024'!$A1125,Projeto!$G:$G)</f>
        <v>0</v>
      </c>
      <c r="C1125" s="106"/>
      <c r="D1125" s="106"/>
      <c r="E1125" s="106"/>
      <c r="F1125" s="106"/>
      <c r="G1125" s="106"/>
      <c r="H1125" s="106"/>
      <c r="I1125" s="106"/>
      <c r="J1125" s="106"/>
      <c r="K1125" s="106"/>
      <c r="L1125" s="106"/>
      <c r="M1125" s="106"/>
      <c r="N1125" s="106"/>
      <c r="O1125" s="106"/>
      <c r="P1125" s="106"/>
      <c r="Q1125" s="106"/>
      <c r="R1125" s="107"/>
      <c r="S1125" s="107"/>
      <c r="T1125" s="106"/>
      <c r="U1125" s="106"/>
      <c r="V1125" s="108">
        <f t="shared" si="51"/>
        <v>0</v>
      </c>
      <c r="W1125" s="103">
        <f t="shared" si="52"/>
        <v>0</v>
      </c>
      <c r="X1125" s="36" t="str">
        <f t="shared" si="53"/>
        <v>OK</v>
      </c>
    </row>
    <row r="1126" spans="1:24" ht="18" customHeight="1">
      <c r="A1126" s="6"/>
      <c r="B1126" s="102">
        <f>SUMIF(Atividade_Pessoal_Auxílio!$A:$A,'Programa de Metas 2021-2024'!$A1126,Atividade_Pessoal_Auxílio!$G:$G)+SUMIF(Projeto!$A:$A,'Programa de Metas 2021-2024'!$A1126,Projeto!$G:$G)</f>
        <v>0</v>
      </c>
      <c r="C1126" s="106"/>
      <c r="D1126" s="106"/>
      <c r="E1126" s="106"/>
      <c r="F1126" s="106"/>
      <c r="G1126" s="106"/>
      <c r="H1126" s="106"/>
      <c r="I1126" s="106"/>
      <c r="J1126" s="106"/>
      <c r="K1126" s="106"/>
      <c r="L1126" s="106"/>
      <c r="M1126" s="106"/>
      <c r="N1126" s="106"/>
      <c r="O1126" s="106"/>
      <c r="P1126" s="106"/>
      <c r="Q1126" s="106"/>
      <c r="R1126" s="107"/>
      <c r="S1126" s="107"/>
      <c r="T1126" s="106"/>
      <c r="U1126" s="106"/>
      <c r="V1126" s="108">
        <f t="shared" si="51"/>
        <v>0</v>
      </c>
      <c r="W1126" s="103">
        <f t="shared" si="52"/>
        <v>0</v>
      </c>
      <c r="X1126" s="36" t="str">
        <f t="shared" si="53"/>
        <v>OK</v>
      </c>
    </row>
    <row r="1127" spans="1:24" ht="18" customHeight="1">
      <c r="A1127" s="6"/>
      <c r="B1127" s="102">
        <f>SUMIF(Atividade_Pessoal_Auxílio!$A:$A,'Programa de Metas 2021-2024'!$A1127,Atividade_Pessoal_Auxílio!$G:$G)+SUMIF(Projeto!$A:$A,'Programa de Metas 2021-2024'!$A1127,Projeto!$G:$G)</f>
        <v>0</v>
      </c>
      <c r="C1127" s="106"/>
      <c r="D1127" s="106"/>
      <c r="E1127" s="106"/>
      <c r="F1127" s="106"/>
      <c r="G1127" s="106"/>
      <c r="H1127" s="106"/>
      <c r="I1127" s="106"/>
      <c r="J1127" s="106"/>
      <c r="K1127" s="106"/>
      <c r="L1127" s="106"/>
      <c r="M1127" s="106"/>
      <c r="N1127" s="106"/>
      <c r="O1127" s="106"/>
      <c r="P1127" s="106"/>
      <c r="Q1127" s="106"/>
      <c r="R1127" s="107"/>
      <c r="S1127" s="107"/>
      <c r="T1127" s="106"/>
      <c r="U1127" s="106"/>
      <c r="V1127" s="108">
        <f t="shared" si="51"/>
        <v>0</v>
      </c>
      <c r="W1127" s="103">
        <f t="shared" si="52"/>
        <v>0</v>
      </c>
      <c r="X1127" s="36" t="str">
        <f t="shared" si="53"/>
        <v>OK</v>
      </c>
    </row>
    <row r="1128" spans="1:24" ht="18" customHeight="1">
      <c r="A1128" s="6"/>
      <c r="B1128" s="102">
        <f>SUMIF(Atividade_Pessoal_Auxílio!$A:$A,'Programa de Metas 2021-2024'!$A1128,Atividade_Pessoal_Auxílio!$G:$G)+SUMIF(Projeto!$A:$A,'Programa de Metas 2021-2024'!$A1128,Projeto!$G:$G)</f>
        <v>0</v>
      </c>
      <c r="C1128" s="106"/>
      <c r="D1128" s="106"/>
      <c r="E1128" s="106"/>
      <c r="F1128" s="106"/>
      <c r="G1128" s="106"/>
      <c r="H1128" s="106"/>
      <c r="I1128" s="106"/>
      <c r="J1128" s="106"/>
      <c r="K1128" s="106"/>
      <c r="L1128" s="106"/>
      <c r="M1128" s="106"/>
      <c r="N1128" s="106"/>
      <c r="O1128" s="106"/>
      <c r="P1128" s="106"/>
      <c r="Q1128" s="106"/>
      <c r="R1128" s="107"/>
      <c r="S1128" s="107"/>
      <c r="T1128" s="106"/>
      <c r="U1128" s="106"/>
      <c r="V1128" s="108">
        <f t="shared" si="51"/>
        <v>0</v>
      </c>
      <c r="W1128" s="103">
        <f t="shared" si="52"/>
        <v>0</v>
      </c>
      <c r="X1128" s="36" t="str">
        <f t="shared" si="53"/>
        <v>OK</v>
      </c>
    </row>
    <row r="1129" spans="1:24" ht="18" customHeight="1">
      <c r="A1129" s="6"/>
      <c r="B1129" s="102">
        <f>SUMIF(Atividade_Pessoal_Auxílio!$A:$A,'Programa de Metas 2021-2024'!$A1129,Atividade_Pessoal_Auxílio!$G:$G)+SUMIF(Projeto!$A:$A,'Programa de Metas 2021-2024'!$A1129,Projeto!$G:$G)</f>
        <v>0</v>
      </c>
      <c r="C1129" s="106"/>
      <c r="D1129" s="106"/>
      <c r="E1129" s="106"/>
      <c r="F1129" s="106"/>
      <c r="G1129" s="106"/>
      <c r="H1129" s="106"/>
      <c r="I1129" s="106"/>
      <c r="J1129" s="106"/>
      <c r="K1129" s="106"/>
      <c r="L1129" s="106"/>
      <c r="M1129" s="106"/>
      <c r="N1129" s="106"/>
      <c r="O1129" s="106"/>
      <c r="P1129" s="106"/>
      <c r="Q1129" s="106"/>
      <c r="R1129" s="107"/>
      <c r="S1129" s="107"/>
      <c r="T1129" s="106"/>
      <c r="U1129" s="106"/>
      <c r="V1129" s="108">
        <f t="shared" si="51"/>
        <v>0</v>
      </c>
      <c r="W1129" s="103">
        <f t="shared" si="52"/>
        <v>0</v>
      </c>
      <c r="X1129" s="36" t="str">
        <f t="shared" si="53"/>
        <v>OK</v>
      </c>
    </row>
    <row r="1130" spans="1:24" ht="18" customHeight="1">
      <c r="A1130" s="6"/>
      <c r="B1130" s="102">
        <f>SUMIF(Atividade_Pessoal_Auxílio!$A:$A,'Programa de Metas 2021-2024'!$A1130,Atividade_Pessoal_Auxílio!$G:$G)+SUMIF(Projeto!$A:$A,'Programa de Metas 2021-2024'!$A1130,Projeto!$G:$G)</f>
        <v>0</v>
      </c>
      <c r="C1130" s="106"/>
      <c r="D1130" s="106"/>
      <c r="E1130" s="106"/>
      <c r="F1130" s="106"/>
      <c r="G1130" s="106"/>
      <c r="H1130" s="106"/>
      <c r="I1130" s="106"/>
      <c r="J1130" s="106"/>
      <c r="K1130" s="106"/>
      <c r="L1130" s="106"/>
      <c r="M1130" s="106"/>
      <c r="N1130" s="106"/>
      <c r="O1130" s="106"/>
      <c r="P1130" s="106"/>
      <c r="Q1130" s="106"/>
      <c r="R1130" s="107"/>
      <c r="S1130" s="107"/>
      <c r="T1130" s="106"/>
      <c r="U1130" s="106"/>
      <c r="V1130" s="108">
        <f t="shared" si="51"/>
        <v>0</v>
      </c>
      <c r="W1130" s="103">
        <f t="shared" si="52"/>
        <v>0</v>
      </c>
      <c r="X1130" s="36" t="str">
        <f t="shared" si="53"/>
        <v>OK</v>
      </c>
    </row>
    <row r="1131" spans="1:24" ht="18" customHeight="1">
      <c r="A1131" s="6"/>
      <c r="B1131" s="102">
        <f>SUMIF(Atividade_Pessoal_Auxílio!$A:$A,'Programa de Metas 2021-2024'!$A1131,Atividade_Pessoal_Auxílio!$G:$G)+SUMIF(Projeto!$A:$A,'Programa de Metas 2021-2024'!$A1131,Projeto!$G:$G)</f>
        <v>0</v>
      </c>
      <c r="C1131" s="106"/>
      <c r="D1131" s="106"/>
      <c r="E1131" s="106"/>
      <c r="F1131" s="106"/>
      <c r="G1131" s="106"/>
      <c r="H1131" s="106"/>
      <c r="I1131" s="106"/>
      <c r="J1131" s="106"/>
      <c r="K1131" s="106"/>
      <c r="L1131" s="106"/>
      <c r="M1131" s="106"/>
      <c r="N1131" s="106"/>
      <c r="O1131" s="106"/>
      <c r="P1131" s="106"/>
      <c r="Q1131" s="106"/>
      <c r="R1131" s="107"/>
      <c r="S1131" s="107"/>
      <c r="T1131" s="106"/>
      <c r="U1131" s="106"/>
      <c r="V1131" s="108">
        <f t="shared" si="51"/>
        <v>0</v>
      </c>
      <c r="W1131" s="103">
        <f t="shared" si="52"/>
        <v>0</v>
      </c>
      <c r="X1131" s="36" t="str">
        <f t="shared" si="53"/>
        <v>OK</v>
      </c>
    </row>
    <row r="1132" spans="1:24" ht="18" customHeight="1">
      <c r="A1132" s="6"/>
      <c r="B1132" s="102">
        <f>SUMIF(Atividade_Pessoal_Auxílio!$A:$A,'Programa de Metas 2021-2024'!$A1132,Atividade_Pessoal_Auxílio!$G:$G)+SUMIF(Projeto!$A:$A,'Programa de Metas 2021-2024'!$A1132,Projeto!$G:$G)</f>
        <v>0</v>
      </c>
      <c r="C1132" s="106"/>
      <c r="D1132" s="106"/>
      <c r="E1132" s="106"/>
      <c r="F1132" s="106"/>
      <c r="G1132" s="106"/>
      <c r="H1132" s="106"/>
      <c r="I1132" s="106"/>
      <c r="J1132" s="106"/>
      <c r="K1132" s="106"/>
      <c r="L1132" s="106"/>
      <c r="M1132" s="106"/>
      <c r="N1132" s="106"/>
      <c r="O1132" s="106"/>
      <c r="P1132" s="106"/>
      <c r="Q1132" s="106"/>
      <c r="R1132" s="107"/>
      <c r="S1132" s="107"/>
      <c r="T1132" s="106"/>
      <c r="U1132" s="106"/>
      <c r="V1132" s="108">
        <f t="shared" si="51"/>
        <v>0</v>
      </c>
      <c r="W1132" s="103">
        <f t="shared" si="52"/>
        <v>0</v>
      </c>
      <c r="X1132" s="36" t="str">
        <f t="shared" si="53"/>
        <v>OK</v>
      </c>
    </row>
    <row r="1133" spans="1:24" ht="18" customHeight="1">
      <c r="A1133" s="6"/>
      <c r="B1133" s="102">
        <f>SUMIF(Atividade_Pessoal_Auxílio!$A:$A,'Programa de Metas 2021-2024'!$A1133,Atividade_Pessoal_Auxílio!$G:$G)+SUMIF(Projeto!$A:$A,'Programa de Metas 2021-2024'!$A1133,Projeto!$G:$G)</f>
        <v>0</v>
      </c>
      <c r="C1133" s="106"/>
      <c r="D1133" s="106"/>
      <c r="E1133" s="106"/>
      <c r="F1133" s="106"/>
      <c r="G1133" s="106"/>
      <c r="H1133" s="106"/>
      <c r="I1133" s="106"/>
      <c r="J1133" s="106"/>
      <c r="K1133" s="106"/>
      <c r="L1133" s="106"/>
      <c r="M1133" s="106"/>
      <c r="N1133" s="106"/>
      <c r="O1133" s="106"/>
      <c r="P1133" s="106"/>
      <c r="Q1133" s="106"/>
      <c r="R1133" s="107"/>
      <c r="S1133" s="107"/>
      <c r="T1133" s="106"/>
      <c r="U1133" s="106"/>
      <c r="V1133" s="108">
        <f t="shared" si="51"/>
        <v>0</v>
      </c>
      <c r="W1133" s="103">
        <f t="shared" si="52"/>
        <v>0</v>
      </c>
      <c r="X1133" s="36" t="str">
        <f t="shared" si="53"/>
        <v>OK</v>
      </c>
    </row>
    <row r="1134" spans="1:24" ht="18" customHeight="1">
      <c r="A1134" s="6"/>
      <c r="B1134" s="102">
        <f>SUMIF(Atividade_Pessoal_Auxílio!$A:$A,'Programa de Metas 2021-2024'!$A1134,Atividade_Pessoal_Auxílio!$G:$G)+SUMIF(Projeto!$A:$A,'Programa de Metas 2021-2024'!$A1134,Projeto!$G:$G)</f>
        <v>0</v>
      </c>
      <c r="C1134" s="106"/>
      <c r="D1134" s="106"/>
      <c r="E1134" s="106"/>
      <c r="F1134" s="106"/>
      <c r="G1134" s="106"/>
      <c r="H1134" s="106"/>
      <c r="I1134" s="106"/>
      <c r="J1134" s="106"/>
      <c r="K1134" s="106"/>
      <c r="L1134" s="106"/>
      <c r="M1134" s="106"/>
      <c r="N1134" s="106"/>
      <c r="O1134" s="106"/>
      <c r="P1134" s="106"/>
      <c r="Q1134" s="106"/>
      <c r="R1134" s="107"/>
      <c r="S1134" s="107"/>
      <c r="T1134" s="106"/>
      <c r="U1134" s="106"/>
      <c r="V1134" s="108">
        <f t="shared" si="51"/>
        <v>0</v>
      </c>
      <c r="W1134" s="103">
        <f t="shared" si="52"/>
        <v>0</v>
      </c>
      <c r="X1134" s="36" t="str">
        <f t="shared" si="53"/>
        <v>OK</v>
      </c>
    </row>
    <row r="1135" spans="1:24" ht="18" customHeight="1">
      <c r="A1135" s="6"/>
      <c r="B1135" s="102">
        <f>SUMIF(Atividade_Pessoal_Auxílio!$A:$A,'Programa de Metas 2021-2024'!$A1135,Atividade_Pessoal_Auxílio!$G:$G)+SUMIF(Projeto!$A:$A,'Programa de Metas 2021-2024'!$A1135,Projeto!$G:$G)</f>
        <v>0</v>
      </c>
      <c r="C1135" s="106"/>
      <c r="D1135" s="106"/>
      <c r="E1135" s="106"/>
      <c r="F1135" s="106"/>
      <c r="G1135" s="106"/>
      <c r="H1135" s="106"/>
      <c r="I1135" s="106"/>
      <c r="J1135" s="106"/>
      <c r="K1135" s="106"/>
      <c r="L1135" s="106"/>
      <c r="M1135" s="106"/>
      <c r="N1135" s="106"/>
      <c r="O1135" s="106"/>
      <c r="P1135" s="106"/>
      <c r="Q1135" s="106"/>
      <c r="R1135" s="107"/>
      <c r="S1135" s="107"/>
      <c r="T1135" s="106"/>
      <c r="U1135" s="106"/>
      <c r="V1135" s="108">
        <f t="shared" si="51"/>
        <v>0</v>
      </c>
      <c r="W1135" s="103">
        <f t="shared" si="52"/>
        <v>0</v>
      </c>
      <c r="X1135" s="36" t="str">
        <f t="shared" si="53"/>
        <v>OK</v>
      </c>
    </row>
    <row r="1136" spans="1:24" ht="18" customHeight="1">
      <c r="A1136" s="6"/>
      <c r="B1136" s="102">
        <f>SUMIF(Atividade_Pessoal_Auxílio!$A:$A,'Programa de Metas 2021-2024'!$A1136,Atividade_Pessoal_Auxílio!$G:$G)+SUMIF(Projeto!$A:$A,'Programa de Metas 2021-2024'!$A1136,Projeto!$G:$G)</f>
        <v>0</v>
      </c>
      <c r="C1136" s="106"/>
      <c r="D1136" s="106"/>
      <c r="E1136" s="106"/>
      <c r="F1136" s="106"/>
      <c r="G1136" s="106"/>
      <c r="H1136" s="106"/>
      <c r="I1136" s="106"/>
      <c r="J1136" s="106"/>
      <c r="K1136" s="106"/>
      <c r="L1136" s="106"/>
      <c r="M1136" s="106"/>
      <c r="N1136" s="106"/>
      <c r="O1136" s="106"/>
      <c r="P1136" s="106"/>
      <c r="Q1136" s="106"/>
      <c r="R1136" s="107"/>
      <c r="S1136" s="107"/>
      <c r="T1136" s="106"/>
      <c r="U1136" s="106"/>
      <c r="V1136" s="108">
        <f t="shared" si="51"/>
        <v>0</v>
      </c>
      <c r="W1136" s="103">
        <f t="shared" si="52"/>
        <v>0</v>
      </c>
      <c r="X1136" s="36" t="str">
        <f t="shared" si="53"/>
        <v>OK</v>
      </c>
    </row>
    <row r="1137" spans="1:24" ht="18" customHeight="1">
      <c r="A1137" s="6"/>
      <c r="B1137" s="102">
        <f>SUMIF(Atividade_Pessoal_Auxílio!$A:$A,'Programa de Metas 2021-2024'!$A1137,Atividade_Pessoal_Auxílio!$G:$G)+SUMIF(Projeto!$A:$A,'Programa de Metas 2021-2024'!$A1137,Projeto!$G:$G)</f>
        <v>0</v>
      </c>
      <c r="C1137" s="106"/>
      <c r="D1137" s="106"/>
      <c r="E1137" s="106"/>
      <c r="F1137" s="106"/>
      <c r="G1137" s="106"/>
      <c r="H1137" s="106"/>
      <c r="I1137" s="106"/>
      <c r="J1137" s="106"/>
      <c r="K1137" s="106"/>
      <c r="L1137" s="106"/>
      <c r="M1137" s="106"/>
      <c r="N1137" s="106"/>
      <c r="O1137" s="106"/>
      <c r="P1137" s="106"/>
      <c r="Q1137" s="106"/>
      <c r="R1137" s="107"/>
      <c r="S1137" s="107"/>
      <c r="T1137" s="106"/>
      <c r="U1137" s="106"/>
      <c r="V1137" s="108">
        <f t="shared" si="51"/>
        <v>0</v>
      </c>
      <c r="W1137" s="103">
        <f t="shared" si="52"/>
        <v>0</v>
      </c>
      <c r="X1137" s="36" t="str">
        <f t="shared" si="53"/>
        <v>OK</v>
      </c>
    </row>
    <row r="1138" spans="1:24" ht="18" customHeight="1">
      <c r="A1138" s="6"/>
      <c r="B1138" s="102">
        <f>SUMIF(Atividade_Pessoal_Auxílio!$A:$A,'Programa de Metas 2021-2024'!$A1138,Atividade_Pessoal_Auxílio!$G:$G)+SUMIF(Projeto!$A:$A,'Programa de Metas 2021-2024'!$A1138,Projeto!$G:$G)</f>
        <v>0</v>
      </c>
      <c r="C1138" s="106"/>
      <c r="D1138" s="106"/>
      <c r="E1138" s="106"/>
      <c r="F1138" s="106"/>
      <c r="G1138" s="106"/>
      <c r="H1138" s="106"/>
      <c r="I1138" s="106"/>
      <c r="J1138" s="106"/>
      <c r="K1138" s="106"/>
      <c r="L1138" s="106"/>
      <c r="M1138" s="106"/>
      <c r="N1138" s="106"/>
      <c r="O1138" s="106"/>
      <c r="P1138" s="106"/>
      <c r="Q1138" s="106"/>
      <c r="R1138" s="107"/>
      <c r="S1138" s="107"/>
      <c r="T1138" s="106"/>
      <c r="U1138" s="106"/>
      <c r="V1138" s="108">
        <f t="shared" si="51"/>
        <v>0</v>
      </c>
      <c r="W1138" s="103">
        <f t="shared" si="52"/>
        <v>0</v>
      </c>
      <c r="X1138" s="36" t="str">
        <f t="shared" si="53"/>
        <v>OK</v>
      </c>
    </row>
    <row r="1139" spans="1:24" ht="18" customHeight="1">
      <c r="A1139" s="6"/>
      <c r="B1139" s="102">
        <f>SUMIF(Atividade_Pessoal_Auxílio!$A:$A,'Programa de Metas 2021-2024'!$A1139,Atividade_Pessoal_Auxílio!$G:$G)+SUMIF(Projeto!$A:$A,'Programa de Metas 2021-2024'!$A1139,Projeto!$G:$G)</f>
        <v>0</v>
      </c>
      <c r="C1139" s="106"/>
      <c r="D1139" s="106"/>
      <c r="E1139" s="106"/>
      <c r="F1139" s="106"/>
      <c r="G1139" s="106"/>
      <c r="H1139" s="106"/>
      <c r="I1139" s="106"/>
      <c r="J1139" s="106"/>
      <c r="K1139" s="106"/>
      <c r="L1139" s="106"/>
      <c r="M1139" s="106"/>
      <c r="N1139" s="106"/>
      <c r="O1139" s="106"/>
      <c r="P1139" s="106"/>
      <c r="Q1139" s="106"/>
      <c r="R1139" s="107"/>
      <c r="S1139" s="107"/>
      <c r="T1139" s="106"/>
      <c r="U1139" s="106"/>
      <c r="V1139" s="108">
        <f t="shared" si="51"/>
        <v>0</v>
      </c>
      <c r="W1139" s="103">
        <f t="shared" si="52"/>
        <v>0</v>
      </c>
      <c r="X1139" s="36" t="str">
        <f t="shared" si="53"/>
        <v>OK</v>
      </c>
    </row>
    <row r="1140" spans="1:24" ht="18" customHeight="1">
      <c r="A1140" s="6"/>
      <c r="B1140" s="102">
        <f>SUMIF(Atividade_Pessoal_Auxílio!$A:$A,'Programa de Metas 2021-2024'!$A1140,Atividade_Pessoal_Auxílio!$G:$G)+SUMIF(Projeto!$A:$A,'Programa de Metas 2021-2024'!$A1140,Projeto!$G:$G)</f>
        <v>0</v>
      </c>
      <c r="C1140" s="106"/>
      <c r="D1140" s="106"/>
      <c r="E1140" s="106"/>
      <c r="F1140" s="106"/>
      <c r="G1140" s="106"/>
      <c r="H1140" s="106"/>
      <c r="I1140" s="106"/>
      <c r="J1140" s="106"/>
      <c r="K1140" s="106"/>
      <c r="L1140" s="106"/>
      <c r="M1140" s="106"/>
      <c r="N1140" s="106"/>
      <c r="O1140" s="106"/>
      <c r="P1140" s="106"/>
      <c r="Q1140" s="106"/>
      <c r="R1140" s="107"/>
      <c r="S1140" s="107"/>
      <c r="T1140" s="106"/>
      <c r="U1140" s="106"/>
      <c r="V1140" s="108">
        <f t="shared" si="51"/>
        <v>0</v>
      </c>
      <c r="W1140" s="103">
        <f t="shared" si="52"/>
        <v>0</v>
      </c>
      <c r="X1140" s="36" t="str">
        <f t="shared" si="53"/>
        <v>OK</v>
      </c>
    </row>
    <row r="1141" spans="1:24" ht="18" customHeight="1">
      <c r="A1141" s="6"/>
      <c r="B1141" s="102">
        <f>SUMIF(Atividade_Pessoal_Auxílio!$A:$A,'Programa de Metas 2021-2024'!$A1141,Atividade_Pessoal_Auxílio!$G:$G)+SUMIF(Projeto!$A:$A,'Programa de Metas 2021-2024'!$A1141,Projeto!$G:$G)</f>
        <v>0</v>
      </c>
      <c r="C1141" s="106"/>
      <c r="D1141" s="106"/>
      <c r="E1141" s="106"/>
      <c r="F1141" s="106"/>
      <c r="G1141" s="106"/>
      <c r="H1141" s="106"/>
      <c r="I1141" s="106"/>
      <c r="J1141" s="106"/>
      <c r="K1141" s="106"/>
      <c r="L1141" s="106"/>
      <c r="M1141" s="106"/>
      <c r="N1141" s="106"/>
      <c r="O1141" s="106"/>
      <c r="P1141" s="106"/>
      <c r="Q1141" s="106"/>
      <c r="R1141" s="107"/>
      <c r="S1141" s="107"/>
      <c r="T1141" s="106"/>
      <c r="U1141" s="106"/>
      <c r="V1141" s="108">
        <f t="shared" si="51"/>
        <v>0</v>
      </c>
      <c r="W1141" s="103">
        <f t="shared" si="52"/>
        <v>0</v>
      </c>
      <c r="X1141" s="36" t="str">
        <f t="shared" si="53"/>
        <v>OK</v>
      </c>
    </row>
    <row r="1142" spans="1:24" ht="18" customHeight="1">
      <c r="A1142" s="6"/>
      <c r="B1142" s="102">
        <f>SUMIF(Atividade_Pessoal_Auxílio!$A:$A,'Programa de Metas 2021-2024'!$A1142,Atividade_Pessoal_Auxílio!$G:$G)+SUMIF(Projeto!$A:$A,'Programa de Metas 2021-2024'!$A1142,Projeto!$G:$G)</f>
        <v>0</v>
      </c>
      <c r="C1142" s="106"/>
      <c r="D1142" s="106"/>
      <c r="E1142" s="106"/>
      <c r="F1142" s="106"/>
      <c r="G1142" s="106"/>
      <c r="H1142" s="106"/>
      <c r="I1142" s="106"/>
      <c r="J1142" s="106"/>
      <c r="K1142" s="106"/>
      <c r="L1142" s="106"/>
      <c r="M1142" s="106"/>
      <c r="N1142" s="106"/>
      <c r="O1142" s="106"/>
      <c r="P1142" s="106"/>
      <c r="Q1142" s="106"/>
      <c r="R1142" s="107"/>
      <c r="S1142" s="107"/>
      <c r="T1142" s="106"/>
      <c r="U1142" s="106"/>
      <c r="V1142" s="108">
        <f t="shared" si="51"/>
        <v>0</v>
      </c>
      <c r="W1142" s="103">
        <f t="shared" si="52"/>
        <v>0</v>
      </c>
      <c r="X1142" s="36" t="str">
        <f t="shared" si="53"/>
        <v>OK</v>
      </c>
    </row>
    <row r="1143" spans="1:24" ht="18" customHeight="1">
      <c r="A1143" s="6"/>
      <c r="B1143" s="102">
        <f>SUMIF(Atividade_Pessoal_Auxílio!$A:$A,'Programa de Metas 2021-2024'!$A1143,Atividade_Pessoal_Auxílio!$G:$G)+SUMIF(Projeto!$A:$A,'Programa de Metas 2021-2024'!$A1143,Projeto!$G:$G)</f>
        <v>0</v>
      </c>
      <c r="C1143" s="106"/>
      <c r="D1143" s="106"/>
      <c r="E1143" s="106"/>
      <c r="F1143" s="106"/>
      <c r="G1143" s="106"/>
      <c r="H1143" s="106"/>
      <c r="I1143" s="106"/>
      <c r="J1143" s="106"/>
      <c r="K1143" s="106"/>
      <c r="L1143" s="106"/>
      <c r="M1143" s="106"/>
      <c r="N1143" s="106"/>
      <c r="O1143" s="106"/>
      <c r="P1143" s="106"/>
      <c r="Q1143" s="106"/>
      <c r="R1143" s="107"/>
      <c r="S1143" s="107"/>
      <c r="T1143" s="106"/>
      <c r="U1143" s="106"/>
      <c r="V1143" s="108">
        <f t="shared" si="51"/>
        <v>0</v>
      </c>
      <c r="W1143" s="103">
        <f t="shared" si="52"/>
        <v>0</v>
      </c>
      <c r="X1143" s="36" t="str">
        <f t="shared" si="53"/>
        <v>OK</v>
      </c>
    </row>
    <row r="1144" spans="1:24" ht="18" customHeight="1">
      <c r="A1144" s="6"/>
      <c r="B1144" s="102">
        <f>SUMIF(Atividade_Pessoal_Auxílio!$A:$A,'Programa de Metas 2021-2024'!$A1144,Atividade_Pessoal_Auxílio!$G:$G)+SUMIF(Projeto!$A:$A,'Programa de Metas 2021-2024'!$A1144,Projeto!$G:$G)</f>
        <v>0</v>
      </c>
      <c r="C1144" s="106"/>
      <c r="D1144" s="106"/>
      <c r="E1144" s="106"/>
      <c r="F1144" s="106"/>
      <c r="G1144" s="106"/>
      <c r="H1144" s="106"/>
      <c r="I1144" s="106"/>
      <c r="J1144" s="106"/>
      <c r="K1144" s="106"/>
      <c r="L1144" s="106"/>
      <c r="M1144" s="106"/>
      <c r="N1144" s="106"/>
      <c r="O1144" s="106"/>
      <c r="P1144" s="106"/>
      <c r="Q1144" s="106"/>
      <c r="R1144" s="107"/>
      <c r="S1144" s="107"/>
      <c r="T1144" s="106"/>
      <c r="U1144" s="106"/>
      <c r="V1144" s="108">
        <f t="shared" si="51"/>
        <v>0</v>
      </c>
      <c r="W1144" s="103">
        <f t="shared" si="52"/>
        <v>0</v>
      </c>
      <c r="X1144" s="36" t="str">
        <f t="shared" si="53"/>
        <v>OK</v>
      </c>
    </row>
    <row r="1145" spans="1:24" ht="18" customHeight="1">
      <c r="A1145" s="6"/>
      <c r="B1145" s="102">
        <f>SUMIF(Atividade_Pessoal_Auxílio!$A:$A,'Programa de Metas 2021-2024'!$A1145,Atividade_Pessoal_Auxílio!$G:$G)+SUMIF(Projeto!$A:$A,'Programa de Metas 2021-2024'!$A1145,Projeto!$G:$G)</f>
        <v>0</v>
      </c>
      <c r="C1145" s="106"/>
      <c r="D1145" s="106"/>
      <c r="E1145" s="106"/>
      <c r="F1145" s="106"/>
      <c r="G1145" s="106"/>
      <c r="H1145" s="106"/>
      <c r="I1145" s="106"/>
      <c r="J1145" s="106"/>
      <c r="K1145" s="106"/>
      <c r="L1145" s="106"/>
      <c r="M1145" s="106"/>
      <c r="N1145" s="106"/>
      <c r="O1145" s="106"/>
      <c r="P1145" s="106"/>
      <c r="Q1145" s="106"/>
      <c r="R1145" s="107"/>
      <c r="S1145" s="107"/>
      <c r="T1145" s="106"/>
      <c r="U1145" s="106"/>
      <c r="V1145" s="108">
        <f t="shared" si="51"/>
        <v>0</v>
      </c>
      <c r="W1145" s="103">
        <f t="shared" si="52"/>
        <v>0</v>
      </c>
      <c r="X1145" s="36" t="str">
        <f t="shared" si="53"/>
        <v>OK</v>
      </c>
    </row>
    <row r="1146" spans="1:24" ht="18" customHeight="1">
      <c r="A1146" s="6"/>
      <c r="B1146" s="102">
        <f>SUMIF(Atividade_Pessoal_Auxílio!$A:$A,'Programa de Metas 2021-2024'!$A1146,Atividade_Pessoal_Auxílio!$G:$G)+SUMIF(Projeto!$A:$A,'Programa de Metas 2021-2024'!$A1146,Projeto!$G:$G)</f>
        <v>0</v>
      </c>
      <c r="C1146" s="106"/>
      <c r="D1146" s="106"/>
      <c r="E1146" s="106"/>
      <c r="F1146" s="106"/>
      <c r="G1146" s="106"/>
      <c r="H1146" s="106"/>
      <c r="I1146" s="106"/>
      <c r="J1146" s="106"/>
      <c r="K1146" s="106"/>
      <c r="L1146" s="106"/>
      <c r="M1146" s="106"/>
      <c r="N1146" s="106"/>
      <c r="O1146" s="106"/>
      <c r="P1146" s="106"/>
      <c r="Q1146" s="106"/>
      <c r="R1146" s="107"/>
      <c r="S1146" s="107"/>
      <c r="T1146" s="106"/>
      <c r="U1146" s="106"/>
      <c r="V1146" s="108">
        <f t="shared" si="51"/>
        <v>0</v>
      </c>
      <c r="W1146" s="103">
        <f t="shared" si="52"/>
        <v>0</v>
      </c>
      <c r="X1146" s="36" t="str">
        <f t="shared" si="53"/>
        <v>OK</v>
      </c>
    </row>
    <row r="1147" spans="1:24" ht="18" customHeight="1">
      <c r="A1147" s="6"/>
      <c r="B1147" s="102">
        <f>SUMIF(Atividade_Pessoal_Auxílio!$A:$A,'Programa de Metas 2021-2024'!$A1147,Atividade_Pessoal_Auxílio!$G:$G)+SUMIF(Projeto!$A:$A,'Programa de Metas 2021-2024'!$A1147,Projeto!$G:$G)</f>
        <v>0</v>
      </c>
      <c r="C1147" s="106"/>
      <c r="D1147" s="106"/>
      <c r="E1147" s="106"/>
      <c r="F1147" s="106"/>
      <c r="G1147" s="106"/>
      <c r="H1147" s="106"/>
      <c r="I1147" s="106"/>
      <c r="J1147" s="106"/>
      <c r="K1147" s="106"/>
      <c r="L1147" s="106"/>
      <c r="M1147" s="106"/>
      <c r="N1147" s="106"/>
      <c r="O1147" s="106"/>
      <c r="P1147" s="106"/>
      <c r="Q1147" s="106"/>
      <c r="R1147" s="107"/>
      <c r="S1147" s="107"/>
      <c r="T1147" s="106"/>
      <c r="U1147" s="106"/>
      <c r="V1147" s="108">
        <f t="shared" si="51"/>
        <v>0</v>
      </c>
      <c r="W1147" s="103">
        <f t="shared" si="52"/>
        <v>0</v>
      </c>
      <c r="X1147" s="36" t="str">
        <f t="shared" si="53"/>
        <v>OK</v>
      </c>
    </row>
    <row r="1148" spans="1:24" ht="18" customHeight="1">
      <c r="A1148" s="6"/>
      <c r="B1148" s="102">
        <f>SUMIF(Atividade_Pessoal_Auxílio!$A:$A,'Programa de Metas 2021-2024'!$A1148,Atividade_Pessoal_Auxílio!$G:$G)+SUMIF(Projeto!$A:$A,'Programa de Metas 2021-2024'!$A1148,Projeto!$G:$G)</f>
        <v>0</v>
      </c>
      <c r="C1148" s="106"/>
      <c r="D1148" s="106"/>
      <c r="E1148" s="106"/>
      <c r="F1148" s="106"/>
      <c r="G1148" s="106"/>
      <c r="H1148" s="106"/>
      <c r="I1148" s="106"/>
      <c r="J1148" s="106"/>
      <c r="K1148" s="106"/>
      <c r="L1148" s="106"/>
      <c r="M1148" s="106"/>
      <c r="N1148" s="106"/>
      <c r="O1148" s="106"/>
      <c r="P1148" s="106"/>
      <c r="Q1148" s="106"/>
      <c r="R1148" s="107"/>
      <c r="S1148" s="107"/>
      <c r="T1148" s="106"/>
      <c r="U1148" s="106"/>
      <c r="V1148" s="108">
        <f t="shared" si="51"/>
        <v>0</v>
      </c>
      <c r="W1148" s="103">
        <f t="shared" si="52"/>
        <v>0</v>
      </c>
      <c r="X1148" s="36" t="str">
        <f t="shared" si="53"/>
        <v>OK</v>
      </c>
    </row>
    <row r="1149" spans="1:24" ht="18" customHeight="1">
      <c r="A1149" s="6"/>
      <c r="B1149" s="102">
        <f>SUMIF(Atividade_Pessoal_Auxílio!$A:$A,'Programa de Metas 2021-2024'!$A1149,Atividade_Pessoal_Auxílio!$G:$G)+SUMIF(Projeto!$A:$A,'Programa de Metas 2021-2024'!$A1149,Projeto!$G:$G)</f>
        <v>0</v>
      </c>
      <c r="C1149" s="106"/>
      <c r="D1149" s="106"/>
      <c r="E1149" s="106"/>
      <c r="F1149" s="106"/>
      <c r="G1149" s="106"/>
      <c r="H1149" s="106"/>
      <c r="I1149" s="106"/>
      <c r="J1149" s="106"/>
      <c r="K1149" s="106"/>
      <c r="L1149" s="106"/>
      <c r="M1149" s="106"/>
      <c r="N1149" s="106"/>
      <c r="O1149" s="106"/>
      <c r="P1149" s="106"/>
      <c r="Q1149" s="106"/>
      <c r="R1149" s="107"/>
      <c r="S1149" s="107"/>
      <c r="T1149" s="106"/>
      <c r="U1149" s="106"/>
      <c r="V1149" s="108">
        <f t="shared" si="51"/>
        <v>0</v>
      </c>
      <c r="W1149" s="103">
        <f t="shared" si="52"/>
        <v>0</v>
      </c>
      <c r="X1149" s="36" t="str">
        <f t="shared" si="53"/>
        <v>OK</v>
      </c>
    </row>
    <row r="1150" spans="1:24" ht="18" customHeight="1">
      <c r="A1150" s="6"/>
      <c r="B1150" s="102">
        <f>SUMIF(Atividade_Pessoal_Auxílio!$A:$A,'Programa de Metas 2021-2024'!$A1150,Atividade_Pessoal_Auxílio!$G:$G)+SUMIF(Projeto!$A:$A,'Programa de Metas 2021-2024'!$A1150,Projeto!$G:$G)</f>
        <v>0</v>
      </c>
      <c r="C1150" s="106"/>
      <c r="D1150" s="106"/>
      <c r="E1150" s="106"/>
      <c r="F1150" s="106"/>
      <c r="G1150" s="106"/>
      <c r="H1150" s="106"/>
      <c r="I1150" s="106"/>
      <c r="J1150" s="106"/>
      <c r="K1150" s="106"/>
      <c r="L1150" s="106"/>
      <c r="M1150" s="106"/>
      <c r="N1150" s="106"/>
      <c r="O1150" s="106"/>
      <c r="P1150" s="106"/>
      <c r="Q1150" s="106"/>
      <c r="R1150" s="107"/>
      <c r="S1150" s="107"/>
      <c r="T1150" s="106"/>
      <c r="U1150" s="106"/>
      <c r="V1150" s="108">
        <f t="shared" si="51"/>
        <v>0</v>
      </c>
      <c r="W1150" s="103">
        <f t="shared" si="52"/>
        <v>0</v>
      </c>
      <c r="X1150" s="36" t="str">
        <f t="shared" si="53"/>
        <v>OK</v>
      </c>
    </row>
    <row r="1151" spans="1:24" ht="18" customHeight="1">
      <c r="A1151" s="6"/>
      <c r="B1151" s="102">
        <f>SUMIF(Atividade_Pessoal_Auxílio!$A:$A,'Programa de Metas 2021-2024'!$A1151,Atividade_Pessoal_Auxílio!$G:$G)+SUMIF(Projeto!$A:$A,'Programa de Metas 2021-2024'!$A1151,Projeto!$G:$G)</f>
        <v>0</v>
      </c>
      <c r="C1151" s="106"/>
      <c r="D1151" s="106"/>
      <c r="E1151" s="106"/>
      <c r="F1151" s="106"/>
      <c r="G1151" s="106"/>
      <c r="H1151" s="106"/>
      <c r="I1151" s="106"/>
      <c r="J1151" s="106"/>
      <c r="K1151" s="106"/>
      <c r="L1151" s="106"/>
      <c r="M1151" s="106"/>
      <c r="N1151" s="106"/>
      <c r="O1151" s="106"/>
      <c r="P1151" s="106"/>
      <c r="Q1151" s="106"/>
      <c r="R1151" s="107"/>
      <c r="S1151" s="107"/>
      <c r="T1151" s="106"/>
      <c r="U1151" s="106"/>
      <c r="V1151" s="108">
        <f t="shared" si="51"/>
        <v>0</v>
      </c>
      <c r="W1151" s="103">
        <f t="shared" si="52"/>
        <v>0</v>
      </c>
      <c r="X1151" s="36" t="str">
        <f t="shared" si="53"/>
        <v>OK</v>
      </c>
    </row>
    <row r="1152" spans="1:24" ht="18" customHeight="1">
      <c r="A1152" s="6"/>
      <c r="B1152" s="102">
        <f>SUMIF(Atividade_Pessoal_Auxílio!$A:$A,'Programa de Metas 2021-2024'!$A1152,Atividade_Pessoal_Auxílio!$G:$G)+SUMIF(Projeto!$A:$A,'Programa de Metas 2021-2024'!$A1152,Projeto!$G:$G)</f>
        <v>0</v>
      </c>
      <c r="C1152" s="106"/>
      <c r="D1152" s="106"/>
      <c r="E1152" s="106"/>
      <c r="F1152" s="106"/>
      <c r="G1152" s="106"/>
      <c r="H1152" s="106"/>
      <c r="I1152" s="106"/>
      <c r="J1152" s="106"/>
      <c r="K1152" s="106"/>
      <c r="L1152" s="106"/>
      <c r="M1152" s="106"/>
      <c r="N1152" s="106"/>
      <c r="O1152" s="106"/>
      <c r="P1152" s="106"/>
      <c r="Q1152" s="106"/>
      <c r="R1152" s="107"/>
      <c r="S1152" s="107"/>
      <c r="T1152" s="106"/>
      <c r="U1152" s="106"/>
      <c r="V1152" s="108">
        <f t="shared" si="51"/>
        <v>0</v>
      </c>
      <c r="W1152" s="103">
        <f t="shared" si="52"/>
        <v>0</v>
      </c>
      <c r="X1152" s="36" t="str">
        <f t="shared" si="53"/>
        <v>OK</v>
      </c>
    </row>
    <row r="1153" spans="1:24" ht="18" customHeight="1">
      <c r="A1153" s="6"/>
      <c r="B1153" s="102">
        <f>SUMIF(Atividade_Pessoal_Auxílio!$A:$A,'Programa de Metas 2021-2024'!$A1153,Atividade_Pessoal_Auxílio!$G:$G)+SUMIF(Projeto!$A:$A,'Programa de Metas 2021-2024'!$A1153,Projeto!$G:$G)</f>
        <v>0</v>
      </c>
      <c r="C1153" s="106"/>
      <c r="D1153" s="106"/>
      <c r="E1153" s="106"/>
      <c r="F1153" s="106"/>
      <c r="G1153" s="106"/>
      <c r="H1153" s="106"/>
      <c r="I1153" s="106"/>
      <c r="J1153" s="106"/>
      <c r="K1153" s="106"/>
      <c r="L1153" s="106"/>
      <c r="M1153" s="106"/>
      <c r="N1153" s="106"/>
      <c r="O1153" s="106"/>
      <c r="P1153" s="106"/>
      <c r="Q1153" s="106"/>
      <c r="R1153" s="107"/>
      <c r="S1153" s="107"/>
      <c r="T1153" s="106"/>
      <c r="U1153" s="106"/>
      <c r="V1153" s="108">
        <f t="shared" si="51"/>
        <v>0</v>
      </c>
      <c r="W1153" s="103">
        <f t="shared" si="52"/>
        <v>0</v>
      </c>
      <c r="X1153" s="36" t="str">
        <f t="shared" si="53"/>
        <v>OK</v>
      </c>
    </row>
    <row r="1154" spans="1:24" ht="18" customHeight="1">
      <c r="A1154" s="6"/>
      <c r="B1154" s="102">
        <f>SUMIF(Atividade_Pessoal_Auxílio!$A:$A,'Programa de Metas 2021-2024'!$A1154,Atividade_Pessoal_Auxílio!$G:$G)+SUMIF(Projeto!$A:$A,'Programa de Metas 2021-2024'!$A1154,Projeto!$G:$G)</f>
        <v>0</v>
      </c>
      <c r="C1154" s="106"/>
      <c r="D1154" s="106"/>
      <c r="E1154" s="106"/>
      <c r="F1154" s="106"/>
      <c r="G1154" s="106"/>
      <c r="H1154" s="106"/>
      <c r="I1154" s="106"/>
      <c r="J1154" s="106"/>
      <c r="K1154" s="106"/>
      <c r="L1154" s="106"/>
      <c r="M1154" s="106"/>
      <c r="N1154" s="106"/>
      <c r="O1154" s="106"/>
      <c r="P1154" s="106"/>
      <c r="Q1154" s="106"/>
      <c r="R1154" s="107"/>
      <c r="S1154" s="107"/>
      <c r="T1154" s="106"/>
      <c r="U1154" s="106"/>
      <c r="V1154" s="108">
        <f t="shared" si="51"/>
        <v>0</v>
      </c>
      <c r="W1154" s="103">
        <f t="shared" si="52"/>
        <v>0</v>
      </c>
      <c r="X1154" s="36" t="str">
        <f t="shared" si="53"/>
        <v>OK</v>
      </c>
    </row>
    <row r="1155" spans="1:24" ht="18" customHeight="1">
      <c r="A1155" s="6"/>
      <c r="B1155" s="102">
        <f>SUMIF(Atividade_Pessoal_Auxílio!$A:$A,'Programa de Metas 2021-2024'!$A1155,Atividade_Pessoal_Auxílio!$G:$G)+SUMIF(Projeto!$A:$A,'Programa de Metas 2021-2024'!$A1155,Projeto!$G:$G)</f>
        <v>0</v>
      </c>
      <c r="C1155" s="106"/>
      <c r="D1155" s="106"/>
      <c r="E1155" s="106"/>
      <c r="F1155" s="106"/>
      <c r="G1155" s="106"/>
      <c r="H1155" s="106"/>
      <c r="I1155" s="106"/>
      <c r="J1155" s="106"/>
      <c r="K1155" s="106"/>
      <c r="L1155" s="106"/>
      <c r="M1155" s="106"/>
      <c r="N1155" s="106"/>
      <c r="O1155" s="106"/>
      <c r="P1155" s="106"/>
      <c r="Q1155" s="106"/>
      <c r="R1155" s="107"/>
      <c r="S1155" s="107"/>
      <c r="T1155" s="106"/>
      <c r="U1155" s="106"/>
      <c r="V1155" s="108">
        <f t="shared" si="51"/>
        <v>0</v>
      </c>
      <c r="W1155" s="103">
        <f t="shared" si="52"/>
        <v>0</v>
      </c>
      <c r="X1155" s="36" t="str">
        <f t="shared" si="53"/>
        <v>OK</v>
      </c>
    </row>
    <row r="1156" spans="1:24" ht="18" customHeight="1">
      <c r="A1156" s="6"/>
      <c r="B1156" s="102">
        <f>SUMIF(Atividade_Pessoal_Auxílio!$A:$A,'Programa de Metas 2021-2024'!$A1156,Atividade_Pessoal_Auxílio!$G:$G)+SUMIF(Projeto!$A:$A,'Programa de Metas 2021-2024'!$A1156,Projeto!$G:$G)</f>
        <v>0</v>
      </c>
      <c r="C1156" s="106"/>
      <c r="D1156" s="106"/>
      <c r="E1156" s="106"/>
      <c r="F1156" s="106"/>
      <c r="G1156" s="106"/>
      <c r="H1156" s="106"/>
      <c r="I1156" s="106"/>
      <c r="J1156" s="106"/>
      <c r="K1156" s="106"/>
      <c r="L1156" s="106"/>
      <c r="M1156" s="106"/>
      <c r="N1156" s="106"/>
      <c r="O1156" s="106"/>
      <c r="P1156" s="106"/>
      <c r="Q1156" s="106"/>
      <c r="R1156" s="107"/>
      <c r="S1156" s="107"/>
      <c r="T1156" s="106"/>
      <c r="U1156" s="106"/>
      <c r="V1156" s="108">
        <f t="shared" si="51"/>
        <v>0</v>
      </c>
      <c r="W1156" s="103">
        <f t="shared" si="52"/>
        <v>0</v>
      </c>
      <c r="X1156" s="36" t="str">
        <f t="shared" si="53"/>
        <v>OK</v>
      </c>
    </row>
    <row r="1157" spans="1:24" ht="18" customHeight="1">
      <c r="A1157" s="6"/>
      <c r="B1157" s="102">
        <f>SUMIF(Atividade_Pessoal_Auxílio!$A:$A,'Programa de Metas 2021-2024'!$A1157,Atividade_Pessoal_Auxílio!$G:$G)+SUMIF(Projeto!$A:$A,'Programa de Metas 2021-2024'!$A1157,Projeto!$G:$G)</f>
        <v>0</v>
      </c>
      <c r="C1157" s="106"/>
      <c r="D1157" s="106"/>
      <c r="E1157" s="106"/>
      <c r="F1157" s="106"/>
      <c r="G1157" s="106"/>
      <c r="H1157" s="106"/>
      <c r="I1157" s="106"/>
      <c r="J1157" s="106"/>
      <c r="K1157" s="106"/>
      <c r="L1157" s="106"/>
      <c r="M1157" s="106"/>
      <c r="N1157" s="106"/>
      <c r="O1157" s="106"/>
      <c r="P1157" s="106"/>
      <c r="Q1157" s="106"/>
      <c r="R1157" s="107"/>
      <c r="S1157" s="107"/>
      <c r="T1157" s="106"/>
      <c r="U1157" s="106"/>
      <c r="V1157" s="108">
        <f t="shared" ref="V1157:V1220" si="54">SUM(C1157:U1157)</f>
        <v>0</v>
      </c>
      <c r="W1157" s="103">
        <f t="shared" ref="W1157:W1220" si="55">B1157-V1157</f>
        <v>0</v>
      </c>
      <c r="X1157" s="36" t="str">
        <f t="shared" ref="X1157:X1220" si="56">IF(OR(B1157&lt;&gt;SUM(V1157,W1157),W1157&lt;0),"EQUILIBRAR","OK")</f>
        <v>OK</v>
      </c>
    </row>
    <row r="1158" spans="1:24" ht="18" customHeight="1">
      <c r="A1158" s="6"/>
      <c r="B1158" s="102">
        <f>SUMIF(Atividade_Pessoal_Auxílio!$A:$A,'Programa de Metas 2021-2024'!$A1158,Atividade_Pessoal_Auxílio!$G:$G)+SUMIF(Projeto!$A:$A,'Programa de Metas 2021-2024'!$A1158,Projeto!$G:$G)</f>
        <v>0</v>
      </c>
      <c r="C1158" s="106"/>
      <c r="D1158" s="106"/>
      <c r="E1158" s="106"/>
      <c r="F1158" s="106"/>
      <c r="G1158" s="106"/>
      <c r="H1158" s="106"/>
      <c r="I1158" s="106"/>
      <c r="J1158" s="106"/>
      <c r="K1158" s="106"/>
      <c r="L1158" s="106"/>
      <c r="M1158" s="106"/>
      <c r="N1158" s="106"/>
      <c r="O1158" s="106"/>
      <c r="P1158" s="106"/>
      <c r="Q1158" s="106"/>
      <c r="R1158" s="107"/>
      <c r="S1158" s="107"/>
      <c r="T1158" s="106"/>
      <c r="U1158" s="106"/>
      <c r="V1158" s="108">
        <f t="shared" si="54"/>
        <v>0</v>
      </c>
      <c r="W1158" s="103">
        <f t="shared" si="55"/>
        <v>0</v>
      </c>
      <c r="X1158" s="36" t="str">
        <f t="shared" si="56"/>
        <v>OK</v>
      </c>
    </row>
    <row r="1159" spans="1:24" ht="18" customHeight="1">
      <c r="A1159" s="6"/>
      <c r="B1159" s="102">
        <f>SUMIF(Atividade_Pessoal_Auxílio!$A:$A,'Programa de Metas 2021-2024'!$A1159,Atividade_Pessoal_Auxílio!$G:$G)+SUMIF(Projeto!$A:$A,'Programa de Metas 2021-2024'!$A1159,Projeto!$G:$G)</f>
        <v>0</v>
      </c>
      <c r="C1159" s="106"/>
      <c r="D1159" s="106"/>
      <c r="E1159" s="106"/>
      <c r="F1159" s="106"/>
      <c r="G1159" s="106"/>
      <c r="H1159" s="106"/>
      <c r="I1159" s="106"/>
      <c r="J1159" s="106"/>
      <c r="K1159" s="106"/>
      <c r="L1159" s="106"/>
      <c r="M1159" s="106"/>
      <c r="N1159" s="106"/>
      <c r="O1159" s="106"/>
      <c r="P1159" s="106"/>
      <c r="Q1159" s="106"/>
      <c r="R1159" s="107"/>
      <c r="S1159" s="107"/>
      <c r="T1159" s="106"/>
      <c r="U1159" s="106"/>
      <c r="V1159" s="108">
        <f t="shared" si="54"/>
        <v>0</v>
      </c>
      <c r="W1159" s="103">
        <f t="shared" si="55"/>
        <v>0</v>
      </c>
      <c r="X1159" s="36" t="str">
        <f t="shared" si="56"/>
        <v>OK</v>
      </c>
    </row>
    <row r="1160" spans="1:24" ht="18" customHeight="1">
      <c r="A1160" s="6"/>
      <c r="B1160" s="102">
        <f>SUMIF(Atividade_Pessoal_Auxílio!$A:$A,'Programa de Metas 2021-2024'!$A1160,Atividade_Pessoal_Auxílio!$G:$G)+SUMIF(Projeto!$A:$A,'Programa de Metas 2021-2024'!$A1160,Projeto!$G:$G)</f>
        <v>0</v>
      </c>
      <c r="C1160" s="106"/>
      <c r="D1160" s="106"/>
      <c r="E1160" s="106"/>
      <c r="F1160" s="106"/>
      <c r="G1160" s="106"/>
      <c r="H1160" s="106"/>
      <c r="I1160" s="106"/>
      <c r="J1160" s="106"/>
      <c r="K1160" s="106"/>
      <c r="L1160" s="106"/>
      <c r="M1160" s="106"/>
      <c r="N1160" s="106"/>
      <c r="O1160" s="106"/>
      <c r="P1160" s="106"/>
      <c r="Q1160" s="106"/>
      <c r="R1160" s="107"/>
      <c r="S1160" s="107"/>
      <c r="T1160" s="106"/>
      <c r="U1160" s="106"/>
      <c r="V1160" s="108">
        <f t="shared" si="54"/>
        <v>0</v>
      </c>
      <c r="W1160" s="103">
        <f t="shared" si="55"/>
        <v>0</v>
      </c>
      <c r="X1160" s="36" t="str">
        <f t="shared" si="56"/>
        <v>OK</v>
      </c>
    </row>
    <row r="1161" spans="1:24" ht="18" customHeight="1">
      <c r="A1161" s="6"/>
      <c r="B1161" s="102">
        <f>SUMIF(Atividade_Pessoal_Auxílio!$A:$A,'Programa de Metas 2021-2024'!$A1161,Atividade_Pessoal_Auxílio!$G:$G)+SUMIF(Projeto!$A:$A,'Programa de Metas 2021-2024'!$A1161,Projeto!$G:$G)</f>
        <v>0</v>
      </c>
      <c r="C1161" s="106"/>
      <c r="D1161" s="106"/>
      <c r="E1161" s="106"/>
      <c r="F1161" s="106"/>
      <c r="G1161" s="106"/>
      <c r="H1161" s="106"/>
      <c r="I1161" s="106"/>
      <c r="J1161" s="106"/>
      <c r="K1161" s="106"/>
      <c r="L1161" s="106"/>
      <c r="M1161" s="106"/>
      <c r="N1161" s="106"/>
      <c r="O1161" s="106"/>
      <c r="P1161" s="106"/>
      <c r="Q1161" s="106"/>
      <c r="R1161" s="107"/>
      <c r="S1161" s="107"/>
      <c r="T1161" s="106"/>
      <c r="U1161" s="106"/>
      <c r="V1161" s="108">
        <f t="shared" si="54"/>
        <v>0</v>
      </c>
      <c r="W1161" s="103">
        <f t="shared" si="55"/>
        <v>0</v>
      </c>
      <c r="X1161" s="36" t="str">
        <f t="shared" si="56"/>
        <v>OK</v>
      </c>
    </row>
    <row r="1162" spans="1:24" ht="18" customHeight="1">
      <c r="A1162" s="6"/>
      <c r="B1162" s="102">
        <f>SUMIF(Atividade_Pessoal_Auxílio!$A:$A,'Programa de Metas 2021-2024'!$A1162,Atividade_Pessoal_Auxílio!$G:$G)+SUMIF(Projeto!$A:$A,'Programa de Metas 2021-2024'!$A1162,Projeto!$G:$G)</f>
        <v>0</v>
      </c>
      <c r="C1162" s="106"/>
      <c r="D1162" s="106"/>
      <c r="E1162" s="106"/>
      <c r="F1162" s="106"/>
      <c r="G1162" s="106"/>
      <c r="H1162" s="106"/>
      <c r="I1162" s="106"/>
      <c r="J1162" s="106"/>
      <c r="K1162" s="106"/>
      <c r="L1162" s="106"/>
      <c r="M1162" s="106"/>
      <c r="N1162" s="106"/>
      <c r="O1162" s="106"/>
      <c r="P1162" s="106"/>
      <c r="Q1162" s="106"/>
      <c r="R1162" s="107"/>
      <c r="S1162" s="107"/>
      <c r="T1162" s="106"/>
      <c r="U1162" s="106"/>
      <c r="V1162" s="108">
        <f t="shared" si="54"/>
        <v>0</v>
      </c>
      <c r="W1162" s="103">
        <f t="shared" si="55"/>
        <v>0</v>
      </c>
      <c r="X1162" s="36" t="str">
        <f t="shared" si="56"/>
        <v>OK</v>
      </c>
    </row>
    <row r="1163" spans="1:24" ht="18" customHeight="1">
      <c r="A1163" s="6"/>
      <c r="B1163" s="102">
        <f>SUMIF(Atividade_Pessoal_Auxílio!$A:$A,'Programa de Metas 2021-2024'!$A1163,Atividade_Pessoal_Auxílio!$G:$G)+SUMIF(Projeto!$A:$A,'Programa de Metas 2021-2024'!$A1163,Projeto!$G:$G)</f>
        <v>0</v>
      </c>
      <c r="C1163" s="106"/>
      <c r="D1163" s="106"/>
      <c r="E1163" s="106"/>
      <c r="F1163" s="106"/>
      <c r="G1163" s="106"/>
      <c r="H1163" s="106"/>
      <c r="I1163" s="106"/>
      <c r="J1163" s="106"/>
      <c r="K1163" s="106"/>
      <c r="L1163" s="106"/>
      <c r="M1163" s="106"/>
      <c r="N1163" s="106"/>
      <c r="O1163" s="106"/>
      <c r="P1163" s="106"/>
      <c r="Q1163" s="106"/>
      <c r="R1163" s="107"/>
      <c r="S1163" s="107"/>
      <c r="T1163" s="106"/>
      <c r="U1163" s="106"/>
      <c r="V1163" s="108">
        <f t="shared" si="54"/>
        <v>0</v>
      </c>
      <c r="W1163" s="103">
        <f t="shared" si="55"/>
        <v>0</v>
      </c>
      <c r="X1163" s="36" t="str">
        <f t="shared" si="56"/>
        <v>OK</v>
      </c>
    </row>
    <row r="1164" spans="1:24" ht="18" customHeight="1">
      <c r="A1164" s="6"/>
      <c r="B1164" s="102">
        <f>SUMIF(Atividade_Pessoal_Auxílio!$A:$A,'Programa de Metas 2021-2024'!$A1164,Atividade_Pessoal_Auxílio!$G:$G)+SUMIF(Projeto!$A:$A,'Programa de Metas 2021-2024'!$A1164,Projeto!$G:$G)</f>
        <v>0</v>
      </c>
      <c r="C1164" s="106"/>
      <c r="D1164" s="106"/>
      <c r="E1164" s="106"/>
      <c r="F1164" s="106"/>
      <c r="G1164" s="106"/>
      <c r="H1164" s="106"/>
      <c r="I1164" s="106"/>
      <c r="J1164" s="106"/>
      <c r="K1164" s="106"/>
      <c r="L1164" s="106"/>
      <c r="M1164" s="106"/>
      <c r="N1164" s="106"/>
      <c r="O1164" s="106"/>
      <c r="P1164" s="106"/>
      <c r="Q1164" s="106"/>
      <c r="R1164" s="107"/>
      <c r="S1164" s="107"/>
      <c r="T1164" s="106"/>
      <c r="U1164" s="106"/>
      <c r="V1164" s="108">
        <f t="shared" si="54"/>
        <v>0</v>
      </c>
      <c r="W1164" s="103">
        <f t="shared" si="55"/>
        <v>0</v>
      </c>
      <c r="X1164" s="36" t="str">
        <f t="shared" si="56"/>
        <v>OK</v>
      </c>
    </row>
    <row r="1165" spans="1:24" ht="18" customHeight="1">
      <c r="A1165" s="6"/>
      <c r="B1165" s="102">
        <f>SUMIF(Atividade_Pessoal_Auxílio!$A:$A,'Programa de Metas 2021-2024'!$A1165,Atividade_Pessoal_Auxílio!$G:$G)+SUMIF(Projeto!$A:$A,'Programa de Metas 2021-2024'!$A1165,Projeto!$G:$G)</f>
        <v>0</v>
      </c>
      <c r="C1165" s="106"/>
      <c r="D1165" s="106"/>
      <c r="E1165" s="106"/>
      <c r="F1165" s="106"/>
      <c r="G1165" s="106"/>
      <c r="H1165" s="106"/>
      <c r="I1165" s="106"/>
      <c r="J1165" s="106"/>
      <c r="K1165" s="106"/>
      <c r="L1165" s="106"/>
      <c r="M1165" s="106"/>
      <c r="N1165" s="106"/>
      <c r="O1165" s="106"/>
      <c r="P1165" s="106"/>
      <c r="Q1165" s="106"/>
      <c r="R1165" s="107"/>
      <c r="S1165" s="107"/>
      <c r="T1165" s="106"/>
      <c r="U1165" s="106"/>
      <c r="V1165" s="108">
        <f t="shared" si="54"/>
        <v>0</v>
      </c>
      <c r="W1165" s="103">
        <f t="shared" si="55"/>
        <v>0</v>
      </c>
      <c r="X1165" s="36" t="str">
        <f t="shared" si="56"/>
        <v>OK</v>
      </c>
    </row>
    <row r="1166" spans="1:24" ht="18" customHeight="1">
      <c r="A1166" s="6"/>
      <c r="B1166" s="102">
        <f>SUMIF(Atividade_Pessoal_Auxílio!$A:$A,'Programa de Metas 2021-2024'!$A1166,Atividade_Pessoal_Auxílio!$G:$G)+SUMIF(Projeto!$A:$A,'Programa de Metas 2021-2024'!$A1166,Projeto!$G:$G)</f>
        <v>0</v>
      </c>
      <c r="C1166" s="106"/>
      <c r="D1166" s="106"/>
      <c r="E1166" s="106"/>
      <c r="F1166" s="106"/>
      <c r="G1166" s="106"/>
      <c r="H1166" s="106"/>
      <c r="I1166" s="106"/>
      <c r="J1166" s="106"/>
      <c r="K1166" s="106"/>
      <c r="L1166" s="106"/>
      <c r="M1166" s="106"/>
      <c r="N1166" s="106"/>
      <c r="O1166" s="106"/>
      <c r="P1166" s="106"/>
      <c r="Q1166" s="106"/>
      <c r="R1166" s="107"/>
      <c r="S1166" s="107"/>
      <c r="T1166" s="106"/>
      <c r="U1166" s="106"/>
      <c r="V1166" s="108">
        <f t="shared" si="54"/>
        <v>0</v>
      </c>
      <c r="W1166" s="103">
        <f t="shared" si="55"/>
        <v>0</v>
      </c>
      <c r="X1166" s="36" t="str">
        <f t="shared" si="56"/>
        <v>OK</v>
      </c>
    </row>
    <row r="1167" spans="1:24" ht="18" customHeight="1">
      <c r="A1167" s="6"/>
      <c r="B1167" s="102">
        <f>SUMIF(Atividade_Pessoal_Auxílio!$A:$A,'Programa de Metas 2021-2024'!$A1167,Atividade_Pessoal_Auxílio!$G:$G)+SUMIF(Projeto!$A:$A,'Programa de Metas 2021-2024'!$A1167,Projeto!$G:$G)</f>
        <v>0</v>
      </c>
      <c r="C1167" s="106"/>
      <c r="D1167" s="106"/>
      <c r="E1167" s="106"/>
      <c r="F1167" s="106"/>
      <c r="G1167" s="106"/>
      <c r="H1167" s="106"/>
      <c r="I1167" s="106"/>
      <c r="J1167" s="106"/>
      <c r="K1167" s="106"/>
      <c r="L1167" s="106"/>
      <c r="M1167" s="106"/>
      <c r="N1167" s="106"/>
      <c r="O1167" s="106"/>
      <c r="P1167" s="106"/>
      <c r="Q1167" s="106"/>
      <c r="R1167" s="107"/>
      <c r="S1167" s="107"/>
      <c r="T1167" s="106"/>
      <c r="U1167" s="106"/>
      <c r="V1167" s="108">
        <f t="shared" si="54"/>
        <v>0</v>
      </c>
      <c r="W1167" s="103">
        <f t="shared" si="55"/>
        <v>0</v>
      </c>
      <c r="X1167" s="36" t="str">
        <f t="shared" si="56"/>
        <v>OK</v>
      </c>
    </row>
    <row r="1168" spans="1:24" ht="18" customHeight="1">
      <c r="A1168" s="6"/>
      <c r="B1168" s="102">
        <f>SUMIF(Atividade_Pessoal_Auxílio!$A:$A,'Programa de Metas 2021-2024'!$A1168,Atividade_Pessoal_Auxílio!$G:$G)+SUMIF(Projeto!$A:$A,'Programa de Metas 2021-2024'!$A1168,Projeto!$G:$G)</f>
        <v>0</v>
      </c>
      <c r="C1168" s="106"/>
      <c r="D1168" s="106"/>
      <c r="E1168" s="106"/>
      <c r="F1168" s="106"/>
      <c r="G1168" s="106"/>
      <c r="H1168" s="106"/>
      <c r="I1168" s="106"/>
      <c r="J1168" s="106"/>
      <c r="K1168" s="106"/>
      <c r="L1168" s="106"/>
      <c r="M1168" s="106"/>
      <c r="N1168" s="106"/>
      <c r="O1168" s="106"/>
      <c r="P1168" s="106"/>
      <c r="Q1168" s="106"/>
      <c r="R1168" s="107"/>
      <c r="S1168" s="107"/>
      <c r="T1168" s="106"/>
      <c r="U1168" s="106"/>
      <c r="V1168" s="108">
        <f t="shared" si="54"/>
        <v>0</v>
      </c>
      <c r="W1168" s="103">
        <f t="shared" si="55"/>
        <v>0</v>
      </c>
      <c r="X1168" s="36" t="str">
        <f t="shared" si="56"/>
        <v>OK</v>
      </c>
    </row>
    <row r="1169" spans="1:24" ht="18" customHeight="1">
      <c r="A1169" s="6"/>
      <c r="B1169" s="102">
        <f>SUMIF(Atividade_Pessoal_Auxílio!$A:$A,'Programa de Metas 2021-2024'!$A1169,Atividade_Pessoal_Auxílio!$G:$G)+SUMIF(Projeto!$A:$A,'Programa de Metas 2021-2024'!$A1169,Projeto!$G:$G)</f>
        <v>0</v>
      </c>
      <c r="C1169" s="106"/>
      <c r="D1169" s="106"/>
      <c r="E1169" s="106"/>
      <c r="F1169" s="106"/>
      <c r="G1169" s="106"/>
      <c r="H1169" s="106"/>
      <c r="I1169" s="106"/>
      <c r="J1169" s="106"/>
      <c r="K1169" s="106"/>
      <c r="L1169" s="106"/>
      <c r="M1169" s="106"/>
      <c r="N1169" s="106"/>
      <c r="O1169" s="106"/>
      <c r="P1169" s="106"/>
      <c r="Q1169" s="106"/>
      <c r="R1169" s="107"/>
      <c r="S1169" s="107"/>
      <c r="T1169" s="106"/>
      <c r="U1169" s="106"/>
      <c r="V1169" s="108">
        <f t="shared" si="54"/>
        <v>0</v>
      </c>
      <c r="W1169" s="103">
        <f t="shared" si="55"/>
        <v>0</v>
      </c>
      <c r="X1169" s="36" t="str">
        <f t="shared" si="56"/>
        <v>OK</v>
      </c>
    </row>
    <row r="1170" spans="1:24" ht="18" customHeight="1">
      <c r="A1170" s="6"/>
      <c r="B1170" s="102">
        <f>SUMIF(Atividade_Pessoal_Auxílio!$A:$A,'Programa de Metas 2021-2024'!$A1170,Atividade_Pessoal_Auxílio!$G:$G)+SUMIF(Projeto!$A:$A,'Programa de Metas 2021-2024'!$A1170,Projeto!$G:$G)</f>
        <v>0</v>
      </c>
      <c r="C1170" s="106"/>
      <c r="D1170" s="106"/>
      <c r="E1170" s="106"/>
      <c r="F1170" s="106"/>
      <c r="G1170" s="106"/>
      <c r="H1170" s="106"/>
      <c r="I1170" s="106"/>
      <c r="J1170" s="106"/>
      <c r="K1170" s="106"/>
      <c r="L1170" s="106"/>
      <c r="M1170" s="106"/>
      <c r="N1170" s="106"/>
      <c r="O1170" s="106"/>
      <c r="P1170" s="106"/>
      <c r="Q1170" s="106"/>
      <c r="R1170" s="107"/>
      <c r="S1170" s="107"/>
      <c r="T1170" s="106"/>
      <c r="U1170" s="106"/>
      <c r="V1170" s="108">
        <f t="shared" si="54"/>
        <v>0</v>
      </c>
      <c r="W1170" s="103">
        <f t="shared" si="55"/>
        <v>0</v>
      </c>
      <c r="X1170" s="36" t="str">
        <f t="shared" si="56"/>
        <v>OK</v>
      </c>
    </row>
    <row r="1171" spans="1:24" ht="18" customHeight="1">
      <c r="A1171" s="6"/>
      <c r="B1171" s="102">
        <f>SUMIF(Atividade_Pessoal_Auxílio!$A:$A,'Programa de Metas 2021-2024'!$A1171,Atividade_Pessoal_Auxílio!$G:$G)+SUMIF(Projeto!$A:$A,'Programa de Metas 2021-2024'!$A1171,Projeto!$G:$G)</f>
        <v>0</v>
      </c>
      <c r="C1171" s="106"/>
      <c r="D1171" s="106"/>
      <c r="E1171" s="106"/>
      <c r="F1171" s="106"/>
      <c r="G1171" s="106"/>
      <c r="H1171" s="106"/>
      <c r="I1171" s="106"/>
      <c r="J1171" s="106"/>
      <c r="K1171" s="106"/>
      <c r="L1171" s="106"/>
      <c r="M1171" s="106"/>
      <c r="N1171" s="106"/>
      <c r="O1171" s="106"/>
      <c r="P1171" s="106"/>
      <c r="Q1171" s="106"/>
      <c r="R1171" s="107"/>
      <c r="S1171" s="107"/>
      <c r="T1171" s="106"/>
      <c r="U1171" s="106"/>
      <c r="V1171" s="108">
        <f t="shared" si="54"/>
        <v>0</v>
      </c>
      <c r="W1171" s="103">
        <f t="shared" si="55"/>
        <v>0</v>
      </c>
      <c r="X1171" s="36" t="str">
        <f t="shared" si="56"/>
        <v>OK</v>
      </c>
    </row>
    <row r="1172" spans="1:24" ht="18" customHeight="1">
      <c r="A1172" s="6"/>
      <c r="B1172" s="102">
        <f>SUMIF(Atividade_Pessoal_Auxílio!$A:$A,'Programa de Metas 2021-2024'!$A1172,Atividade_Pessoal_Auxílio!$G:$G)+SUMIF(Projeto!$A:$A,'Programa de Metas 2021-2024'!$A1172,Projeto!$G:$G)</f>
        <v>0</v>
      </c>
      <c r="C1172" s="106"/>
      <c r="D1172" s="106"/>
      <c r="E1172" s="106"/>
      <c r="F1172" s="106"/>
      <c r="G1172" s="106"/>
      <c r="H1172" s="106"/>
      <c r="I1172" s="106"/>
      <c r="J1172" s="106"/>
      <c r="K1172" s="106"/>
      <c r="L1172" s="106"/>
      <c r="M1172" s="106"/>
      <c r="N1172" s="106"/>
      <c r="O1172" s="106"/>
      <c r="P1172" s="106"/>
      <c r="Q1172" s="106"/>
      <c r="R1172" s="107"/>
      <c r="S1172" s="107"/>
      <c r="T1172" s="106"/>
      <c r="U1172" s="106"/>
      <c r="V1172" s="108">
        <f t="shared" si="54"/>
        <v>0</v>
      </c>
      <c r="W1172" s="103">
        <f t="shared" si="55"/>
        <v>0</v>
      </c>
      <c r="X1172" s="36" t="str">
        <f t="shared" si="56"/>
        <v>OK</v>
      </c>
    </row>
    <row r="1173" spans="1:24" ht="18" customHeight="1">
      <c r="A1173" s="6"/>
      <c r="B1173" s="102">
        <f>SUMIF(Atividade_Pessoal_Auxílio!$A:$A,'Programa de Metas 2021-2024'!$A1173,Atividade_Pessoal_Auxílio!$G:$G)+SUMIF(Projeto!$A:$A,'Programa de Metas 2021-2024'!$A1173,Projeto!$G:$G)</f>
        <v>0</v>
      </c>
      <c r="C1173" s="106"/>
      <c r="D1173" s="106"/>
      <c r="E1173" s="106"/>
      <c r="F1173" s="106"/>
      <c r="G1173" s="106"/>
      <c r="H1173" s="106"/>
      <c r="I1173" s="106"/>
      <c r="J1173" s="106"/>
      <c r="K1173" s="106"/>
      <c r="L1173" s="106"/>
      <c r="M1173" s="106"/>
      <c r="N1173" s="106"/>
      <c r="O1173" s="106"/>
      <c r="P1173" s="106"/>
      <c r="Q1173" s="106"/>
      <c r="R1173" s="107"/>
      <c r="S1173" s="107"/>
      <c r="T1173" s="106"/>
      <c r="U1173" s="106"/>
      <c r="V1173" s="108">
        <f t="shared" si="54"/>
        <v>0</v>
      </c>
      <c r="W1173" s="103">
        <f t="shared" si="55"/>
        <v>0</v>
      </c>
      <c r="X1173" s="36" t="str">
        <f t="shared" si="56"/>
        <v>OK</v>
      </c>
    </row>
    <row r="1174" spans="1:24" ht="18" customHeight="1">
      <c r="A1174" s="6"/>
      <c r="B1174" s="102">
        <f>SUMIF(Atividade_Pessoal_Auxílio!$A:$A,'Programa de Metas 2021-2024'!$A1174,Atividade_Pessoal_Auxílio!$G:$G)+SUMIF(Projeto!$A:$A,'Programa de Metas 2021-2024'!$A1174,Projeto!$G:$G)</f>
        <v>0</v>
      </c>
      <c r="C1174" s="106"/>
      <c r="D1174" s="106"/>
      <c r="E1174" s="106"/>
      <c r="F1174" s="106"/>
      <c r="G1174" s="106"/>
      <c r="H1174" s="106"/>
      <c r="I1174" s="106"/>
      <c r="J1174" s="106"/>
      <c r="K1174" s="106"/>
      <c r="L1174" s="106"/>
      <c r="M1174" s="106"/>
      <c r="N1174" s="106"/>
      <c r="O1174" s="106"/>
      <c r="P1174" s="106"/>
      <c r="Q1174" s="106"/>
      <c r="R1174" s="107"/>
      <c r="S1174" s="107"/>
      <c r="T1174" s="106"/>
      <c r="U1174" s="106"/>
      <c r="V1174" s="108">
        <f t="shared" si="54"/>
        <v>0</v>
      </c>
      <c r="W1174" s="103">
        <f t="shared" si="55"/>
        <v>0</v>
      </c>
      <c r="X1174" s="36" t="str">
        <f t="shared" si="56"/>
        <v>OK</v>
      </c>
    </row>
    <row r="1175" spans="1:24" ht="18" customHeight="1">
      <c r="A1175" s="6"/>
      <c r="B1175" s="102">
        <f>SUMIF(Atividade_Pessoal_Auxílio!$A:$A,'Programa de Metas 2021-2024'!$A1175,Atividade_Pessoal_Auxílio!$G:$G)+SUMIF(Projeto!$A:$A,'Programa de Metas 2021-2024'!$A1175,Projeto!$G:$G)</f>
        <v>0</v>
      </c>
      <c r="C1175" s="106"/>
      <c r="D1175" s="106"/>
      <c r="E1175" s="106"/>
      <c r="F1175" s="106"/>
      <c r="G1175" s="106"/>
      <c r="H1175" s="106"/>
      <c r="I1175" s="106"/>
      <c r="J1175" s="106"/>
      <c r="K1175" s="106"/>
      <c r="L1175" s="106"/>
      <c r="M1175" s="106"/>
      <c r="N1175" s="106"/>
      <c r="O1175" s="106"/>
      <c r="P1175" s="106"/>
      <c r="Q1175" s="106"/>
      <c r="R1175" s="107"/>
      <c r="S1175" s="107"/>
      <c r="T1175" s="106"/>
      <c r="U1175" s="106"/>
      <c r="V1175" s="108">
        <f t="shared" si="54"/>
        <v>0</v>
      </c>
      <c r="W1175" s="103">
        <f t="shared" si="55"/>
        <v>0</v>
      </c>
      <c r="X1175" s="36" t="str">
        <f t="shared" si="56"/>
        <v>OK</v>
      </c>
    </row>
    <row r="1176" spans="1:24" ht="18" customHeight="1">
      <c r="A1176" s="6"/>
      <c r="B1176" s="102">
        <f>SUMIF(Atividade_Pessoal_Auxílio!$A:$A,'Programa de Metas 2021-2024'!$A1176,Atividade_Pessoal_Auxílio!$G:$G)+SUMIF(Projeto!$A:$A,'Programa de Metas 2021-2024'!$A1176,Projeto!$G:$G)</f>
        <v>0</v>
      </c>
      <c r="C1176" s="106"/>
      <c r="D1176" s="106"/>
      <c r="E1176" s="106"/>
      <c r="F1176" s="106"/>
      <c r="G1176" s="106"/>
      <c r="H1176" s="106"/>
      <c r="I1176" s="106"/>
      <c r="J1176" s="106"/>
      <c r="K1176" s="106"/>
      <c r="L1176" s="106"/>
      <c r="M1176" s="106"/>
      <c r="N1176" s="106"/>
      <c r="O1176" s="106"/>
      <c r="P1176" s="106"/>
      <c r="Q1176" s="106"/>
      <c r="R1176" s="107"/>
      <c r="S1176" s="107"/>
      <c r="T1176" s="106"/>
      <c r="U1176" s="106"/>
      <c r="V1176" s="108">
        <f t="shared" si="54"/>
        <v>0</v>
      </c>
      <c r="W1176" s="103">
        <f t="shared" si="55"/>
        <v>0</v>
      </c>
      <c r="X1176" s="36" t="str">
        <f t="shared" si="56"/>
        <v>OK</v>
      </c>
    </row>
    <row r="1177" spans="1:24" ht="18" customHeight="1">
      <c r="A1177" s="6"/>
      <c r="B1177" s="102">
        <f>SUMIF(Atividade_Pessoal_Auxílio!$A:$A,'Programa de Metas 2021-2024'!$A1177,Atividade_Pessoal_Auxílio!$G:$G)+SUMIF(Projeto!$A:$A,'Programa de Metas 2021-2024'!$A1177,Projeto!$G:$G)</f>
        <v>0</v>
      </c>
      <c r="C1177" s="106"/>
      <c r="D1177" s="106"/>
      <c r="E1177" s="106"/>
      <c r="F1177" s="106"/>
      <c r="G1177" s="106"/>
      <c r="H1177" s="106"/>
      <c r="I1177" s="106"/>
      <c r="J1177" s="106"/>
      <c r="K1177" s="106"/>
      <c r="L1177" s="106"/>
      <c r="M1177" s="106"/>
      <c r="N1177" s="106"/>
      <c r="O1177" s="106"/>
      <c r="P1177" s="106"/>
      <c r="Q1177" s="106"/>
      <c r="R1177" s="107"/>
      <c r="S1177" s="107"/>
      <c r="T1177" s="106"/>
      <c r="U1177" s="106"/>
      <c r="V1177" s="108">
        <f t="shared" si="54"/>
        <v>0</v>
      </c>
      <c r="W1177" s="103">
        <f t="shared" si="55"/>
        <v>0</v>
      </c>
      <c r="X1177" s="36" t="str">
        <f t="shared" si="56"/>
        <v>OK</v>
      </c>
    </row>
    <row r="1178" spans="1:24" ht="18" customHeight="1">
      <c r="A1178" s="6"/>
      <c r="B1178" s="102">
        <f>SUMIF(Atividade_Pessoal_Auxílio!$A:$A,'Programa de Metas 2021-2024'!$A1178,Atividade_Pessoal_Auxílio!$G:$G)+SUMIF(Projeto!$A:$A,'Programa de Metas 2021-2024'!$A1178,Projeto!$G:$G)</f>
        <v>0</v>
      </c>
      <c r="C1178" s="106"/>
      <c r="D1178" s="106"/>
      <c r="E1178" s="106"/>
      <c r="F1178" s="106"/>
      <c r="G1178" s="106"/>
      <c r="H1178" s="106"/>
      <c r="I1178" s="106"/>
      <c r="J1178" s="106"/>
      <c r="K1178" s="106"/>
      <c r="L1178" s="106"/>
      <c r="M1178" s="106"/>
      <c r="N1178" s="106"/>
      <c r="O1178" s="106"/>
      <c r="P1178" s="106"/>
      <c r="Q1178" s="106"/>
      <c r="R1178" s="107"/>
      <c r="S1178" s="107"/>
      <c r="T1178" s="106"/>
      <c r="U1178" s="106"/>
      <c r="V1178" s="108">
        <f t="shared" si="54"/>
        <v>0</v>
      </c>
      <c r="W1178" s="103">
        <f t="shared" si="55"/>
        <v>0</v>
      </c>
      <c r="X1178" s="36" t="str">
        <f t="shared" si="56"/>
        <v>OK</v>
      </c>
    </row>
    <row r="1179" spans="1:24" ht="18" customHeight="1">
      <c r="A1179" s="6"/>
      <c r="B1179" s="102">
        <f>SUMIF(Atividade_Pessoal_Auxílio!$A:$A,'Programa de Metas 2021-2024'!$A1179,Atividade_Pessoal_Auxílio!$G:$G)+SUMIF(Projeto!$A:$A,'Programa de Metas 2021-2024'!$A1179,Projeto!$G:$G)</f>
        <v>0</v>
      </c>
      <c r="C1179" s="106"/>
      <c r="D1179" s="106"/>
      <c r="E1179" s="106"/>
      <c r="F1179" s="106"/>
      <c r="G1179" s="106"/>
      <c r="H1179" s="106"/>
      <c r="I1179" s="106"/>
      <c r="J1179" s="106"/>
      <c r="K1179" s="106"/>
      <c r="L1179" s="106"/>
      <c r="M1179" s="106"/>
      <c r="N1179" s="106"/>
      <c r="O1179" s="106"/>
      <c r="P1179" s="106"/>
      <c r="Q1179" s="106"/>
      <c r="R1179" s="107"/>
      <c r="S1179" s="107"/>
      <c r="T1179" s="106"/>
      <c r="U1179" s="106"/>
      <c r="V1179" s="108">
        <f t="shared" si="54"/>
        <v>0</v>
      </c>
      <c r="W1179" s="103">
        <f t="shared" si="55"/>
        <v>0</v>
      </c>
      <c r="X1179" s="36" t="str">
        <f t="shared" si="56"/>
        <v>OK</v>
      </c>
    </row>
    <row r="1180" spans="1:24" ht="18" customHeight="1">
      <c r="A1180" s="6"/>
      <c r="B1180" s="102">
        <f>SUMIF(Atividade_Pessoal_Auxílio!$A:$A,'Programa de Metas 2021-2024'!$A1180,Atividade_Pessoal_Auxílio!$G:$G)+SUMIF(Projeto!$A:$A,'Programa de Metas 2021-2024'!$A1180,Projeto!$G:$G)</f>
        <v>0</v>
      </c>
      <c r="C1180" s="106"/>
      <c r="D1180" s="106"/>
      <c r="E1180" s="106"/>
      <c r="F1180" s="106"/>
      <c r="G1180" s="106"/>
      <c r="H1180" s="106"/>
      <c r="I1180" s="106"/>
      <c r="J1180" s="106"/>
      <c r="K1180" s="106"/>
      <c r="L1180" s="106"/>
      <c r="M1180" s="106"/>
      <c r="N1180" s="106"/>
      <c r="O1180" s="106"/>
      <c r="P1180" s="106"/>
      <c r="Q1180" s="106"/>
      <c r="R1180" s="107"/>
      <c r="S1180" s="107"/>
      <c r="T1180" s="106"/>
      <c r="U1180" s="106"/>
      <c r="V1180" s="108">
        <f t="shared" si="54"/>
        <v>0</v>
      </c>
      <c r="W1180" s="103">
        <f t="shared" si="55"/>
        <v>0</v>
      </c>
      <c r="X1180" s="36" t="str">
        <f t="shared" si="56"/>
        <v>OK</v>
      </c>
    </row>
    <row r="1181" spans="1:24" ht="18" customHeight="1">
      <c r="A1181" s="6"/>
      <c r="B1181" s="102">
        <f>SUMIF(Atividade_Pessoal_Auxílio!$A:$A,'Programa de Metas 2021-2024'!$A1181,Atividade_Pessoal_Auxílio!$G:$G)+SUMIF(Projeto!$A:$A,'Programa de Metas 2021-2024'!$A1181,Projeto!$G:$G)</f>
        <v>0</v>
      </c>
      <c r="C1181" s="106"/>
      <c r="D1181" s="106"/>
      <c r="E1181" s="106"/>
      <c r="F1181" s="106"/>
      <c r="G1181" s="106"/>
      <c r="H1181" s="106"/>
      <c r="I1181" s="106"/>
      <c r="J1181" s="106"/>
      <c r="K1181" s="106"/>
      <c r="L1181" s="106"/>
      <c r="M1181" s="106"/>
      <c r="N1181" s="106"/>
      <c r="O1181" s="106"/>
      <c r="P1181" s="106"/>
      <c r="Q1181" s="106"/>
      <c r="R1181" s="107"/>
      <c r="S1181" s="107"/>
      <c r="T1181" s="106"/>
      <c r="U1181" s="106"/>
      <c r="V1181" s="108">
        <f t="shared" si="54"/>
        <v>0</v>
      </c>
      <c r="W1181" s="103">
        <f t="shared" si="55"/>
        <v>0</v>
      </c>
      <c r="X1181" s="36" t="str">
        <f t="shared" si="56"/>
        <v>OK</v>
      </c>
    </row>
    <row r="1182" spans="1:24" ht="18" customHeight="1">
      <c r="A1182" s="6"/>
      <c r="B1182" s="102">
        <f>SUMIF(Atividade_Pessoal_Auxílio!$A:$A,'Programa de Metas 2021-2024'!$A1182,Atividade_Pessoal_Auxílio!$G:$G)+SUMIF(Projeto!$A:$A,'Programa de Metas 2021-2024'!$A1182,Projeto!$G:$G)</f>
        <v>0</v>
      </c>
      <c r="C1182" s="106"/>
      <c r="D1182" s="106"/>
      <c r="E1182" s="106"/>
      <c r="F1182" s="106"/>
      <c r="G1182" s="106"/>
      <c r="H1182" s="106"/>
      <c r="I1182" s="106"/>
      <c r="J1182" s="106"/>
      <c r="K1182" s="106"/>
      <c r="L1182" s="106"/>
      <c r="M1182" s="106"/>
      <c r="N1182" s="106"/>
      <c r="O1182" s="106"/>
      <c r="P1182" s="106"/>
      <c r="Q1182" s="106"/>
      <c r="R1182" s="107"/>
      <c r="S1182" s="107"/>
      <c r="T1182" s="106"/>
      <c r="U1182" s="106"/>
      <c r="V1182" s="108">
        <f t="shared" si="54"/>
        <v>0</v>
      </c>
      <c r="W1182" s="103">
        <f t="shared" si="55"/>
        <v>0</v>
      </c>
      <c r="X1182" s="36" t="str">
        <f t="shared" si="56"/>
        <v>OK</v>
      </c>
    </row>
    <row r="1183" spans="1:24" ht="18" customHeight="1">
      <c r="A1183" s="6"/>
      <c r="B1183" s="102">
        <f>SUMIF(Atividade_Pessoal_Auxílio!$A:$A,'Programa de Metas 2021-2024'!$A1183,Atividade_Pessoal_Auxílio!$G:$G)+SUMIF(Projeto!$A:$A,'Programa de Metas 2021-2024'!$A1183,Projeto!$G:$G)</f>
        <v>0</v>
      </c>
      <c r="C1183" s="106"/>
      <c r="D1183" s="106"/>
      <c r="E1183" s="106"/>
      <c r="F1183" s="106"/>
      <c r="G1183" s="106"/>
      <c r="H1183" s="106"/>
      <c r="I1183" s="106"/>
      <c r="J1183" s="106"/>
      <c r="K1183" s="106"/>
      <c r="L1183" s="106"/>
      <c r="M1183" s="106"/>
      <c r="N1183" s="106"/>
      <c r="O1183" s="106"/>
      <c r="P1183" s="106"/>
      <c r="Q1183" s="106"/>
      <c r="R1183" s="107"/>
      <c r="S1183" s="107"/>
      <c r="T1183" s="106"/>
      <c r="U1183" s="106"/>
      <c r="V1183" s="108">
        <f t="shared" si="54"/>
        <v>0</v>
      </c>
      <c r="W1183" s="103">
        <f t="shared" si="55"/>
        <v>0</v>
      </c>
      <c r="X1183" s="36" t="str">
        <f t="shared" si="56"/>
        <v>OK</v>
      </c>
    </row>
    <row r="1184" spans="1:24" ht="18" customHeight="1">
      <c r="A1184" s="6"/>
      <c r="B1184" s="102">
        <f>SUMIF(Atividade_Pessoal_Auxílio!$A:$A,'Programa de Metas 2021-2024'!$A1184,Atividade_Pessoal_Auxílio!$G:$G)+SUMIF(Projeto!$A:$A,'Programa de Metas 2021-2024'!$A1184,Projeto!$G:$G)</f>
        <v>0</v>
      </c>
      <c r="C1184" s="106"/>
      <c r="D1184" s="106"/>
      <c r="E1184" s="106"/>
      <c r="F1184" s="106"/>
      <c r="G1184" s="106"/>
      <c r="H1184" s="106"/>
      <c r="I1184" s="106"/>
      <c r="J1184" s="106"/>
      <c r="K1184" s="106"/>
      <c r="L1184" s="106"/>
      <c r="M1184" s="106"/>
      <c r="N1184" s="106"/>
      <c r="O1184" s="106"/>
      <c r="P1184" s="106"/>
      <c r="Q1184" s="106"/>
      <c r="R1184" s="107"/>
      <c r="S1184" s="107"/>
      <c r="T1184" s="106"/>
      <c r="U1184" s="106"/>
      <c r="V1184" s="108">
        <f t="shared" si="54"/>
        <v>0</v>
      </c>
      <c r="W1184" s="103">
        <f t="shared" si="55"/>
        <v>0</v>
      </c>
      <c r="X1184" s="36" t="str">
        <f t="shared" si="56"/>
        <v>OK</v>
      </c>
    </row>
    <row r="1185" spans="1:24" ht="18" customHeight="1">
      <c r="A1185" s="6"/>
      <c r="B1185" s="102">
        <f>SUMIF(Atividade_Pessoal_Auxílio!$A:$A,'Programa de Metas 2021-2024'!$A1185,Atividade_Pessoal_Auxílio!$G:$G)+SUMIF(Projeto!$A:$A,'Programa de Metas 2021-2024'!$A1185,Projeto!$G:$G)</f>
        <v>0</v>
      </c>
      <c r="C1185" s="106"/>
      <c r="D1185" s="106"/>
      <c r="E1185" s="106"/>
      <c r="F1185" s="106"/>
      <c r="G1185" s="106"/>
      <c r="H1185" s="106"/>
      <c r="I1185" s="106"/>
      <c r="J1185" s="106"/>
      <c r="K1185" s="106"/>
      <c r="L1185" s="106"/>
      <c r="M1185" s="106"/>
      <c r="N1185" s="106"/>
      <c r="O1185" s="106"/>
      <c r="P1185" s="106"/>
      <c r="Q1185" s="106"/>
      <c r="R1185" s="107"/>
      <c r="S1185" s="107"/>
      <c r="T1185" s="106"/>
      <c r="U1185" s="106"/>
      <c r="V1185" s="108">
        <f t="shared" si="54"/>
        <v>0</v>
      </c>
      <c r="W1185" s="103">
        <f t="shared" si="55"/>
        <v>0</v>
      </c>
      <c r="X1185" s="36" t="str">
        <f t="shared" si="56"/>
        <v>OK</v>
      </c>
    </row>
    <row r="1186" spans="1:24" ht="18" customHeight="1">
      <c r="A1186" s="6"/>
      <c r="B1186" s="102">
        <f>SUMIF(Atividade_Pessoal_Auxílio!$A:$A,'Programa de Metas 2021-2024'!$A1186,Atividade_Pessoal_Auxílio!$G:$G)+SUMIF(Projeto!$A:$A,'Programa de Metas 2021-2024'!$A1186,Projeto!$G:$G)</f>
        <v>0</v>
      </c>
      <c r="C1186" s="106"/>
      <c r="D1186" s="106"/>
      <c r="E1186" s="106"/>
      <c r="F1186" s="106"/>
      <c r="G1186" s="106"/>
      <c r="H1186" s="106"/>
      <c r="I1186" s="106"/>
      <c r="J1186" s="106"/>
      <c r="K1186" s="106"/>
      <c r="L1186" s="106"/>
      <c r="M1186" s="106"/>
      <c r="N1186" s="106"/>
      <c r="O1186" s="106"/>
      <c r="P1186" s="106"/>
      <c r="Q1186" s="106"/>
      <c r="R1186" s="107"/>
      <c r="S1186" s="107"/>
      <c r="T1186" s="106"/>
      <c r="U1186" s="106"/>
      <c r="V1186" s="108">
        <f t="shared" si="54"/>
        <v>0</v>
      </c>
      <c r="W1186" s="103">
        <f t="shared" si="55"/>
        <v>0</v>
      </c>
      <c r="X1186" s="36" t="str">
        <f t="shared" si="56"/>
        <v>OK</v>
      </c>
    </row>
    <row r="1187" spans="1:24" ht="18" customHeight="1">
      <c r="A1187" s="6"/>
      <c r="B1187" s="102">
        <f>SUMIF(Atividade_Pessoal_Auxílio!$A:$A,'Programa de Metas 2021-2024'!$A1187,Atividade_Pessoal_Auxílio!$G:$G)+SUMIF(Projeto!$A:$A,'Programa de Metas 2021-2024'!$A1187,Projeto!$G:$G)</f>
        <v>0</v>
      </c>
      <c r="C1187" s="106"/>
      <c r="D1187" s="106"/>
      <c r="E1187" s="106"/>
      <c r="F1187" s="106"/>
      <c r="G1187" s="106"/>
      <c r="H1187" s="106"/>
      <c r="I1187" s="106"/>
      <c r="J1187" s="106"/>
      <c r="K1187" s="106"/>
      <c r="L1187" s="106"/>
      <c r="M1187" s="106"/>
      <c r="N1187" s="106"/>
      <c r="O1187" s="106"/>
      <c r="P1187" s="106"/>
      <c r="Q1187" s="106"/>
      <c r="R1187" s="107"/>
      <c r="S1187" s="107"/>
      <c r="T1187" s="106"/>
      <c r="U1187" s="106"/>
      <c r="V1187" s="108">
        <f t="shared" si="54"/>
        <v>0</v>
      </c>
      <c r="W1187" s="103">
        <f t="shared" si="55"/>
        <v>0</v>
      </c>
      <c r="X1187" s="36" t="str">
        <f t="shared" si="56"/>
        <v>OK</v>
      </c>
    </row>
    <row r="1188" spans="1:24" ht="18" customHeight="1">
      <c r="A1188" s="6"/>
      <c r="B1188" s="102">
        <f>SUMIF(Atividade_Pessoal_Auxílio!$A:$A,'Programa de Metas 2021-2024'!$A1188,Atividade_Pessoal_Auxílio!$G:$G)+SUMIF(Projeto!$A:$A,'Programa de Metas 2021-2024'!$A1188,Projeto!$G:$G)</f>
        <v>0</v>
      </c>
      <c r="C1188" s="106"/>
      <c r="D1188" s="106"/>
      <c r="E1188" s="106"/>
      <c r="F1188" s="106"/>
      <c r="G1188" s="106"/>
      <c r="H1188" s="106"/>
      <c r="I1188" s="106"/>
      <c r="J1188" s="106"/>
      <c r="K1188" s="106"/>
      <c r="L1188" s="106"/>
      <c r="M1188" s="106"/>
      <c r="N1188" s="106"/>
      <c r="O1188" s="106"/>
      <c r="P1188" s="106"/>
      <c r="Q1188" s="106"/>
      <c r="R1188" s="107"/>
      <c r="S1188" s="107"/>
      <c r="T1188" s="106"/>
      <c r="U1188" s="106"/>
      <c r="V1188" s="108">
        <f t="shared" si="54"/>
        <v>0</v>
      </c>
      <c r="W1188" s="103">
        <f t="shared" si="55"/>
        <v>0</v>
      </c>
      <c r="X1188" s="36" t="str">
        <f t="shared" si="56"/>
        <v>OK</v>
      </c>
    </row>
    <row r="1189" spans="1:24" ht="18" customHeight="1">
      <c r="A1189" s="6"/>
      <c r="B1189" s="102">
        <f>SUMIF(Atividade_Pessoal_Auxílio!$A:$A,'Programa de Metas 2021-2024'!$A1189,Atividade_Pessoal_Auxílio!$G:$G)+SUMIF(Projeto!$A:$A,'Programa de Metas 2021-2024'!$A1189,Projeto!$G:$G)</f>
        <v>0</v>
      </c>
      <c r="C1189" s="106"/>
      <c r="D1189" s="106"/>
      <c r="E1189" s="106"/>
      <c r="F1189" s="106"/>
      <c r="G1189" s="106"/>
      <c r="H1189" s="106"/>
      <c r="I1189" s="106"/>
      <c r="J1189" s="106"/>
      <c r="K1189" s="106"/>
      <c r="L1189" s="106"/>
      <c r="M1189" s="106"/>
      <c r="N1189" s="106"/>
      <c r="O1189" s="106"/>
      <c r="P1189" s="106"/>
      <c r="Q1189" s="106"/>
      <c r="R1189" s="107"/>
      <c r="S1189" s="107"/>
      <c r="T1189" s="106"/>
      <c r="U1189" s="106"/>
      <c r="V1189" s="108">
        <f t="shared" si="54"/>
        <v>0</v>
      </c>
      <c r="W1189" s="103">
        <f t="shared" si="55"/>
        <v>0</v>
      </c>
      <c r="X1189" s="36" t="str">
        <f t="shared" si="56"/>
        <v>OK</v>
      </c>
    </row>
    <row r="1190" spans="1:24" ht="18" customHeight="1">
      <c r="A1190" s="6"/>
      <c r="B1190" s="102">
        <f>SUMIF(Atividade_Pessoal_Auxílio!$A:$A,'Programa de Metas 2021-2024'!$A1190,Atividade_Pessoal_Auxílio!$G:$G)+SUMIF(Projeto!$A:$A,'Programa de Metas 2021-2024'!$A1190,Projeto!$G:$G)</f>
        <v>0</v>
      </c>
      <c r="C1190" s="106"/>
      <c r="D1190" s="106"/>
      <c r="E1190" s="106"/>
      <c r="F1190" s="106"/>
      <c r="G1190" s="106"/>
      <c r="H1190" s="106"/>
      <c r="I1190" s="106"/>
      <c r="J1190" s="106"/>
      <c r="K1190" s="106"/>
      <c r="L1190" s="106"/>
      <c r="M1190" s="106"/>
      <c r="N1190" s="106"/>
      <c r="O1190" s="106"/>
      <c r="P1190" s="106"/>
      <c r="Q1190" s="106"/>
      <c r="R1190" s="107"/>
      <c r="S1190" s="107"/>
      <c r="T1190" s="106"/>
      <c r="U1190" s="106"/>
      <c r="V1190" s="108">
        <f t="shared" si="54"/>
        <v>0</v>
      </c>
      <c r="W1190" s="103">
        <f t="shared" si="55"/>
        <v>0</v>
      </c>
      <c r="X1190" s="36" t="str">
        <f t="shared" si="56"/>
        <v>OK</v>
      </c>
    </row>
    <row r="1191" spans="1:24" ht="18" customHeight="1">
      <c r="A1191" s="6"/>
      <c r="B1191" s="102">
        <f>SUMIF(Atividade_Pessoal_Auxílio!$A:$A,'Programa de Metas 2021-2024'!$A1191,Atividade_Pessoal_Auxílio!$G:$G)+SUMIF(Projeto!$A:$A,'Programa de Metas 2021-2024'!$A1191,Projeto!$G:$G)</f>
        <v>0</v>
      </c>
      <c r="C1191" s="106"/>
      <c r="D1191" s="106"/>
      <c r="E1191" s="106"/>
      <c r="F1191" s="106"/>
      <c r="G1191" s="106"/>
      <c r="H1191" s="106"/>
      <c r="I1191" s="106"/>
      <c r="J1191" s="106"/>
      <c r="K1191" s="106"/>
      <c r="L1191" s="106"/>
      <c r="M1191" s="106"/>
      <c r="N1191" s="106"/>
      <c r="O1191" s="106"/>
      <c r="P1191" s="106"/>
      <c r="Q1191" s="106"/>
      <c r="R1191" s="107"/>
      <c r="S1191" s="107"/>
      <c r="T1191" s="106"/>
      <c r="U1191" s="106"/>
      <c r="V1191" s="108">
        <f t="shared" si="54"/>
        <v>0</v>
      </c>
      <c r="W1191" s="103">
        <f t="shared" si="55"/>
        <v>0</v>
      </c>
      <c r="X1191" s="36" t="str">
        <f t="shared" si="56"/>
        <v>OK</v>
      </c>
    </row>
    <row r="1192" spans="1:24" ht="18" customHeight="1">
      <c r="A1192" s="6"/>
      <c r="B1192" s="102">
        <f>SUMIF(Atividade_Pessoal_Auxílio!$A:$A,'Programa de Metas 2021-2024'!$A1192,Atividade_Pessoal_Auxílio!$G:$G)+SUMIF(Projeto!$A:$A,'Programa de Metas 2021-2024'!$A1192,Projeto!$G:$G)</f>
        <v>0</v>
      </c>
      <c r="C1192" s="106"/>
      <c r="D1192" s="106"/>
      <c r="E1192" s="106"/>
      <c r="F1192" s="106"/>
      <c r="G1192" s="106"/>
      <c r="H1192" s="106"/>
      <c r="I1192" s="106"/>
      <c r="J1192" s="106"/>
      <c r="K1192" s="106"/>
      <c r="L1192" s="106"/>
      <c r="M1192" s="106"/>
      <c r="N1192" s="106"/>
      <c r="O1192" s="106"/>
      <c r="P1192" s="106"/>
      <c r="Q1192" s="106"/>
      <c r="R1192" s="107"/>
      <c r="S1192" s="107"/>
      <c r="T1192" s="106"/>
      <c r="U1192" s="106"/>
      <c r="V1192" s="108">
        <f t="shared" si="54"/>
        <v>0</v>
      </c>
      <c r="W1192" s="103">
        <f t="shared" si="55"/>
        <v>0</v>
      </c>
      <c r="X1192" s="36" t="str">
        <f t="shared" si="56"/>
        <v>OK</v>
      </c>
    </row>
    <row r="1193" spans="1:24" ht="18" customHeight="1">
      <c r="A1193" s="6"/>
      <c r="B1193" s="102">
        <f>SUMIF(Atividade_Pessoal_Auxílio!$A:$A,'Programa de Metas 2021-2024'!$A1193,Atividade_Pessoal_Auxílio!$G:$G)+SUMIF(Projeto!$A:$A,'Programa de Metas 2021-2024'!$A1193,Projeto!$G:$G)</f>
        <v>0</v>
      </c>
      <c r="C1193" s="106"/>
      <c r="D1193" s="106"/>
      <c r="E1193" s="106"/>
      <c r="F1193" s="106"/>
      <c r="G1193" s="106"/>
      <c r="H1193" s="106"/>
      <c r="I1193" s="106"/>
      <c r="J1193" s="106"/>
      <c r="K1193" s="106"/>
      <c r="L1193" s="106"/>
      <c r="M1193" s="106"/>
      <c r="N1193" s="106"/>
      <c r="O1193" s="106"/>
      <c r="P1193" s="106"/>
      <c r="Q1193" s="106"/>
      <c r="R1193" s="107"/>
      <c r="S1193" s="107"/>
      <c r="T1193" s="106"/>
      <c r="U1193" s="106"/>
      <c r="V1193" s="108">
        <f t="shared" si="54"/>
        <v>0</v>
      </c>
      <c r="W1193" s="103">
        <f t="shared" si="55"/>
        <v>0</v>
      </c>
      <c r="X1193" s="36" t="str">
        <f t="shared" si="56"/>
        <v>OK</v>
      </c>
    </row>
    <row r="1194" spans="1:24" ht="18" customHeight="1">
      <c r="A1194" s="6"/>
      <c r="B1194" s="102">
        <f>SUMIF(Atividade_Pessoal_Auxílio!$A:$A,'Programa de Metas 2021-2024'!$A1194,Atividade_Pessoal_Auxílio!$G:$G)+SUMIF(Projeto!$A:$A,'Programa de Metas 2021-2024'!$A1194,Projeto!$G:$G)</f>
        <v>0</v>
      </c>
      <c r="C1194" s="106"/>
      <c r="D1194" s="106"/>
      <c r="E1194" s="106"/>
      <c r="F1194" s="106"/>
      <c r="G1194" s="106"/>
      <c r="H1194" s="106"/>
      <c r="I1194" s="106"/>
      <c r="J1194" s="106"/>
      <c r="K1194" s="106"/>
      <c r="L1194" s="106"/>
      <c r="M1194" s="106"/>
      <c r="N1194" s="106"/>
      <c r="O1194" s="106"/>
      <c r="P1194" s="106"/>
      <c r="Q1194" s="106"/>
      <c r="R1194" s="107"/>
      <c r="S1194" s="107"/>
      <c r="T1194" s="106"/>
      <c r="U1194" s="106"/>
      <c r="V1194" s="108">
        <f t="shared" si="54"/>
        <v>0</v>
      </c>
      <c r="W1194" s="103">
        <f t="shared" si="55"/>
        <v>0</v>
      </c>
      <c r="X1194" s="36" t="str">
        <f t="shared" si="56"/>
        <v>OK</v>
      </c>
    </row>
    <row r="1195" spans="1:24" ht="18" customHeight="1">
      <c r="A1195" s="6"/>
      <c r="B1195" s="102">
        <f>SUMIF(Atividade_Pessoal_Auxílio!$A:$A,'Programa de Metas 2021-2024'!$A1195,Atividade_Pessoal_Auxílio!$G:$G)+SUMIF(Projeto!$A:$A,'Programa de Metas 2021-2024'!$A1195,Projeto!$G:$G)</f>
        <v>0</v>
      </c>
      <c r="C1195" s="106"/>
      <c r="D1195" s="106"/>
      <c r="E1195" s="106"/>
      <c r="F1195" s="106"/>
      <c r="G1195" s="106"/>
      <c r="H1195" s="106"/>
      <c r="I1195" s="106"/>
      <c r="J1195" s="106"/>
      <c r="K1195" s="106"/>
      <c r="L1195" s="106"/>
      <c r="M1195" s="106"/>
      <c r="N1195" s="106"/>
      <c r="O1195" s="106"/>
      <c r="P1195" s="106"/>
      <c r="Q1195" s="106"/>
      <c r="R1195" s="107"/>
      <c r="S1195" s="107"/>
      <c r="T1195" s="106"/>
      <c r="U1195" s="106"/>
      <c r="V1195" s="108">
        <f t="shared" si="54"/>
        <v>0</v>
      </c>
      <c r="W1195" s="103">
        <f t="shared" si="55"/>
        <v>0</v>
      </c>
      <c r="X1195" s="36" t="str">
        <f t="shared" si="56"/>
        <v>OK</v>
      </c>
    </row>
    <row r="1196" spans="1:24" ht="18" customHeight="1">
      <c r="A1196" s="6"/>
      <c r="B1196" s="102">
        <f>SUMIF(Atividade_Pessoal_Auxílio!$A:$A,'Programa de Metas 2021-2024'!$A1196,Atividade_Pessoal_Auxílio!$G:$G)+SUMIF(Projeto!$A:$A,'Programa de Metas 2021-2024'!$A1196,Projeto!$G:$G)</f>
        <v>0</v>
      </c>
      <c r="C1196" s="106"/>
      <c r="D1196" s="106"/>
      <c r="E1196" s="106"/>
      <c r="F1196" s="106"/>
      <c r="G1196" s="106"/>
      <c r="H1196" s="106"/>
      <c r="I1196" s="106"/>
      <c r="J1196" s="106"/>
      <c r="K1196" s="106"/>
      <c r="L1196" s="106"/>
      <c r="M1196" s="106"/>
      <c r="N1196" s="106"/>
      <c r="O1196" s="106"/>
      <c r="P1196" s="106"/>
      <c r="Q1196" s="106"/>
      <c r="R1196" s="107"/>
      <c r="S1196" s="107"/>
      <c r="T1196" s="106"/>
      <c r="U1196" s="106"/>
      <c r="V1196" s="108">
        <f t="shared" si="54"/>
        <v>0</v>
      </c>
      <c r="W1196" s="103">
        <f t="shared" si="55"/>
        <v>0</v>
      </c>
      <c r="X1196" s="36" t="str">
        <f t="shared" si="56"/>
        <v>OK</v>
      </c>
    </row>
    <row r="1197" spans="1:24" ht="18" customHeight="1">
      <c r="A1197" s="6"/>
      <c r="B1197" s="102">
        <f>SUMIF(Atividade_Pessoal_Auxílio!$A:$A,'Programa de Metas 2021-2024'!$A1197,Atividade_Pessoal_Auxílio!$G:$G)+SUMIF(Projeto!$A:$A,'Programa de Metas 2021-2024'!$A1197,Projeto!$G:$G)</f>
        <v>0</v>
      </c>
      <c r="C1197" s="106"/>
      <c r="D1197" s="106"/>
      <c r="E1197" s="106"/>
      <c r="F1197" s="106"/>
      <c r="G1197" s="106"/>
      <c r="H1197" s="106"/>
      <c r="I1197" s="106"/>
      <c r="J1197" s="106"/>
      <c r="K1197" s="106"/>
      <c r="L1197" s="106"/>
      <c r="M1197" s="106"/>
      <c r="N1197" s="106"/>
      <c r="O1197" s="106"/>
      <c r="P1197" s="106"/>
      <c r="Q1197" s="106"/>
      <c r="R1197" s="107"/>
      <c r="S1197" s="107"/>
      <c r="T1197" s="106"/>
      <c r="U1197" s="106"/>
      <c r="V1197" s="108">
        <f t="shared" si="54"/>
        <v>0</v>
      </c>
      <c r="W1197" s="103">
        <f t="shared" si="55"/>
        <v>0</v>
      </c>
      <c r="X1197" s="36" t="str">
        <f t="shared" si="56"/>
        <v>OK</v>
      </c>
    </row>
    <row r="1198" spans="1:24" ht="18" customHeight="1">
      <c r="A1198" s="6"/>
      <c r="B1198" s="102">
        <f>SUMIF(Atividade_Pessoal_Auxílio!$A:$A,'Programa de Metas 2021-2024'!$A1198,Atividade_Pessoal_Auxílio!$G:$G)+SUMIF(Projeto!$A:$A,'Programa de Metas 2021-2024'!$A1198,Projeto!$G:$G)</f>
        <v>0</v>
      </c>
      <c r="C1198" s="106"/>
      <c r="D1198" s="106"/>
      <c r="E1198" s="106"/>
      <c r="F1198" s="106"/>
      <c r="G1198" s="106"/>
      <c r="H1198" s="106"/>
      <c r="I1198" s="106"/>
      <c r="J1198" s="106"/>
      <c r="K1198" s="106"/>
      <c r="L1198" s="106"/>
      <c r="M1198" s="106"/>
      <c r="N1198" s="106"/>
      <c r="O1198" s="106"/>
      <c r="P1198" s="106"/>
      <c r="Q1198" s="106"/>
      <c r="R1198" s="107"/>
      <c r="S1198" s="107"/>
      <c r="T1198" s="106"/>
      <c r="U1198" s="106"/>
      <c r="V1198" s="108">
        <f t="shared" si="54"/>
        <v>0</v>
      </c>
      <c r="W1198" s="103">
        <f t="shared" si="55"/>
        <v>0</v>
      </c>
      <c r="X1198" s="36" t="str">
        <f t="shared" si="56"/>
        <v>OK</v>
      </c>
    </row>
    <row r="1199" spans="1:24" ht="18" customHeight="1">
      <c r="A1199" s="6"/>
      <c r="B1199" s="102">
        <f>SUMIF(Atividade_Pessoal_Auxílio!$A:$A,'Programa de Metas 2021-2024'!$A1199,Atividade_Pessoal_Auxílio!$G:$G)+SUMIF(Projeto!$A:$A,'Programa de Metas 2021-2024'!$A1199,Projeto!$G:$G)</f>
        <v>0</v>
      </c>
      <c r="C1199" s="106"/>
      <c r="D1199" s="106"/>
      <c r="E1199" s="106"/>
      <c r="F1199" s="106"/>
      <c r="G1199" s="106"/>
      <c r="H1199" s="106"/>
      <c r="I1199" s="106"/>
      <c r="J1199" s="106"/>
      <c r="K1199" s="106"/>
      <c r="L1199" s="106"/>
      <c r="M1199" s="106"/>
      <c r="N1199" s="106"/>
      <c r="O1199" s="106"/>
      <c r="P1199" s="106"/>
      <c r="Q1199" s="106"/>
      <c r="R1199" s="107"/>
      <c r="S1199" s="107"/>
      <c r="T1199" s="106"/>
      <c r="U1199" s="106"/>
      <c r="V1199" s="108">
        <f t="shared" si="54"/>
        <v>0</v>
      </c>
      <c r="W1199" s="103">
        <f t="shared" si="55"/>
        <v>0</v>
      </c>
      <c r="X1199" s="36" t="str">
        <f t="shared" si="56"/>
        <v>OK</v>
      </c>
    </row>
    <row r="1200" spans="1:24" ht="18" customHeight="1">
      <c r="A1200" s="6"/>
      <c r="B1200" s="102">
        <f>SUMIF(Atividade_Pessoal_Auxílio!$A:$A,'Programa de Metas 2021-2024'!$A1200,Atividade_Pessoal_Auxílio!$G:$G)+SUMIF(Projeto!$A:$A,'Programa de Metas 2021-2024'!$A1200,Projeto!$G:$G)</f>
        <v>0</v>
      </c>
      <c r="C1200" s="106"/>
      <c r="D1200" s="106"/>
      <c r="E1200" s="106"/>
      <c r="F1200" s="106"/>
      <c r="G1200" s="106"/>
      <c r="H1200" s="106"/>
      <c r="I1200" s="106"/>
      <c r="J1200" s="106"/>
      <c r="K1200" s="106"/>
      <c r="L1200" s="106"/>
      <c r="M1200" s="106"/>
      <c r="N1200" s="106"/>
      <c r="O1200" s="106"/>
      <c r="P1200" s="106"/>
      <c r="Q1200" s="106"/>
      <c r="R1200" s="107"/>
      <c r="S1200" s="107"/>
      <c r="T1200" s="106"/>
      <c r="U1200" s="106"/>
      <c r="V1200" s="108">
        <f t="shared" si="54"/>
        <v>0</v>
      </c>
      <c r="W1200" s="103">
        <f t="shared" si="55"/>
        <v>0</v>
      </c>
      <c r="X1200" s="36" t="str">
        <f t="shared" si="56"/>
        <v>OK</v>
      </c>
    </row>
    <row r="1201" spans="1:24" ht="18" customHeight="1">
      <c r="A1201" s="6"/>
      <c r="B1201" s="102">
        <f>SUMIF(Atividade_Pessoal_Auxílio!$A:$A,'Programa de Metas 2021-2024'!$A1201,Atividade_Pessoal_Auxílio!$G:$G)+SUMIF(Projeto!$A:$A,'Programa de Metas 2021-2024'!$A1201,Projeto!$G:$G)</f>
        <v>0</v>
      </c>
      <c r="C1201" s="106"/>
      <c r="D1201" s="106"/>
      <c r="E1201" s="106"/>
      <c r="F1201" s="106"/>
      <c r="G1201" s="106"/>
      <c r="H1201" s="106"/>
      <c r="I1201" s="106"/>
      <c r="J1201" s="106"/>
      <c r="K1201" s="106"/>
      <c r="L1201" s="106"/>
      <c r="M1201" s="106"/>
      <c r="N1201" s="106"/>
      <c r="O1201" s="106"/>
      <c r="P1201" s="106"/>
      <c r="Q1201" s="106"/>
      <c r="R1201" s="107"/>
      <c r="S1201" s="107"/>
      <c r="T1201" s="106"/>
      <c r="U1201" s="106"/>
      <c r="V1201" s="108">
        <f t="shared" si="54"/>
        <v>0</v>
      </c>
      <c r="W1201" s="103">
        <f t="shared" si="55"/>
        <v>0</v>
      </c>
      <c r="X1201" s="36" t="str">
        <f t="shared" si="56"/>
        <v>OK</v>
      </c>
    </row>
    <row r="1202" spans="1:24" ht="18" customHeight="1">
      <c r="A1202" s="6"/>
      <c r="B1202" s="102">
        <f>SUMIF(Atividade_Pessoal_Auxílio!$A:$A,'Programa de Metas 2021-2024'!$A1202,Atividade_Pessoal_Auxílio!$G:$G)+SUMIF(Projeto!$A:$A,'Programa de Metas 2021-2024'!$A1202,Projeto!$G:$G)</f>
        <v>0</v>
      </c>
      <c r="C1202" s="106"/>
      <c r="D1202" s="106"/>
      <c r="E1202" s="106"/>
      <c r="F1202" s="106"/>
      <c r="G1202" s="106"/>
      <c r="H1202" s="106"/>
      <c r="I1202" s="106"/>
      <c r="J1202" s="106"/>
      <c r="K1202" s="106"/>
      <c r="L1202" s="106"/>
      <c r="M1202" s="106"/>
      <c r="N1202" s="106"/>
      <c r="O1202" s="106"/>
      <c r="P1202" s="106"/>
      <c r="Q1202" s="106"/>
      <c r="R1202" s="107"/>
      <c r="S1202" s="107"/>
      <c r="T1202" s="106"/>
      <c r="U1202" s="106"/>
      <c r="V1202" s="108">
        <f t="shared" si="54"/>
        <v>0</v>
      </c>
      <c r="W1202" s="103">
        <f t="shared" si="55"/>
        <v>0</v>
      </c>
      <c r="X1202" s="36" t="str">
        <f t="shared" si="56"/>
        <v>OK</v>
      </c>
    </row>
    <row r="1203" spans="1:24" ht="18" customHeight="1">
      <c r="A1203" s="6"/>
      <c r="B1203" s="102">
        <f>SUMIF(Atividade_Pessoal_Auxílio!$A:$A,'Programa de Metas 2021-2024'!$A1203,Atividade_Pessoal_Auxílio!$G:$G)+SUMIF(Projeto!$A:$A,'Programa de Metas 2021-2024'!$A1203,Projeto!$G:$G)</f>
        <v>0</v>
      </c>
      <c r="C1203" s="106"/>
      <c r="D1203" s="106"/>
      <c r="E1203" s="106"/>
      <c r="F1203" s="106"/>
      <c r="G1203" s="106"/>
      <c r="H1203" s="106"/>
      <c r="I1203" s="106"/>
      <c r="J1203" s="106"/>
      <c r="K1203" s="106"/>
      <c r="L1203" s="106"/>
      <c r="M1203" s="106"/>
      <c r="N1203" s="106"/>
      <c r="O1203" s="106"/>
      <c r="P1203" s="106"/>
      <c r="Q1203" s="106"/>
      <c r="R1203" s="107"/>
      <c r="S1203" s="107"/>
      <c r="T1203" s="106"/>
      <c r="U1203" s="106"/>
      <c r="V1203" s="108">
        <f t="shared" si="54"/>
        <v>0</v>
      </c>
      <c r="W1203" s="103">
        <f t="shared" si="55"/>
        <v>0</v>
      </c>
      <c r="X1203" s="36" t="str">
        <f t="shared" si="56"/>
        <v>OK</v>
      </c>
    </row>
    <row r="1204" spans="1:24" ht="18" customHeight="1">
      <c r="A1204" s="6"/>
      <c r="B1204" s="102">
        <f>SUMIF(Atividade_Pessoal_Auxílio!$A:$A,'Programa de Metas 2021-2024'!$A1204,Atividade_Pessoal_Auxílio!$G:$G)+SUMIF(Projeto!$A:$A,'Programa de Metas 2021-2024'!$A1204,Projeto!$G:$G)</f>
        <v>0</v>
      </c>
      <c r="C1204" s="106"/>
      <c r="D1204" s="106"/>
      <c r="E1204" s="106"/>
      <c r="F1204" s="106"/>
      <c r="G1204" s="106"/>
      <c r="H1204" s="106"/>
      <c r="I1204" s="106"/>
      <c r="J1204" s="106"/>
      <c r="K1204" s="106"/>
      <c r="L1204" s="106"/>
      <c r="M1204" s="106"/>
      <c r="N1204" s="106"/>
      <c r="O1204" s="106"/>
      <c r="P1204" s="106"/>
      <c r="Q1204" s="106"/>
      <c r="R1204" s="107"/>
      <c r="S1204" s="107"/>
      <c r="T1204" s="106"/>
      <c r="U1204" s="106"/>
      <c r="V1204" s="108">
        <f t="shared" si="54"/>
        <v>0</v>
      </c>
      <c r="W1204" s="103">
        <f t="shared" si="55"/>
        <v>0</v>
      </c>
      <c r="X1204" s="36" t="str">
        <f t="shared" si="56"/>
        <v>OK</v>
      </c>
    </row>
    <row r="1205" spans="1:24" ht="18" customHeight="1">
      <c r="A1205" s="6"/>
      <c r="B1205" s="102">
        <f>SUMIF(Atividade_Pessoal_Auxílio!$A:$A,'Programa de Metas 2021-2024'!$A1205,Atividade_Pessoal_Auxílio!$G:$G)+SUMIF(Projeto!$A:$A,'Programa de Metas 2021-2024'!$A1205,Projeto!$G:$G)</f>
        <v>0</v>
      </c>
      <c r="C1205" s="106"/>
      <c r="D1205" s="106"/>
      <c r="E1205" s="106"/>
      <c r="F1205" s="106"/>
      <c r="G1205" s="106"/>
      <c r="H1205" s="106"/>
      <c r="I1205" s="106"/>
      <c r="J1205" s="106"/>
      <c r="K1205" s="106"/>
      <c r="L1205" s="106"/>
      <c r="M1205" s="106"/>
      <c r="N1205" s="106"/>
      <c r="O1205" s="106"/>
      <c r="P1205" s="106"/>
      <c r="Q1205" s="106"/>
      <c r="R1205" s="107"/>
      <c r="S1205" s="107"/>
      <c r="T1205" s="106"/>
      <c r="U1205" s="106"/>
      <c r="V1205" s="108">
        <f t="shared" si="54"/>
        <v>0</v>
      </c>
      <c r="W1205" s="103">
        <f t="shared" si="55"/>
        <v>0</v>
      </c>
      <c r="X1205" s="36" t="str">
        <f t="shared" si="56"/>
        <v>OK</v>
      </c>
    </row>
    <row r="1206" spans="1:24" ht="18" customHeight="1">
      <c r="A1206" s="6"/>
      <c r="B1206" s="102">
        <f>SUMIF(Atividade_Pessoal_Auxílio!$A:$A,'Programa de Metas 2021-2024'!$A1206,Atividade_Pessoal_Auxílio!$G:$G)+SUMIF(Projeto!$A:$A,'Programa de Metas 2021-2024'!$A1206,Projeto!$G:$G)</f>
        <v>0</v>
      </c>
      <c r="C1206" s="106"/>
      <c r="D1206" s="106"/>
      <c r="E1206" s="106"/>
      <c r="F1206" s="106"/>
      <c r="G1206" s="106"/>
      <c r="H1206" s="106"/>
      <c r="I1206" s="106"/>
      <c r="J1206" s="106"/>
      <c r="K1206" s="106"/>
      <c r="L1206" s="106"/>
      <c r="M1206" s="106"/>
      <c r="N1206" s="106"/>
      <c r="O1206" s="106"/>
      <c r="P1206" s="106"/>
      <c r="Q1206" s="106"/>
      <c r="R1206" s="107"/>
      <c r="S1206" s="107"/>
      <c r="T1206" s="106"/>
      <c r="U1206" s="106"/>
      <c r="V1206" s="108">
        <f t="shared" si="54"/>
        <v>0</v>
      </c>
      <c r="W1206" s="103">
        <f t="shared" si="55"/>
        <v>0</v>
      </c>
      <c r="X1206" s="36" t="str">
        <f t="shared" si="56"/>
        <v>OK</v>
      </c>
    </row>
    <row r="1207" spans="1:24" ht="18" customHeight="1">
      <c r="A1207" s="6"/>
      <c r="B1207" s="102">
        <f>SUMIF(Atividade_Pessoal_Auxílio!$A:$A,'Programa de Metas 2021-2024'!$A1207,Atividade_Pessoal_Auxílio!$G:$G)+SUMIF(Projeto!$A:$A,'Programa de Metas 2021-2024'!$A1207,Projeto!$G:$G)</f>
        <v>0</v>
      </c>
      <c r="C1207" s="106"/>
      <c r="D1207" s="106"/>
      <c r="E1207" s="106"/>
      <c r="F1207" s="106"/>
      <c r="G1207" s="106"/>
      <c r="H1207" s="106"/>
      <c r="I1207" s="106"/>
      <c r="J1207" s="106"/>
      <c r="K1207" s="106"/>
      <c r="L1207" s="106"/>
      <c r="M1207" s="106"/>
      <c r="N1207" s="106"/>
      <c r="O1207" s="106"/>
      <c r="P1207" s="106"/>
      <c r="Q1207" s="106"/>
      <c r="R1207" s="107"/>
      <c r="S1207" s="107"/>
      <c r="T1207" s="106"/>
      <c r="U1207" s="106"/>
      <c r="V1207" s="108">
        <f t="shared" si="54"/>
        <v>0</v>
      </c>
      <c r="W1207" s="103">
        <f t="shared" si="55"/>
        <v>0</v>
      </c>
      <c r="X1207" s="36" t="str">
        <f t="shared" si="56"/>
        <v>OK</v>
      </c>
    </row>
    <row r="1208" spans="1:24" ht="18" customHeight="1">
      <c r="A1208" s="6"/>
      <c r="B1208" s="102">
        <f>SUMIF(Atividade_Pessoal_Auxílio!$A:$A,'Programa de Metas 2021-2024'!$A1208,Atividade_Pessoal_Auxílio!$G:$G)+SUMIF(Projeto!$A:$A,'Programa de Metas 2021-2024'!$A1208,Projeto!$G:$G)</f>
        <v>0</v>
      </c>
      <c r="C1208" s="106"/>
      <c r="D1208" s="106"/>
      <c r="E1208" s="106"/>
      <c r="F1208" s="106"/>
      <c r="G1208" s="106"/>
      <c r="H1208" s="106"/>
      <c r="I1208" s="106"/>
      <c r="J1208" s="106"/>
      <c r="K1208" s="106"/>
      <c r="L1208" s="106"/>
      <c r="M1208" s="106"/>
      <c r="N1208" s="106"/>
      <c r="O1208" s="106"/>
      <c r="P1208" s="106"/>
      <c r="Q1208" s="106"/>
      <c r="R1208" s="107"/>
      <c r="S1208" s="107"/>
      <c r="T1208" s="106"/>
      <c r="U1208" s="106"/>
      <c r="V1208" s="108">
        <f t="shared" si="54"/>
        <v>0</v>
      </c>
      <c r="W1208" s="103">
        <f t="shared" si="55"/>
        <v>0</v>
      </c>
      <c r="X1208" s="36" t="str">
        <f t="shared" si="56"/>
        <v>OK</v>
      </c>
    </row>
    <row r="1209" spans="1:24" ht="18" customHeight="1">
      <c r="A1209" s="6"/>
      <c r="B1209" s="102">
        <f>SUMIF(Atividade_Pessoal_Auxílio!$A:$A,'Programa de Metas 2021-2024'!$A1209,Atividade_Pessoal_Auxílio!$G:$G)+SUMIF(Projeto!$A:$A,'Programa de Metas 2021-2024'!$A1209,Projeto!$G:$G)</f>
        <v>0</v>
      </c>
      <c r="C1209" s="106"/>
      <c r="D1209" s="106"/>
      <c r="E1209" s="106"/>
      <c r="F1209" s="106"/>
      <c r="G1209" s="106"/>
      <c r="H1209" s="106"/>
      <c r="I1209" s="106"/>
      <c r="J1209" s="106"/>
      <c r="K1209" s="106"/>
      <c r="L1209" s="106"/>
      <c r="M1209" s="106"/>
      <c r="N1209" s="106"/>
      <c r="O1209" s="106"/>
      <c r="P1209" s="106"/>
      <c r="Q1209" s="106"/>
      <c r="R1209" s="107"/>
      <c r="S1209" s="107"/>
      <c r="T1209" s="106"/>
      <c r="U1209" s="106"/>
      <c r="V1209" s="108">
        <f t="shared" si="54"/>
        <v>0</v>
      </c>
      <c r="W1209" s="103">
        <f t="shared" si="55"/>
        <v>0</v>
      </c>
      <c r="X1209" s="36" t="str">
        <f t="shared" si="56"/>
        <v>OK</v>
      </c>
    </row>
    <row r="1210" spans="1:24" ht="18" customHeight="1">
      <c r="A1210" s="6"/>
      <c r="B1210" s="102">
        <f>SUMIF(Atividade_Pessoal_Auxílio!$A:$A,'Programa de Metas 2021-2024'!$A1210,Atividade_Pessoal_Auxílio!$G:$G)+SUMIF(Projeto!$A:$A,'Programa de Metas 2021-2024'!$A1210,Projeto!$G:$G)</f>
        <v>0</v>
      </c>
      <c r="C1210" s="106"/>
      <c r="D1210" s="106"/>
      <c r="E1210" s="106"/>
      <c r="F1210" s="106"/>
      <c r="G1210" s="106"/>
      <c r="H1210" s="106"/>
      <c r="I1210" s="106"/>
      <c r="J1210" s="106"/>
      <c r="K1210" s="106"/>
      <c r="L1210" s="106"/>
      <c r="M1210" s="106"/>
      <c r="N1210" s="106"/>
      <c r="O1210" s="106"/>
      <c r="P1210" s="106"/>
      <c r="Q1210" s="106"/>
      <c r="R1210" s="107"/>
      <c r="S1210" s="107"/>
      <c r="T1210" s="106"/>
      <c r="U1210" s="106"/>
      <c r="V1210" s="108">
        <f t="shared" si="54"/>
        <v>0</v>
      </c>
      <c r="W1210" s="103">
        <f t="shared" si="55"/>
        <v>0</v>
      </c>
      <c r="X1210" s="36" t="str">
        <f t="shared" si="56"/>
        <v>OK</v>
      </c>
    </row>
    <row r="1211" spans="1:24" ht="18" customHeight="1">
      <c r="A1211" s="6"/>
      <c r="B1211" s="102">
        <f>SUMIF(Atividade_Pessoal_Auxílio!$A:$A,'Programa de Metas 2021-2024'!$A1211,Atividade_Pessoal_Auxílio!$G:$G)+SUMIF(Projeto!$A:$A,'Programa de Metas 2021-2024'!$A1211,Projeto!$G:$G)</f>
        <v>0</v>
      </c>
      <c r="C1211" s="106"/>
      <c r="D1211" s="106"/>
      <c r="E1211" s="106"/>
      <c r="F1211" s="106"/>
      <c r="G1211" s="106"/>
      <c r="H1211" s="106"/>
      <c r="I1211" s="106"/>
      <c r="J1211" s="106"/>
      <c r="K1211" s="106"/>
      <c r="L1211" s="106"/>
      <c r="M1211" s="106"/>
      <c r="N1211" s="106"/>
      <c r="O1211" s="106"/>
      <c r="P1211" s="106"/>
      <c r="Q1211" s="106"/>
      <c r="R1211" s="107"/>
      <c r="S1211" s="107"/>
      <c r="T1211" s="106"/>
      <c r="U1211" s="106"/>
      <c r="V1211" s="108">
        <f t="shared" si="54"/>
        <v>0</v>
      </c>
      <c r="W1211" s="103">
        <f t="shared" si="55"/>
        <v>0</v>
      </c>
      <c r="X1211" s="36" t="str">
        <f t="shared" si="56"/>
        <v>OK</v>
      </c>
    </row>
    <row r="1212" spans="1:24" ht="18" customHeight="1">
      <c r="A1212" s="6"/>
      <c r="B1212" s="102">
        <f>SUMIF(Atividade_Pessoal_Auxílio!$A:$A,'Programa de Metas 2021-2024'!$A1212,Atividade_Pessoal_Auxílio!$G:$G)+SUMIF(Projeto!$A:$A,'Programa de Metas 2021-2024'!$A1212,Projeto!$G:$G)</f>
        <v>0</v>
      </c>
      <c r="C1212" s="106"/>
      <c r="D1212" s="106"/>
      <c r="E1212" s="106"/>
      <c r="F1212" s="106"/>
      <c r="G1212" s="106"/>
      <c r="H1212" s="106"/>
      <c r="I1212" s="106"/>
      <c r="J1212" s="106"/>
      <c r="K1212" s="106"/>
      <c r="L1212" s="106"/>
      <c r="M1212" s="106"/>
      <c r="N1212" s="106"/>
      <c r="O1212" s="106"/>
      <c r="P1212" s="106"/>
      <c r="Q1212" s="106"/>
      <c r="R1212" s="107"/>
      <c r="S1212" s="107"/>
      <c r="T1212" s="106"/>
      <c r="U1212" s="106"/>
      <c r="V1212" s="108">
        <f t="shared" si="54"/>
        <v>0</v>
      </c>
      <c r="W1212" s="103">
        <f t="shared" si="55"/>
        <v>0</v>
      </c>
      <c r="X1212" s="36" t="str">
        <f t="shared" si="56"/>
        <v>OK</v>
      </c>
    </row>
    <row r="1213" spans="1:24" ht="18" customHeight="1">
      <c r="A1213" s="6"/>
      <c r="B1213" s="102">
        <f>SUMIF(Atividade_Pessoal_Auxílio!$A:$A,'Programa de Metas 2021-2024'!$A1213,Atividade_Pessoal_Auxílio!$G:$G)+SUMIF(Projeto!$A:$A,'Programa de Metas 2021-2024'!$A1213,Projeto!$G:$G)</f>
        <v>0</v>
      </c>
      <c r="C1213" s="106"/>
      <c r="D1213" s="106"/>
      <c r="E1213" s="106"/>
      <c r="F1213" s="106"/>
      <c r="G1213" s="106"/>
      <c r="H1213" s="106"/>
      <c r="I1213" s="106"/>
      <c r="J1213" s="106"/>
      <c r="K1213" s="106"/>
      <c r="L1213" s="106"/>
      <c r="M1213" s="106"/>
      <c r="N1213" s="106"/>
      <c r="O1213" s="106"/>
      <c r="P1213" s="106"/>
      <c r="Q1213" s="106"/>
      <c r="R1213" s="107"/>
      <c r="S1213" s="107"/>
      <c r="T1213" s="106"/>
      <c r="U1213" s="106"/>
      <c r="V1213" s="108">
        <f t="shared" si="54"/>
        <v>0</v>
      </c>
      <c r="W1213" s="103">
        <f t="shared" si="55"/>
        <v>0</v>
      </c>
      <c r="X1213" s="36" t="str">
        <f t="shared" si="56"/>
        <v>OK</v>
      </c>
    </row>
    <row r="1214" spans="1:24" ht="18" customHeight="1">
      <c r="A1214" s="6"/>
      <c r="B1214" s="102">
        <f>SUMIF(Atividade_Pessoal_Auxílio!$A:$A,'Programa de Metas 2021-2024'!$A1214,Atividade_Pessoal_Auxílio!$G:$G)+SUMIF(Projeto!$A:$A,'Programa de Metas 2021-2024'!$A1214,Projeto!$G:$G)</f>
        <v>0</v>
      </c>
      <c r="C1214" s="106"/>
      <c r="D1214" s="106"/>
      <c r="E1214" s="106"/>
      <c r="F1214" s="106"/>
      <c r="G1214" s="106"/>
      <c r="H1214" s="106"/>
      <c r="I1214" s="106"/>
      <c r="J1214" s="106"/>
      <c r="K1214" s="106"/>
      <c r="L1214" s="106"/>
      <c r="M1214" s="106"/>
      <c r="N1214" s="106"/>
      <c r="O1214" s="106"/>
      <c r="P1214" s="106"/>
      <c r="Q1214" s="106"/>
      <c r="R1214" s="107"/>
      <c r="S1214" s="107"/>
      <c r="T1214" s="106"/>
      <c r="U1214" s="106"/>
      <c r="V1214" s="108">
        <f t="shared" si="54"/>
        <v>0</v>
      </c>
      <c r="W1214" s="103">
        <f t="shared" si="55"/>
        <v>0</v>
      </c>
      <c r="X1214" s="36" t="str">
        <f t="shared" si="56"/>
        <v>OK</v>
      </c>
    </row>
    <row r="1215" spans="1:24" ht="18" customHeight="1">
      <c r="A1215" s="6"/>
      <c r="B1215" s="102">
        <f>SUMIF(Atividade_Pessoal_Auxílio!$A:$A,'Programa de Metas 2021-2024'!$A1215,Atividade_Pessoal_Auxílio!$G:$G)+SUMIF(Projeto!$A:$A,'Programa de Metas 2021-2024'!$A1215,Projeto!$G:$G)</f>
        <v>0</v>
      </c>
      <c r="C1215" s="106"/>
      <c r="D1215" s="106"/>
      <c r="E1215" s="106"/>
      <c r="F1215" s="106"/>
      <c r="G1215" s="106"/>
      <c r="H1215" s="106"/>
      <c r="I1215" s="106"/>
      <c r="J1215" s="106"/>
      <c r="K1215" s="106"/>
      <c r="L1215" s="106"/>
      <c r="M1215" s="106"/>
      <c r="N1215" s="106"/>
      <c r="O1215" s="106"/>
      <c r="P1215" s="106"/>
      <c r="Q1215" s="106"/>
      <c r="R1215" s="107"/>
      <c r="S1215" s="107"/>
      <c r="T1215" s="106"/>
      <c r="U1215" s="106"/>
      <c r="V1215" s="108">
        <f t="shared" si="54"/>
        <v>0</v>
      </c>
      <c r="W1215" s="103">
        <f t="shared" si="55"/>
        <v>0</v>
      </c>
      <c r="X1215" s="36" t="str">
        <f t="shared" si="56"/>
        <v>OK</v>
      </c>
    </row>
    <row r="1216" spans="1:24" ht="18" customHeight="1">
      <c r="A1216" s="6"/>
      <c r="B1216" s="102">
        <f>SUMIF(Atividade_Pessoal_Auxílio!$A:$A,'Programa de Metas 2021-2024'!$A1216,Atividade_Pessoal_Auxílio!$G:$G)+SUMIF(Projeto!$A:$A,'Programa de Metas 2021-2024'!$A1216,Projeto!$G:$G)</f>
        <v>0</v>
      </c>
      <c r="C1216" s="106"/>
      <c r="D1216" s="106"/>
      <c r="E1216" s="106"/>
      <c r="F1216" s="106"/>
      <c r="G1216" s="106"/>
      <c r="H1216" s="106"/>
      <c r="I1216" s="106"/>
      <c r="J1216" s="106"/>
      <c r="K1216" s="106"/>
      <c r="L1216" s="106"/>
      <c r="M1216" s="106"/>
      <c r="N1216" s="106"/>
      <c r="O1216" s="106"/>
      <c r="P1216" s="106"/>
      <c r="Q1216" s="106"/>
      <c r="R1216" s="107"/>
      <c r="S1216" s="107"/>
      <c r="T1216" s="106"/>
      <c r="U1216" s="106"/>
      <c r="V1216" s="108">
        <f t="shared" si="54"/>
        <v>0</v>
      </c>
      <c r="W1216" s="103">
        <f t="shared" si="55"/>
        <v>0</v>
      </c>
      <c r="X1216" s="36" t="str">
        <f t="shared" si="56"/>
        <v>OK</v>
      </c>
    </row>
    <row r="1217" spans="1:24" ht="18" customHeight="1">
      <c r="A1217" s="6"/>
      <c r="B1217" s="102">
        <f>SUMIF(Atividade_Pessoal_Auxílio!$A:$A,'Programa de Metas 2021-2024'!$A1217,Atividade_Pessoal_Auxílio!$G:$G)+SUMIF(Projeto!$A:$A,'Programa de Metas 2021-2024'!$A1217,Projeto!$G:$G)</f>
        <v>0</v>
      </c>
      <c r="C1217" s="106"/>
      <c r="D1217" s="106"/>
      <c r="E1217" s="106"/>
      <c r="F1217" s="106"/>
      <c r="G1217" s="106"/>
      <c r="H1217" s="106"/>
      <c r="I1217" s="106"/>
      <c r="J1217" s="106"/>
      <c r="K1217" s="106"/>
      <c r="L1217" s="106"/>
      <c r="M1217" s="106"/>
      <c r="N1217" s="106"/>
      <c r="O1217" s="106"/>
      <c r="P1217" s="106"/>
      <c r="Q1217" s="106"/>
      <c r="R1217" s="107"/>
      <c r="S1217" s="107"/>
      <c r="T1217" s="106"/>
      <c r="U1217" s="106"/>
      <c r="V1217" s="108">
        <f t="shared" si="54"/>
        <v>0</v>
      </c>
      <c r="W1217" s="103">
        <f t="shared" si="55"/>
        <v>0</v>
      </c>
      <c r="X1217" s="36" t="str">
        <f t="shared" si="56"/>
        <v>OK</v>
      </c>
    </row>
    <row r="1218" spans="1:24" ht="18" customHeight="1">
      <c r="A1218" s="6"/>
      <c r="B1218" s="102">
        <f>SUMIF(Atividade_Pessoal_Auxílio!$A:$A,'Programa de Metas 2021-2024'!$A1218,Atividade_Pessoal_Auxílio!$G:$G)+SUMIF(Projeto!$A:$A,'Programa de Metas 2021-2024'!$A1218,Projeto!$G:$G)</f>
        <v>0</v>
      </c>
      <c r="C1218" s="106"/>
      <c r="D1218" s="106"/>
      <c r="E1218" s="106"/>
      <c r="F1218" s="106"/>
      <c r="G1218" s="106"/>
      <c r="H1218" s="106"/>
      <c r="I1218" s="106"/>
      <c r="J1218" s="106"/>
      <c r="K1218" s="106"/>
      <c r="L1218" s="106"/>
      <c r="M1218" s="106"/>
      <c r="N1218" s="106"/>
      <c r="O1218" s="106"/>
      <c r="P1218" s="106"/>
      <c r="Q1218" s="106"/>
      <c r="R1218" s="107"/>
      <c r="S1218" s="107"/>
      <c r="T1218" s="106"/>
      <c r="U1218" s="106"/>
      <c r="V1218" s="108">
        <f t="shared" si="54"/>
        <v>0</v>
      </c>
      <c r="W1218" s="103">
        <f t="shared" si="55"/>
        <v>0</v>
      </c>
      <c r="X1218" s="36" t="str">
        <f t="shared" si="56"/>
        <v>OK</v>
      </c>
    </row>
    <row r="1219" spans="1:24" ht="18" customHeight="1">
      <c r="A1219" s="6"/>
      <c r="B1219" s="102">
        <f>SUMIF(Atividade_Pessoal_Auxílio!$A:$A,'Programa de Metas 2021-2024'!$A1219,Atividade_Pessoal_Auxílio!$G:$G)+SUMIF(Projeto!$A:$A,'Programa de Metas 2021-2024'!$A1219,Projeto!$G:$G)</f>
        <v>0</v>
      </c>
      <c r="C1219" s="106"/>
      <c r="D1219" s="106"/>
      <c r="E1219" s="106"/>
      <c r="F1219" s="106"/>
      <c r="G1219" s="106"/>
      <c r="H1219" s="106"/>
      <c r="I1219" s="106"/>
      <c r="J1219" s="106"/>
      <c r="K1219" s="106"/>
      <c r="L1219" s="106"/>
      <c r="M1219" s="106"/>
      <c r="N1219" s="106"/>
      <c r="O1219" s="106"/>
      <c r="P1219" s="106"/>
      <c r="Q1219" s="106"/>
      <c r="R1219" s="107"/>
      <c r="S1219" s="107"/>
      <c r="T1219" s="106"/>
      <c r="U1219" s="106"/>
      <c r="V1219" s="108">
        <f t="shared" si="54"/>
        <v>0</v>
      </c>
      <c r="W1219" s="103">
        <f t="shared" si="55"/>
        <v>0</v>
      </c>
      <c r="X1219" s="36" t="str">
        <f t="shared" si="56"/>
        <v>OK</v>
      </c>
    </row>
    <row r="1220" spans="1:24" ht="18" customHeight="1">
      <c r="A1220" s="6"/>
      <c r="B1220" s="102">
        <f>SUMIF(Atividade_Pessoal_Auxílio!$A:$A,'Programa de Metas 2021-2024'!$A1220,Atividade_Pessoal_Auxílio!$G:$G)+SUMIF(Projeto!$A:$A,'Programa de Metas 2021-2024'!$A1220,Projeto!$G:$G)</f>
        <v>0</v>
      </c>
      <c r="C1220" s="106"/>
      <c r="D1220" s="106"/>
      <c r="E1220" s="106"/>
      <c r="F1220" s="106"/>
      <c r="G1220" s="106"/>
      <c r="H1220" s="106"/>
      <c r="I1220" s="106"/>
      <c r="J1220" s="106"/>
      <c r="K1220" s="106"/>
      <c r="L1220" s="106"/>
      <c r="M1220" s="106"/>
      <c r="N1220" s="106"/>
      <c r="O1220" s="106"/>
      <c r="P1220" s="106"/>
      <c r="Q1220" s="106"/>
      <c r="R1220" s="107"/>
      <c r="S1220" s="107"/>
      <c r="T1220" s="106"/>
      <c r="U1220" s="106"/>
      <c r="V1220" s="108">
        <f t="shared" si="54"/>
        <v>0</v>
      </c>
      <c r="W1220" s="103">
        <f t="shared" si="55"/>
        <v>0</v>
      </c>
      <c r="X1220" s="36" t="str">
        <f t="shared" si="56"/>
        <v>OK</v>
      </c>
    </row>
    <row r="1221" spans="1:24" ht="18" customHeight="1">
      <c r="A1221" s="6"/>
      <c r="B1221" s="102">
        <f>SUMIF(Atividade_Pessoal_Auxílio!$A:$A,'Programa de Metas 2021-2024'!$A1221,Atividade_Pessoal_Auxílio!$G:$G)+SUMIF(Projeto!$A:$A,'Programa de Metas 2021-2024'!$A1221,Projeto!$G:$G)</f>
        <v>0</v>
      </c>
      <c r="C1221" s="106"/>
      <c r="D1221" s="106"/>
      <c r="E1221" s="106"/>
      <c r="F1221" s="106"/>
      <c r="G1221" s="106"/>
      <c r="H1221" s="106"/>
      <c r="I1221" s="106"/>
      <c r="J1221" s="106"/>
      <c r="K1221" s="106"/>
      <c r="L1221" s="106"/>
      <c r="M1221" s="106"/>
      <c r="N1221" s="106"/>
      <c r="O1221" s="106"/>
      <c r="P1221" s="106"/>
      <c r="Q1221" s="106"/>
      <c r="R1221" s="107"/>
      <c r="S1221" s="107"/>
      <c r="T1221" s="106"/>
      <c r="U1221" s="106"/>
      <c r="V1221" s="108">
        <f t="shared" ref="V1221:V1284" si="57">SUM(C1221:U1221)</f>
        <v>0</v>
      </c>
      <c r="W1221" s="103">
        <f t="shared" ref="W1221:W1284" si="58">B1221-V1221</f>
        <v>0</v>
      </c>
      <c r="X1221" s="36" t="str">
        <f t="shared" ref="X1221:X1284" si="59">IF(OR(B1221&lt;&gt;SUM(V1221,W1221),W1221&lt;0),"EQUILIBRAR","OK")</f>
        <v>OK</v>
      </c>
    </row>
    <row r="1222" spans="1:24" ht="18" customHeight="1">
      <c r="A1222" s="6"/>
      <c r="B1222" s="102">
        <f>SUMIF(Atividade_Pessoal_Auxílio!$A:$A,'Programa de Metas 2021-2024'!$A1222,Atividade_Pessoal_Auxílio!$G:$G)+SUMIF(Projeto!$A:$A,'Programa de Metas 2021-2024'!$A1222,Projeto!$G:$G)</f>
        <v>0</v>
      </c>
      <c r="C1222" s="106"/>
      <c r="D1222" s="106"/>
      <c r="E1222" s="106"/>
      <c r="F1222" s="106"/>
      <c r="G1222" s="106"/>
      <c r="H1222" s="106"/>
      <c r="I1222" s="106"/>
      <c r="J1222" s="106"/>
      <c r="K1222" s="106"/>
      <c r="L1222" s="106"/>
      <c r="M1222" s="106"/>
      <c r="N1222" s="106"/>
      <c r="O1222" s="106"/>
      <c r="P1222" s="106"/>
      <c r="Q1222" s="106"/>
      <c r="R1222" s="107"/>
      <c r="S1222" s="107"/>
      <c r="T1222" s="106"/>
      <c r="U1222" s="106"/>
      <c r="V1222" s="108">
        <f t="shared" si="57"/>
        <v>0</v>
      </c>
      <c r="W1222" s="103">
        <f t="shared" si="58"/>
        <v>0</v>
      </c>
      <c r="X1222" s="36" t="str">
        <f t="shared" si="59"/>
        <v>OK</v>
      </c>
    </row>
    <row r="1223" spans="1:24" ht="18" customHeight="1">
      <c r="A1223" s="6"/>
      <c r="B1223" s="102">
        <f>SUMIF(Atividade_Pessoal_Auxílio!$A:$A,'Programa de Metas 2021-2024'!$A1223,Atividade_Pessoal_Auxílio!$G:$G)+SUMIF(Projeto!$A:$A,'Programa de Metas 2021-2024'!$A1223,Projeto!$G:$G)</f>
        <v>0</v>
      </c>
      <c r="C1223" s="106"/>
      <c r="D1223" s="106"/>
      <c r="E1223" s="106"/>
      <c r="F1223" s="106"/>
      <c r="G1223" s="106"/>
      <c r="H1223" s="106"/>
      <c r="I1223" s="106"/>
      <c r="J1223" s="106"/>
      <c r="K1223" s="106"/>
      <c r="L1223" s="106"/>
      <c r="M1223" s="106"/>
      <c r="N1223" s="106"/>
      <c r="O1223" s="106"/>
      <c r="P1223" s="106"/>
      <c r="Q1223" s="106"/>
      <c r="R1223" s="107"/>
      <c r="S1223" s="107"/>
      <c r="T1223" s="106"/>
      <c r="U1223" s="106"/>
      <c r="V1223" s="108">
        <f t="shared" si="57"/>
        <v>0</v>
      </c>
      <c r="W1223" s="103">
        <f t="shared" si="58"/>
        <v>0</v>
      </c>
      <c r="X1223" s="36" t="str">
        <f t="shared" si="59"/>
        <v>OK</v>
      </c>
    </row>
    <row r="1224" spans="1:24" ht="18" customHeight="1">
      <c r="A1224" s="6"/>
      <c r="B1224" s="102">
        <f>SUMIF(Atividade_Pessoal_Auxílio!$A:$A,'Programa de Metas 2021-2024'!$A1224,Atividade_Pessoal_Auxílio!$G:$G)+SUMIF(Projeto!$A:$A,'Programa de Metas 2021-2024'!$A1224,Projeto!$G:$G)</f>
        <v>0</v>
      </c>
      <c r="C1224" s="106"/>
      <c r="D1224" s="106"/>
      <c r="E1224" s="106"/>
      <c r="F1224" s="106"/>
      <c r="G1224" s="106"/>
      <c r="H1224" s="106"/>
      <c r="I1224" s="106"/>
      <c r="J1224" s="106"/>
      <c r="K1224" s="106"/>
      <c r="L1224" s="106"/>
      <c r="M1224" s="106"/>
      <c r="N1224" s="106"/>
      <c r="O1224" s="106"/>
      <c r="P1224" s="106"/>
      <c r="Q1224" s="106"/>
      <c r="R1224" s="107"/>
      <c r="S1224" s="107"/>
      <c r="T1224" s="106"/>
      <c r="U1224" s="106"/>
      <c r="V1224" s="108">
        <f t="shared" si="57"/>
        <v>0</v>
      </c>
      <c r="W1224" s="103">
        <f t="shared" si="58"/>
        <v>0</v>
      </c>
      <c r="X1224" s="36" t="str">
        <f t="shared" si="59"/>
        <v>OK</v>
      </c>
    </row>
    <row r="1225" spans="1:24" ht="18" customHeight="1">
      <c r="A1225" s="6"/>
      <c r="B1225" s="102">
        <f>SUMIF(Atividade_Pessoal_Auxílio!$A:$A,'Programa de Metas 2021-2024'!$A1225,Atividade_Pessoal_Auxílio!$G:$G)+SUMIF(Projeto!$A:$A,'Programa de Metas 2021-2024'!$A1225,Projeto!$G:$G)</f>
        <v>0</v>
      </c>
      <c r="C1225" s="106"/>
      <c r="D1225" s="106"/>
      <c r="E1225" s="106"/>
      <c r="F1225" s="106"/>
      <c r="G1225" s="106"/>
      <c r="H1225" s="106"/>
      <c r="I1225" s="106"/>
      <c r="J1225" s="106"/>
      <c r="K1225" s="106"/>
      <c r="L1225" s="106"/>
      <c r="M1225" s="106"/>
      <c r="N1225" s="106"/>
      <c r="O1225" s="106"/>
      <c r="P1225" s="106"/>
      <c r="Q1225" s="106"/>
      <c r="R1225" s="107"/>
      <c r="S1225" s="107"/>
      <c r="T1225" s="106"/>
      <c r="U1225" s="106"/>
      <c r="V1225" s="108">
        <f t="shared" si="57"/>
        <v>0</v>
      </c>
      <c r="W1225" s="103">
        <f t="shared" si="58"/>
        <v>0</v>
      </c>
      <c r="X1225" s="36" t="str">
        <f t="shared" si="59"/>
        <v>OK</v>
      </c>
    </row>
    <row r="1226" spans="1:24" ht="18" customHeight="1">
      <c r="A1226" s="6"/>
      <c r="B1226" s="102">
        <f>SUMIF(Atividade_Pessoal_Auxílio!$A:$A,'Programa de Metas 2021-2024'!$A1226,Atividade_Pessoal_Auxílio!$G:$G)+SUMIF(Projeto!$A:$A,'Programa de Metas 2021-2024'!$A1226,Projeto!$G:$G)</f>
        <v>0</v>
      </c>
      <c r="C1226" s="106"/>
      <c r="D1226" s="106"/>
      <c r="E1226" s="106"/>
      <c r="F1226" s="106"/>
      <c r="G1226" s="106"/>
      <c r="H1226" s="106"/>
      <c r="I1226" s="106"/>
      <c r="J1226" s="106"/>
      <c r="K1226" s="106"/>
      <c r="L1226" s="106"/>
      <c r="M1226" s="106"/>
      <c r="N1226" s="106"/>
      <c r="O1226" s="106"/>
      <c r="P1226" s="106"/>
      <c r="Q1226" s="106"/>
      <c r="R1226" s="107"/>
      <c r="S1226" s="107"/>
      <c r="T1226" s="106"/>
      <c r="U1226" s="106"/>
      <c r="V1226" s="108">
        <f t="shared" si="57"/>
        <v>0</v>
      </c>
      <c r="W1226" s="103">
        <f t="shared" si="58"/>
        <v>0</v>
      </c>
      <c r="X1226" s="36" t="str">
        <f t="shared" si="59"/>
        <v>OK</v>
      </c>
    </row>
    <row r="1227" spans="1:24" ht="18" customHeight="1">
      <c r="A1227" s="6"/>
      <c r="B1227" s="102">
        <f>SUMIF(Atividade_Pessoal_Auxílio!$A:$A,'Programa de Metas 2021-2024'!$A1227,Atividade_Pessoal_Auxílio!$G:$G)+SUMIF(Projeto!$A:$A,'Programa de Metas 2021-2024'!$A1227,Projeto!$G:$G)</f>
        <v>0</v>
      </c>
      <c r="C1227" s="106"/>
      <c r="D1227" s="106"/>
      <c r="E1227" s="106"/>
      <c r="F1227" s="106"/>
      <c r="G1227" s="106"/>
      <c r="H1227" s="106"/>
      <c r="I1227" s="106"/>
      <c r="J1227" s="106"/>
      <c r="K1227" s="106"/>
      <c r="L1227" s="106"/>
      <c r="M1227" s="106"/>
      <c r="N1227" s="106"/>
      <c r="O1227" s="106"/>
      <c r="P1227" s="106"/>
      <c r="Q1227" s="106"/>
      <c r="R1227" s="107"/>
      <c r="S1227" s="107"/>
      <c r="T1227" s="106"/>
      <c r="U1227" s="106"/>
      <c r="V1227" s="108">
        <f t="shared" si="57"/>
        <v>0</v>
      </c>
      <c r="W1227" s="103">
        <f t="shared" si="58"/>
        <v>0</v>
      </c>
      <c r="X1227" s="36" t="str">
        <f t="shared" si="59"/>
        <v>OK</v>
      </c>
    </row>
    <row r="1228" spans="1:24" ht="18" customHeight="1">
      <c r="A1228" s="6"/>
      <c r="B1228" s="102">
        <f>SUMIF(Atividade_Pessoal_Auxílio!$A:$A,'Programa de Metas 2021-2024'!$A1228,Atividade_Pessoal_Auxílio!$G:$G)+SUMIF(Projeto!$A:$A,'Programa de Metas 2021-2024'!$A1228,Projeto!$G:$G)</f>
        <v>0</v>
      </c>
      <c r="C1228" s="106"/>
      <c r="D1228" s="106"/>
      <c r="E1228" s="106"/>
      <c r="F1228" s="106"/>
      <c r="G1228" s="106"/>
      <c r="H1228" s="106"/>
      <c r="I1228" s="106"/>
      <c r="J1228" s="106"/>
      <c r="K1228" s="106"/>
      <c r="L1228" s="106"/>
      <c r="M1228" s="106"/>
      <c r="N1228" s="106"/>
      <c r="O1228" s="106"/>
      <c r="P1228" s="106"/>
      <c r="Q1228" s="106"/>
      <c r="R1228" s="107"/>
      <c r="S1228" s="107"/>
      <c r="T1228" s="106"/>
      <c r="U1228" s="106"/>
      <c r="V1228" s="108">
        <f t="shared" si="57"/>
        <v>0</v>
      </c>
      <c r="W1228" s="103">
        <f t="shared" si="58"/>
        <v>0</v>
      </c>
      <c r="X1228" s="36" t="str">
        <f t="shared" si="59"/>
        <v>OK</v>
      </c>
    </row>
    <row r="1229" spans="1:24" ht="18" customHeight="1">
      <c r="A1229" s="6"/>
      <c r="B1229" s="102">
        <f>SUMIF(Atividade_Pessoal_Auxílio!$A:$A,'Programa de Metas 2021-2024'!$A1229,Atividade_Pessoal_Auxílio!$G:$G)+SUMIF(Projeto!$A:$A,'Programa de Metas 2021-2024'!$A1229,Projeto!$G:$G)</f>
        <v>0</v>
      </c>
      <c r="C1229" s="106"/>
      <c r="D1229" s="106"/>
      <c r="E1229" s="106"/>
      <c r="F1229" s="106"/>
      <c r="G1229" s="106"/>
      <c r="H1229" s="106"/>
      <c r="I1229" s="106"/>
      <c r="J1229" s="106"/>
      <c r="K1229" s="106"/>
      <c r="L1229" s="106"/>
      <c r="M1229" s="106"/>
      <c r="N1229" s="106"/>
      <c r="O1229" s="106"/>
      <c r="P1229" s="106"/>
      <c r="Q1229" s="106"/>
      <c r="R1229" s="107"/>
      <c r="S1229" s="107"/>
      <c r="T1229" s="106"/>
      <c r="U1229" s="106"/>
      <c r="V1229" s="108">
        <f t="shared" si="57"/>
        <v>0</v>
      </c>
      <c r="W1229" s="103">
        <f t="shared" si="58"/>
        <v>0</v>
      </c>
      <c r="X1229" s="36" t="str">
        <f t="shared" si="59"/>
        <v>OK</v>
      </c>
    </row>
    <row r="1230" spans="1:24" ht="18" customHeight="1">
      <c r="A1230" s="6"/>
      <c r="B1230" s="102">
        <f>SUMIF(Atividade_Pessoal_Auxílio!$A:$A,'Programa de Metas 2021-2024'!$A1230,Atividade_Pessoal_Auxílio!$G:$G)+SUMIF(Projeto!$A:$A,'Programa de Metas 2021-2024'!$A1230,Projeto!$G:$G)</f>
        <v>0</v>
      </c>
      <c r="C1230" s="106"/>
      <c r="D1230" s="106"/>
      <c r="E1230" s="106"/>
      <c r="F1230" s="106"/>
      <c r="G1230" s="106"/>
      <c r="H1230" s="106"/>
      <c r="I1230" s="106"/>
      <c r="J1230" s="106"/>
      <c r="K1230" s="106"/>
      <c r="L1230" s="106"/>
      <c r="M1230" s="106"/>
      <c r="N1230" s="106"/>
      <c r="O1230" s="106"/>
      <c r="P1230" s="106"/>
      <c r="Q1230" s="106"/>
      <c r="R1230" s="107"/>
      <c r="S1230" s="107"/>
      <c r="T1230" s="106"/>
      <c r="U1230" s="106"/>
      <c r="V1230" s="108">
        <f t="shared" si="57"/>
        <v>0</v>
      </c>
      <c r="W1230" s="103">
        <f t="shared" si="58"/>
        <v>0</v>
      </c>
      <c r="X1230" s="36" t="str">
        <f t="shared" si="59"/>
        <v>OK</v>
      </c>
    </row>
    <row r="1231" spans="1:24" ht="18" customHeight="1">
      <c r="A1231" s="6"/>
      <c r="B1231" s="102">
        <f>SUMIF(Atividade_Pessoal_Auxílio!$A:$A,'Programa de Metas 2021-2024'!$A1231,Atividade_Pessoal_Auxílio!$G:$G)+SUMIF(Projeto!$A:$A,'Programa de Metas 2021-2024'!$A1231,Projeto!$G:$G)</f>
        <v>0</v>
      </c>
      <c r="C1231" s="106"/>
      <c r="D1231" s="106"/>
      <c r="E1231" s="106"/>
      <c r="F1231" s="106"/>
      <c r="G1231" s="106"/>
      <c r="H1231" s="106"/>
      <c r="I1231" s="106"/>
      <c r="J1231" s="106"/>
      <c r="K1231" s="106"/>
      <c r="L1231" s="106"/>
      <c r="M1231" s="106"/>
      <c r="N1231" s="106"/>
      <c r="O1231" s="106"/>
      <c r="P1231" s="106"/>
      <c r="Q1231" s="106"/>
      <c r="R1231" s="107"/>
      <c r="S1231" s="107"/>
      <c r="T1231" s="106"/>
      <c r="U1231" s="106"/>
      <c r="V1231" s="108">
        <f t="shared" si="57"/>
        <v>0</v>
      </c>
      <c r="W1231" s="103">
        <f t="shared" si="58"/>
        <v>0</v>
      </c>
      <c r="X1231" s="36" t="str">
        <f t="shared" si="59"/>
        <v>OK</v>
      </c>
    </row>
    <row r="1232" spans="1:24" ht="18" customHeight="1">
      <c r="A1232" s="6"/>
      <c r="B1232" s="102">
        <f>SUMIF(Atividade_Pessoal_Auxílio!$A:$A,'Programa de Metas 2021-2024'!$A1232,Atividade_Pessoal_Auxílio!$G:$G)+SUMIF(Projeto!$A:$A,'Programa de Metas 2021-2024'!$A1232,Projeto!$G:$G)</f>
        <v>0</v>
      </c>
      <c r="C1232" s="106"/>
      <c r="D1232" s="106"/>
      <c r="E1232" s="106"/>
      <c r="F1232" s="106"/>
      <c r="G1232" s="106"/>
      <c r="H1232" s="106"/>
      <c r="I1232" s="106"/>
      <c r="J1232" s="106"/>
      <c r="K1232" s="106"/>
      <c r="L1232" s="106"/>
      <c r="M1232" s="106"/>
      <c r="N1232" s="106"/>
      <c r="O1232" s="106"/>
      <c r="P1232" s="106"/>
      <c r="Q1232" s="106"/>
      <c r="R1232" s="107"/>
      <c r="S1232" s="107"/>
      <c r="T1232" s="106"/>
      <c r="U1232" s="106"/>
      <c r="V1232" s="108">
        <f t="shared" si="57"/>
        <v>0</v>
      </c>
      <c r="W1232" s="103">
        <f t="shared" si="58"/>
        <v>0</v>
      </c>
      <c r="X1232" s="36" t="str">
        <f t="shared" si="59"/>
        <v>OK</v>
      </c>
    </row>
    <row r="1233" spans="1:24" ht="18" customHeight="1">
      <c r="A1233" s="6"/>
      <c r="B1233" s="102">
        <f>SUMIF(Atividade_Pessoal_Auxílio!$A:$A,'Programa de Metas 2021-2024'!$A1233,Atividade_Pessoal_Auxílio!$G:$G)+SUMIF(Projeto!$A:$A,'Programa de Metas 2021-2024'!$A1233,Projeto!$G:$G)</f>
        <v>0</v>
      </c>
      <c r="C1233" s="106"/>
      <c r="D1233" s="106"/>
      <c r="E1233" s="106"/>
      <c r="F1233" s="106"/>
      <c r="G1233" s="106"/>
      <c r="H1233" s="106"/>
      <c r="I1233" s="106"/>
      <c r="J1233" s="106"/>
      <c r="K1233" s="106"/>
      <c r="L1233" s="106"/>
      <c r="M1233" s="106"/>
      <c r="N1233" s="106"/>
      <c r="O1233" s="106"/>
      <c r="P1233" s="106"/>
      <c r="Q1233" s="106"/>
      <c r="R1233" s="107"/>
      <c r="S1233" s="107"/>
      <c r="T1233" s="106"/>
      <c r="U1233" s="106"/>
      <c r="V1233" s="108">
        <f t="shared" si="57"/>
        <v>0</v>
      </c>
      <c r="W1233" s="103">
        <f t="shared" si="58"/>
        <v>0</v>
      </c>
      <c r="X1233" s="36" t="str">
        <f t="shared" si="59"/>
        <v>OK</v>
      </c>
    </row>
    <row r="1234" spans="1:24" ht="18" customHeight="1">
      <c r="A1234" s="6"/>
      <c r="B1234" s="102">
        <f>SUMIF(Atividade_Pessoal_Auxílio!$A:$A,'Programa de Metas 2021-2024'!$A1234,Atividade_Pessoal_Auxílio!$G:$G)+SUMIF(Projeto!$A:$A,'Programa de Metas 2021-2024'!$A1234,Projeto!$G:$G)</f>
        <v>0</v>
      </c>
      <c r="C1234" s="106"/>
      <c r="D1234" s="106"/>
      <c r="E1234" s="106"/>
      <c r="F1234" s="106"/>
      <c r="G1234" s="106"/>
      <c r="H1234" s="106"/>
      <c r="I1234" s="106"/>
      <c r="J1234" s="106"/>
      <c r="K1234" s="106"/>
      <c r="L1234" s="106"/>
      <c r="M1234" s="106"/>
      <c r="N1234" s="106"/>
      <c r="O1234" s="106"/>
      <c r="P1234" s="106"/>
      <c r="Q1234" s="106"/>
      <c r="R1234" s="107"/>
      <c r="S1234" s="107"/>
      <c r="T1234" s="106"/>
      <c r="U1234" s="106"/>
      <c r="V1234" s="108">
        <f t="shared" si="57"/>
        <v>0</v>
      </c>
      <c r="W1234" s="103">
        <f t="shared" si="58"/>
        <v>0</v>
      </c>
      <c r="X1234" s="36" t="str">
        <f t="shared" si="59"/>
        <v>OK</v>
      </c>
    </row>
    <row r="1235" spans="1:24" ht="18" customHeight="1">
      <c r="A1235" s="6"/>
      <c r="B1235" s="102">
        <f>SUMIF(Atividade_Pessoal_Auxílio!$A:$A,'Programa de Metas 2021-2024'!$A1235,Atividade_Pessoal_Auxílio!$G:$G)+SUMIF(Projeto!$A:$A,'Programa de Metas 2021-2024'!$A1235,Projeto!$G:$G)</f>
        <v>0</v>
      </c>
      <c r="C1235" s="106"/>
      <c r="D1235" s="106"/>
      <c r="E1235" s="106"/>
      <c r="F1235" s="106"/>
      <c r="G1235" s="106"/>
      <c r="H1235" s="106"/>
      <c r="I1235" s="106"/>
      <c r="J1235" s="106"/>
      <c r="K1235" s="106"/>
      <c r="L1235" s="106"/>
      <c r="M1235" s="106"/>
      <c r="N1235" s="106"/>
      <c r="O1235" s="106"/>
      <c r="P1235" s="106"/>
      <c r="Q1235" s="106"/>
      <c r="R1235" s="107"/>
      <c r="S1235" s="107"/>
      <c r="T1235" s="106"/>
      <c r="U1235" s="106"/>
      <c r="V1235" s="108">
        <f t="shared" si="57"/>
        <v>0</v>
      </c>
      <c r="W1235" s="103">
        <f t="shared" si="58"/>
        <v>0</v>
      </c>
      <c r="X1235" s="36" t="str">
        <f t="shared" si="59"/>
        <v>OK</v>
      </c>
    </row>
    <row r="1236" spans="1:24" ht="18" customHeight="1">
      <c r="A1236" s="6"/>
      <c r="B1236" s="102">
        <f>SUMIF(Atividade_Pessoal_Auxílio!$A:$A,'Programa de Metas 2021-2024'!$A1236,Atividade_Pessoal_Auxílio!$G:$G)+SUMIF(Projeto!$A:$A,'Programa de Metas 2021-2024'!$A1236,Projeto!$G:$G)</f>
        <v>0</v>
      </c>
      <c r="C1236" s="106"/>
      <c r="D1236" s="106"/>
      <c r="E1236" s="106"/>
      <c r="F1236" s="106"/>
      <c r="G1236" s="106"/>
      <c r="H1236" s="106"/>
      <c r="I1236" s="106"/>
      <c r="J1236" s="106"/>
      <c r="K1236" s="106"/>
      <c r="L1236" s="106"/>
      <c r="M1236" s="106"/>
      <c r="N1236" s="106"/>
      <c r="O1236" s="106"/>
      <c r="P1236" s="106"/>
      <c r="Q1236" s="106"/>
      <c r="R1236" s="107"/>
      <c r="S1236" s="107"/>
      <c r="T1236" s="106"/>
      <c r="U1236" s="106"/>
      <c r="V1236" s="108">
        <f t="shared" si="57"/>
        <v>0</v>
      </c>
      <c r="W1236" s="103">
        <f t="shared" si="58"/>
        <v>0</v>
      </c>
      <c r="X1236" s="36" t="str">
        <f t="shared" si="59"/>
        <v>OK</v>
      </c>
    </row>
    <row r="1237" spans="1:24" ht="18" customHeight="1">
      <c r="A1237" s="6"/>
      <c r="B1237" s="102">
        <f>SUMIF(Atividade_Pessoal_Auxílio!$A:$A,'Programa de Metas 2021-2024'!$A1237,Atividade_Pessoal_Auxílio!$G:$G)+SUMIF(Projeto!$A:$A,'Programa de Metas 2021-2024'!$A1237,Projeto!$G:$G)</f>
        <v>0</v>
      </c>
      <c r="C1237" s="106"/>
      <c r="D1237" s="106"/>
      <c r="E1237" s="106"/>
      <c r="F1237" s="106"/>
      <c r="G1237" s="106"/>
      <c r="H1237" s="106"/>
      <c r="I1237" s="106"/>
      <c r="J1237" s="106"/>
      <c r="K1237" s="106"/>
      <c r="L1237" s="106"/>
      <c r="M1237" s="106"/>
      <c r="N1237" s="106"/>
      <c r="O1237" s="106"/>
      <c r="P1237" s="106"/>
      <c r="Q1237" s="106"/>
      <c r="R1237" s="107"/>
      <c r="S1237" s="107"/>
      <c r="T1237" s="106"/>
      <c r="U1237" s="106"/>
      <c r="V1237" s="108">
        <f t="shared" si="57"/>
        <v>0</v>
      </c>
      <c r="W1237" s="103">
        <f t="shared" si="58"/>
        <v>0</v>
      </c>
      <c r="X1237" s="36" t="str">
        <f t="shared" si="59"/>
        <v>OK</v>
      </c>
    </row>
    <row r="1238" spans="1:24" ht="18" customHeight="1">
      <c r="A1238" s="6"/>
      <c r="B1238" s="102">
        <f>SUMIF(Atividade_Pessoal_Auxílio!$A:$A,'Programa de Metas 2021-2024'!$A1238,Atividade_Pessoal_Auxílio!$G:$G)+SUMIF(Projeto!$A:$A,'Programa de Metas 2021-2024'!$A1238,Projeto!$G:$G)</f>
        <v>0</v>
      </c>
      <c r="C1238" s="106"/>
      <c r="D1238" s="106"/>
      <c r="E1238" s="106"/>
      <c r="F1238" s="106"/>
      <c r="G1238" s="106"/>
      <c r="H1238" s="106"/>
      <c r="I1238" s="106"/>
      <c r="J1238" s="106"/>
      <c r="K1238" s="106"/>
      <c r="L1238" s="106"/>
      <c r="M1238" s="106"/>
      <c r="N1238" s="106"/>
      <c r="O1238" s="106"/>
      <c r="P1238" s="106"/>
      <c r="Q1238" s="106"/>
      <c r="R1238" s="107"/>
      <c r="S1238" s="107"/>
      <c r="T1238" s="106"/>
      <c r="U1238" s="106"/>
      <c r="V1238" s="108">
        <f t="shared" si="57"/>
        <v>0</v>
      </c>
      <c r="W1238" s="103">
        <f t="shared" si="58"/>
        <v>0</v>
      </c>
      <c r="X1238" s="36" t="str">
        <f t="shared" si="59"/>
        <v>OK</v>
      </c>
    </row>
    <row r="1239" spans="1:24" ht="18" customHeight="1">
      <c r="A1239" s="6"/>
      <c r="B1239" s="102">
        <f>SUMIF(Atividade_Pessoal_Auxílio!$A:$A,'Programa de Metas 2021-2024'!$A1239,Atividade_Pessoal_Auxílio!$G:$G)+SUMIF(Projeto!$A:$A,'Programa de Metas 2021-2024'!$A1239,Projeto!$G:$G)</f>
        <v>0</v>
      </c>
      <c r="C1239" s="106"/>
      <c r="D1239" s="106"/>
      <c r="E1239" s="106"/>
      <c r="F1239" s="106"/>
      <c r="G1239" s="106"/>
      <c r="H1239" s="106"/>
      <c r="I1239" s="106"/>
      <c r="J1239" s="106"/>
      <c r="K1239" s="106"/>
      <c r="L1239" s="106"/>
      <c r="M1239" s="106"/>
      <c r="N1239" s="106"/>
      <c r="O1239" s="106"/>
      <c r="P1239" s="106"/>
      <c r="Q1239" s="106"/>
      <c r="R1239" s="107"/>
      <c r="S1239" s="107"/>
      <c r="T1239" s="106"/>
      <c r="U1239" s="106"/>
      <c r="V1239" s="108">
        <f t="shared" si="57"/>
        <v>0</v>
      </c>
      <c r="W1239" s="103">
        <f t="shared" si="58"/>
        <v>0</v>
      </c>
      <c r="X1239" s="36" t="str">
        <f t="shared" si="59"/>
        <v>OK</v>
      </c>
    </row>
    <row r="1240" spans="1:24" ht="18" customHeight="1">
      <c r="A1240" s="6"/>
      <c r="B1240" s="102">
        <f>SUMIF(Atividade_Pessoal_Auxílio!$A:$A,'Programa de Metas 2021-2024'!$A1240,Atividade_Pessoal_Auxílio!$G:$G)+SUMIF(Projeto!$A:$A,'Programa de Metas 2021-2024'!$A1240,Projeto!$G:$G)</f>
        <v>0</v>
      </c>
      <c r="C1240" s="106"/>
      <c r="D1240" s="106"/>
      <c r="E1240" s="106"/>
      <c r="F1240" s="106"/>
      <c r="G1240" s="106"/>
      <c r="H1240" s="106"/>
      <c r="I1240" s="106"/>
      <c r="J1240" s="106"/>
      <c r="K1240" s="106"/>
      <c r="L1240" s="106"/>
      <c r="M1240" s="106"/>
      <c r="N1240" s="106"/>
      <c r="O1240" s="106"/>
      <c r="P1240" s="106"/>
      <c r="Q1240" s="106"/>
      <c r="R1240" s="107"/>
      <c r="S1240" s="107"/>
      <c r="T1240" s="106"/>
      <c r="U1240" s="106"/>
      <c r="V1240" s="108">
        <f t="shared" si="57"/>
        <v>0</v>
      </c>
      <c r="W1240" s="103">
        <f t="shared" si="58"/>
        <v>0</v>
      </c>
      <c r="X1240" s="36" t="str">
        <f t="shared" si="59"/>
        <v>OK</v>
      </c>
    </row>
    <row r="1241" spans="1:24" ht="18" customHeight="1">
      <c r="A1241" s="6"/>
      <c r="B1241" s="102">
        <f>SUMIF(Atividade_Pessoal_Auxílio!$A:$A,'Programa de Metas 2021-2024'!$A1241,Atividade_Pessoal_Auxílio!$G:$G)+SUMIF(Projeto!$A:$A,'Programa de Metas 2021-2024'!$A1241,Projeto!$G:$G)</f>
        <v>0</v>
      </c>
      <c r="C1241" s="106"/>
      <c r="D1241" s="106"/>
      <c r="E1241" s="106"/>
      <c r="F1241" s="106"/>
      <c r="G1241" s="106"/>
      <c r="H1241" s="106"/>
      <c r="I1241" s="106"/>
      <c r="J1241" s="106"/>
      <c r="K1241" s="106"/>
      <c r="L1241" s="106"/>
      <c r="M1241" s="106"/>
      <c r="N1241" s="106"/>
      <c r="O1241" s="106"/>
      <c r="P1241" s="106"/>
      <c r="Q1241" s="106"/>
      <c r="R1241" s="107"/>
      <c r="S1241" s="107"/>
      <c r="T1241" s="106"/>
      <c r="U1241" s="106"/>
      <c r="V1241" s="108">
        <f t="shared" si="57"/>
        <v>0</v>
      </c>
      <c r="W1241" s="103">
        <f t="shared" si="58"/>
        <v>0</v>
      </c>
      <c r="X1241" s="36" t="str">
        <f t="shared" si="59"/>
        <v>OK</v>
      </c>
    </row>
    <row r="1242" spans="1:24" ht="18" customHeight="1">
      <c r="A1242" s="6"/>
      <c r="B1242" s="102">
        <f>SUMIF(Atividade_Pessoal_Auxílio!$A:$A,'Programa de Metas 2021-2024'!$A1242,Atividade_Pessoal_Auxílio!$G:$G)+SUMIF(Projeto!$A:$A,'Programa de Metas 2021-2024'!$A1242,Projeto!$G:$G)</f>
        <v>0</v>
      </c>
      <c r="C1242" s="106"/>
      <c r="D1242" s="106"/>
      <c r="E1242" s="106"/>
      <c r="F1242" s="106"/>
      <c r="G1242" s="106"/>
      <c r="H1242" s="106"/>
      <c r="I1242" s="106"/>
      <c r="J1242" s="106"/>
      <c r="K1242" s="106"/>
      <c r="L1242" s="106"/>
      <c r="M1242" s="106"/>
      <c r="N1242" s="106"/>
      <c r="O1242" s="106"/>
      <c r="P1242" s="106"/>
      <c r="Q1242" s="106"/>
      <c r="R1242" s="107"/>
      <c r="S1242" s="107"/>
      <c r="T1242" s="106"/>
      <c r="U1242" s="106"/>
      <c r="V1242" s="108">
        <f t="shared" si="57"/>
        <v>0</v>
      </c>
      <c r="W1242" s="103">
        <f t="shared" si="58"/>
        <v>0</v>
      </c>
      <c r="X1242" s="36" t="str">
        <f t="shared" si="59"/>
        <v>OK</v>
      </c>
    </row>
    <row r="1243" spans="1:24" ht="18" customHeight="1">
      <c r="A1243" s="6"/>
      <c r="B1243" s="102">
        <f>SUMIF(Atividade_Pessoal_Auxílio!$A:$A,'Programa de Metas 2021-2024'!$A1243,Atividade_Pessoal_Auxílio!$G:$G)+SUMIF(Projeto!$A:$A,'Programa de Metas 2021-2024'!$A1243,Projeto!$G:$G)</f>
        <v>0</v>
      </c>
      <c r="C1243" s="106"/>
      <c r="D1243" s="106"/>
      <c r="E1243" s="106"/>
      <c r="F1243" s="106"/>
      <c r="G1243" s="106"/>
      <c r="H1243" s="106"/>
      <c r="I1243" s="106"/>
      <c r="J1243" s="106"/>
      <c r="K1243" s="106"/>
      <c r="L1243" s="106"/>
      <c r="M1243" s="106"/>
      <c r="N1243" s="106"/>
      <c r="O1243" s="106"/>
      <c r="P1243" s="106"/>
      <c r="Q1243" s="106"/>
      <c r="R1243" s="107"/>
      <c r="S1243" s="107"/>
      <c r="T1243" s="106"/>
      <c r="U1243" s="106"/>
      <c r="V1243" s="108">
        <f t="shared" si="57"/>
        <v>0</v>
      </c>
      <c r="W1243" s="103">
        <f t="shared" si="58"/>
        <v>0</v>
      </c>
      <c r="X1243" s="36" t="str">
        <f t="shared" si="59"/>
        <v>OK</v>
      </c>
    </row>
    <row r="1244" spans="1:24" ht="18" customHeight="1">
      <c r="A1244" s="6"/>
      <c r="B1244" s="102">
        <f>SUMIF(Atividade_Pessoal_Auxílio!$A:$A,'Programa de Metas 2021-2024'!$A1244,Atividade_Pessoal_Auxílio!$G:$G)+SUMIF(Projeto!$A:$A,'Programa de Metas 2021-2024'!$A1244,Projeto!$G:$G)</f>
        <v>0</v>
      </c>
      <c r="C1244" s="106"/>
      <c r="D1244" s="106"/>
      <c r="E1244" s="106"/>
      <c r="F1244" s="106"/>
      <c r="G1244" s="106"/>
      <c r="H1244" s="106"/>
      <c r="I1244" s="106"/>
      <c r="J1244" s="106"/>
      <c r="K1244" s="106"/>
      <c r="L1244" s="106"/>
      <c r="M1244" s="106"/>
      <c r="N1244" s="106"/>
      <c r="O1244" s="106"/>
      <c r="P1244" s="106"/>
      <c r="Q1244" s="106"/>
      <c r="R1244" s="107"/>
      <c r="S1244" s="107"/>
      <c r="T1244" s="106"/>
      <c r="U1244" s="106"/>
      <c r="V1244" s="108">
        <f t="shared" si="57"/>
        <v>0</v>
      </c>
      <c r="W1244" s="103">
        <f t="shared" si="58"/>
        <v>0</v>
      </c>
      <c r="X1244" s="36" t="str">
        <f t="shared" si="59"/>
        <v>OK</v>
      </c>
    </row>
    <row r="1245" spans="1:24" ht="18" customHeight="1">
      <c r="A1245" s="6"/>
      <c r="B1245" s="102">
        <f>SUMIF(Atividade_Pessoal_Auxílio!$A:$A,'Programa de Metas 2021-2024'!$A1245,Atividade_Pessoal_Auxílio!$G:$G)+SUMIF(Projeto!$A:$A,'Programa de Metas 2021-2024'!$A1245,Projeto!$G:$G)</f>
        <v>0</v>
      </c>
      <c r="C1245" s="106"/>
      <c r="D1245" s="106"/>
      <c r="E1245" s="106"/>
      <c r="F1245" s="106"/>
      <c r="G1245" s="106"/>
      <c r="H1245" s="106"/>
      <c r="I1245" s="106"/>
      <c r="J1245" s="106"/>
      <c r="K1245" s="106"/>
      <c r="L1245" s="106"/>
      <c r="M1245" s="106"/>
      <c r="N1245" s="106"/>
      <c r="O1245" s="106"/>
      <c r="P1245" s="106"/>
      <c r="Q1245" s="106"/>
      <c r="R1245" s="107"/>
      <c r="S1245" s="107"/>
      <c r="T1245" s="106"/>
      <c r="U1245" s="106"/>
      <c r="V1245" s="108">
        <f t="shared" si="57"/>
        <v>0</v>
      </c>
      <c r="W1245" s="103">
        <f t="shared" si="58"/>
        <v>0</v>
      </c>
      <c r="X1245" s="36" t="str">
        <f t="shared" si="59"/>
        <v>OK</v>
      </c>
    </row>
    <row r="1246" spans="1:24" ht="18" customHeight="1">
      <c r="A1246" s="6"/>
      <c r="B1246" s="102">
        <f>SUMIF(Atividade_Pessoal_Auxílio!$A:$A,'Programa de Metas 2021-2024'!$A1246,Atividade_Pessoal_Auxílio!$G:$G)+SUMIF(Projeto!$A:$A,'Programa de Metas 2021-2024'!$A1246,Projeto!$G:$G)</f>
        <v>0</v>
      </c>
      <c r="C1246" s="106"/>
      <c r="D1246" s="106"/>
      <c r="E1246" s="106"/>
      <c r="F1246" s="106"/>
      <c r="G1246" s="106"/>
      <c r="H1246" s="106"/>
      <c r="I1246" s="106"/>
      <c r="J1246" s="106"/>
      <c r="K1246" s="106"/>
      <c r="L1246" s="106"/>
      <c r="M1246" s="106"/>
      <c r="N1246" s="106"/>
      <c r="O1246" s="106"/>
      <c r="P1246" s="106"/>
      <c r="Q1246" s="106"/>
      <c r="R1246" s="107"/>
      <c r="S1246" s="107"/>
      <c r="T1246" s="106"/>
      <c r="U1246" s="106"/>
      <c r="V1246" s="108">
        <f t="shared" si="57"/>
        <v>0</v>
      </c>
      <c r="W1246" s="103">
        <f t="shared" si="58"/>
        <v>0</v>
      </c>
      <c r="X1246" s="36" t="str">
        <f t="shared" si="59"/>
        <v>OK</v>
      </c>
    </row>
    <row r="1247" spans="1:24" ht="18" customHeight="1">
      <c r="A1247" s="6"/>
      <c r="B1247" s="102">
        <f>SUMIF(Atividade_Pessoal_Auxílio!$A:$A,'Programa de Metas 2021-2024'!$A1247,Atividade_Pessoal_Auxílio!$G:$G)+SUMIF(Projeto!$A:$A,'Programa de Metas 2021-2024'!$A1247,Projeto!$G:$G)</f>
        <v>0</v>
      </c>
      <c r="C1247" s="106"/>
      <c r="D1247" s="106"/>
      <c r="E1247" s="106"/>
      <c r="F1247" s="106"/>
      <c r="G1247" s="106"/>
      <c r="H1247" s="106"/>
      <c r="I1247" s="106"/>
      <c r="J1247" s="106"/>
      <c r="K1247" s="106"/>
      <c r="L1247" s="106"/>
      <c r="M1247" s="106"/>
      <c r="N1247" s="106"/>
      <c r="O1247" s="106"/>
      <c r="P1247" s="106"/>
      <c r="Q1247" s="106"/>
      <c r="R1247" s="107"/>
      <c r="S1247" s="107"/>
      <c r="T1247" s="106"/>
      <c r="U1247" s="106"/>
      <c r="V1247" s="108">
        <f t="shared" si="57"/>
        <v>0</v>
      </c>
      <c r="W1247" s="103">
        <f t="shared" si="58"/>
        <v>0</v>
      </c>
      <c r="X1247" s="36" t="str">
        <f t="shared" si="59"/>
        <v>OK</v>
      </c>
    </row>
    <row r="1248" spans="1:24" ht="18" customHeight="1">
      <c r="A1248" s="6"/>
      <c r="B1248" s="102">
        <f>SUMIF(Atividade_Pessoal_Auxílio!$A:$A,'Programa de Metas 2021-2024'!$A1248,Atividade_Pessoal_Auxílio!$G:$G)+SUMIF(Projeto!$A:$A,'Programa de Metas 2021-2024'!$A1248,Projeto!$G:$G)</f>
        <v>0</v>
      </c>
      <c r="C1248" s="106"/>
      <c r="D1248" s="106"/>
      <c r="E1248" s="106"/>
      <c r="F1248" s="106"/>
      <c r="G1248" s="106"/>
      <c r="H1248" s="106"/>
      <c r="I1248" s="106"/>
      <c r="J1248" s="106"/>
      <c r="K1248" s="106"/>
      <c r="L1248" s="106"/>
      <c r="M1248" s="106"/>
      <c r="N1248" s="106"/>
      <c r="O1248" s="106"/>
      <c r="P1248" s="106"/>
      <c r="Q1248" s="106"/>
      <c r="R1248" s="107"/>
      <c r="S1248" s="107"/>
      <c r="T1248" s="106"/>
      <c r="U1248" s="106"/>
      <c r="V1248" s="108">
        <f t="shared" si="57"/>
        <v>0</v>
      </c>
      <c r="W1248" s="103">
        <f t="shared" si="58"/>
        <v>0</v>
      </c>
      <c r="X1248" s="36" t="str">
        <f t="shared" si="59"/>
        <v>OK</v>
      </c>
    </row>
    <row r="1249" spans="1:24" ht="18" customHeight="1">
      <c r="A1249" s="6"/>
      <c r="B1249" s="102">
        <f>SUMIF(Atividade_Pessoal_Auxílio!$A:$A,'Programa de Metas 2021-2024'!$A1249,Atividade_Pessoal_Auxílio!$G:$G)+SUMIF(Projeto!$A:$A,'Programa de Metas 2021-2024'!$A1249,Projeto!$G:$G)</f>
        <v>0</v>
      </c>
      <c r="C1249" s="106"/>
      <c r="D1249" s="106"/>
      <c r="E1249" s="106"/>
      <c r="F1249" s="106"/>
      <c r="G1249" s="106"/>
      <c r="H1249" s="106"/>
      <c r="I1249" s="106"/>
      <c r="J1249" s="106"/>
      <c r="K1249" s="106"/>
      <c r="L1249" s="106"/>
      <c r="M1249" s="106"/>
      <c r="N1249" s="106"/>
      <c r="O1249" s="106"/>
      <c r="P1249" s="106"/>
      <c r="Q1249" s="106"/>
      <c r="R1249" s="107"/>
      <c r="S1249" s="107"/>
      <c r="T1249" s="106"/>
      <c r="U1249" s="106"/>
      <c r="V1249" s="108">
        <f t="shared" si="57"/>
        <v>0</v>
      </c>
      <c r="W1249" s="103">
        <f t="shared" si="58"/>
        <v>0</v>
      </c>
      <c r="X1249" s="36" t="str">
        <f t="shared" si="59"/>
        <v>OK</v>
      </c>
    </row>
    <row r="1250" spans="1:24" ht="18" customHeight="1">
      <c r="A1250" s="6"/>
      <c r="B1250" s="102">
        <f>SUMIF(Atividade_Pessoal_Auxílio!$A:$A,'Programa de Metas 2021-2024'!$A1250,Atividade_Pessoal_Auxílio!$G:$G)+SUMIF(Projeto!$A:$A,'Programa de Metas 2021-2024'!$A1250,Projeto!$G:$G)</f>
        <v>0</v>
      </c>
      <c r="C1250" s="106"/>
      <c r="D1250" s="106"/>
      <c r="E1250" s="106"/>
      <c r="F1250" s="106"/>
      <c r="G1250" s="106"/>
      <c r="H1250" s="106"/>
      <c r="I1250" s="106"/>
      <c r="J1250" s="106"/>
      <c r="K1250" s="106"/>
      <c r="L1250" s="106"/>
      <c r="M1250" s="106"/>
      <c r="N1250" s="106"/>
      <c r="O1250" s="106"/>
      <c r="P1250" s="106"/>
      <c r="Q1250" s="106"/>
      <c r="R1250" s="107"/>
      <c r="S1250" s="107"/>
      <c r="T1250" s="106"/>
      <c r="U1250" s="106"/>
      <c r="V1250" s="108">
        <f t="shared" si="57"/>
        <v>0</v>
      </c>
      <c r="W1250" s="103">
        <f t="shared" si="58"/>
        <v>0</v>
      </c>
      <c r="X1250" s="36" t="str">
        <f t="shared" si="59"/>
        <v>OK</v>
      </c>
    </row>
    <row r="1251" spans="1:24" ht="18" customHeight="1">
      <c r="A1251" s="6"/>
      <c r="B1251" s="102">
        <f>SUMIF(Atividade_Pessoal_Auxílio!$A:$A,'Programa de Metas 2021-2024'!$A1251,Atividade_Pessoal_Auxílio!$G:$G)+SUMIF(Projeto!$A:$A,'Programa de Metas 2021-2024'!$A1251,Projeto!$G:$G)</f>
        <v>0</v>
      </c>
      <c r="C1251" s="106"/>
      <c r="D1251" s="106"/>
      <c r="E1251" s="106"/>
      <c r="F1251" s="106"/>
      <c r="G1251" s="106"/>
      <c r="H1251" s="106"/>
      <c r="I1251" s="106"/>
      <c r="J1251" s="106"/>
      <c r="K1251" s="106"/>
      <c r="L1251" s="106"/>
      <c r="M1251" s="106"/>
      <c r="N1251" s="106"/>
      <c r="O1251" s="106"/>
      <c r="P1251" s="106"/>
      <c r="Q1251" s="106"/>
      <c r="R1251" s="107"/>
      <c r="S1251" s="107"/>
      <c r="T1251" s="106"/>
      <c r="U1251" s="106"/>
      <c r="V1251" s="108">
        <f t="shared" si="57"/>
        <v>0</v>
      </c>
      <c r="W1251" s="103">
        <f t="shared" si="58"/>
        <v>0</v>
      </c>
      <c r="X1251" s="36" t="str">
        <f t="shared" si="59"/>
        <v>OK</v>
      </c>
    </row>
    <row r="1252" spans="1:24" ht="18" customHeight="1">
      <c r="A1252" s="6"/>
      <c r="B1252" s="102">
        <f>SUMIF(Atividade_Pessoal_Auxílio!$A:$A,'Programa de Metas 2021-2024'!$A1252,Atividade_Pessoal_Auxílio!$G:$G)+SUMIF(Projeto!$A:$A,'Programa de Metas 2021-2024'!$A1252,Projeto!$G:$G)</f>
        <v>0</v>
      </c>
      <c r="C1252" s="106"/>
      <c r="D1252" s="106"/>
      <c r="E1252" s="106"/>
      <c r="F1252" s="106"/>
      <c r="G1252" s="106"/>
      <c r="H1252" s="106"/>
      <c r="I1252" s="106"/>
      <c r="J1252" s="106"/>
      <c r="K1252" s="106"/>
      <c r="L1252" s="106"/>
      <c r="M1252" s="106"/>
      <c r="N1252" s="106"/>
      <c r="O1252" s="106"/>
      <c r="P1252" s="106"/>
      <c r="Q1252" s="106"/>
      <c r="R1252" s="107"/>
      <c r="S1252" s="107"/>
      <c r="T1252" s="106"/>
      <c r="U1252" s="106"/>
      <c r="V1252" s="108">
        <f t="shared" si="57"/>
        <v>0</v>
      </c>
      <c r="W1252" s="103">
        <f t="shared" si="58"/>
        <v>0</v>
      </c>
      <c r="X1252" s="36" t="str">
        <f t="shared" si="59"/>
        <v>OK</v>
      </c>
    </row>
    <row r="1253" spans="1:24" ht="18" customHeight="1">
      <c r="A1253" s="6"/>
      <c r="B1253" s="102">
        <f>SUMIF(Atividade_Pessoal_Auxílio!$A:$A,'Programa de Metas 2021-2024'!$A1253,Atividade_Pessoal_Auxílio!$G:$G)+SUMIF(Projeto!$A:$A,'Programa de Metas 2021-2024'!$A1253,Projeto!$G:$G)</f>
        <v>0</v>
      </c>
      <c r="C1253" s="106"/>
      <c r="D1253" s="106"/>
      <c r="E1253" s="106"/>
      <c r="F1253" s="106"/>
      <c r="G1253" s="106"/>
      <c r="H1253" s="106"/>
      <c r="I1253" s="106"/>
      <c r="J1253" s="106"/>
      <c r="K1253" s="106"/>
      <c r="L1253" s="106"/>
      <c r="M1253" s="106"/>
      <c r="N1253" s="106"/>
      <c r="O1253" s="106"/>
      <c r="P1253" s="106"/>
      <c r="Q1253" s="106"/>
      <c r="R1253" s="107"/>
      <c r="S1253" s="107"/>
      <c r="T1253" s="106"/>
      <c r="U1253" s="106"/>
      <c r="V1253" s="108">
        <f t="shared" si="57"/>
        <v>0</v>
      </c>
      <c r="W1253" s="103">
        <f t="shared" si="58"/>
        <v>0</v>
      </c>
      <c r="X1253" s="36" t="str">
        <f t="shared" si="59"/>
        <v>OK</v>
      </c>
    </row>
    <row r="1254" spans="1:24" ht="18" customHeight="1">
      <c r="A1254" s="6"/>
      <c r="B1254" s="102">
        <f>SUMIF(Atividade_Pessoal_Auxílio!$A:$A,'Programa de Metas 2021-2024'!$A1254,Atividade_Pessoal_Auxílio!$G:$G)+SUMIF(Projeto!$A:$A,'Programa de Metas 2021-2024'!$A1254,Projeto!$G:$G)</f>
        <v>0</v>
      </c>
      <c r="C1254" s="106"/>
      <c r="D1254" s="106"/>
      <c r="E1254" s="106"/>
      <c r="F1254" s="106"/>
      <c r="G1254" s="106"/>
      <c r="H1254" s="106"/>
      <c r="I1254" s="106"/>
      <c r="J1254" s="106"/>
      <c r="K1254" s="106"/>
      <c r="L1254" s="106"/>
      <c r="M1254" s="106"/>
      <c r="N1254" s="106"/>
      <c r="O1254" s="106"/>
      <c r="P1254" s="106"/>
      <c r="Q1254" s="106"/>
      <c r="R1254" s="107"/>
      <c r="S1254" s="107"/>
      <c r="T1254" s="106"/>
      <c r="U1254" s="106"/>
      <c r="V1254" s="108">
        <f t="shared" si="57"/>
        <v>0</v>
      </c>
      <c r="W1254" s="103">
        <f t="shared" si="58"/>
        <v>0</v>
      </c>
      <c r="X1254" s="36" t="str">
        <f t="shared" si="59"/>
        <v>OK</v>
      </c>
    </row>
    <row r="1255" spans="1:24" ht="18" customHeight="1">
      <c r="A1255" s="6"/>
      <c r="B1255" s="102">
        <f>SUMIF(Atividade_Pessoal_Auxílio!$A:$A,'Programa de Metas 2021-2024'!$A1255,Atividade_Pessoal_Auxílio!$G:$G)+SUMIF(Projeto!$A:$A,'Programa de Metas 2021-2024'!$A1255,Projeto!$G:$G)</f>
        <v>0</v>
      </c>
      <c r="C1255" s="106"/>
      <c r="D1255" s="106"/>
      <c r="E1255" s="106"/>
      <c r="F1255" s="106"/>
      <c r="G1255" s="106"/>
      <c r="H1255" s="106"/>
      <c r="I1255" s="106"/>
      <c r="J1255" s="106"/>
      <c r="K1255" s="106"/>
      <c r="L1255" s="106"/>
      <c r="M1255" s="106"/>
      <c r="N1255" s="106"/>
      <c r="O1255" s="106"/>
      <c r="P1255" s="106"/>
      <c r="Q1255" s="106"/>
      <c r="R1255" s="107"/>
      <c r="S1255" s="107"/>
      <c r="T1255" s="106"/>
      <c r="U1255" s="106"/>
      <c r="V1255" s="108">
        <f t="shared" si="57"/>
        <v>0</v>
      </c>
      <c r="W1255" s="103">
        <f t="shared" si="58"/>
        <v>0</v>
      </c>
      <c r="X1255" s="36" t="str">
        <f t="shared" si="59"/>
        <v>OK</v>
      </c>
    </row>
    <row r="1256" spans="1:24" ht="18" customHeight="1">
      <c r="A1256" s="6"/>
      <c r="B1256" s="102">
        <f>SUMIF(Atividade_Pessoal_Auxílio!$A:$A,'Programa de Metas 2021-2024'!$A1256,Atividade_Pessoal_Auxílio!$G:$G)+SUMIF(Projeto!$A:$A,'Programa de Metas 2021-2024'!$A1256,Projeto!$G:$G)</f>
        <v>0</v>
      </c>
      <c r="C1256" s="106"/>
      <c r="D1256" s="106"/>
      <c r="E1256" s="106"/>
      <c r="F1256" s="106"/>
      <c r="G1256" s="106"/>
      <c r="H1256" s="106"/>
      <c r="I1256" s="106"/>
      <c r="J1256" s="106"/>
      <c r="K1256" s="106"/>
      <c r="L1256" s="106"/>
      <c r="M1256" s="106"/>
      <c r="N1256" s="106"/>
      <c r="O1256" s="106"/>
      <c r="P1256" s="106"/>
      <c r="Q1256" s="106"/>
      <c r="R1256" s="107"/>
      <c r="S1256" s="107"/>
      <c r="T1256" s="106"/>
      <c r="U1256" s="106"/>
      <c r="V1256" s="108">
        <f t="shared" si="57"/>
        <v>0</v>
      </c>
      <c r="W1256" s="103">
        <f t="shared" si="58"/>
        <v>0</v>
      </c>
      <c r="X1256" s="36" t="str">
        <f t="shared" si="59"/>
        <v>OK</v>
      </c>
    </row>
    <row r="1257" spans="1:24" ht="18" customHeight="1">
      <c r="A1257" s="6"/>
      <c r="B1257" s="102">
        <f>SUMIF(Atividade_Pessoal_Auxílio!$A:$A,'Programa de Metas 2021-2024'!$A1257,Atividade_Pessoal_Auxílio!$G:$G)+SUMIF(Projeto!$A:$A,'Programa de Metas 2021-2024'!$A1257,Projeto!$G:$G)</f>
        <v>0</v>
      </c>
      <c r="C1257" s="106"/>
      <c r="D1257" s="106"/>
      <c r="E1257" s="106"/>
      <c r="F1257" s="106"/>
      <c r="G1257" s="106"/>
      <c r="H1257" s="106"/>
      <c r="I1257" s="106"/>
      <c r="J1257" s="106"/>
      <c r="K1257" s="106"/>
      <c r="L1257" s="106"/>
      <c r="M1257" s="106"/>
      <c r="N1257" s="106"/>
      <c r="O1257" s="106"/>
      <c r="P1257" s="106"/>
      <c r="Q1257" s="106"/>
      <c r="R1257" s="107"/>
      <c r="S1257" s="107"/>
      <c r="T1257" s="106"/>
      <c r="U1257" s="106"/>
      <c r="V1257" s="108">
        <f t="shared" si="57"/>
        <v>0</v>
      </c>
      <c r="W1257" s="103">
        <f t="shared" si="58"/>
        <v>0</v>
      </c>
      <c r="X1257" s="36" t="str">
        <f t="shared" si="59"/>
        <v>OK</v>
      </c>
    </row>
    <row r="1258" spans="1:24" ht="18" customHeight="1">
      <c r="A1258" s="6"/>
      <c r="B1258" s="102">
        <f>SUMIF(Atividade_Pessoal_Auxílio!$A:$A,'Programa de Metas 2021-2024'!$A1258,Atividade_Pessoal_Auxílio!$G:$G)+SUMIF(Projeto!$A:$A,'Programa de Metas 2021-2024'!$A1258,Projeto!$G:$G)</f>
        <v>0</v>
      </c>
      <c r="C1258" s="106"/>
      <c r="D1258" s="106"/>
      <c r="E1258" s="106"/>
      <c r="F1258" s="106"/>
      <c r="G1258" s="106"/>
      <c r="H1258" s="106"/>
      <c r="I1258" s="106"/>
      <c r="J1258" s="106"/>
      <c r="K1258" s="106"/>
      <c r="L1258" s="106"/>
      <c r="M1258" s="106"/>
      <c r="N1258" s="106"/>
      <c r="O1258" s="106"/>
      <c r="P1258" s="106"/>
      <c r="Q1258" s="106"/>
      <c r="R1258" s="107"/>
      <c r="S1258" s="107"/>
      <c r="T1258" s="106"/>
      <c r="U1258" s="106"/>
      <c r="V1258" s="108">
        <f t="shared" si="57"/>
        <v>0</v>
      </c>
      <c r="W1258" s="103">
        <f t="shared" si="58"/>
        <v>0</v>
      </c>
      <c r="X1258" s="36" t="str">
        <f t="shared" si="59"/>
        <v>OK</v>
      </c>
    </row>
    <row r="1259" spans="1:24" ht="18" customHeight="1">
      <c r="A1259" s="6"/>
      <c r="B1259" s="102">
        <f>SUMIF(Atividade_Pessoal_Auxílio!$A:$A,'Programa de Metas 2021-2024'!$A1259,Atividade_Pessoal_Auxílio!$G:$G)+SUMIF(Projeto!$A:$A,'Programa de Metas 2021-2024'!$A1259,Projeto!$G:$G)</f>
        <v>0</v>
      </c>
      <c r="C1259" s="106"/>
      <c r="D1259" s="106"/>
      <c r="E1259" s="106"/>
      <c r="F1259" s="106"/>
      <c r="G1259" s="106"/>
      <c r="H1259" s="106"/>
      <c r="I1259" s="106"/>
      <c r="J1259" s="106"/>
      <c r="K1259" s="106"/>
      <c r="L1259" s="106"/>
      <c r="M1259" s="106"/>
      <c r="N1259" s="106"/>
      <c r="O1259" s="106"/>
      <c r="P1259" s="106"/>
      <c r="Q1259" s="106"/>
      <c r="R1259" s="107"/>
      <c r="S1259" s="107"/>
      <c r="T1259" s="106"/>
      <c r="U1259" s="106"/>
      <c r="V1259" s="108">
        <f t="shared" si="57"/>
        <v>0</v>
      </c>
      <c r="W1259" s="103">
        <f t="shared" si="58"/>
        <v>0</v>
      </c>
      <c r="X1259" s="36" t="str">
        <f t="shared" si="59"/>
        <v>OK</v>
      </c>
    </row>
    <row r="1260" spans="1:24" ht="18" customHeight="1">
      <c r="A1260" s="6"/>
      <c r="B1260" s="102">
        <f>SUMIF(Atividade_Pessoal_Auxílio!$A:$A,'Programa de Metas 2021-2024'!$A1260,Atividade_Pessoal_Auxílio!$G:$G)+SUMIF(Projeto!$A:$A,'Programa de Metas 2021-2024'!$A1260,Projeto!$G:$G)</f>
        <v>0</v>
      </c>
      <c r="C1260" s="106"/>
      <c r="D1260" s="106"/>
      <c r="E1260" s="106"/>
      <c r="F1260" s="106"/>
      <c r="G1260" s="106"/>
      <c r="H1260" s="106"/>
      <c r="I1260" s="106"/>
      <c r="J1260" s="106"/>
      <c r="K1260" s="106"/>
      <c r="L1260" s="106"/>
      <c r="M1260" s="106"/>
      <c r="N1260" s="106"/>
      <c r="O1260" s="106"/>
      <c r="P1260" s="106"/>
      <c r="Q1260" s="106"/>
      <c r="R1260" s="107"/>
      <c r="S1260" s="107"/>
      <c r="T1260" s="106"/>
      <c r="U1260" s="106"/>
      <c r="V1260" s="108">
        <f t="shared" si="57"/>
        <v>0</v>
      </c>
      <c r="W1260" s="103">
        <f t="shared" si="58"/>
        <v>0</v>
      </c>
      <c r="X1260" s="36" t="str">
        <f t="shared" si="59"/>
        <v>OK</v>
      </c>
    </row>
    <row r="1261" spans="1:24" ht="18" customHeight="1">
      <c r="A1261" s="6"/>
      <c r="B1261" s="102">
        <f>SUMIF(Atividade_Pessoal_Auxílio!$A:$A,'Programa de Metas 2021-2024'!$A1261,Atividade_Pessoal_Auxílio!$G:$G)+SUMIF(Projeto!$A:$A,'Programa de Metas 2021-2024'!$A1261,Projeto!$G:$G)</f>
        <v>0</v>
      </c>
      <c r="C1261" s="106"/>
      <c r="D1261" s="106"/>
      <c r="E1261" s="106"/>
      <c r="F1261" s="106"/>
      <c r="G1261" s="106"/>
      <c r="H1261" s="106"/>
      <c r="I1261" s="106"/>
      <c r="J1261" s="106"/>
      <c r="K1261" s="106"/>
      <c r="L1261" s="106"/>
      <c r="M1261" s="106"/>
      <c r="N1261" s="106"/>
      <c r="O1261" s="106"/>
      <c r="P1261" s="106"/>
      <c r="Q1261" s="106"/>
      <c r="R1261" s="107"/>
      <c r="S1261" s="107"/>
      <c r="T1261" s="106"/>
      <c r="U1261" s="106"/>
      <c r="V1261" s="108">
        <f t="shared" si="57"/>
        <v>0</v>
      </c>
      <c r="W1261" s="103">
        <f t="shared" si="58"/>
        <v>0</v>
      </c>
      <c r="X1261" s="36" t="str">
        <f t="shared" si="59"/>
        <v>OK</v>
      </c>
    </row>
    <row r="1262" spans="1:24" ht="18" customHeight="1">
      <c r="A1262" s="6"/>
      <c r="B1262" s="102">
        <f>SUMIF(Atividade_Pessoal_Auxílio!$A:$A,'Programa de Metas 2021-2024'!$A1262,Atividade_Pessoal_Auxílio!$G:$G)+SUMIF(Projeto!$A:$A,'Programa de Metas 2021-2024'!$A1262,Projeto!$G:$G)</f>
        <v>0</v>
      </c>
      <c r="C1262" s="106"/>
      <c r="D1262" s="106"/>
      <c r="E1262" s="106"/>
      <c r="F1262" s="106"/>
      <c r="G1262" s="106"/>
      <c r="H1262" s="106"/>
      <c r="I1262" s="106"/>
      <c r="J1262" s="106"/>
      <c r="K1262" s="106"/>
      <c r="L1262" s="106"/>
      <c r="M1262" s="106"/>
      <c r="N1262" s="106"/>
      <c r="O1262" s="106"/>
      <c r="P1262" s="106"/>
      <c r="Q1262" s="106"/>
      <c r="R1262" s="107"/>
      <c r="S1262" s="107"/>
      <c r="T1262" s="106"/>
      <c r="U1262" s="106"/>
      <c r="V1262" s="108">
        <f t="shared" si="57"/>
        <v>0</v>
      </c>
      <c r="W1262" s="103">
        <f t="shared" si="58"/>
        <v>0</v>
      </c>
      <c r="X1262" s="36" t="str">
        <f t="shared" si="59"/>
        <v>OK</v>
      </c>
    </row>
    <row r="1263" spans="1:24" ht="18" customHeight="1">
      <c r="A1263" s="6"/>
      <c r="B1263" s="102">
        <f>SUMIF(Atividade_Pessoal_Auxílio!$A:$A,'Programa de Metas 2021-2024'!$A1263,Atividade_Pessoal_Auxílio!$G:$G)+SUMIF(Projeto!$A:$A,'Programa de Metas 2021-2024'!$A1263,Projeto!$G:$G)</f>
        <v>0</v>
      </c>
      <c r="C1263" s="106"/>
      <c r="D1263" s="106"/>
      <c r="E1263" s="106"/>
      <c r="F1263" s="106"/>
      <c r="G1263" s="106"/>
      <c r="H1263" s="106"/>
      <c r="I1263" s="106"/>
      <c r="J1263" s="106"/>
      <c r="K1263" s="106"/>
      <c r="L1263" s="106"/>
      <c r="M1263" s="106"/>
      <c r="N1263" s="106"/>
      <c r="O1263" s="106"/>
      <c r="P1263" s="106"/>
      <c r="Q1263" s="106"/>
      <c r="R1263" s="107"/>
      <c r="S1263" s="107"/>
      <c r="T1263" s="106"/>
      <c r="U1263" s="106"/>
      <c r="V1263" s="108">
        <f t="shared" si="57"/>
        <v>0</v>
      </c>
      <c r="W1263" s="103">
        <f t="shared" si="58"/>
        <v>0</v>
      </c>
      <c r="X1263" s="36" t="str">
        <f t="shared" si="59"/>
        <v>OK</v>
      </c>
    </row>
    <row r="1264" spans="1:24" ht="18" customHeight="1">
      <c r="A1264" s="6"/>
      <c r="B1264" s="102">
        <f>SUMIF(Atividade_Pessoal_Auxílio!$A:$A,'Programa de Metas 2021-2024'!$A1264,Atividade_Pessoal_Auxílio!$G:$G)+SUMIF(Projeto!$A:$A,'Programa de Metas 2021-2024'!$A1264,Projeto!$G:$G)</f>
        <v>0</v>
      </c>
      <c r="C1264" s="106"/>
      <c r="D1264" s="106"/>
      <c r="E1264" s="106"/>
      <c r="F1264" s="106"/>
      <c r="G1264" s="106"/>
      <c r="H1264" s="106"/>
      <c r="I1264" s="106"/>
      <c r="J1264" s="106"/>
      <c r="K1264" s="106"/>
      <c r="L1264" s="106"/>
      <c r="M1264" s="106"/>
      <c r="N1264" s="106"/>
      <c r="O1264" s="106"/>
      <c r="P1264" s="106"/>
      <c r="Q1264" s="106"/>
      <c r="R1264" s="107"/>
      <c r="S1264" s="107"/>
      <c r="T1264" s="106"/>
      <c r="U1264" s="106"/>
      <c r="V1264" s="108">
        <f t="shared" si="57"/>
        <v>0</v>
      </c>
      <c r="W1264" s="103">
        <f t="shared" si="58"/>
        <v>0</v>
      </c>
      <c r="X1264" s="36" t="str">
        <f t="shared" si="59"/>
        <v>OK</v>
      </c>
    </row>
    <row r="1265" spans="1:24" ht="18" customHeight="1">
      <c r="A1265" s="6"/>
      <c r="B1265" s="102">
        <f>SUMIF(Atividade_Pessoal_Auxílio!$A:$A,'Programa de Metas 2021-2024'!$A1265,Atividade_Pessoal_Auxílio!$G:$G)+SUMIF(Projeto!$A:$A,'Programa de Metas 2021-2024'!$A1265,Projeto!$G:$G)</f>
        <v>0</v>
      </c>
      <c r="C1265" s="106"/>
      <c r="D1265" s="106"/>
      <c r="E1265" s="106"/>
      <c r="F1265" s="106"/>
      <c r="G1265" s="106"/>
      <c r="H1265" s="106"/>
      <c r="I1265" s="106"/>
      <c r="J1265" s="106"/>
      <c r="K1265" s="106"/>
      <c r="L1265" s="106"/>
      <c r="M1265" s="106"/>
      <c r="N1265" s="106"/>
      <c r="O1265" s="106"/>
      <c r="P1265" s="106"/>
      <c r="Q1265" s="106"/>
      <c r="R1265" s="107"/>
      <c r="S1265" s="107"/>
      <c r="T1265" s="106"/>
      <c r="U1265" s="106"/>
      <c r="V1265" s="108">
        <f t="shared" si="57"/>
        <v>0</v>
      </c>
      <c r="W1265" s="103">
        <f t="shared" si="58"/>
        <v>0</v>
      </c>
      <c r="X1265" s="36" t="str">
        <f t="shared" si="59"/>
        <v>OK</v>
      </c>
    </row>
    <row r="1266" spans="1:24" ht="18" customHeight="1">
      <c r="A1266" s="6"/>
      <c r="B1266" s="102">
        <f>SUMIF(Atividade_Pessoal_Auxílio!$A:$A,'Programa de Metas 2021-2024'!$A1266,Atividade_Pessoal_Auxílio!$G:$G)+SUMIF(Projeto!$A:$A,'Programa de Metas 2021-2024'!$A1266,Projeto!$G:$G)</f>
        <v>0</v>
      </c>
      <c r="C1266" s="106"/>
      <c r="D1266" s="106"/>
      <c r="E1266" s="106"/>
      <c r="F1266" s="106"/>
      <c r="G1266" s="106"/>
      <c r="H1266" s="106"/>
      <c r="I1266" s="106"/>
      <c r="J1266" s="106"/>
      <c r="K1266" s="106"/>
      <c r="L1266" s="106"/>
      <c r="M1266" s="106"/>
      <c r="N1266" s="106"/>
      <c r="O1266" s="106"/>
      <c r="P1266" s="106"/>
      <c r="Q1266" s="106"/>
      <c r="R1266" s="107"/>
      <c r="S1266" s="107"/>
      <c r="T1266" s="106"/>
      <c r="U1266" s="106"/>
      <c r="V1266" s="108">
        <f t="shared" si="57"/>
        <v>0</v>
      </c>
      <c r="W1266" s="103">
        <f t="shared" si="58"/>
        <v>0</v>
      </c>
      <c r="X1266" s="36" t="str">
        <f t="shared" si="59"/>
        <v>OK</v>
      </c>
    </row>
    <row r="1267" spans="1:24" ht="18" customHeight="1">
      <c r="A1267" s="6"/>
      <c r="B1267" s="102">
        <f>SUMIF(Atividade_Pessoal_Auxílio!$A:$A,'Programa de Metas 2021-2024'!$A1267,Atividade_Pessoal_Auxílio!$G:$G)+SUMIF(Projeto!$A:$A,'Programa de Metas 2021-2024'!$A1267,Projeto!$G:$G)</f>
        <v>0</v>
      </c>
      <c r="C1267" s="106"/>
      <c r="D1267" s="106"/>
      <c r="E1267" s="106"/>
      <c r="F1267" s="106"/>
      <c r="G1267" s="106"/>
      <c r="H1267" s="106"/>
      <c r="I1267" s="106"/>
      <c r="J1267" s="106"/>
      <c r="K1267" s="106"/>
      <c r="L1267" s="106"/>
      <c r="M1267" s="106"/>
      <c r="N1267" s="106"/>
      <c r="O1267" s="106"/>
      <c r="P1267" s="106"/>
      <c r="Q1267" s="106"/>
      <c r="R1267" s="107"/>
      <c r="S1267" s="107"/>
      <c r="T1267" s="106"/>
      <c r="U1267" s="106"/>
      <c r="V1267" s="108">
        <f t="shared" si="57"/>
        <v>0</v>
      </c>
      <c r="W1267" s="103">
        <f t="shared" si="58"/>
        <v>0</v>
      </c>
      <c r="X1267" s="36" t="str">
        <f t="shared" si="59"/>
        <v>OK</v>
      </c>
    </row>
    <row r="1268" spans="1:24" ht="18" customHeight="1">
      <c r="A1268" s="6"/>
      <c r="B1268" s="102">
        <f>SUMIF(Atividade_Pessoal_Auxílio!$A:$A,'Programa de Metas 2021-2024'!$A1268,Atividade_Pessoal_Auxílio!$G:$G)+SUMIF(Projeto!$A:$A,'Programa de Metas 2021-2024'!$A1268,Projeto!$G:$G)</f>
        <v>0</v>
      </c>
      <c r="C1268" s="106"/>
      <c r="D1268" s="106"/>
      <c r="E1268" s="106"/>
      <c r="F1268" s="106"/>
      <c r="G1268" s="106"/>
      <c r="H1268" s="106"/>
      <c r="I1268" s="106"/>
      <c r="J1268" s="106"/>
      <c r="K1268" s="106"/>
      <c r="L1268" s="106"/>
      <c r="M1268" s="106"/>
      <c r="N1268" s="106"/>
      <c r="O1268" s="106"/>
      <c r="P1268" s="106"/>
      <c r="Q1268" s="106"/>
      <c r="R1268" s="107"/>
      <c r="S1268" s="107"/>
      <c r="T1268" s="106"/>
      <c r="U1268" s="106"/>
      <c r="V1268" s="108">
        <f t="shared" si="57"/>
        <v>0</v>
      </c>
      <c r="W1268" s="103">
        <f t="shared" si="58"/>
        <v>0</v>
      </c>
      <c r="X1268" s="36" t="str">
        <f t="shared" si="59"/>
        <v>OK</v>
      </c>
    </row>
    <row r="1269" spans="1:24" ht="18" customHeight="1">
      <c r="A1269" s="6"/>
      <c r="B1269" s="102">
        <f>SUMIF(Atividade_Pessoal_Auxílio!$A:$A,'Programa de Metas 2021-2024'!$A1269,Atividade_Pessoal_Auxílio!$G:$G)+SUMIF(Projeto!$A:$A,'Programa de Metas 2021-2024'!$A1269,Projeto!$G:$G)</f>
        <v>0</v>
      </c>
      <c r="C1269" s="106"/>
      <c r="D1269" s="106"/>
      <c r="E1269" s="106"/>
      <c r="F1269" s="106"/>
      <c r="G1269" s="106"/>
      <c r="H1269" s="106"/>
      <c r="I1269" s="106"/>
      <c r="J1269" s="106"/>
      <c r="K1269" s="106"/>
      <c r="L1269" s="106"/>
      <c r="M1269" s="106"/>
      <c r="N1269" s="106"/>
      <c r="O1269" s="106"/>
      <c r="P1269" s="106"/>
      <c r="Q1269" s="106"/>
      <c r="R1269" s="107"/>
      <c r="S1269" s="107"/>
      <c r="T1269" s="106"/>
      <c r="U1269" s="106"/>
      <c r="V1269" s="108">
        <f t="shared" si="57"/>
        <v>0</v>
      </c>
      <c r="W1269" s="103">
        <f t="shared" si="58"/>
        <v>0</v>
      </c>
      <c r="X1269" s="36" t="str">
        <f t="shared" si="59"/>
        <v>OK</v>
      </c>
    </row>
    <row r="1270" spans="1:24" ht="18" customHeight="1">
      <c r="A1270" s="6"/>
      <c r="B1270" s="102">
        <f>SUMIF(Atividade_Pessoal_Auxílio!$A:$A,'Programa de Metas 2021-2024'!$A1270,Atividade_Pessoal_Auxílio!$G:$G)+SUMIF(Projeto!$A:$A,'Programa de Metas 2021-2024'!$A1270,Projeto!$G:$G)</f>
        <v>0</v>
      </c>
      <c r="C1270" s="106"/>
      <c r="D1270" s="106"/>
      <c r="E1270" s="106"/>
      <c r="F1270" s="106"/>
      <c r="G1270" s="106"/>
      <c r="H1270" s="106"/>
      <c r="I1270" s="106"/>
      <c r="J1270" s="106"/>
      <c r="K1270" s="106"/>
      <c r="L1270" s="106"/>
      <c r="M1270" s="106"/>
      <c r="N1270" s="106"/>
      <c r="O1270" s="106"/>
      <c r="P1270" s="106"/>
      <c r="Q1270" s="106"/>
      <c r="R1270" s="107"/>
      <c r="S1270" s="107"/>
      <c r="T1270" s="106"/>
      <c r="U1270" s="106"/>
      <c r="V1270" s="108">
        <f t="shared" si="57"/>
        <v>0</v>
      </c>
      <c r="W1270" s="103">
        <f t="shared" si="58"/>
        <v>0</v>
      </c>
      <c r="X1270" s="36" t="str">
        <f t="shared" si="59"/>
        <v>OK</v>
      </c>
    </row>
    <row r="1271" spans="1:24" ht="18" customHeight="1">
      <c r="A1271" s="6"/>
      <c r="B1271" s="102">
        <f>SUMIF(Atividade_Pessoal_Auxílio!$A:$A,'Programa de Metas 2021-2024'!$A1271,Atividade_Pessoal_Auxílio!$G:$G)+SUMIF(Projeto!$A:$A,'Programa de Metas 2021-2024'!$A1271,Projeto!$G:$G)</f>
        <v>0</v>
      </c>
      <c r="C1271" s="106"/>
      <c r="D1271" s="106"/>
      <c r="E1271" s="106"/>
      <c r="F1271" s="106"/>
      <c r="G1271" s="106"/>
      <c r="H1271" s="106"/>
      <c r="I1271" s="106"/>
      <c r="J1271" s="106"/>
      <c r="K1271" s="106"/>
      <c r="L1271" s="106"/>
      <c r="M1271" s="106"/>
      <c r="N1271" s="106"/>
      <c r="O1271" s="106"/>
      <c r="P1271" s="106"/>
      <c r="Q1271" s="106"/>
      <c r="R1271" s="107"/>
      <c r="S1271" s="107"/>
      <c r="T1271" s="106"/>
      <c r="U1271" s="106"/>
      <c r="V1271" s="108">
        <f t="shared" si="57"/>
        <v>0</v>
      </c>
      <c r="W1271" s="103">
        <f t="shared" si="58"/>
        <v>0</v>
      </c>
      <c r="X1271" s="36" t="str">
        <f t="shared" si="59"/>
        <v>OK</v>
      </c>
    </row>
    <row r="1272" spans="1:24" ht="18" customHeight="1">
      <c r="A1272" s="6"/>
      <c r="B1272" s="102">
        <f>SUMIF(Atividade_Pessoal_Auxílio!$A:$A,'Programa de Metas 2021-2024'!$A1272,Atividade_Pessoal_Auxílio!$G:$G)+SUMIF(Projeto!$A:$A,'Programa de Metas 2021-2024'!$A1272,Projeto!$G:$G)</f>
        <v>0</v>
      </c>
      <c r="C1272" s="106"/>
      <c r="D1272" s="106"/>
      <c r="E1272" s="106"/>
      <c r="F1272" s="106"/>
      <c r="G1272" s="106"/>
      <c r="H1272" s="106"/>
      <c r="I1272" s="106"/>
      <c r="J1272" s="106"/>
      <c r="K1272" s="106"/>
      <c r="L1272" s="106"/>
      <c r="M1272" s="106"/>
      <c r="N1272" s="106"/>
      <c r="O1272" s="106"/>
      <c r="P1272" s="106"/>
      <c r="Q1272" s="106"/>
      <c r="R1272" s="107"/>
      <c r="S1272" s="107"/>
      <c r="T1272" s="106"/>
      <c r="U1272" s="106"/>
      <c r="V1272" s="108">
        <f t="shared" si="57"/>
        <v>0</v>
      </c>
      <c r="W1272" s="103">
        <f t="shared" si="58"/>
        <v>0</v>
      </c>
      <c r="X1272" s="36" t="str">
        <f t="shared" si="59"/>
        <v>OK</v>
      </c>
    </row>
    <row r="1273" spans="1:24" ht="18" customHeight="1">
      <c r="A1273" s="6"/>
      <c r="B1273" s="102">
        <f>SUMIF(Atividade_Pessoal_Auxílio!$A:$A,'Programa de Metas 2021-2024'!$A1273,Atividade_Pessoal_Auxílio!$G:$G)+SUMIF(Projeto!$A:$A,'Programa de Metas 2021-2024'!$A1273,Projeto!$G:$G)</f>
        <v>0</v>
      </c>
      <c r="C1273" s="106"/>
      <c r="D1273" s="106"/>
      <c r="E1273" s="106"/>
      <c r="F1273" s="106"/>
      <c r="G1273" s="106"/>
      <c r="H1273" s="106"/>
      <c r="I1273" s="106"/>
      <c r="J1273" s="106"/>
      <c r="K1273" s="106"/>
      <c r="L1273" s="106"/>
      <c r="M1273" s="106"/>
      <c r="N1273" s="106"/>
      <c r="O1273" s="106"/>
      <c r="P1273" s="106"/>
      <c r="Q1273" s="106"/>
      <c r="R1273" s="107"/>
      <c r="S1273" s="107"/>
      <c r="T1273" s="106"/>
      <c r="U1273" s="106"/>
      <c r="V1273" s="108">
        <f t="shared" si="57"/>
        <v>0</v>
      </c>
      <c r="W1273" s="103">
        <f t="shared" si="58"/>
        <v>0</v>
      </c>
      <c r="X1273" s="36" t="str">
        <f t="shared" si="59"/>
        <v>OK</v>
      </c>
    </row>
    <row r="1274" spans="1:24" ht="18" customHeight="1">
      <c r="A1274" s="6"/>
      <c r="B1274" s="102">
        <f>SUMIF(Atividade_Pessoal_Auxílio!$A:$A,'Programa de Metas 2021-2024'!$A1274,Atividade_Pessoal_Auxílio!$G:$G)+SUMIF(Projeto!$A:$A,'Programa de Metas 2021-2024'!$A1274,Projeto!$G:$G)</f>
        <v>0</v>
      </c>
      <c r="C1274" s="106"/>
      <c r="D1274" s="106"/>
      <c r="E1274" s="106"/>
      <c r="F1274" s="106"/>
      <c r="G1274" s="106"/>
      <c r="H1274" s="106"/>
      <c r="I1274" s="106"/>
      <c r="J1274" s="106"/>
      <c r="K1274" s="106"/>
      <c r="L1274" s="106"/>
      <c r="M1274" s="106"/>
      <c r="N1274" s="106"/>
      <c r="O1274" s="106"/>
      <c r="P1274" s="106"/>
      <c r="Q1274" s="106"/>
      <c r="R1274" s="107"/>
      <c r="S1274" s="107"/>
      <c r="T1274" s="106"/>
      <c r="U1274" s="106"/>
      <c r="V1274" s="108">
        <f t="shared" si="57"/>
        <v>0</v>
      </c>
      <c r="W1274" s="103">
        <f t="shared" si="58"/>
        <v>0</v>
      </c>
      <c r="X1274" s="36" t="str">
        <f t="shared" si="59"/>
        <v>OK</v>
      </c>
    </row>
    <row r="1275" spans="1:24" ht="18" customHeight="1">
      <c r="A1275" s="6"/>
      <c r="B1275" s="102">
        <f>SUMIF(Atividade_Pessoal_Auxílio!$A:$A,'Programa de Metas 2021-2024'!$A1275,Atividade_Pessoal_Auxílio!$G:$G)+SUMIF(Projeto!$A:$A,'Programa de Metas 2021-2024'!$A1275,Projeto!$G:$G)</f>
        <v>0</v>
      </c>
      <c r="C1275" s="106"/>
      <c r="D1275" s="106"/>
      <c r="E1275" s="106"/>
      <c r="F1275" s="106"/>
      <c r="G1275" s="106"/>
      <c r="H1275" s="106"/>
      <c r="I1275" s="106"/>
      <c r="J1275" s="106"/>
      <c r="K1275" s="106"/>
      <c r="L1275" s="106"/>
      <c r="M1275" s="106"/>
      <c r="N1275" s="106"/>
      <c r="O1275" s="106"/>
      <c r="P1275" s="106"/>
      <c r="Q1275" s="106"/>
      <c r="R1275" s="107"/>
      <c r="S1275" s="107"/>
      <c r="T1275" s="106"/>
      <c r="U1275" s="106"/>
      <c r="V1275" s="108">
        <f t="shared" si="57"/>
        <v>0</v>
      </c>
      <c r="W1275" s="103">
        <f t="shared" si="58"/>
        <v>0</v>
      </c>
      <c r="X1275" s="36" t="str">
        <f t="shared" si="59"/>
        <v>OK</v>
      </c>
    </row>
    <row r="1276" spans="1:24" ht="18" customHeight="1">
      <c r="A1276" s="6"/>
      <c r="B1276" s="102">
        <f>SUMIF(Atividade_Pessoal_Auxílio!$A:$A,'Programa de Metas 2021-2024'!$A1276,Atividade_Pessoal_Auxílio!$G:$G)+SUMIF(Projeto!$A:$A,'Programa de Metas 2021-2024'!$A1276,Projeto!$G:$G)</f>
        <v>0</v>
      </c>
      <c r="C1276" s="106"/>
      <c r="D1276" s="106"/>
      <c r="E1276" s="106"/>
      <c r="F1276" s="106"/>
      <c r="G1276" s="106"/>
      <c r="H1276" s="106"/>
      <c r="I1276" s="106"/>
      <c r="J1276" s="106"/>
      <c r="K1276" s="106"/>
      <c r="L1276" s="106"/>
      <c r="M1276" s="106"/>
      <c r="N1276" s="106"/>
      <c r="O1276" s="106"/>
      <c r="P1276" s="106"/>
      <c r="Q1276" s="106"/>
      <c r="R1276" s="107"/>
      <c r="S1276" s="107"/>
      <c r="T1276" s="106"/>
      <c r="U1276" s="106"/>
      <c r="V1276" s="108">
        <f t="shared" si="57"/>
        <v>0</v>
      </c>
      <c r="W1276" s="103">
        <f t="shared" si="58"/>
        <v>0</v>
      </c>
      <c r="X1276" s="36" t="str">
        <f t="shared" si="59"/>
        <v>OK</v>
      </c>
    </row>
    <row r="1277" spans="1:24" ht="18" customHeight="1">
      <c r="A1277" s="6"/>
      <c r="B1277" s="102">
        <f>SUMIF(Atividade_Pessoal_Auxílio!$A:$A,'Programa de Metas 2021-2024'!$A1277,Atividade_Pessoal_Auxílio!$G:$G)+SUMIF(Projeto!$A:$A,'Programa de Metas 2021-2024'!$A1277,Projeto!$G:$G)</f>
        <v>0</v>
      </c>
      <c r="C1277" s="106"/>
      <c r="D1277" s="106"/>
      <c r="E1277" s="106"/>
      <c r="F1277" s="106"/>
      <c r="G1277" s="106"/>
      <c r="H1277" s="106"/>
      <c r="I1277" s="106"/>
      <c r="J1277" s="106"/>
      <c r="K1277" s="106"/>
      <c r="L1277" s="106"/>
      <c r="M1277" s="106"/>
      <c r="N1277" s="106"/>
      <c r="O1277" s="106"/>
      <c r="P1277" s="106"/>
      <c r="Q1277" s="106"/>
      <c r="R1277" s="107"/>
      <c r="S1277" s="107"/>
      <c r="T1277" s="106"/>
      <c r="U1277" s="106"/>
      <c r="V1277" s="108">
        <f t="shared" si="57"/>
        <v>0</v>
      </c>
      <c r="W1277" s="103">
        <f t="shared" si="58"/>
        <v>0</v>
      </c>
      <c r="X1277" s="36" t="str">
        <f t="shared" si="59"/>
        <v>OK</v>
      </c>
    </row>
    <row r="1278" spans="1:24" ht="18" customHeight="1">
      <c r="A1278" s="6"/>
      <c r="B1278" s="102">
        <f>SUMIF(Atividade_Pessoal_Auxílio!$A:$A,'Programa de Metas 2021-2024'!$A1278,Atividade_Pessoal_Auxílio!$G:$G)+SUMIF(Projeto!$A:$A,'Programa de Metas 2021-2024'!$A1278,Projeto!$G:$G)</f>
        <v>0</v>
      </c>
      <c r="C1278" s="106"/>
      <c r="D1278" s="106"/>
      <c r="E1278" s="106"/>
      <c r="F1278" s="106"/>
      <c r="G1278" s="106"/>
      <c r="H1278" s="106"/>
      <c r="I1278" s="106"/>
      <c r="J1278" s="106"/>
      <c r="K1278" s="106"/>
      <c r="L1278" s="106"/>
      <c r="M1278" s="106"/>
      <c r="N1278" s="106"/>
      <c r="O1278" s="106"/>
      <c r="P1278" s="106"/>
      <c r="Q1278" s="106"/>
      <c r="R1278" s="107"/>
      <c r="S1278" s="107"/>
      <c r="T1278" s="106"/>
      <c r="U1278" s="106"/>
      <c r="V1278" s="108">
        <f t="shared" si="57"/>
        <v>0</v>
      </c>
      <c r="W1278" s="103">
        <f t="shared" si="58"/>
        <v>0</v>
      </c>
      <c r="X1278" s="36" t="str">
        <f t="shared" si="59"/>
        <v>OK</v>
      </c>
    </row>
    <row r="1279" spans="1:24" ht="18" customHeight="1">
      <c r="A1279" s="6"/>
      <c r="B1279" s="102">
        <f>SUMIF(Atividade_Pessoal_Auxílio!$A:$A,'Programa de Metas 2021-2024'!$A1279,Atividade_Pessoal_Auxílio!$G:$G)+SUMIF(Projeto!$A:$A,'Programa de Metas 2021-2024'!$A1279,Projeto!$G:$G)</f>
        <v>0</v>
      </c>
      <c r="C1279" s="106"/>
      <c r="D1279" s="106"/>
      <c r="E1279" s="106"/>
      <c r="F1279" s="106"/>
      <c r="G1279" s="106"/>
      <c r="H1279" s="106"/>
      <c r="I1279" s="106"/>
      <c r="J1279" s="106"/>
      <c r="K1279" s="106"/>
      <c r="L1279" s="106"/>
      <c r="M1279" s="106"/>
      <c r="N1279" s="106"/>
      <c r="O1279" s="106"/>
      <c r="P1279" s="106"/>
      <c r="Q1279" s="106"/>
      <c r="R1279" s="107"/>
      <c r="S1279" s="107"/>
      <c r="T1279" s="106"/>
      <c r="U1279" s="106"/>
      <c r="V1279" s="108">
        <f t="shared" si="57"/>
        <v>0</v>
      </c>
      <c r="W1279" s="103">
        <f t="shared" si="58"/>
        <v>0</v>
      </c>
      <c r="X1279" s="36" t="str">
        <f t="shared" si="59"/>
        <v>OK</v>
      </c>
    </row>
    <row r="1280" spans="1:24" ht="18" customHeight="1">
      <c r="A1280" s="6"/>
      <c r="B1280" s="102">
        <f>SUMIF(Atividade_Pessoal_Auxílio!$A:$A,'Programa de Metas 2021-2024'!$A1280,Atividade_Pessoal_Auxílio!$G:$G)+SUMIF(Projeto!$A:$A,'Programa de Metas 2021-2024'!$A1280,Projeto!$G:$G)</f>
        <v>0</v>
      </c>
      <c r="C1280" s="106"/>
      <c r="D1280" s="106"/>
      <c r="E1280" s="106"/>
      <c r="F1280" s="106"/>
      <c r="G1280" s="106"/>
      <c r="H1280" s="106"/>
      <c r="I1280" s="106"/>
      <c r="J1280" s="106"/>
      <c r="K1280" s="106"/>
      <c r="L1280" s="106"/>
      <c r="M1280" s="106"/>
      <c r="N1280" s="106"/>
      <c r="O1280" s="106"/>
      <c r="P1280" s="106"/>
      <c r="Q1280" s="106"/>
      <c r="R1280" s="107"/>
      <c r="S1280" s="107"/>
      <c r="T1280" s="106"/>
      <c r="U1280" s="106"/>
      <c r="V1280" s="108">
        <f t="shared" si="57"/>
        <v>0</v>
      </c>
      <c r="W1280" s="103">
        <f t="shared" si="58"/>
        <v>0</v>
      </c>
      <c r="X1280" s="36" t="str">
        <f t="shared" si="59"/>
        <v>OK</v>
      </c>
    </row>
    <row r="1281" spans="1:24" ht="18" customHeight="1">
      <c r="A1281" s="6"/>
      <c r="B1281" s="102">
        <f>SUMIF(Atividade_Pessoal_Auxílio!$A:$A,'Programa de Metas 2021-2024'!$A1281,Atividade_Pessoal_Auxílio!$G:$G)+SUMIF(Projeto!$A:$A,'Programa de Metas 2021-2024'!$A1281,Projeto!$G:$G)</f>
        <v>0</v>
      </c>
      <c r="C1281" s="106"/>
      <c r="D1281" s="106"/>
      <c r="E1281" s="106"/>
      <c r="F1281" s="106"/>
      <c r="G1281" s="106"/>
      <c r="H1281" s="106"/>
      <c r="I1281" s="106"/>
      <c r="J1281" s="106"/>
      <c r="K1281" s="106"/>
      <c r="L1281" s="106"/>
      <c r="M1281" s="106"/>
      <c r="N1281" s="106"/>
      <c r="O1281" s="106"/>
      <c r="P1281" s="106"/>
      <c r="Q1281" s="106"/>
      <c r="R1281" s="107"/>
      <c r="S1281" s="107"/>
      <c r="T1281" s="106"/>
      <c r="U1281" s="106"/>
      <c r="V1281" s="108">
        <f t="shared" si="57"/>
        <v>0</v>
      </c>
      <c r="W1281" s="103">
        <f t="shared" si="58"/>
        <v>0</v>
      </c>
      <c r="X1281" s="36" t="str">
        <f t="shared" si="59"/>
        <v>OK</v>
      </c>
    </row>
    <row r="1282" spans="1:24" ht="18" customHeight="1">
      <c r="A1282" s="6"/>
      <c r="B1282" s="102">
        <f>SUMIF(Atividade_Pessoal_Auxílio!$A:$A,'Programa de Metas 2021-2024'!$A1282,Atividade_Pessoal_Auxílio!$G:$G)+SUMIF(Projeto!$A:$A,'Programa de Metas 2021-2024'!$A1282,Projeto!$G:$G)</f>
        <v>0</v>
      </c>
      <c r="C1282" s="106"/>
      <c r="D1282" s="106"/>
      <c r="E1282" s="106"/>
      <c r="F1282" s="106"/>
      <c r="G1282" s="106"/>
      <c r="H1282" s="106"/>
      <c r="I1282" s="106"/>
      <c r="J1282" s="106"/>
      <c r="K1282" s="106"/>
      <c r="L1282" s="106"/>
      <c r="M1282" s="106"/>
      <c r="N1282" s="106"/>
      <c r="O1282" s="106"/>
      <c r="P1282" s="106"/>
      <c r="Q1282" s="106"/>
      <c r="R1282" s="107"/>
      <c r="S1282" s="107"/>
      <c r="T1282" s="106"/>
      <c r="U1282" s="106"/>
      <c r="V1282" s="108">
        <f t="shared" si="57"/>
        <v>0</v>
      </c>
      <c r="W1282" s="103">
        <f t="shared" si="58"/>
        <v>0</v>
      </c>
      <c r="X1282" s="36" t="str">
        <f t="shared" si="59"/>
        <v>OK</v>
      </c>
    </row>
    <row r="1283" spans="1:24" ht="18" customHeight="1">
      <c r="A1283" s="6"/>
      <c r="B1283" s="102">
        <f>SUMIF(Atividade_Pessoal_Auxílio!$A:$A,'Programa de Metas 2021-2024'!$A1283,Atividade_Pessoal_Auxílio!$G:$G)+SUMIF(Projeto!$A:$A,'Programa de Metas 2021-2024'!$A1283,Projeto!$G:$G)</f>
        <v>0</v>
      </c>
      <c r="C1283" s="106"/>
      <c r="D1283" s="106"/>
      <c r="E1283" s="106"/>
      <c r="F1283" s="106"/>
      <c r="G1283" s="106"/>
      <c r="H1283" s="106"/>
      <c r="I1283" s="106"/>
      <c r="J1283" s="106"/>
      <c r="K1283" s="106"/>
      <c r="L1283" s="106"/>
      <c r="M1283" s="106"/>
      <c r="N1283" s="106"/>
      <c r="O1283" s="106"/>
      <c r="P1283" s="106"/>
      <c r="Q1283" s="106"/>
      <c r="R1283" s="107"/>
      <c r="S1283" s="107"/>
      <c r="T1283" s="106"/>
      <c r="U1283" s="106"/>
      <c r="V1283" s="108">
        <f t="shared" si="57"/>
        <v>0</v>
      </c>
      <c r="W1283" s="103">
        <f t="shared" si="58"/>
        <v>0</v>
      </c>
      <c r="X1283" s="36" t="str">
        <f t="shared" si="59"/>
        <v>OK</v>
      </c>
    </row>
    <row r="1284" spans="1:24" ht="18" customHeight="1">
      <c r="A1284" s="6"/>
      <c r="B1284" s="102">
        <f>SUMIF(Atividade_Pessoal_Auxílio!$A:$A,'Programa de Metas 2021-2024'!$A1284,Atividade_Pessoal_Auxílio!$G:$G)+SUMIF(Projeto!$A:$A,'Programa de Metas 2021-2024'!$A1284,Projeto!$G:$G)</f>
        <v>0</v>
      </c>
      <c r="C1284" s="106"/>
      <c r="D1284" s="106"/>
      <c r="E1284" s="106"/>
      <c r="F1284" s="106"/>
      <c r="G1284" s="106"/>
      <c r="H1284" s="106"/>
      <c r="I1284" s="106"/>
      <c r="J1284" s="106"/>
      <c r="K1284" s="106"/>
      <c r="L1284" s="106"/>
      <c r="M1284" s="106"/>
      <c r="N1284" s="106"/>
      <c r="O1284" s="106"/>
      <c r="P1284" s="106"/>
      <c r="Q1284" s="106"/>
      <c r="R1284" s="107"/>
      <c r="S1284" s="107"/>
      <c r="T1284" s="106"/>
      <c r="U1284" s="106"/>
      <c r="V1284" s="108">
        <f t="shared" si="57"/>
        <v>0</v>
      </c>
      <c r="W1284" s="103">
        <f t="shared" si="58"/>
        <v>0</v>
      </c>
      <c r="X1284" s="36" t="str">
        <f t="shared" si="59"/>
        <v>OK</v>
      </c>
    </row>
    <row r="1285" spans="1:24" ht="18" customHeight="1">
      <c r="A1285" s="6"/>
      <c r="B1285" s="102">
        <f>SUMIF(Atividade_Pessoal_Auxílio!$A:$A,'Programa de Metas 2021-2024'!$A1285,Atividade_Pessoal_Auxílio!$G:$G)+SUMIF(Projeto!$A:$A,'Programa de Metas 2021-2024'!$A1285,Projeto!$G:$G)</f>
        <v>0</v>
      </c>
      <c r="C1285" s="106"/>
      <c r="D1285" s="106"/>
      <c r="E1285" s="106"/>
      <c r="F1285" s="106"/>
      <c r="G1285" s="106"/>
      <c r="H1285" s="106"/>
      <c r="I1285" s="106"/>
      <c r="J1285" s="106"/>
      <c r="K1285" s="106"/>
      <c r="L1285" s="106"/>
      <c r="M1285" s="106"/>
      <c r="N1285" s="106"/>
      <c r="O1285" s="106"/>
      <c r="P1285" s="106"/>
      <c r="Q1285" s="106"/>
      <c r="R1285" s="107"/>
      <c r="S1285" s="107"/>
      <c r="T1285" s="106"/>
      <c r="U1285" s="106"/>
      <c r="V1285" s="108">
        <f t="shared" ref="V1285:V1348" si="60">SUM(C1285:U1285)</f>
        <v>0</v>
      </c>
      <c r="W1285" s="103">
        <f t="shared" ref="W1285:W1348" si="61">B1285-V1285</f>
        <v>0</v>
      </c>
      <c r="X1285" s="36" t="str">
        <f t="shared" ref="X1285:X1348" si="62">IF(OR(B1285&lt;&gt;SUM(V1285,W1285),W1285&lt;0),"EQUILIBRAR","OK")</f>
        <v>OK</v>
      </c>
    </row>
    <row r="1286" spans="1:24" ht="18" customHeight="1">
      <c r="A1286" s="6"/>
      <c r="B1286" s="102">
        <f>SUMIF(Atividade_Pessoal_Auxílio!$A:$A,'Programa de Metas 2021-2024'!$A1286,Atividade_Pessoal_Auxílio!$G:$G)+SUMIF(Projeto!$A:$A,'Programa de Metas 2021-2024'!$A1286,Projeto!$G:$G)</f>
        <v>0</v>
      </c>
      <c r="C1286" s="106"/>
      <c r="D1286" s="106"/>
      <c r="E1286" s="106"/>
      <c r="F1286" s="106"/>
      <c r="G1286" s="106"/>
      <c r="H1286" s="106"/>
      <c r="I1286" s="106"/>
      <c r="J1286" s="106"/>
      <c r="K1286" s="106"/>
      <c r="L1286" s="106"/>
      <c r="M1286" s="106"/>
      <c r="N1286" s="106"/>
      <c r="O1286" s="106"/>
      <c r="P1286" s="106"/>
      <c r="Q1286" s="106"/>
      <c r="R1286" s="107"/>
      <c r="S1286" s="107"/>
      <c r="T1286" s="106"/>
      <c r="U1286" s="106"/>
      <c r="V1286" s="108">
        <f t="shared" si="60"/>
        <v>0</v>
      </c>
      <c r="W1286" s="103">
        <f t="shared" si="61"/>
        <v>0</v>
      </c>
      <c r="X1286" s="36" t="str">
        <f t="shared" si="62"/>
        <v>OK</v>
      </c>
    </row>
    <row r="1287" spans="1:24" ht="18" customHeight="1">
      <c r="A1287" s="6"/>
      <c r="B1287" s="102">
        <f>SUMIF(Atividade_Pessoal_Auxílio!$A:$A,'Programa de Metas 2021-2024'!$A1287,Atividade_Pessoal_Auxílio!$G:$G)+SUMIF(Projeto!$A:$A,'Programa de Metas 2021-2024'!$A1287,Projeto!$G:$G)</f>
        <v>0</v>
      </c>
      <c r="C1287" s="106"/>
      <c r="D1287" s="106"/>
      <c r="E1287" s="106"/>
      <c r="F1287" s="106"/>
      <c r="G1287" s="106"/>
      <c r="H1287" s="106"/>
      <c r="I1287" s="106"/>
      <c r="J1287" s="106"/>
      <c r="K1287" s="106"/>
      <c r="L1287" s="106"/>
      <c r="M1287" s="106"/>
      <c r="N1287" s="106"/>
      <c r="O1287" s="106"/>
      <c r="P1287" s="106"/>
      <c r="Q1287" s="106"/>
      <c r="R1287" s="107"/>
      <c r="S1287" s="107"/>
      <c r="T1287" s="106"/>
      <c r="U1287" s="106"/>
      <c r="V1287" s="108">
        <f t="shared" si="60"/>
        <v>0</v>
      </c>
      <c r="W1287" s="103">
        <f t="shared" si="61"/>
        <v>0</v>
      </c>
      <c r="X1287" s="36" t="str">
        <f t="shared" si="62"/>
        <v>OK</v>
      </c>
    </row>
    <row r="1288" spans="1:24" ht="18" customHeight="1">
      <c r="A1288" s="6"/>
      <c r="B1288" s="102">
        <f>SUMIF(Atividade_Pessoal_Auxílio!$A:$A,'Programa de Metas 2021-2024'!$A1288,Atividade_Pessoal_Auxílio!$G:$G)+SUMIF(Projeto!$A:$A,'Programa de Metas 2021-2024'!$A1288,Projeto!$G:$G)</f>
        <v>0</v>
      </c>
      <c r="C1288" s="106"/>
      <c r="D1288" s="106"/>
      <c r="E1288" s="106"/>
      <c r="F1288" s="106"/>
      <c r="G1288" s="106"/>
      <c r="H1288" s="106"/>
      <c r="I1288" s="106"/>
      <c r="J1288" s="106"/>
      <c r="K1288" s="106"/>
      <c r="L1288" s="106"/>
      <c r="M1288" s="106"/>
      <c r="N1288" s="106"/>
      <c r="O1288" s="106"/>
      <c r="P1288" s="106"/>
      <c r="Q1288" s="106"/>
      <c r="R1288" s="107"/>
      <c r="S1288" s="107"/>
      <c r="T1288" s="106"/>
      <c r="U1288" s="106"/>
      <c r="V1288" s="108">
        <f t="shared" si="60"/>
        <v>0</v>
      </c>
      <c r="W1288" s="103">
        <f t="shared" si="61"/>
        <v>0</v>
      </c>
      <c r="X1288" s="36" t="str">
        <f t="shared" si="62"/>
        <v>OK</v>
      </c>
    </row>
    <row r="1289" spans="1:24" ht="18" customHeight="1">
      <c r="A1289" s="6"/>
      <c r="B1289" s="102">
        <f>SUMIF(Atividade_Pessoal_Auxílio!$A:$A,'Programa de Metas 2021-2024'!$A1289,Atividade_Pessoal_Auxílio!$G:$G)+SUMIF(Projeto!$A:$A,'Programa de Metas 2021-2024'!$A1289,Projeto!$G:$G)</f>
        <v>0</v>
      </c>
      <c r="C1289" s="106"/>
      <c r="D1289" s="106"/>
      <c r="E1289" s="106"/>
      <c r="F1289" s="106"/>
      <c r="G1289" s="106"/>
      <c r="H1289" s="106"/>
      <c r="I1289" s="106"/>
      <c r="J1289" s="106"/>
      <c r="K1289" s="106"/>
      <c r="L1289" s="106"/>
      <c r="M1289" s="106"/>
      <c r="N1289" s="106"/>
      <c r="O1289" s="106"/>
      <c r="P1289" s="106"/>
      <c r="Q1289" s="106"/>
      <c r="R1289" s="107"/>
      <c r="S1289" s="107"/>
      <c r="T1289" s="106"/>
      <c r="U1289" s="106"/>
      <c r="V1289" s="108">
        <f t="shared" si="60"/>
        <v>0</v>
      </c>
      <c r="W1289" s="103">
        <f t="shared" si="61"/>
        <v>0</v>
      </c>
      <c r="X1289" s="36" t="str">
        <f t="shared" si="62"/>
        <v>OK</v>
      </c>
    </row>
    <row r="1290" spans="1:24" ht="18" customHeight="1">
      <c r="A1290" s="6"/>
      <c r="B1290" s="102">
        <f>SUMIF(Atividade_Pessoal_Auxílio!$A:$A,'Programa de Metas 2021-2024'!$A1290,Atividade_Pessoal_Auxílio!$G:$G)+SUMIF(Projeto!$A:$A,'Programa de Metas 2021-2024'!$A1290,Projeto!$G:$G)</f>
        <v>0</v>
      </c>
      <c r="C1290" s="106"/>
      <c r="D1290" s="106"/>
      <c r="E1290" s="106"/>
      <c r="F1290" s="106"/>
      <c r="G1290" s="106"/>
      <c r="H1290" s="106"/>
      <c r="I1290" s="106"/>
      <c r="J1290" s="106"/>
      <c r="K1290" s="106"/>
      <c r="L1290" s="106"/>
      <c r="M1290" s="106"/>
      <c r="N1290" s="106"/>
      <c r="O1290" s="106"/>
      <c r="P1290" s="106"/>
      <c r="Q1290" s="106"/>
      <c r="R1290" s="107"/>
      <c r="S1290" s="107"/>
      <c r="T1290" s="106"/>
      <c r="U1290" s="106"/>
      <c r="V1290" s="108">
        <f t="shared" si="60"/>
        <v>0</v>
      </c>
      <c r="W1290" s="103">
        <f t="shared" si="61"/>
        <v>0</v>
      </c>
      <c r="X1290" s="36" t="str">
        <f t="shared" si="62"/>
        <v>OK</v>
      </c>
    </row>
    <row r="1291" spans="1:24" ht="18" customHeight="1">
      <c r="A1291" s="6"/>
      <c r="B1291" s="102">
        <f>SUMIF(Atividade_Pessoal_Auxílio!$A:$A,'Programa de Metas 2021-2024'!$A1291,Atividade_Pessoal_Auxílio!$G:$G)+SUMIF(Projeto!$A:$A,'Programa de Metas 2021-2024'!$A1291,Projeto!$G:$G)</f>
        <v>0</v>
      </c>
      <c r="C1291" s="106"/>
      <c r="D1291" s="106"/>
      <c r="E1291" s="106"/>
      <c r="F1291" s="106"/>
      <c r="G1291" s="106"/>
      <c r="H1291" s="106"/>
      <c r="I1291" s="106"/>
      <c r="J1291" s="106"/>
      <c r="K1291" s="106"/>
      <c r="L1291" s="106"/>
      <c r="M1291" s="106"/>
      <c r="N1291" s="106"/>
      <c r="O1291" s="106"/>
      <c r="P1291" s="106"/>
      <c r="Q1291" s="106"/>
      <c r="R1291" s="107"/>
      <c r="S1291" s="107"/>
      <c r="T1291" s="106"/>
      <c r="U1291" s="106"/>
      <c r="V1291" s="108">
        <f t="shared" si="60"/>
        <v>0</v>
      </c>
      <c r="W1291" s="103">
        <f t="shared" si="61"/>
        <v>0</v>
      </c>
      <c r="X1291" s="36" t="str">
        <f t="shared" si="62"/>
        <v>OK</v>
      </c>
    </row>
    <row r="1292" spans="1:24" ht="18" customHeight="1">
      <c r="A1292" s="6"/>
      <c r="B1292" s="102">
        <f>SUMIF(Atividade_Pessoal_Auxílio!$A:$A,'Programa de Metas 2021-2024'!$A1292,Atividade_Pessoal_Auxílio!$G:$G)+SUMIF(Projeto!$A:$A,'Programa de Metas 2021-2024'!$A1292,Projeto!$G:$G)</f>
        <v>0</v>
      </c>
      <c r="C1292" s="106"/>
      <c r="D1292" s="106"/>
      <c r="E1292" s="106"/>
      <c r="F1292" s="106"/>
      <c r="G1292" s="106"/>
      <c r="H1292" s="106"/>
      <c r="I1292" s="106"/>
      <c r="J1292" s="106"/>
      <c r="K1292" s="106"/>
      <c r="L1292" s="106"/>
      <c r="M1292" s="106"/>
      <c r="N1292" s="106"/>
      <c r="O1292" s="106"/>
      <c r="P1292" s="106"/>
      <c r="Q1292" s="106"/>
      <c r="R1292" s="107"/>
      <c r="S1292" s="107"/>
      <c r="T1292" s="106"/>
      <c r="U1292" s="106"/>
      <c r="V1292" s="108">
        <f t="shared" si="60"/>
        <v>0</v>
      </c>
      <c r="W1292" s="103">
        <f t="shared" si="61"/>
        <v>0</v>
      </c>
      <c r="X1292" s="36" t="str">
        <f t="shared" si="62"/>
        <v>OK</v>
      </c>
    </row>
    <row r="1293" spans="1:24" ht="18" customHeight="1">
      <c r="A1293" s="6"/>
      <c r="B1293" s="102">
        <f>SUMIF(Atividade_Pessoal_Auxílio!$A:$A,'Programa de Metas 2021-2024'!$A1293,Atividade_Pessoal_Auxílio!$G:$G)+SUMIF(Projeto!$A:$A,'Programa de Metas 2021-2024'!$A1293,Projeto!$G:$G)</f>
        <v>0</v>
      </c>
      <c r="C1293" s="106"/>
      <c r="D1293" s="106"/>
      <c r="E1293" s="106"/>
      <c r="F1293" s="106"/>
      <c r="G1293" s="106"/>
      <c r="H1293" s="106"/>
      <c r="I1293" s="106"/>
      <c r="J1293" s="106"/>
      <c r="K1293" s="106"/>
      <c r="L1293" s="106"/>
      <c r="M1293" s="106"/>
      <c r="N1293" s="106"/>
      <c r="O1293" s="106"/>
      <c r="P1293" s="106"/>
      <c r="Q1293" s="106"/>
      <c r="R1293" s="107"/>
      <c r="S1293" s="107"/>
      <c r="T1293" s="106"/>
      <c r="U1293" s="106"/>
      <c r="V1293" s="108">
        <f t="shared" si="60"/>
        <v>0</v>
      </c>
      <c r="W1293" s="103">
        <f t="shared" si="61"/>
        <v>0</v>
      </c>
      <c r="X1293" s="36" t="str">
        <f t="shared" si="62"/>
        <v>OK</v>
      </c>
    </row>
    <row r="1294" spans="1:24" ht="18" customHeight="1">
      <c r="A1294" s="6"/>
      <c r="B1294" s="102">
        <f>SUMIF(Atividade_Pessoal_Auxílio!$A:$A,'Programa de Metas 2021-2024'!$A1294,Atividade_Pessoal_Auxílio!$G:$G)+SUMIF(Projeto!$A:$A,'Programa de Metas 2021-2024'!$A1294,Projeto!$G:$G)</f>
        <v>0</v>
      </c>
      <c r="C1294" s="106"/>
      <c r="D1294" s="106"/>
      <c r="E1294" s="106"/>
      <c r="F1294" s="106"/>
      <c r="G1294" s="106"/>
      <c r="H1294" s="106"/>
      <c r="I1294" s="106"/>
      <c r="J1294" s="106"/>
      <c r="K1294" s="106"/>
      <c r="L1294" s="106"/>
      <c r="M1294" s="106"/>
      <c r="N1294" s="106"/>
      <c r="O1294" s="106"/>
      <c r="P1294" s="106"/>
      <c r="Q1294" s="106"/>
      <c r="R1294" s="107"/>
      <c r="S1294" s="107"/>
      <c r="T1294" s="106"/>
      <c r="U1294" s="106"/>
      <c r="V1294" s="108">
        <f t="shared" si="60"/>
        <v>0</v>
      </c>
      <c r="W1294" s="103">
        <f t="shared" si="61"/>
        <v>0</v>
      </c>
      <c r="X1294" s="36" t="str">
        <f t="shared" si="62"/>
        <v>OK</v>
      </c>
    </row>
    <row r="1295" spans="1:24" ht="18" customHeight="1">
      <c r="A1295" s="6"/>
      <c r="B1295" s="102">
        <f>SUMIF(Atividade_Pessoal_Auxílio!$A:$A,'Programa de Metas 2021-2024'!$A1295,Atividade_Pessoal_Auxílio!$G:$G)+SUMIF(Projeto!$A:$A,'Programa de Metas 2021-2024'!$A1295,Projeto!$G:$G)</f>
        <v>0</v>
      </c>
      <c r="C1295" s="106"/>
      <c r="D1295" s="106"/>
      <c r="E1295" s="106"/>
      <c r="F1295" s="106"/>
      <c r="G1295" s="106"/>
      <c r="H1295" s="106"/>
      <c r="I1295" s="106"/>
      <c r="J1295" s="106"/>
      <c r="K1295" s="106"/>
      <c r="L1295" s="106"/>
      <c r="M1295" s="106"/>
      <c r="N1295" s="106"/>
      <c r="O1295" s="106"/>
      <c r="P1295" s="106"/>
      <c r="Q1295" s="106"/>
      <c r="R1295" s="107"/>
      <c r="S1295" s="107"/>
      <c r="T1295" s="106"/>
      <c r="U1295" s="106"/>
      <c r="V1295" s="108">
        <f t="shared" si="60"/>
        <v>0</v>
      </c>
      <c r="W1295" s="103">
        <f t="shared" si="61"/>
        <v>0</v>
      </c>
      <c r="X1295" s="36" t="str">
        <f t="shared" si="62"/>
        <v>OK</v>
      </c>
    </row>
    <row r="1296" spans="1:24" ht="18" customHeight="1">
      <c r="A1296" s="6"/>
      <c r="B1296" s="102">
        <f>SUMIF(Atividade_Pessoal_Auxílio!$A:$A,'Programa de Metas 2021-2024'!$A1296,Atividade_Pessoal_Auxílio!$G:$G)+SUMIF(Projeto!$A:$A,'Programa de Metas 2021-2024'!$A1296,Projeto!$G:$G)</f>
        <v>0</v>
      </c>
      <c r="C1296" s="106"/>
      <c r="D1296" s="106"/>
      <c r="E1296" s="106"/>
      <c r="F1296" s="106"/>
      <c r="G1296" s="106"/>
      <c r="H1296" s="106"/>
      <c r="I1296" s="106"/>
      <c r="J1296" s="106"/>
      <c r="K1296" s="106"/>
      <c r="L1296" s="106"/>
      <c r="M1296" s="106"/>
      <c r="N1296" s="106"/>
      <c r="O1296" s="106"/>
      <c r="P1296" s="106"/>
      <c r="Q1296" s="106"/>
      <c r="R1296" s="107"/>
      <c r="S1296" s="107"/>
      <c r="T1296" s="106"/>
      <c r="U1296" s="106"/>
      <c r="V1296" s="108">
        <f t="shared" si="60"/>
        <v>0</v>
      </c>
      <c r="W1296" s="103">
        <f t="shared" si="61"/>
        <v>0</v>
      </c>
      <c r="X1296" s="36" t="str">
        <f t="shared" si="62"/>
        <v>OK</v>
      </c>
    </row>
    <row r="1297" spans="1:24" ht="18" customHeight="1">
      <c r="A1297" s="6"/>
      <c r="B1297" s="102">
        <f>SUMIF(Atividade_Pessoal_Auxílio!$A:$A,'Programa de Metas 2021-2024'!$A1297,Atividade_Pessoal_Auxílio!$G:$G)+SUMIF(Projeto!$A:$A,'Programa de Metas 2021-2024'!$A1297,Projeto!$G:$G)</f>
        <v>0</v>
      </c>
      <c r="C1297" s="106"/>
      <c r="D1297" s="106"/>
      <c r="E1297" s="106"/>
      <c r="F1297" s="106"/>
      <c r="G1297" s="106"/>
      <c r="H1297" s="106"/>
      <c r="I1297" s="106"/>
      <c r="J1297" s="106"/>
      <c r="K1297" s="106"/>
      <c r="L1297" s="106"/>
      <c r="M1297" s="106"/>
      <c r="N1297" s="106"/>
      <c r="O1297" s="106"/>
      <c r="P1297" s="106"/>
      <c r="Q1297" s="106"/>
      <c r="R1297" s="107"/>
      <c r="S1297" s="107"/>
      <c r="T1297" s="106"/>
      <c r="U1297" s="106"/>
      <c r="V1297" s="108">
        <f t="shared" si="60"/>
        <v>0</v>
      </c>
      <c r="W1297" s="103">
        <f t="shared" si="61"/>
        <v>0</v>
      </c>
      <c r="X1297" s="36" t="str">
        <f t="shared" si="62"/>
        <v>OK</v>
      </c>
    </row>
    <row r="1298" spans="1:24" ht="18" customHeight="1">
      <c r="A1298" s="6"/>
      <c r="B1298" s="102">
        <f>SUMIF(Atividade_Pessoal_Auxílio!$A:$A,'Programa de Metas 2021-2024'!$A1298,Atividade_Pessoal_Auxílio!$G:$G)+SUMIF(Projeto!$A:$A,'Programa de Metas 2021-2024'!$A1298,Projeto!$G:$G)</f>
        <v>0</v>
      </c>
      <c r="C1298" s="106"/>
      <c r="D1298" s="106"/>
      <c r="E1298" s="106"/>
      <c r="F1298" s="106"/>
      <c r="G1298" s="106"/>
      <c r="H1298" s="106"/>
      <c r="I1298" s="106"/>
      <c r="J1298" s="106"/>
      <c r="K1298" s="106"/>
      <c r="L1298" s="106"/>
      <c r="M1298" s="106"/>
      <c r="N1298" s="106"/>
      <c r="O1298" s="106"/>
      <c r="P1298" s="106"/>
      <c r="Q1298" s="106"/>
      <c r="R1298" s="107"/>
      <c r="S1298" s="107"/>
      <c r="T1298" s="106"/>
      <c r="U1298" s="106"/>
      <c r="V1298" s="108">
        <f t="shared" si="60"/>
        <v>0</v>
      </c>
      <c r="W1298" s="103">
        <f t="shared" si="61"/>
        <v>0</v>
      </c>
      <c r="X1298" s="36" t="str">
        <f t="shared" si="62"/>
        <v>OK</v>
      </c>
    </row>
    <row r="1299" spans="1:24" ht="18" customHeight="1">
      <c r="A1299" s="6"/>
      <c r="B1299" s="102">
        <f>SUMIF(Atividade_Pessoal_Auxílio!$A:$A,'Programa de Metas 2021-2024'!$A1299,Atividade_Pessoal_Auxílio!$G:$G)+SUMIF(Projeto!$A:$A,'Programa de Metas 2021-2024'!$A1299,Projeto!$G:$G)</f>
        <v>0</v>
      </c>
      <c r="C1299" s="106"/>
      <c r="D1299" s="106"/>
      <c r="E1299" s="106"/>
      <c r="F1299" s="106"/>
      <c r="G1299" s="106"/>
      <c r="H1299" s="106"/>
      <c r="I1299" s="106"/>
      <c r="J1299" s="106"/>
      <c r="K1299" s="106"/>
      <c r="L1299" s="106"/>
      <c r="M1299" s="106"/>
      <c r="N1299" s="106"/>
      <c r="O1299" s="106"/>
      <c r="P1299" s="106"/>
      <c r="Q1299" s="106"/>
      <c r="R1299" s="107"/>
      <c r="S1299" s="107"/>
      <c r="T1299" s="106"/>
      <c r="U1299" s="106"/>
      <c r="V1299" s="108">
        <f t="shared" si="60"/>
        <v>0</v>
      </c>
      <c r="W1299" s="103">
        <f t="shared" si="61"/>
        <v>0</v>
      </c>
      <c r="X1299" s="36" t="str">
        <f t="shared" si="62"/>
        <v>OK</v>
      </c>
    </row>
    <row r="1300" spans="1:24" ht="18" customHeight="1">
      <c r="A1300" s="6"/>
      <c r="B1300" s="102">
        <f>SUMIF(Atividade_Pessoal_Auxílio!$A:$A,'Programa de Metas 2021-2024'!$A1300,Atividade_Pessoal_Auxílio!$G:$G)+SUMIF(Projeto!$A:$A,'Programa de Metas 2021-2024'!$A1300,Projeto!$G:$G)</f>
        <v>0</v>
      </c>
      <c r="C1300" s="106"/>
      <c r="D1300" s="106"/>
      <c r="E1300" s="106"/>
      <c r="F1300" s="106"/>
      <c r="G1300" s="106"/>
      <c r="H1300" s="106"/>
      <c r="I1300" s="106"/>
      <c r="J1300" s="106"/>
      <c r="K1300" s="106"/>
      <c r="L1300" s="106"/>
      <c r="M1300" s="106"/>
      <c r="N1300" s="106"/>
      <c r="O1300" s="106"/>
      <c r="P1300" s="106"/>
      <c r="Q1300" s="106"/>
      <c r="R1300" s="107"/>
      <c r="S1300" s="107"/>
      <c r="T1300" s="106"/>
      <c r="U1300" s="106"/>
      <c r="V1300" s="108">
        <f t="shared" si="60"/>
        <v>0</v>
      </c>
      <c r="W1300" s="103">
        <f t="shared" si="61"/>
        <v>0</v>
      </c>
      <c r="X1300" s="36" t="str">
        <f t="shared" si="62"/>
        <v>OK</v>
      </c>
    </row>
    <row r="1301" spans="1:24" ht="18" customHeight="1">
      <c r="A1301" s="6"/>
      <c r="B1301" s="102">
        <f>SUMIF(Atividade_Pessoal_Auxílio!$A:$A,'Programa de Metas 2021-2024'!$A1301,Atividade_Pessoal_Auxílio!$G:$G)+SUMIF(Projeto!$A:$A,'Programa de Metas 2021-2024'!$A1301,Projeto!$G:$G)</f>
        <v>0</v>
      </c>
      <c r="C1301" s="106"/>
      <c r="D1301" s="106"/>
      <c r="E1301" s="106"/>
      <c r="F1301" s="106"/>
      <c r="G1301" s="106"/>
      <c r="H1301" s="106"/>
      <c r="I1301" s="106"/>
      <c r="J1301" s="106"/>
      <c r="K1301" s="106"/>
      <c r="L1301" s="106"/>
      <c r="M1301" s="106"/>
      <c r="N1301" s="106"/>
      <c r="O1301" s="106"/>
      <c r="P1301" s="106"/>
      <c r="Q1301" s="106"/>
      <c r="R1301" s="107"/>
      <c r="S1301" s="107"/>
      <c r="T1301" s="106"/>
      <c r="U1301" s="106"/>
      <c r="V1301" s="108">
        <f t="shared" si="60"/>
        <v>0</v>
      </c>
      <c r="W1301" s="103">
        <f t="shared" si="61"/>
        <v>0</v>
      </c>
      <c r="X1301" s="36" t="str">
        <f t="shared" si="62"/>
        <v>OK</v>
      </c>
    </row>
    <row r="1302" spans="1:24" ht="18" customHeight="1">
      <c r="A1302" s="6"/>
      <c r="B1302" s="102">
        <f>SUMIF(Atividade_Pessoal_Auxílio!$A:$A,'Programa de Metas 2021-2024'!$A1302,Atividade_Pessoal_Auxílio!$G:$G)+SUMIF(Projeto!$A:$A,'Programa de Metas 2021-2024'!$A1302,Projeto!$G:$G)</f>
        <v>0</v>
      </c>
      <c r="C1302" s="106"/>
      <c r="D1302" s="106"/>
      <c r="E1302" s="106"/>
      <c r="F1302" s="106"/>
      <c r="G1302" s="106"/>
      <c r="H1302" s="106"/>
      <c r="I1302" s="106"/>
      <c r="J1302" s="106"/>
      <c r="K1302" s="106"/>
      <c r="L1302" s="106"/>
      <c r="M1302" s="106"/>
      <c r="N1302" s="106"/>
      <c r="O1302" s="106"/>
      <c r="P1302" s="106"/>
      <c r="Q1302" s="106"/>
      <c r="R1302" s="107"/>
      <c r="S1302" s="107"/>
      <c r="T1302" s="106"/>
      <c r="U1302" s="106"/>
      <c r="V1302" s="108">
        <f t="shared" si="60"/>
        <v>0</v>
      </c>
      <c r="W1302" s="103">
        <f t="shared" si="61"/>
        <v>0</v>
      </c>
      <c r="X1302" s="36" t="str">
        <f t="shared" si="62"/>
        <v>OK</v>
      </c>
    </row>
    <row r="1303" spans="1:24" ht="18" customHeight="1">
      <c r="A1303" s="6"/>
      <c r="B1303" s="102">
        <f>SUMIF(Atividade_Pessoal_Auxílio!$A:$A,'Programa de Metas 2021-2024'!$A1303,Atividade_Pessoal_Auxílio!$G:$G)+SUMIF(Projeto!$A:$A,'Programa de Metas 2021-2024'!$A1303,Projeto!$G:$G)</f>
        <v>0</v>
      </c>
      <c r="C1303" s="106"/>
      <c r="D1303" s="106"/>
      <c r="E1303" s="106"/>
      <c r="F1303" s="106"/>
      <c r="G1303" s="106"/>
      <c r="H1303" s="106"/>
      <c r="I1303" s="106"/>
      <c r="J1303" s="106"/>
      <c r="K1303" s="106"/>
      <c r="L1303" s="106"/>
      <c r="M1303" s="106"/>
      <c r="N1303" s="106"/>
      <c r="O1303" s="106"/>
      <c r="P1303" s="106"/>
      <c r="Q1303" s="106"/>
      <c r="R1303" s="107"/>
      <c r="S1303" s="107"/>
      <c r="T1303" s="106"/>
      <c r="U1303" s="106"/>
      <c r="V1303" s="108">
        <f t="shared" si="60"/>
        <v>0</v>
      </c>
      <c r="W1303" s="103">
        <f t="shared" si="61"/>
        <v>0</v>
      </c>
      <c r="X1303" s="36" t="str">
        <f t="shared" si="62"/>
        <v>OK</v>
      </c>
    </row>
    <row r="1304" spans="1:24" ht="18" customHeight="1">
      <c r="A1304" s="6"/>
      <c r="B1304" s="102">
        <f>SUMIF(Atividade_Pessoal_Auxílio!$A:$A,'Programa de Metas 2021-2024'!$A1304,Atividade_Pessoal_Auxílio!$G:$G)+SUMIF(Projeto!$A:$A,'Programa de Metas 2021-2024'!$A1304,Projeto!$G:$G)</f>
        <v>0</v>
      </c>
      <c r="C1304" s="106"/>
      <c r="D1304" s="106"/>
      <c r="E1304" s="106"/>
      <c r="F1304" s="106"/>
      <c r="G1304" s="106"/>
      <c r="H1304" s="106"/>
      <c r="I1304" s="106"/>
      <c r="J1304" s="106"/>
      <c r="K1304" s="106"/>
      <c r="L1304" s="106"/>
      <c r="M1304" s="106"/>
      <c r="N1304" s="106"/>
      <c r="O1304" s="106"/>
      <c r="P1304" s="106"/>
      <c r="Q1304" s="106"/>
      <c r="R1304" s="107"/>
      <c r="S1304" s="107"/>
      <c r="T1304" s="106"/>
      <c r="U1304" s="106"/>
      <c r="V1304" s="108">
        <f t="shared" si="60"/>
        <v>0</v>
      </c>
      <c r="W1304" s="103">
        <f t="shared" si="61"/>
        <v>0</v>
      </c>
      <c r="X1304" s="36" t="str">
        <f t="shared" si="62"/>
        <v>OK</v>
      </c>
    </row>
    <row r="1305" spans="1:24" ht="18" customHeight="1">
      <c r="A1305" s="6"/>
      <c r="B1305" s="102">
        <f>SUMIF(Atividade_Pessoal_Auxílio!$A:$A,'Programa de Metas 2021-2024'!$A1305,Atividade_Pessoal_Auxílio!$G:$G)+SUMIF(Projeto!$A:$A,'Programa de Metas 2021-2024'!$A1305,Projeto!$G:$G)</f>
        <v>0</v>
      </c>
      <c r="C1305" s="106"/>
      <c r="D1305" s="106"/>
      <c r="E1305" s="106"/>
      <c r="F1305" s="106"/>
      <c r="G1305" s="106"/>
      <c r="H1305" s="106"/>
      <c r="I1305" s="106"/>
      <c r="J1305" s="106"/>
      <c r="K1305" s="106"/>
      <c r="L1305" s="106"/>
      <c r="M1305" s="106"/>
      <c r="N1305" s="106"/>
      <c r="O1305" s="106"/>
      <c r="P1305" s="106"/>
      <c r="Q1305" s="106"/>
      <c r="R1305" s="107"/>
      <c r="S1305" s="107"/>
      <c r="T1305" s="106"/>
      <c r="U1305" s="106"/>
      <c r="V1305" s="108">
        <f t="shared" si="60"/>
        <v>0</v>
      </c>
      <c r="W1305" s="103">
        <f t="shared" si="61"/>
        <v>0</v>
      </c>
      <c r="X1305" s="36" t="str">
        <f t="shared" si="62"/>
        <v>OK</v>
      </c>
    </row>
    <row r="1306" spans="1:24" ht="18" customHeight="1">
      <c r="A1306" s="6"/>
      <c r="B1306" s="102">
        <f>SUMIF(Atividade_Pessoal_Auxílio!$A:$A,'Programa de Metas 2021-2024'!$A1306,Atividade_Pessoal_Auxílio!$G:$G)+SUMIF(Projeto!$A:$A,'Programa de Metas 2021-2024'!$A1306,Projeto!$G:$G)</f>
        <v>0</v>
      </c>
      <c r="C1306" s="106"/>
      <c r="D1306" s="106"/>
      <c r="E1306" s="106"/>
      <c r="F1306" s="106"/>
      <c r="G1306" s="106"/>
      <c r="H1306" s="106"/>
      <c r="I1306" s="106"/>
      <c r="J1306" s="106"/>
      <c r="K1306" s="106"/>
      <c r="L1306" s="106"/>
      <c r="M1306" s="106"/>
      <c r="N1306" s="106"/>
      <c r="O1306" s="106"/>
      <c r="P1306" s="106"/>
      <c r="Q1306" s="106"/>
      <c r="R1306" s="107"/>
      <c r="S1306" s="107"/>
      <c r="T1306" s="106"/>
      <c r="U1306" s="106"/>
      <c r="V1306" s="108">
        <f t="shared" si="60"/>
        <v>0</v>
      </c>
      <c r="W1306" s="103">
        <f t="shared" si="61"/>
        <v>0</v>
      </c>
      <c r="X1306" s="36" t="str">
        <f t="shared" si="62"/>
        <v>OK</v>
      </c>
    </row>
    <row r="1307" spans="1:24" ht="18" customHeight="1">
      <c r="A1307" s="6"/>
      <c r="B1307" s="102">
        <f>SUMIF(Atividade_Pessoal_Auxílio!$A:$A,'Programa de Metas 2021-2024'!$A1307,Atividade_Pessoal_Auxílio!$G:$G)+SUMIF(Projeto!$A:$A,'Programa de Metas 2021-2024'!$A1307,Projeto!$G:$G)</f>
        <v>0</v>
      </c>
      <c r="C1307" s="106"/>
      <c r="D1307" s="106"/>
      <c r="E1307" s="106"/>
      <c r="F1307" s="106"/>
      <c r="G1307" s="106"/>
      <c r="H1307" s="106"/>
      <c r="I1307" s="106"/>
      <c r="J1307" s="106"/>
      <c r="K1307" s="106"/>
      <c r="L1307" s="106"/>
      <c r="M1307" s="106"/>
      <c r="N1307" s="106"/>
      <c r="O1307" s="106"/>
      <c r="P1307" s="106"/>
      <c r="Q1307" s="106"/>
      <c r="R1307" s="107"/>
      <c r="S1307" s="107"/>
      <c r="T1307" s="106"/>
      <c r="U1307" s="106"/>
      <c r="V1307" s="108">
        <f t="shared" si="60"/>
        <v>0</v>
      </c>
      <c r="W1307" s="103">
        <f t="shared" si="61"/>
        <v>0</v>
      </c>
      <c r="X1307" s="36" t="str">
        <f t="shared" si="62"/>
        <v>OK</v>
      </c>
    </row>
    <row r="1308" spans="1:24" ht="18" customHeight="1">
      <c r="A1308" s="6"/>
      <c r="B1308" s="102">
        <f>SUMIF(Atividade_Pessoal_Auxílio!$A:$A,'Programa de Metas 2021-2024'!$A1308,Atividade_Pessoal_Auxílio!$G:$G)+SUMIF(Projeto!$A:$A,'Programa de Metas 2021-2024'!$A1308,Projeto!$G:$G)</f>
        <v>0</v>
      </c>
      <c r="C1308" s="106"/>
      <c r="D1308" s="106"/>
      <c r="E1308" s="106"/>
      <c r="F1308" s="106"/>
      <c r="G1308" s="106"/>
      <c r="H1308" s="106"/>
      <c r="I1308" s="106"/>
      <c r="J1308" s="106"/>
      <c r="K1308" s="106"/>
      <c r="L1308" s="106"/>
      <c r="M1308" s="106"/>
      <c r="N1308" s="106"/>
      <c r="O1308" s="106"/>
      <c r="P1308" s="106"/>
      <c r="Q1308" s="106"/>
      <c r="R1308" s="107"/>
      <c r="S1308" s="107"/>
      <c r="T1308" s="106"/>
      <c r="U1308" s="106"/>
      <c r="V1308" s="108">
        <f t="shared" si="60"/>
        <v>0</v>
      </c>
      <c r="W1308" s="103">
        <f t="shared" si="61"/>
        <v>0</v>
      </c>
      <c r="X1308" s="36" t="str">
        <f t="shared" si="62"/>
        <v>OK</v>
      </c>
    </row>
    <row r="1309" spans="1:24" ht="18" customHeight="1">
      <c r="A1309" s="6"/>
      <c r="B1309" s="102">
        <f>SUMIF(Atividade_Pessoal_Auxílio!$A:$A,'Programa de Metas 2021-2024'!$A1309,Atividade_Pessoal_Auxílio!$G:$G)+SUMIF(Projeto!$A:$A,'Programa de Metas 2021-2024'!$A1309,Projeto!$G:$G)</f>
        <v>0</v>
      </c>
      <c r="C1309" s="106"/>
      <c r="D1309" s="106"/>
      <c r="E1309" s="106"/>
      <c r="F1309" s="106"/>
      <c r="G1309" s="106"/>
      <c r="H1309" s="106"/>
      <c r="I1309" s="106"/>
      <c r="J1309" s="106"/>
      <c r="K1309" s="106"/>
      <c r="L1309" s="106"/>
      <c r="M1309" s="106"/>
      <c r="N1309" s="106"/>
      <c r="O1309" s="106"/>
      <c r="P1309" s="106"/>
      <c r="Q1309" s="106"/>
      <c r="R1309" s="107"/>
      <c r="S1309" s="107"/>
      <c r="T1309" s="106"/>
      <c r="U1309" s="106"/>
      <c r="V1309" s="108">
        <f t="shared" si="60"/>
        <v>0</v>
      </c>
      <c r="W1309" s="103">
        <f t="shared" si="61"/>
        <v>0</v>
      </c>
      <c r="X1309" s="36" t="str">
        <f t="shared" si="62"/>
        <v>OK</v>
      </c>
    </row>
    <row r="1310" spans="1:24" ht="18" customHeight="1">
      <c r="A1310" s="6"/>
      <c r="B1310" s="102">
        <f>SUMIF(Atividade_Pessoal_Auxílio!$A:$A,'Programa de Metas 2021-2024'!$A1310,Atividade_Pessoal_Auxílio!$G:$G)+SUMIF(Projeto!$A:$A,'Programa de Metas 2021-2024'!$A1310,Projeto!$G:$G)</f>
        <v>0</v>
      </c>
      <c r="C1310" s="106"/>
      <c r="D1310" s="106"/>
      <c r="E1310" s="106"/>
      <c r="F1310" s="106"/>
      <c r="G1310" s="106"/>
      <c r="H1310" s="106"/>
      <c r="I1310" s="106"/>
      <c r="J1310" s="106"/>
      <c r="K1310" s="106"/>
      <c r="L1310" s="106"/>
      <c r="M1310" s="106"/>
      <c r="N1310" s="106"/>
      <c r="O1310" s="106"/>
      <c r="P1310" s="106"/>
      <c r="Q1310" s="106"/>
      <c r="R1310" s="107"/>
      <c r="S1310" s="107"/>
      <c r="T1310" s="106"/>
      <c r="U1310" s="106"/>
      <c r="V1310" s="108">
        <f t="shared" si="60"/>
        <v>0</v>
      </c>
      <c r="W1310" s="103">
        <f t="shared" si="61"/>
        <v>0</v>
      </c>
      <c r="X1310" s="36" t="str">
        <f t="shared" si="62"/>
        <v>OK</v>
      </c>
    </row>
    <row r="1311" spans="1:24" ht="18" customHeight="1">
      <c r="A1311" s="6"/>
      <c r="B1311" s="102">
        <f>SUMIF(Atividade_Pessoal_Auxílio!$A:$A,'Programa de Metas 2021-2024'!$A1311,Atividade_Pessoal_Auxílio!$G:$G)+SUMIF(Projeto!$A:$A,'Programa de Metas 2021-2024'!$A1311,Projeto!$G:$G)</f>
        <v>0</v>
      </c>
      <c r="C1311" s="106"/>
      <c r="D1311" s="106"/>
      <c r="E1311" s="106"/>
      <c r="F1311" s="106"/>
      <c r="G1311" s="106"/>
      <c r="H1311" s="106"/>
      <c r="I1311" s="106"/>
      <c r="J1311" s="106"/>
      <c r="K1311" s="106"/>
      <c r="L1311" s="106"/>
      <c r="M1311" s="106"/>
      <c r="N1311" s="106"/>
      <c r="O1311" s="106"/>
      <c r="P1311" s="106"/>
      <c r="Q1311" s="106"/>
      <c r="R1311" s="107"/>
      <c r="S1311" s="107"/>
      <c r="T1311" s="106"/>
      <c r="U1311" s="106"/>
      <c r="V1311" s="108">
        <f t="shared" si="60"/>
        <v>0</v>
      </c>
      <c r="W1311" s="103">
        <f t="shared" si="61"/>
        <v>0</v>
      </c>
      <c r="X1311" s="36" t="str">
        <f t="shared" si="62"/>
        <v>OK</v>
      </c>
    </row>
    <row r="1312" spans="1:24" ht="18" customHeight="1">
      <c r="A1312" s="6"/>
      <c r="B1312" s="102">
        <f>SUMIF(Atividade_Pessoal_Auxílio!$A:$A,'Programa de Metas 2021-2024'!$A1312,Atividade_Pessoal_Auxílio!$G:$G)+SUMIF(Projeto!$A:$A,'Programa de Metas 2021-2024'!$A1312,Projeto!$G:$G)</f>
        <v>0</v>
      </c>
      <c r="C1312" s="106"/>
      <c r="D1312" s="106"/>
      <c r="E1312" s="106"/>
      <c r="F1312" s="106"/>
      <c r="G1312" s="106"/>
      <c r="H1312" s="106"/>
      <c r="I1312" s="106"/>
      <c r="J1312" s="106"/>
      <c r="K1312" s="106"/>
      <c r="L1312" s="106"/>
      <c r="M1312" s="106"/>
      <c r="N1312" s="106"/>
      <c r="O1312" s="106"/>
      <c r="P1312" s="106"/>
      <c r="Q1312" s="106"/>
      <c r="R1312" s="107"/>
      <c r="S1312" s="107"/>
      <c r="T1312" s="106"/>
      <c r="U1312" s="106"/>
      <c r="V1312" s="108">
        <f t="shared" si="60"/>
        <v>0</v>
      </c>
      <c r="W1312" s="103">
        <f t="shared" si="61"/>
        <v>0</v>
      </c>
      <c r="X1312" s="36" t="str">
        <f t="shared" si="62"/>
        <v>OK</v>
      </c>
    </row>
    <row r="1313" spans="1:24" ht="18" customHeight="1">
      <c r="A1313" s="6"/>
      <c r="B1313" s="102">
        <f>SUMIF(Atividade_Pessoal_Auxílio!$A:$A,'Programa de Metas 2021-2024'!$A1313,Atividade_Pessoal_Auxílio!$G:$G)+SUMIF(Projeto!$A:$A,'Programa de Metas 2021-2024'!$A1313,Projeto!$G:$G)</f>
        <v>0</v>
      </c>
      <c r="C1313" s="106"/>
      <c r="D1313" s="106"/>
      <c r="E1313" s="106"/>
      <c r="F1313" s="106"/>
      <c r="G1313" s="106"/>
      <c r="H1313" s="106"/>
      <c r="I1313" s="106"/>
      <c r="J1313" s="106"/>
      <c r="K1313" s="106"/>
      <c r="L1313" s="106"/>
      <c r="M1313" s="106"/>
      <c r="N1313" s="106"/>
      <c r="O1313" s="106"/>
      <c r="P1313" s="106"/>
      <c r="Q1313" s="106"/>
      <c r="R1313" s="107"/>
      <c r="S1313" s="107"/>
      <c r="T1313" s="106"/>
      <c r="U1313" s="106"/>
      <c r="V1313" s="108">
        <f t="shared" si="60"/>
        <v>0</v>
      </c>
      <c r="W1313" s="103">
        <f t="shared" si="61"/>
        <v>0</v>
      </c>
      <c r="X1313" s="36" t="str">
        <f t="shared" si="62"/>
        <v>OK</v>
      </c>
    </row>
    <row r="1314" spans="1:24" ht="18" customHeight="1">
      <c r="A1314" s="6"/>
      <c r="B1314" s="102">
        <f>SUMIF(Atividade_Pessoal_Auxílio!$A:$A,'Programa de Metas 2021-2024'!$A1314,Atividade_Pessoal_Auxílio!$G:$G)+SUMIF(Projeto!$A:$A,'Programa de Metas 2021-2024'!$A1314,Projeto!$G:$G)</f>
        <v>0</v>
      </c>
      <c r="C1314" s="106"/>
      <c r="D1314" s="106"/>
      <c r="E1314" s="106"/>
      <c r="F1314" s="106"/>
      <c r="G1314" s="106"/>
      <c r="H1314" s="106"/>
      <c r="I1314" s="106"/>
      <c r="J1314" s="106"/>
      <c r="K1314" s="106"/>
      <c r="L1314" s="106"/>
      <c r="M1314" s="106"/>
      <c r="N1314" s="106"/>
      <c r="O1314" s="106"/>
      <c r="P1314" s="106"/>
      <c r="Q1314" s="106"/>
      <c r="R1314" s="107"/>
      <c r="S1314" s="107"/>
      <c r="T1314" s="106"/>
      <c r="U1314" s="106"/>
      <c r="V1314" s="108">
        <f t="shared" si="60"/>
        <v>0</v>
      </c>
      <c r="W1314" s="103">
        <f t="shared" si="61"/>
        <v>0</v>
      </c>
      <c r="X1314" s="36" t="str">
        <f t="shared" si="62"/>
        <v>OK</v>
      </c>
    </row>
    <row r="1315" spans="1:24" ht="18" customHeight="1">
      <c r="A1315" s="6"/>
      <c r="B1315" s="102">
        <f>SUMIF(Atividade_Pessoal_Auxílio!$A:$A,'Programa de Metas 2021-2024'!$A1315,Atividade_Pessoal_Auxílio!$G:$G)+SUMIF(Projeto!$A:$A,'Programa de Metas 2021-2024'!$A1315,Projeto!$G:$G)</f>
        <v>0</v>
      </c>
      <c r="C1315" s="106"/>
      <c r="D1315" s="106"/>
      <c r="E1315" s="106"/>
      <c r="F1315" s="106"/>
      <c r="G1315" s="106"/>
      <c r="H1315" s="106"/>
      <c r="I1315" s="106"/>
      <c r="J1315" s="106"/>
      <c r="K1315" s="106"/>
      <c r="L1315" s="106"/>
      <c r="M1315" s="106"/>
      <c r="N1315" s="106"/>
      <c r="O1315" s="106"/>
      <c r="P1315" s="106"/>
      <c r="Q1315" s="106"/>
      <c r="R1315" s="107"/>
      <c r="S1315" s="107"/>
      <c r="T1315" s="106"/>
      <c r="U1315" s="106"/>
      <c r="V1315" s="108">
        <f t="shared" si="60"/>
        <v>0</v>
      </c>
      <c r="W1315" s="103">
        <f t="shared" si="61"/>
        <v>0</v>
      </c>
      <c r="X1315" s="36" t="str">
        <f t="shared" si="62"/>
        <v>OK</v>
      </c>
    </row>
    <row r="1316" spans="1:24" ht="18" customHeight="1">
      <c r="A1316" s="6"/>
      <c r="B1316" s="102">
        <f>SUMIF(Atividade_Pessoal_Auxílio!$A:$A,'Programa de Metas 2021-2024'!$A1316,Atividade_Pessoal_Auxílio!$G:$G)+SUMIF(Projeto!$A:$A,'Programa de Metas 2021-2024'!$A1316,Projeto!$G:$G)</f>
        <v>0</v>
      </c>
      <c r="C1316" s="106"/>
      <c r="D1316" s="106"/>
      <c r="E1316" s="106"/>
      <c r="F1316" s="106"/>
      <c r="G1316" s="106"/>
      <c r="H1316" s="106"/>
      <c r="I1316" s="106"/>
      <c r="J1316" s="106"/>
      <c r="K1316" s="106"/>
      <c r="L1316" s="106"/>
      <c r="M1316" s="106"/>
      <c r="N1316" s="106"/>
      <c r="O1316" s="106"/>
      <c r="P1316" s="106"/>
      <c r="Q1316" s="106"/>
      <c r="R1316" s="107"/>
      <c r="S1316" s="107"/>
      <c r="T1316" s="106"/>
      <c r="U1316" s="106"/>
      <c r="V1316" s="108">
        <f t="shared" si="60"/>
        <v>0</v>
      </c>
      <c r="W1316" s="103">
        <f t="shared" si="61"/>
        <v>0</v>
      </c>
      <c r="X1316" s="36" t="str">
        <f t="shared" si="62"/>
        <v>OK</v>
      </c>
    </row>
    <row r="1317" spans="1:24" ht="18" customHeight="1">
      <c r="A1317" s="6"/>
      <c r="B1317" s="102">
        <f>SUMIF(Atividade_Pessoal_Auxílio!$A:$A,'Programa de Metas 2021-2024'!$A1317,Atividade_Pessoal_Auxílio!$G:$G)+SUMIF(Projeto!$A:$A,'Programa de Metas 2021-2024'!$A1317,Projeto!$G:$G)</f>
        <v>0</v>
      </c>
      <c r="C1317" s="106"/>
      <c r="D1317" s="106"/>
      <c r="E1317" s="106"/>
      <c r="F1317" s="106"/>
      <c r="G1317" s="106"/>
      <c r="H1317" s="106"/>
      <c r="I1317" s="106"/>
      <c r="J1317" s="106"/>
      <c r="K1317" s="106"/>
      <c r="L1317" s="106"/>
      <c r="M1317" s="106"/>
      <c r="N1317" s="106"/>
      <c r="O1317" s="106"/>
      <c r="P1317" s="106"/>
      <c r="Q1317" s="106"/>
      <c r="R1317" s="107"/>
      <c r="S1317" s="107"/>
      <c r="T1317" s="106"/>
      <c r="U1317" s="106"/>
      <c r="V1317" s="108">
        <f t="shared" si="60"/>
        <v>0</v>
      </c>
      <c r="W1317" s="103">
        <f t="shared" si="61"/>
        <v>0</v>
      </c>
      <c r="X1317" s="36" t="str">
        <f t="shared" si="62"/>
        <v>OK</v>
      </c>
    </row>
    <row r="1318" spans="1:24" ht="18" customHeight="1">
      <c r="A1318" s="6"/>
      <c r="B1318" s="102">
        <f>SUMIF(Atividade_Pessoal_Auxílio!$A:$A,'Programa de Metas 2021-2024'!$A1318,Atividade_Pessoal_Auxílio!$G:$G)+SUMIF(Projeto!$A:$A,'Programa de Metas 2021-2024'!$A1318,Projeto!$G:$G)</f>
        <v>0</v>
      </c>
      <c r="C1318" s="106"/>
      <c r="D1318" s="106"/>
      <c r="E1318" s="106"/>
      <c r="F1318" s="106"/>
      <c r="G1318" s="106"/>
      <c r="H1318" s="106"/>
      <c r="I1318" s="106"/>
      <c r="J1318" s="106"/>
      <c r="K1318" s="106"/>
      <c r="L1318" s="106"/>
      <c r="M1318" s="106"/>
      <c r="N1318" s="106"/>
      <c r="O1318" s="106"/>
      <c r="P1318" s="106"/>
      <c r="Q1318" s="106"/>
      <c r="R1318" s="107"/>
      <c r="S1318" s="107"/>
      <c r="T1318" s="106"/>
      <c r="U1318" s="106"/>
      <c r="V1318" s="108">
        <f t="shared" si="60"/>
        <v>0</v>
      </c>
      <c r="W1318" s="103">
        <f t="shared" si="61"/>
        <v>0</v>
      </c>
      <c r="X1318" s="36" t="str">
        <f t="shared" si="62"/>
        <v>OK</v>
      </c>
    </row>
    <row r="1319" spans="1:24" ht="18" customHeight="1">
      <c r="A1319" s="6"/>
      <c r="B1319" s="102">
        <f>SUMIF(Atividade_Pessoal_Auxílio!$A:$A,'Programa de Metas 2021-2024'!$A1319,Atividade_Pessoal_Auxílio!$G:$G)+SUMIF(Projeto!$A:$A,'Programa de Metas 2021-2024'!$A1319,Projeto!$G:$G)</f>
        <v>0</v>
      </c>
      <c r="C1319" s="106"/>
      <c r="D1319" s="106"/>
      <c r="E1319" s="106"/>
      <c r="F1319" s="106"/>
      <c r="G1319" s="106"/>
      <c r="H1319" s="106"/>
      <c r="I1319" s="106"/>
      <c r="J1319" s="106"/>
      <c r="K1319" s="106"/>
      <c r="L1319" s="106"/>
      <c r="M1319" s="106"/>
      <c r="N1319" s="106"/>
      <c r="O1319" s="106"/>
      <c r="P1319" s="106"/>
      <c r="Q1319" s="106"/>
      <c r="R1319" s="107"/>
      <c r="S1319" s="107"/>
      <c r="T1319" s="106"/>
      <c r="U1319" s="106"/>
      <c r="V1319" s="108">
        <f t="shared" si="60"/>
        <v>0</v>
      </c>
      <c r="W1319" s="103">
        <f t="shared" si="61"/>
        <v>0</v>
      </c>
      <c r="X1319" s="36" t="str">
        <f t="shared" si="62"/>
        <v>OK</v>
      </c>
    </row>
    <row r="1320" spans="1:24" ht="18" customHeight="1">
      <c r="A1320" s="6"/>
      <c r="B1320" s="102">
        <f>SUMIF(Atividade_Pessoal_Auxílio!$A:$A,'Programa de Metas 2021-2024'!$A1320,Atividade_Pessoal_Auxílio!$G:$G)+SUMIF(Projeto!$A:$A,'Programa de Metas 2021-2024'!$A1320,Projeto!$G:$G)</f>
        <v>0</v>
      </c>
      <c r="C1320" s="106"/>
      <c r="D1320" s="106"/>
      <c r="E1320" s="106"/>
      <c r="F1320" s="106"/>
      <c r="G1320" s="106"/>
      <c r="H1320" s="106"/>
      <c r="I1320" s="106"/>
      <c r="J1320" s="106"/>
      <c r="K1320" s="106"/>
      <c r="L1320" s="106"/>
      <c r="M1320" s="106"/>
      <c r="N1320" s="106"/>
      <c r="O1320" s="106"/>
      <c r="P1320" s="106"/>
      <c r="Q1320" s="106"/>
      <c r="R1320" s="107"/>
      <c r="S1320" s="107"/>
      <c r="T1320" s="106"/>
      <c r="U1320" s="106"/>
      <c r="V1320" s="108">
        <f t="shared" si="60"/>
        <v>0</v>
      </c>
      <c r="W1320" s="103">
        <f t="shared" si="61"/>
        <v>0</v>
      </c>
      <c r="X1320" s="36" t="str">
        <f t="shared" si="62"/>
        <v>OK</v>
      </c>
    </row>
    <row r="1321" spans="1:24" ht="18" customHeight="1">
      <c r="A1321" s="6"/>
      <c r="B1321" s="102">
        <f>SUMIF(Atividade_Pessoal_Auxílio!$A:$A,'Programa de Metas 2021-2024'!$A1321,Atividade_Pessoal_Auxílio!$G:$G)+SUMIF(Projeto!$A:$A,'Programa de Metas 2021-2024'!$A1321,Projeto!$G:$G)</f>
        <v>0</v>
      </c>
      <c r="C1321" s="106"/>
      <c r="D1321" s="106"/>
      <c r="E1321" s="106"/>
      <c r="F1321" s="106"/>
      <c r="G1321" s="106"/>
      <c r="H1321" s="106"/>
      <c r="I1321" s="106"/>
      <c r="J1321" s="106"/>
      <c r="K1321" s="106"/>
      <c r="L1321" s="106"/>
      <c r="M1321" s="106"/>
      <c r="N1321" s="106"/>
      <c r="O1321" s="106"/>
      <c r="P1321" s="106"/>
      <c r="Q1321" s="106"/>
      <c r="R1321" s="107"/>
      <c r="S1321" s="107"/>
      <c r="T1321" s="106"/>
      <c r="U1321" s="106"/>
      <c r="V1321" s="108">
        <f t="shared" si="60"/>
        <v>0</v>
      </c>
      <c r="W1321" s="103">
        <f t="shared" si="61"/>
        <v>0</v>
      </c>
      <c r="X1321" s="36" t="str">
        <f t="shared" si="62"/>
        <v>OK</v>
      </c>
    </row>
    <row r="1322" spans="1:24" ht="18" customHeight="1">
      <c r="A1322" s="6"/>
      <c r="B1322" s="102">
        <f>SUMIF(Atividade_Pessoal_Auxílio!$A:$A,'Programa de Metas 2021-2024'!$A1322,Atividade_Pessoal_Auxílio!$G:$G)+SUMIF(Projeto!$A:$A,'Programa de Metas 2021-2024'!$A1322,Projeto!$G:$G)</f>
        <v>0</v>
      </c>
      <c r="C1322" s="106"/>
      <c r="D1322" s="106"/>
      <c r="E1322" s="106"/>
      <c r="F1322" s="106"/>
      <c r="G1322" s="106"/>
      <c r="H1322" s="106"/>
      <c r="I1322" s="106"/>
      <c r="J1322" s="106"/>
      <c r="K1322" s="106"/>
      <c r="L1322" s="106"/>
      <c r="M1322" s="106"/>
      <c r="N1322" s="106"/>
      <c r="O1322" s="106"/>
      <c r="P1322" s="106"/>
      <c r="Q1322" s="106"/>
      <c r="R1322" s="107"/>
      <c r="S1322" s="107"/>
      <c r="T1322" s="106"/>
      <c r="U1322" s="106"/>
      <c r="V1322" s="108">
        <f t="shared" si="60"/>
        <v>0</v>
      </c>
      <c r="W1322" s="103">
        <f t="shared" si="61"/>
        <v>0</v>
      </c>
      <c r="X1322" s="36" t="str">
        <f t="shared" si="62"/>
        <v>OK</v>
      </c>
    </row>
    <row r="1323" spans="1:24" ht="18" customHeight="1">
      <c r="A1323" s="6"/>
      <c r="B1323" s="102">
        <f>SUMIF(Atividade_Pessoal_Auxílio!$A:$A,'Programa de Metas 2021-2024'!$A1323,Atividade_Pessoal_Auxílio!$G:$G)+SUMIF(Projeto!$A:$A,'Programa de Metas 2021-2024'!$A1323,Projeto!$G:$G)</f>
        <v>0</v>
      </c>
      <c r="C1323" s="106"/>
      <c r="D1323" s="106"/>
      <c r="E1323" s="106"/>
      <c r="F1323" s="106"/>
      <c r="G1323" s="106"/>
      <c r="H1323" s="106"/>
      <c r="I1323" s="106"/>
      <c r="J1323" s="106"/>
      <c r="K1323" s="106"/>
      <c r="L1323" s="106"/>
      <c r="M1323" s="106"/>
      <c r="N1323" s="106"/>
      <c r="O1323" s="106"/>
      <c r="P1323" s="106"/>
      <c r="Q1323" s="106"/>
      <c r="R1323" s="107"/>
      <c r="S1323" s="107"/>
      <c r="T1323" s="106"/>
      <c r="U1323" s="106"/>
      <c r="V1323" s="108">
        <f t="shared" si="60"/>
        <v>0</v>
      </c>
      <c r="W1323" s="103">
        <f t="shared" si="61"/>
        <v>0</v>
      </c>
      <c r="X1323" s="36" t="str">
        <f t="shared" si="62"/>
        <v>OK</v>
      </c>
    </row>
    <row r="1324" spans="1:24" ht="18" customHeight="1">
      <c r="A1324" s="6"/>
      <c r="B1324" s="102">
        <f>SUMIF(Atividade_Pessoal_Auxílio!$A:$A,'Programa de Metas 2021-2024'!$A1324,Atividade_Pessoal_Auxílio!$G:$G)+SUMIF(Projeto!$A:$A,'Programa de Metas 2021-2024'!$A1324,Projeto!$G:$G)</f>
        <v>0</v>
      </c>
      <c r="C1324" s="106"/>
      <c r="D1324" s="106"/>
      <c r="E1324" s="106"/>
      <c r="F1324" s="106"/>
      <c r="G1324" s="106"/>
      <c r="H1324" s="106"/>
      <c r="I1324" s="106"/>
      <c r="J1324" s="106"/>
      <c r="K1324" s="106"/>
      <c r="L1324" s="106"/>
      <c r="M1324" s="106"/>
      <c r="N1324" s="106"/>
      <c r="O1324" s="106"/>
      <c r="P1324" s="106"/>
      <c r="Q1324" s="106"/>
      <c r="R1324" s="107"/>
      <c r="S1324" s="107"/>
      <c r="T1324" s="106"/>
      <c r="U1324" s="106"/>
      <c r="V1324" s="108">
        <f t="shared" si="60"/>
        <v>0</v>
      </c>
      <c r="W1324" s="103">
        <f t="shared" si="61"/>
        <v>0</v>
      </c>
      <c r="X1324" s="36" t="str">
        <f t="shared" si="62"/>
        <v>OK</v>
      </c>
    </row>
    <row r="1325" spans="1:24" ht="18" customHeight="1">
      <c r="A1325" s="6"/>
      <c r="B1325" s="102">
        <f>SUMIF(Atividade_Pessoal_Auxílio!$A:$A,'Programa de Metas 2021-2024'!$A1325,Atividade_Pessoal_Auxílio!$G:$G)+SUMIF(Projeto!$A:$A,'Programa de Metas 2021-2024'!$A1325,Projeto!$G:$G)</f>
        <v>0</v>
      </c>
      <c r="C1325" s="106"/>
      <c r="D1325" s="106"/>
      <c r="E1325" s="106"/>
      <c r="F1325" s="106"/>
      <c r="G1325" s="106"/>
      <c r="H1325" s="106"/>
      <c r="I1325" s="106"/>
      <c r="J1325" s="106"/>
      <c r="K1325" s="106"/>
      <c r="L1325" s="106"/>
      <c r="M1325" s="106"/>
      <c r="N1325" s="106"/>
      <c r="O1325" s="106"/>
      <c r="P1325" s="106"/>
      <c r="Q1325" s="106"/>
      <c r="R1325" s="107"/>
      <c r="S1325" s="107"/>
      <c r="T1325" s="106"/>
      <c r="U1325" s="106"/>
      <c r="V1325" s="108">
        <f t="shared" si="60"/>
        <v>0</v>
      </c>
      <c r="W1325" s="103">
        <f t="shared" si="61"/>
        <v>0</v>
      </c>
      <c r="X1325" s="36" t="str">
        <f t="shared" si="62"/>
        <v>OK</v>
      </c>
    </row>
    <row r="1326" spans="1:24" ht="18" customHeight="1">
      <c r="A1326" s="6"/>
      <c r="B1326" s="102">
        <f>SUMIF(Atividade_Pessoal_Auxílio!$A:$A,'Programa de Metas 2021-2024'!$A1326,Atividade_Pessoal_Auxílio!$G:$G)+SUMIF(Projeto!$A:$A,'Programa de Metas 2021-2024'!$A1326,Projeto!$G:$G)</f>
        <v>0</v>
      </c>
      <c r="C1326" s="106"/>
      <c r="D1326" s="106"/>
      <c r="E1326" s="106"/>
      <c r="F1326" s="106"/>
      <c r="G1326" s="106"/>
      <c r="H1326" s="106"/>
      <c r="I1326" s="106"/>
      <c r="J1326" s="106"/>
      <c r="K1326" s="106"/>
      <c r="L1326" s="106"/>
      <c r="M1326" s="106"/>
      <c r="N1326" s="106"/>
      <c r="O1326" s="106"/>
      <c r="P1326" s="106"/>
      <c r="Q1326" s="106"/>
      <c r="R1326" s="107"/>
      <c r="S1326" s="107"/>
      <c r="T1326" s="106"/>
      <c r="U1326" s="106"/>
      <c r="V1326" s="108">
        <f t="shared" si="60"/>
        <v>0</v>
      </c>
      <c r="W1326" s="103">
        <f t="shared" si="61"/>
        <v>0</v>
      </c>
      <c r="X1326" s="36" t="str">
        <f t="shared" si="62"/>
        <v>OK</v>
      </c>
    </row>
    <row r="1327" spans="1:24" ht="18" customHeight="1">
      <c r="A1327" s="6"/>
      <c r="B1327" s="102">
        <f>SUMIF(Atividade_Pessoal_Auxílio!$A:$A,'Programa de Metas 2021-2024'!$A1327,Atividade_Pessoal_Auxílio!$G:$G)+SUMIF(Projeto!$A:$A,'Programa de Metas 2021-2024'!$A1327,Projeto!$G:$G)</f>
        <v>0</v>
      </c>
      <c r="C1327" s="106"/>
      <c r="D1327" s="106"/>
      <c r="E1327" s="106"/>
      <c r="F1327" s="106"/>
      <c r="G1327" s="106"/>
      <c r="H1327" s="106"/>
      <c r="I1327" s="106"/>
      <c r="J1327" s="106"/>
      <c r="K1327" s="106"/>
      <c r="L1327" s="106"/>
      <c r="M1327" s="106"/>
      <c r="N1327" s="106"/>
      <c r="O1327" s="106"/>
      <c r="P1327" s="106"/>
      <c r="Q1327" s="106"/>
      <c r="R1327" s="107"/>
      <c r="S1327" s="107"/>
      <c r="T1327" s="106"/>
      <c r="U1327" s="106"/>
      <c r="V1327" s="108">
        <f t="shared" si="60"/>
        <v>0</v>
      </c>
      <c r="W1327" s="103">
        <f t="shared" si="61"/>
        <v>0</v>
      </c>
      <c r="X1327" s="36" t="str">
        <f t="shared" si="62"/>
        <v>OK</v>
      </c>
    </row>
    <row r="1328" spans="1:24" ht="18" customHeight="1">
      <c r="A1328" s="6"/>
      <c r="B1328" s="102">
        <f>SUMIF(Atividade_Pessoal_Auxílio!$A:$A,'Programa de Metas 2021-2024'!$A1328,Atividade_Pessoal_Auxílio!$G:$G)+SUMIF(Projeto!$A:$A,'Programa de Metas 2021-2024'!$A1328,Projeto!$G:$G)</f>
        <v>0</v>
      </c>
      <c r="C1328" s="106"/>
      <c r="D1328" s="106"/>
      <c r="E1328" s="106"/>
      <c r="F1328" s="106"/>
      <c r="G1328" s="106"/>
      <c r="H1328" s="106"/>
      <c r="I1328" s="106"/>
      <c r="J1328" s="106"/>
      <c r="K1328" s="106"/>
      <c r="L1328" s="106"/>
      <c r="M1328" s="106"/>
      <c r="N1328" s="106"/>
      <c r="O1328" s="106"/>
      <c r="P1328" s="106"/>
      <c r="Q1328" s="106"/>
      <c r="R1328" s="107"/>
      <c r="S1328" s="107"/>
      <c r="T1328" s="106"/>
      <c r="U1328" s="106"/>
      <c r="V1328" s="108">
        <f t="shared" si="60"/>
        <v>0</v>
      </c>
      <c r="W1328" s="103">
        <f t="shared" si="61"/>
        <v>0</v>
      </c>
      <c r="X1328" s="36" t="str">
        <f t="shared" si="62"/>
        <v>OK</v>
      </c>
    </row>
    <row r="1329" spans="1:24" ht="18" customHeight="1">
      <c r="A1329" s="6"/>
      <c r="B1329" s="102">
        <f>SUMIF(Atividade_Pessoal_Auxílio!$A:$A,'Programa de Metas 2021-2024'!$A1329,Atividade_Pessoal_Auxílio!$G:$G)+SUMIF(Projeto!$A:$A,'Programa de Metas 2021-2024'!$A1329,Projeto!$G:$G)</f>
        <v>0</v>
      </c>
      <c r="C1329" s="106"/>
      <c r="D1329" s="106"/>
      <c r="E1329" s="106"/>
      <c r="F1329" s="106"/>
      <c r="G1329" s="106"/>
      <c r="H1329" s="106"/>
      <c r="I1329" s="106"/>
      <c r="J1329" s="106"/>
      <c r="K1329" s="106"/>
      <c r="L1329" s="106"/>
      <c r="M1329" s="106"/>
      <c r="N1329" s="106"/>
      <c r="O1329" s="106"/>
      <c r="P1329" s="106"/>
      <c r="Q1329" s="106"/>
      <c r="R1329" s="107"/>
      <c r="S1329" s="107"/>
      <c r="T1329" s="106"/>
      <c r="U1329" s="106"/>
      <c r="V1329" s="108">
        <f t="shared" si="60"/>
        <v>0</v>
      </c>
      <c r="W1329" s="103">
        <f t="shared" si="61"/>
        <v>0</v>
      </c>
      <c r="X1329" s="36" t="str">
        <f t="shared" si="62"/>
        <v>OK</v>
      </c>
    </row>
    <row r="1330" spans="1:24" ht="18" customHeight="1">
      <c r="A1330" s="6"/>
      <c r="B1330" s="102">
        <f>SUMIF(Atividade_Pessoal_Auxílio!$A:$A,'Programa de Metas 2021-2024'!$A1330,Atividade_Pessoal_Auxílio!$G:$G)+SUMIF(Projeto!$A:$A,'Programa de Metas 2021-2024'!$A1330,Projeto!$G:$G)</f>
        <v>0</v>
      </c>
      <c r="C1330" s="106"/>
      <c r="D1330" s="106"/>
      <c r="E1330" s="106"/>
      <c r="F1330" s="106"/>
      <c r="G1330" s="106"/>
      <c r="H1330" s="106"/>
      <c r="I1330" s="106"/>
      <c r="J1330" s="106"/>
      <c r="K1330" s="106"/>
      <c r="L1330" s="106"/>
      <c r="M1330" s="106"/>
      <c r="N1330" s="106"/>
      <c r="O1330" s="106"/>
      <c r="P1330" s="106"/>
      <c r="Q1330" s="106"/>
      <c r="R1330" s="107"/>
      <c r="S1330" s="107"/>
      <c r="T1330" s="106"/>
      <c r="U1330" s="106"/>
      <c r="V1330" s="108">
        <f t="shared" si="60"/>
        <v>0</v>
      </c>
      <c r="W1330" s="103">
        <f t="shared" si="61"/>
        <v>0</v>
      </c>
      <c r="X1330" s="36" t="str">
        <f t="shared" si="62"/>
        <v>OK</v>
      </c>
    </row>
    <row r="1331" spans="1:24" ht="18" customHeight="1">
      <c r="A1331" s="6"/>
      <c r="B1331" s="102">
        <f>SUMIF(Atividade_Pessoal_Auxílio!$A:$A,'Programa de Metas 2021-2024'!$A1331,Atividade_Pessoal_Auxílio!$G:$G)+SUMIF(Projeto!$A:$A,'Programa de Metas 2021-2024'!$A1331,Projeto!$G:$G)</f>
        <v>0</v>
      </c>
      <c r="C1331" s="106"/>
      <c r="D1331" s="106"/>
      <c r="E1331" s="106"/>
      <c r="F1331" s="106"/>
      <c r="G1331" s="106"/>
      <c r="H1331" s="106"/>
      <c r="I1331" s="106"/>
      <c r="J1331" s="106"/>
      <c r="K1331" s="106"/>
      <c r="L1331" s="106"/>
      <c r="M1331" s="106"/>
      <c r="N1331" s="106"/>
      <c r="O1331" s="106"/>
      <c r="P1331" s="106"/>
      <c r="Q1331" s="106"/>
      <c r="R1331" s="107"/>
      <c r="S1331" s="107"/>
      <c r="T1331" s="106"/>
      <c r="U1331" s="106"/>
      <c r="V1331" s="108">
        <f t="shared" si="60"/>
        <v>0</v>
      </c>
      <c r="W1331" s="103">
        <f t="shared" si="61"/>
        <v>0</v>
      </c>
      <c r="X1331" s="36" t="str">
        <f t="shared" si="62"/>
        <v>OK</v>
      </c>
    </row>
    <row r="1332" spans="1:24" ht="18" customHeight="1">
      <c r="A1332" s="6"/>
      <c r="B1332" s="102">
        <f>SUMIF(Atividade_Pessoal_Auxílio!$A:$A,'Programa de Metas 2021-2024'!$A1332,Atividade_Pessoal_Auxílio!$G:$G)+SUMIF(Projeto!$A:$A,'Programa de Metas 2021-2024'!$A1332,Projeto!$G:$G)</f>
        <v>0</v>
      </c>
      <c r="C1332" s="106"/>
      <c r="D1332" s="106"/>
      <c r="E1332" s="106"/>
      <c r="F1332" s="106"/>
      <c r="G1332" s="106"/>
      <c r="H1332" s="106"/>
      <c r="I1332" s="106"/>
      <c r="J1332" s="106"/>
      <c r="K1332" s="106"/>
      <c r="L1332" s="106"/>
      <c r="M1332" s="106"/>
      <c r="N1332" s="106"/>
      <c r="O1332" s="106"/>
      <c r="P1332" s="106"/>
      <c r="Q1332" s="106"/>
      <c r="R1332" s="107"/>
      <c r="S1332" s="107"/>
      <c r="T1332" s="106"/>
      <c r="U1332" s="106"/>
      <c r="V1332" s="108">
        <f t="shared" si="60"/>
        <v>0</v>
      </c>
      <c r="W1332" s="103">
        <f t="shared" si="61"/>
        <v>0</v>
      </c>
      <c r="X1332" s="36" t="str">
        <f t="shared" si="62"/>
        <v>OK</v>
      </c>
    </row>
    <row r="1333" spans="1:24" ht="18" customHeight="1">
      <c r="A1333" s="6"/>
      <c r="B1333" s="102">
        <f>SUMIF(Atividade_Pessoal_Auxílio!$A:$A,'Programa de Metas 2021-2024'!$A1333,Atividade_Pessoal_Auxílio!$G:$G)+SUMIF(Projeto!$A:$A,'Programa de Metas 2021-2024'!$A1333,Projeto!$G:$G)</f>
        <v>0</v>
      </c>
      <c r="C1333" s="106"/>
      <c r="D1333" s="106"/>
      <c r="E1333" s="106"/>
      <c r="F1333" s="106"/>
      <c r="G1333" s="106"/>
      <c r="H1333" s="106"/>
      <c r="I1333" s="106"/>
      <c r="J1333" s="106"/>
      <c r="K1333" s="106"/>
      <c r="L1333" s="106"/>
      <c r="M1333" s="106"/>
      <c r="N1333" s="106"/>
      <c r="O1333" s="106"/>
      <c r="P1333" s="106"/>
      <c r="Q1333" s="106"/>
      <c r="R1333" s="107"/>
      <c r="S1333" s="107"/>
      <c r="T1333" s="106"/>
      <c r="U1333" s="106"/>
      <c r="V1333" s="108">
        <f t="shared" si="60"/>
        <v>0</v>
      </c>
      <c r="W1333" s="103">
        <f t="shared" si="61"/>
        <v>0</v>
      </c>
      <c r="X1333" s="36" t="str">
        <f t="shared" si="62"/>
        <v>OK</v>
      </c>
    </row>
    <row r="1334" spans="1:24" ht="18" customHeight="1">
      <c r="A1334" s="6"/>
      <c r="B1334" s="102">
        <f>SUMIF(Atividade_Pessoal_Auxílio!$A:$A,'Programa de Metas 2021-2024'!$A1334,Atividade_Pessoal_Auxílio!$G:$G)+SUMIF(Projeto!$A:$A,'Programa de Metas 2021-2024'!$A1334,Projeto!$G:$G)</f>
        <v>0</v>
      </c>
      <c r="C1334" s="106"/>
      <c r="D1334" s="106"/>
      <c r="E1334" s="106"/>
      <c r="F1334" s="106"/>
      <c r="G1334" s="106"/>
      <c r="H1334" s="106"/>
      <c r="I1334" s="106"/>
      <c r="J1334" s="106"/>
      <c r="K1334" s="106"/>
      <c r="L1334" s="106"/>
      <c r="M1334" s="106"/>
      <c r="N1334" s="106"/>
      <c r="O1334" s="106"/>
      <c r="P1334" s="106"/>
      <c r="Q1334" s="106"/>
      <c r="R1334" s="107"/>
      <c r="S1334" s="107"/>
      <c r="T1334" s="106"/>
      <c r="U1334" s="106"/>
      <c r="V1334" s="108">
        <f t="shared" si="60"/>
        <v>0</v>
      </c>
      <c r="W1334" s="103">
        <f t="shared" si="61"/>
        <v>0</v>
      </c>
      <c r="X1334" s="36" t="str">
        <f t="shared" si="62"/>
        <v>OK</v>
      </c>
    </row>
    <row r="1335" spans="1:24" ht="18" customHeight="1">
      <c r="A1335" s="6"/>
      <c r="B1335" s="102">
        <f>SUMIF(Atividade_Pessoal_Auxílio!$A:$A,'Programa de Metas 2021-2024'!$A1335,Atividade_Pessoal_Auxílio!$G:$G)+SUMIF(Projeto!$A:$A,'Programa de Metas 2021-2024'!$A1335,Projeto!$G:$G)</f>
        <v>0</v>
      </c>
      <c r="C1335" s="106"/>
      <c r="D1335" s="106"/>
      <c r="E1335" s="106"/>
      <c r="F1335" s="106"/>
      <c r="G1335" s="106"/>
      <c r="H1335" s="106"/>
      <c r="I1335" s="106"/>
      <c r="J1335" s="106"/>
      <c r="K1335" s="106"/>
      <c r="L1335" s="106"/>
      <c r="M1335" s="106"/>
      <c r="N1335" s="106"/>
      <c r="O1335" s="106"/>
      <c r="P1335" s="106"/>
      <c r="Q1335" s="106"/>
      <c r="R1335" s="107"/>
      <c r="S1335" s="107"/>
      <c r="T1335" s="106"/>
      <c r="U1335" s="106"/>
      <c r="V1335" s="108">
        <f t="shared" si="60"/>
        <v>0</v>
      </c>
      <c r="W1335" s="103">
        <f t="shared" si="61"/>
        <v>0</v>
      </c>
      <c r="X1335" s="36" t="str">
        <f t="shared" si="62"/>
        <v>OK</v>
      </c>
    </row>
    <row r="1336" spans="1:24" ht="18" customHeight="1">
      <c r="A1336" s="6"/>
      <c r="B1336" s="102">
        <f>SUMIF(Atividade_Pessoal_Auxílio!$A:$A,'Programa de Metas 2021-2024'!$A1336,Atividade_Pessoal_Auxílio!$G:$G)+SUMIF(Projeto!$A:$A,'Programa de Metas 2021-2024'!$A1336,Projeto!$G:$G)</f>
        <v>0</v>
      </c>
      <c r="C1336" s="106"/>
      <c r="D1336" s="106"/>
      <c r="E1336" s="106"/>
      <c r="F1336" s="106"/>
      <c r="G1336" s="106"/>
      <c r="H1336" s="106"/>
      <c r="I1336" s="106"/>
      <c r="J1336" s="106"/>
      <c r="K1336" s="106"/>
      <c r="L1336" s="106"/>
      <c r="M1336" s="106"/>
      <c r="N1336" s="106"/>
      <c r="O1336" s="106"/>
      <c r="P1336" s="106"/>
      <c r="Q1336" s="106"/>
      <c r="R1336" s="107"/>
      <c r="S1336" s="107"/>
      <c r="T1336" s="106"/>
      <c r="U1336" s="106"/>
      <c r="V1336" s="108">
        <f t="shared" si="60"/>
        <v>0</v>
      </c>
      <c r="W1336" s="103">
        <f t="shared" si="61"/>
        <v>0</v>
      </c>
      <c r="X1336" s="36" t="str">
        <f t="shared" si="62"/>
        <v>OK</v>
      </c>
    </row>
    <row r="1337" spans="1:24" ht="18" customHeight="1">
      <c r="A1337" s="6"/>
      <c r="B1337" s="102">
        <f>SUMIF(Atividade_Pessoal_Auxílio!$A:$A,'Programa de Metas 2021-2024'!$A1337,Atividade_Pessoal_Auxílio!$G:$G)+SUMIF(Projeto!$A:$A,'Programa de Metas 2021-2024'!$A1337,Projeto!$G:$G)</f>
        <v>0</v>
      </c>
      <c r="C1337" s="106"/>
      <c r="D1337" s="106"/>
      <c r="E1337" s="106"/>
      <c r="F1337" s="106"/>
      <c r="G1337" s="106"/>
      <c r="H1337" s="106"/>
      <c r="I1337" s="106"/>
      <c r="J1337" s="106"/>
      <c r="K1337" s="106"/>
      <c r="L1337" s="106"/>
      <c r="M1337" s="106"/>
      <c r="N1337" s="106"/>
      <c r="O1337" s="106"/>
      <c r="P1337" s="106"/>
      <c r="Q1337" s="106"/>
      <c r="R1337" s="107"/>
      <c r="S1337" s="107"/>
      <c r="T1337" s="106"/>
      <c r="U1337" s="106"/>
      <c r="V1337" s="108">
        <f t="shared" si="60"/>
        <v>0</v>
      </c>
      <c r="W1337" s="103">
        <f t="shared" si="61"/>
        <v>0</v>
      </c>
      <c r="X1337" s="36" t="str">
        <f t="shared" si="62"/>
        <v>OK</v>
      </c>
    </row>
    <row r="1338" spans="1:24" ht="18" customHeight="1">
      <c r="A1338" s="6"/>
      <c r="B1338" s="102">
        <f>SUMIF(Atividade_Pessoal_Auxílio!$A:$A,'Programa de Metas 2021-2024'!$A1338,Atividade_Pessoal_Auxílio!$G:$G)+SUMIF(Projeto!$A:$A,'Programa de Metas 2021-2024'!$A1338,Projeto!$G:$G)</f>
        <v>0</v>
      </c>
      <c r="C1338" s="106"/>
      <c r="D1338" s="106"/>
      <c r="E1338" s="106"/>
      <c r="F1338" s="106"/>
      <c r="G1338" s="106"/>
      <c r="H1338" s="106"/>
      <c r="I1338" s="106"/>
      <c r="J1338" s="106"/>
      <c r="K1338" s="106"/>
      <c r="L1338" s="106"/>
      <c r="M1338" s="106"/>
      <c r="N1338" s="106"/>
      <c r="O1338" s="106"/>
      <c r="P1338" s="106"/>
      <c r="Q1338" s="106"/>
      <c r="R1338" s="107"/>
      <c r="S1338" s="107"/>
      <c r="T1338" s="106"/>
      <c r="U1338" s="106"/>
      <c r="V1338" s="108">
        <f t="shared" si="60"/>
        <v>0</v>
      </c>
      <c r="W1338" s="103">
        <f t="shared" si="61"/>
        <v>0</v>
      </c>
      <c r="X1338" s="36" t="str">
        <f t="shared" si="62"/>
        <v>OK</v>
      </c>
    </row>
    <row r="1339" spans="1:24" ht="18" customHeight="1">
      <c r="A1339" s="6"/>
      <c r="B1339" s="102">
        <f>SUMIF(Atividade_Pessoal_Auxílio!$A:$A,'Programa de Metas 2021-2024'!$A1339,Atividade_Pessoal_Auxílio!$G:$G)+SUMIF(Projeto!$A:$A,'Programa de Metas 2021-2024'!$A1339,Projeto!$G:$G)</f>
        <v>0</v>
      </c>
      <c r="C1339" s="106"/>
      <c r="D1339" s="106"/>
      <c r="E1339" s="106"/>
      <c r="F1339" s="106"/>
      <c r="G1339" s="106"/>
      <c r="H1339" s="106"/>
      <c r="I1339" s="106"/>
      <c r="J1339" s="106"/>
      <c r="K1339" s="106"/>
      <c r="L1339" s="106"/>
      <c r="M1339" s="106"/>
      <c r="N1339" s="106"/>
      <c r="O1339" s="106"/>
      <c r="P1339" s="106"/>
      <c r="Q1339" s="106"/>
      <c r="R1339" s="107"/>
      <c r="S1339" s="107"/>
      <c r="T1339" s="106"/>
      <c r="U1339" s="106"/>
      <c r="V1339" s="108">
        <f t="shared" si="60"/>
        <v>0</v>
      </c>
      <c r="W1339" s="103">
        <f t="shared" si="61"/>
        <v>0</v>
      </c>
      <c r="X1339" s="36" t="str">
        <f t="shared" si="62"/>
        <v>OK</v>
      </c>
    </row>
    <row r="1340" spans="1:24" ht="18" customHeight="1">
      <c r="A1340" s="6"/>
      <c r="B1340" s="102">
        <f>SUMIF(Atividade_Pessoal_Auxílio!$A:$A,'Programa de Metas 2021-2024'!$A1340,Atividade_Pessoal_Auxílio!$G:$G)+SUMIF(Projeto!$A:$A,'Programa de Metas 2021-2024'!$A1340,Projeto!$G:$G)</f>
        <v>0</v>
      </c>
      <c r="C1340" s="106"/>
      <c r="D1340" s="106"/>
      <c r="E1340" s="106"/>
      <c r="F1340" s="106"/>
      <c r="G1340" s="106"/>
      <c r="H1340" s="106"/>
      <c r="I1340" s="106"/>
      <c r="J1340" s="106"/>
      <c r="K1340" s="106"/>
      <c r="L1340" s="106"/>
      <c r="M1340" s="106"/>
      <c r="N1340" s="106"/>
      <c r="O1340" s="106"/>
      <c r="P1340" s="106"/>
      <c r="Q1340" s="106"/>
      <c r="R1340" s="107"/>
      <c r="S1340" s="107"/>
      <c r="T1340" s="106"/>
      <c r="U1340" s="106"/>
      <c r="V1340" s="108">
        <f t="shared" si="60"/>
        <v>0</v>
      </c>
      <c r="W1340" s="103">
        <f t="shared" si="61"/>
        <v>0</v>
      </c>
      <c r="X1340" s="36" t="str">
        <f t="shared" si="62"/>
        <v>OK</v>
      </c>
    </row>
    <row r="1341" spans="1:24" ht="18" customHeight="1">
      <c r="A1341" s="6"/>
      <c r="B1341" s="102">
        <f>SUMIF(Atividade_Pessoal_Auxílio!$A:$A,'Programa de Metas 2021-2024'!$A1341,Atividade_Pessoal_Auxílio!$G:$G)+SUMIF(Projeto!$A:$A,'Programa de Metas 2021-2024'!$A1341,Projeto!$G:$G)</f>
        <v>0</v>
      </c>
      <c r="C1341" s="106"/>
      <c r="D1341" s="106"/>
      <c r="E1341" s="106"/>
      <c r="F1341" s="106"/>
      <c r="G1341" s="106"/>
      <c r="H1341" s="106"/>
      <c r="I1341" s="106"/>
      <c r="J1341" s="106"/>
      <c r="K1341" s="106"/>
      <c r="L1341" s="106"/>
      <c r="M1341" s="106"/>
      <c r="N1341" s="106"/>
      <c r="O1341" s="106"/>
      <c r="P1341" s="106"/>
      <c r="Q1341" s="106"/>
      <c r="R1341" s="107"/>
      <c r="S1341" s="107"/>
      <c r="T1341" s="106"/>
      <c r="U1341" s="106"/>
      <c r="V1341" s="108">
        <f t="shared" si="60"/>
        <v>0</v>
      </c>
      <c r="W1341" s="103">
        <f t="shared" si="61"/>
        <v>0</v>
      </c>
      <c r="X1341" s="36" t="str">
        <f t="shared" si="62"/>
        <v>OK</v>
      </c>
    </row>
    <row r="1342" spans="1:24" ht="18" customHeight="1">
      <c r="A1342" s="6"/>
      <c r="B1342" s="102">
        <f>SUMIF(Atividade_Pessoal_Auxílio!$A:$A,'Programa de Metas 2021-2024'!$A1342,Atividade_Pessoal_Auxílio!$G:$G)+SUMIF(Projeto!$A:$A,'Programa de Metas 2021-2024'!$A1342,Projeto!$G:$G)</f>
        <v>0</v>
      </c>
      <c r="C1342" s="106"/>
      <c r="D1342" s="106"/>
      <c r="E1342" s="106"/>
      <c r="F1342" s="106"/>
      <c r="G1342" s="106"/>
      <c r="H1342" s="106"/>
      <c r="I1342" s="106"/>
      <c r="J1342" s="106"/>
      <c r="K1342" s="106"/>
      <c r="L1342" s="106"/>
      <c r="M1342" s="106"/>
      <c r="N1342" s="106"/>
      <c r="O1342" s="106"/>
      <c r="P1342" s="106"/>
      <c r="Q1342" s="106"/>
      <c r="R1342" s="107"/>
      <c r="S1342" s="107"/>
      <c r="T1342" s="106"/>
      <c r="U1342" s="106"/>
      <c r="V1342" s="108">
        <f t="shared" si="60"/>
        <v>0</v>
      </c>
      <c r="W1342" s="103">
        <f t="shared" si="61"/>
        <v>0</v>
      </c>
      <c r="X1342" s="36" t="str">
        <f t="shared" si="62"/>
        <v>OK</v>
      </c>
    </row>
    <row r="1343" spans="1:24" ht="18" customHeight="1">
      <c r="A1343" s="6"/>
      <c r="B1343" s="102">
        <f>SUMIF(Atividade_Pessoal_Auxílio!$A:$A,'Programa de Metas 2021-2024'!$A1343,Atividade_Pessoal_Auxílio!$G:$G)+SUMIF(Projeto!$A:$A,'Programa de Metas 2021-2024'!$A1343,Projeto!$G:$G)</f>
        <v>0</v>
      </c>
      <c r="C1343" s="106"/>
      <c r="D1343" s="106"/>
      <c r="E1343" s="106"/>
      <c r="F1343" s="106"/>
      <c r="G1343" s="106"/>
      <c r="H1343" s="106"/>
      <c r="I1343" s="106"/>
      <c r="J1343" s="106"/>
      <c r="K1343" s="106"/>
      <c r="L1343" s="106"/>
      <c r="M1343" s="106"/>
      <c r="N1343" s="106"/>
      <c r="O1343" s="106"/>
      <c r="P1343" s="106"/>
      <c r="Q1343" s="106"/>
      <c r="R1343" s="107"/>
      <c r="S1343" s="107"/>
      <c r="T1343" s="106"/>
      <c r="U1343" s="106"/>
      <c r="V1343" s="108">
        <f t="shared" si="60"/>
        <v>0</v>
      </c>
      <c r="W1343" s="103">
        <f t="shared" si="61"/>
        <v>0</v>
      </c>
      <c r="X1343" s="36" t="str">
        <f t="shared" si="62"/>
        <v>OK</v>
      </c>
    </row>
    <row r="1344" spans="1:24" ht="18" customHeight="1">
      <c r="A1344" s="6"/>
      <c r="B1344" s="102">
        <f>SUMIF(Atividade_Pessoal_Auxílio!$A:$A,'Programa de Metas 2021-2024'!$A1344,Atividade_Pessoal_Auxílio!$G:$G)+SUMIF(Projeto!$A:$A,'Programa de Metas 2021-2024'!$A1344,Projeto!$G:$G)</f>
        <v>0</v>
      </c>
      <c r="C1344" s="106"/>
      <c r="D1344" s="106"/>
      <c r="E1344" s="106"/>
      <c r="F1344" s="106"/>
      <c r="G1344" s="106"/>
      <c r="H1344" s="106"/>
      <c r="I1344" s="106"/>
      <c r="J1344" s="106"/>
      <c r="K1344" s="106"/>
      <c r="L1344" s="106"/>
      <c r="M1344" s="106"/>
      <c r="N1344" s="106"/>
      <c r="O1344" s="106"/>
      <c r="P1344" s="106"/>
      <c r="Q1344" s="106"/>
      <c r="R1344" s="107"/>
      <c r="S1344" s="107"/>
      <c r="T1344" s="106"/>
      <c r="U1344" s="106"/>
      <c r="V1344" s="108">
        <f t="shared" si="60"/>
        <v>0</v>
      </c>
      <c r="W1344" s="103">
        <f t="shared" si="61"/>
        <v>0</v>
      </c>
      <c r="X1344" s="36" t="str">
        <f t="shared" si="62"/>
        <v>OK</v>
      </c>
    </row>
    <row r="1345" spans="1:24" ht="18" customHeight="1">
      <c r="A1345" s="6"/>
      <c r="B1345" s="102">
        <f>SUMIF(Atividade_Pessoal_Auxílio!$A:$A,'Programa de Metas 2021-2024'!$A1345,Atividade_Pessoal_Auxílio!$G:$G)+SUMIF(Projeto!$A:$A,'Programa de Metas 2021-2024'!$A1345,Projeto!$G:$G)</f>
        <v>0</v>
      </c>
      <c r="C1345" s="106"/>
      <c r="D1345" s="106"/>
      <c r="E1345" s="106"/>
      <c r="F1345" s="106"/>
      <c r="G1345" s="106"/>
      <c r="H1345" s="106"/>
      <c r="I1345" s="106"/>
      <c r="J1345" s="106"/>
      <c r="K1345" s="106"/>
      <c r="L1345" s="106"/>
      <c r="M1345" s="106"/>
      <c r="N1345" s="106"/>
      <c r="O1345" s="106"/>
      <c r="P1345" s="106"/>
      <c r="Q1345" s="106"/>
      <c r="R1345" s="107"/>
      <c r="S1345" s="107"/>
      <c r="T1345" s="106"/>
      <c r="U1345" s="106"/>
      <c r="V1345" s="108">
        <f t="shared" si="60"/>
        <v>0</v>
      </c>
      <c r="W1345" s="103">
        <f t="shared" si="61"/>
        <v>0</v>
      </c>
      <c r="X1345" s="36" t="str">
        <f t="shared" si="62"/>
        <v>OK</v>
      </c>
    </row>
    <row r="1346" spans="1:24" ht="18" customHeight="1">
      <c r="A1346" s="6"/>
      <c r="B1346" s="102">
        <f>SUMIF(Atividade_Pessoal_Auxílio!$A:$A,'Programa de Metas 2021-2024'!$A1346,Atividade_Pessoal_Auxílio!$G:$G)+SUMIF(Projeto!$A:$A,'Programa de Metas 2021-2024'!$A1346,Projeto!$G:$G)</f>
        <v>0</v>
      </c>
      <c r="C1346" s="106"/>
      <c r="D1346" s="106"/>
      <c r="E1346" s="106"/>
      <c r="F1346" s="106"/>
      <c r="G1346" s="106"/>
      <c r="H1346" s="106"/>
      <c r="I1346" s="106"/>
      <c r="J1346" s="106"/>
      <c r="K1346" s="106"/>
      <c r="L1346" s="106"/>
      <c r="M1346" s="106"/>
      <c r="N1346" s="106"/>
      <c r="O1346" s="106"/>
      <c r="P1346" s="106"/>
      <c r="Q1346" s="106"/>
      <c r="R1346" s="107"/>
      <c r="S1346" s="107"/>
      <c r="T1346" s="106"/>
      <c r="U1346" s="106"/>
      <c r="V1346" s="108">
        <f t="shared" si="60"/>
        <v>0</v>
      </c>
      <c r="W1346" s="103">
        <f t="shared" si="61"/>
        <v>0</v>
      </c>
      <c r="X1346" s="36" t="str">
        <f t="shared" si="62"/>
        <v>OK</v>
      </c>
    </row>
    <row r="1347" spans="1:24" ht="18" customHeight="1">
      <c r="A1347" s="6"/>
      <c r="B1347" s="102">
        <f>SUMIF(Atividade_Pessoal_Auxílio!$A:$A,'Programa de Metas 2021-2024'!$A1347,Atividade_Pessoal_Auxílio!$G:$G)+SUMIF(Projeto!$A:$A,'Programa de Metas 2021-2024'!$A1347,Projeto!$G:$G)</f>
        <v>0</v>
      </c>
      <c r="C1347" s="106"/>
      <c r="D1347" s="106"/>
      <c r="E1347" s="106"/>
      <c r="F1347" s="106"/>
      <c r="G1347" s="106"/>
      <c r="H1347" s="106"/>
      <c r="I1347" s="106"/>
      <c r="J1347" s="106"/>
      <c r="K1347" s="106"/>
      <c r="L1347" s="106"/>
      <c r="M1347" s="106"/>
      <c r="N1347" s="106"/>
      <c r="O1347" s="106"/>
      <c r="P1347" s="106"/>
      <c r="Q1347" s="106"/>
      <c r="R1347" s="107"/>
      <c r="S1347" s="107"/>
      <c r="T1347" s="106"/>
      <c r="U1347" s="106"/>
      <c r="V1347" s="108">
        <f t="shared" si="60"/>
        <v>0</v>
      </c>
      <c r="W1347" s="103">
        <f t="shared" si="61"/>
        <v>0</v>
      </c>
      <c r="X1347" s="36" t="str">
        <f t="shared" si="62"/>
        <v>OK</v>
      </c>
    </row>
    <row r="1348" spans="1:24" ht="18" customHeight="1">
      <c r="A1348" s="6"/>
      <c r="B1348" s="102">
        <f>SUMIF(Atividade_Pessoal_Auxílio!$A:$A,'Programa de Metas 2021-2024'!$A1348,Atividade_Pessoal_Auxílio!$G:$G)+SUMIF(Projeto!$A:$A,'Programa de Metas 2021-2024'!$A1348,Projeto!$G:$G)</f>
        <v>0</v>
      </c>
      <c r="C1348" s="106"/>
      <c r="D1348" s="106"/>
      <c r="E1348" s="106"/>
      <c r="F1348" s="106"/>
      <c r="G1348" s="106"/>
      <c r="H1348" s="106"/>
      <c r="I1348" s="106"/>
      <c r="J1348" s="106"/>
      <c r="K1348" s="106"/>
      <c r="L1348" s="106"/>
      <c r="M1348" s="106"/>
      <c r="N1348" s="106"/>
      <c r="O1348" s="106"/>
      <c r="P1348" s="106"/>
      <c r="Q1348" s="106"/>
      <c r="R1348" s="107"/>
      <c r="S1348" s="107"/>
      <c r="T1348" s="106"/>
      <c r="U1348" s="106"/>
      <c r="V1348" s="108">
        <f t="shared" si="60"/>
        <v>0</v>
      </c>
      <c r="W1348" s="103">
        <f t="shared" si="61"/>
        <v>0</v>
      </c>
      <c r="X1348" s="36" t="str">
        <f t="shared" si="62"/>
        <v>OK</v>
      </c>
    </row>
    <row r="1349" spans="1:24" ht="18" customHeight="1">
      <c r="A1349" s="6"/>
      <c r="B1349" s="102">
        <f>SUMIF(Atividade_Pessoal_Auxílio!$A:$A,'Programa de Metas 2021-2024'!$A1349,Atividade_Pessoal_Auxílio!$G:$G)+SUMIF(Projeto!$A:$A,'Programa de Metas 2021-2024'!$A1349,Projeto!$G:$G)</f>
        <v>0</v>
      </c>
      <c r="C1349" s="106"/>
      <c r="D1349" s="106"/>
      <c r="E1349" s="106"/>
      <c r="F1349" s="106"/>
      <c r="G1349" s="106"/>
      <c r="H1349" s="106"/>
      <c r="I1349" s="106"/>
      <c r="J1349" s="106"/>
      <c r="K1349" s="106"/>
      <c r="L1349" s="106"/>
      <c r="M1349" s="106"/>
      <c r="N1349" s="106"/>
      <c r="O1349" s="106"/>
      <c r="P1349" s="106"/>
      <c r="Q1349" s="106"/>
      <c r="R1349" s="107"/>
      <c r="S1349" s="107"/>
      <c r="T1349" s="106"/>
      <c r="U1349" s="106"/>
      <c r="V1349" s="108">
        <f t="shared" ref="V1349:V1412" si="63">SUM(C1349:U1349)</f>
        <v>0</v>
      </c>
      <c r="W1349" s="103">
        <f t="shared" ref="W1349:W1412" si="64">B1349-V1349</f>
        <v>0</v>
      </c>
      <c r="X1349" s="36" t="str">
        <f t="shared" ref="X1349:X1412" si="65">IF(OR(B1349&lt;&gt;SUM(V1349,W1349),W1349&lt;0),"EQUILIBRAR","OK")</f>
        <v>OK</v>
      </c>
    </row>
    <row r="1350" spans="1:24" ht="18" customHeight="1">
      <c r="A1350" s="6"/>
      <c r="B1350" s="102">
        <f>SUMIF(Atividade_Pessoal_Auxílio!$A:$A,'Programa de Metas 2021-2024'!$A1350,Atividade_Pessoal_Auxílio!$G:$G)+SUMIF(Projeto!$A:$A,'Programa de Metas 2021-2024'!$A1350,Projeto!$G:$G)</f>
        <v>0</v>
      </c>
      <c r="C1350" s="106"/>
      <c r="D1350" s="106"/>
      <c r="E1350" s="106"/>
      <c r="F1350" s="106"/>
      <c r="G1350" s="106"/>
      <c r="H1350" s="106"/>
      <c r="I1350" s="106"/>
      <c r="J1350" s="106"/>
      <c r="K1350" s="106"/>
      <c r="L1350" s="106"/>
      <c r="M1350" s="106"/>
      <c r="N1350" s="106"/>
      <c r="O1350" s="106"/>
      <c r="P1350" s="106"/>
      <c r="Q1350" s="106"/>
      <c r="R1350" s="107"/>
      <c r="S1350" s="107"/>
      <c r="T1350" s="106"/>
      <c r="U1350" s="106"/>
      <c r="V1350" s="108">
        <f t="shared" si="63"/>
        <v>0</v>
      </c>
      <c r="W1350" s="103">
        <f t="shared" si="64"/>
        <v>0</v>
      </c>
      <c r="X1350" s="36" t="str">
        <f t="shared" si="65"/>
        <v>OK</v>
      </c>
    </row>
    <row r="1351" spans="1:24" ht="18" customHeight="1">
      <c r="A1351" s="6"/>
      <c r="B1351" s="102">
        <f>SUMIF(Atividade_Pessoal_Auxílio!$A:$A,'Programa de Metas 2021-2024'!$A1351,Atividade_Pessoal_Auxílio!$G:$G)+SUMIF(Projeto!$A:$A,'Programa de Metas 2021-2024'!$A1351,Projeto!$G:$G)</f>
        <v>0</v>
      </c>
      <c r="C1351" s="106"/>
      <c r="D1351" s="106"/>
      <c r="E1351" s="106"/>
      <c r="F1351" s="106"/>
      <c r="G1351" s="106"/>
      <c r="H1351" s="106"/>
      <c r="I1351" s="106"/>
      <c r="J1351" s="106"/>
      <c r="K1351" s="106"/>
      <c r="L1351" s="106"/>
      <c r="M1351" s="106"/>
      <c r="N1351" s="106"/>
      <c r="O1351" s="106"/>
      <c r="P1351" s="106"/>
      <c r="Q1351" s="106"/>
      <c r="R1351" s="107"/>
      <c r="S1351" s="107"/>
      <c r="T1351" s="106"/>
      <c r="U1351" s="106"/>
      <c r="V1351" s="108">
        <f t="shared" si="63"/>
        <v>0</v>
      </c>
      <c r="W1351" s="103">
        <f t="shared" si="64"/>
        <v>0</v>
      </c>
      <c r="X1351" s="36" t="str">
        <f t="shared" si="65"/>
        <v>OK</v>
      </c>
    </row>
    <row r="1352" spans="1:24" ht="18" customHeight="1">
      <c r="A1352" s="6"/>
      <c r="B1352" s="102">
        <f>SUMIF(Atividade_Pessoal_Auxílio!$A:$A,'Programa de Metas 2021-2024'!$A1352,Atividade_Pessoal_Auxílio!$G:$G)+SUMIF(Projeto!$A:$A,'Programa de Metas 2021-2024'!$A1352,Projeto!$G:$G)</f>
        <v>0</v>
      </c>
      <c r="C1352" s="106"/>
      <c r="D1352" s="106"/>
      <c r="E1352" s="106"/>
      <c r="F1352" s="106"/>
      <c r="G1352" s="106"/>
      <c r="H1352" s="106"/>
      <c r="I1352" s="106"/>
      <c r="J1352" s="106"/>
      <c r="K1352" s="106"/>
      <c r="L1352" s="106"/>
      <c r="M1352" s="106"/>
      <c r="N1352" s="106"/>
      <c r="O1352" s="106"/>
      <c r="P1352" s="106"/>
      <c r="Q1352" s="106"/>
      <c r="R1352" s="107"/>
      <c r="S1352" s="107"/>
      <c r="T1352" s="106"/>
      <c r="U1352" s="106"/>
      <c r="V1352" s="108">
        <f t="shared" si="63"/>
        <v>0</v>
      </c>
      <c r="W1352" s="103">
        <f t="shared" si="64"/>
        <v>0</v>
      </c>
      <c r="X1352" s="36" t="str">
        <f t="shared" si="65"/>
        <v>OK</v>
      </c>
    </row>
    <row r="1353" spans="1:24" ht="18" customHeight="1">
      <c r="A1353" s="6"/>
      <c r="B1353" s="102">
        <f>SUMIF(Atividade_Pessoal_Auxílio!$A:$A,'Programa de Metas 2021-2024'!$A1353,Atividade_Pessoal_Auxílio!$G:$G)+SUMIF(Projeto!$A:$A,'Programa de Metas 2021-2024'!$A1353,Projeto!$G:$G)</f>
        <v>0</v>
      </c>
      <c r="C1353" s="106"/>
      <c r="D1353" s="106"/>
      <c r="E1353" s="106"/>
      <c r="F1353" s="106"/>
      <c r="G1353" s="106"/>
      <c r="H1353" s="106"/>
      <c r="I1353" s="106"/>
      <c r="J1353" s="106"/>
      <c r="K1353" s="106"/>
      <c r="L1353" s="106"/>
      <c r="M1353" s="106"/>
      <c r="N1353" s="106"/>
      <c r="O1353" s="106"/>
      <c r="P1353" s="106"/>
      <c r="Q1353" s="106"/>
      <c r="R1353" s="107"/>
      <c r="S1353" s="107"/>
      <c r="T1353" s="106"/>
      <c r="U1353" s="106"/>
      <c r="V1353" s="108">
        <f t="shared" si="63"/>
        <v>0</v>
      </c>
      <c r="W1353" s="103">
        <f t="shared" si="64"/>
        <v>0</v>
      </c>
      <c r="X1353" s="36" t="str">
        <f t="shared" si="65"/>
        <v>OK</v>
      </c>
    </row>
    <row r="1354" spans="1:24" ht="18" customHeight="1">
      <c r="A1354" s="6"/>
      <c r="B1354" s="102">
        <f>SUMIF(Atividade_Pessoal_Auxílio!$A:$A,'Programa de Metas 2021-2024'!$A1354,Atividade_Pessoal_Auxílio!$G:$G)+SUMIF(Projeto!$A:$A,'Programa de Metas 2021-2024'!$A1354,Projeto!$G:$G)</f>
        <v>0</v>
      </c>
      <c r="C1354" s="106"/>
      <c r="D1354" s="106"/>
      <c r="E1354" s="106"/>
      <c r="F1354" s="106"/>
      <c r="G1354" s="106"/>
      <c r="H1354" s="106"/>
      <c r="I1354" s="106"/>
      <c r="J1354" s="106"/>
      <c r="K1354" s="106"/>
      <c r="L1354" s="106"/>
      <c r="M1354" s="106"/>
      <c r="N1354" s="106"/>
      <c r="O1354" s="106"/>
      <c r="P1354" s="106"/>
      <c r="Q1354" s="106"/>
      <c r="R1354" s="107"/>
      <c r="S1354" s="107"/>
      <c r="T1354" s="106"/>
      <c r="U1354" s="106"/>
      <c r="V1354" s="108">
        <f t="shared" si="63"/>
        <v>0</v>
      </c>
      <c r="W1354" s="103">
        <f t="shared" si="64"/>
        <v>0</v>
      </c>
      <c r="X1354" s="36" t="str">
        <f t="shared" si="65"/>
        <v>OK</v>
      </c>
    </row>
    <row r="1355" spans="1:24" ht="18" customHeight="1">
      <c r="A1355" s="6"/>
      <c r="B1355" s="102">
        <f>SUMIF(Atividade_Pessoal_Auxílio!$A:$A,'Programa de Metas 2021-2024'!$A1355,Atividade_Pessoal_Auxílio!$G:$G)+SUMIF(Projeto!$A:$A,'Programa de Metas 2021-2024'!$A1355,Projeto!$G:$G)</f>
        <v>0</v>
      </c>
      <c r="C1355" s="106"/>
      <c r="D1355" s="106"/>
      <c r="E1355" s="106"/>
      <c r="F1355" s="106"/>
      <c r="G1355" s="106"/>
      <c r="H1355" s="106"/>
      <c r="I1355" s="106"/>
      <c r="J1355" s="106"/>
      <c r="K1355" s="106"/>
      <c r="L1355" s="106"/>
      <c r="M1355" s="106"/>
      <c r="N1355" s="106"/>
      <c r="O1355" s="106"/>
      <c r="P1355" s="106"/>
      <c r="Q1355" s="106"/>
      <c r="R1355" s="107"/>
      <c r="S1355" s="107"/>
      <c r="T1355" s="106"/>
      <c r="U1355" s="106"/>
      <c r="V1355" s="108">
        <f t="shared" si="63"/>
        <v>0</v>
      </c>
      <c r="W1355" s="103">
        <f t="shared" si="64"/>
        <v>0</v>
      </c>
      <c r="X1355" s="36" t="str">
        <f t="shared" si="65"/>
        <v>OK</v>
      </c>
    </row>
    <row r="1356" spans="1:24" ht="18" customHeight="1">
      <c r="A1356" s="6"/>
      <c r="B1356" s="102">
        <f>SUMIF(Atividade_Pessoal_Auxílio!$A:$A,'Programa de Metas 2021-2024'!$A1356,Atividade_Pessoal_Auxílio!$G:$G)+SUMIF(Projeto!$A:$A,'Programa de Metas 2021-2024'!$A1356,Projeto!$G:$G)</f>
        <v>0</v>
      </c>
      <c r="C1356" s="106"/>
      <c r="D1356" s="106"/>
      <c r="E1356" s="106"/>
      <c r="F1356" s="106"/>
      <c r="G1356" s="106"/>
      <c r="H1356" s="106"/>
      <c r="I1356" s="106"/>
      <c r="J1356" s="106"/>
      <c r="K1356" s="106"/>
      <c r="L1356" s="106"/>
      <c r="M1356" s="106"/>
      <c r="N1356" s="106"/>
      <c r="O1356" s="106"/>
      <c r="P1356" s="106"/>
      <c r="Q1356" s="106"/>
      <c r="R1356" s="107"/>
      <c r="S1356" s="107"/>
      <c r="T1356" s="106"/>
      <c r="U1356" s="106"/>
      <c r="V1356" s="108">
        <f t="shared" si="63"/>
        <v>0</v>
      </c>
      <c r="W1356" s="103">
        <f t="shared" si="64"/>
        <v>0</v>
      </c>
      <c r="X1356" s="36" t="str">
        <f t="shared" si="65"/>
        <v>OK</v>
      </c>
    </row>
    <row r="1357" spans="1:24" ht="18" customHeight="1">
      <c r="A1357" s="6"/>
      <c r="B1357" s="102">
        <f>SUMIF(Atividade_Pessoal_Auxílio!$A:$A,'Programa de Metas 2021-2024'!$A1357,Atividade_Pessoal_Auxílio!$G:$G)+SUMIF(Projeto!$A:$A,'Programa de Metas 2021-2024'!$A1357,Projeto!$G:$G)</f>
        <v>0</v>
      </c>
      <c r="C1357" s="106"/>
      <c r="D1357" s="106"/>
      <c r="E1357" s="106"/>
      <c r="F1357" s="106"/>
      <c r="G1357" s="106"/>
      <c r="H1357" s="106"/>
      <c r="I1357" s="106"/>
      <c r="J1357" s="106"/>
      <c r="K1357" s="106"/>
      <c r="L1357" s="106"/>
      <c r="M1357" s="106"/>
      <c r="N1357" s="106"/>
      <c r="O1357" s="106"/>
      <c r="P1357" s="106"/>
      <c r="Q1357" s="106"/>
      <c r="R1357" s="107"/>
      <c r="S1357" s="107"/>
      <c r="T1357" s="106"/>
      <c r="U1357" s="106"/>
      <c r="V1357" s="108">
        <f t="shared" si="63"/>
        <v>0</v>
      </c>
      <c r="W1357" s="103">
        <f t="shared" si="64"/>
        <v>0</v>
      </c>
      <c r="X1357" s="36" t="str">
        <f t="shared" si="65"/>
        <v>OK</v>
      </c>
    </row>
    <row r="1358" spans="1:24" ht="18" customHeight="1">
      <c r="A1358" s="6"/>
      <c r="B1358" s="102">
        <f>SUMIF(Atividade_Pessoal_Auxílio!$A:$A,'Programa de Metas 2021-2024'!$A1358,Atividade_Pessoal_Auxílio!$G:$G)+SUMIF(Projeto!$A:$A,'Programa de Metas 2021-2024'!$A1358,Projeto!$G:$G)</f>
        <v>0</v>
      </c>
      <c r="C1358" s="106"/>
      <c r="D1358" s="106"/>
      <c r="E1358" s="106"/>
      <c r="F1358" s="106"/>
      <c r="G1358" s="106"/>
      <c r="H1358" s="106"/>
      <c r="I1358" s="106"/>
      <c r="J1358" s="106"/>
      <c r="K1358" s="106"/>
      <c r="L1358" s="106"/>
      <c r="M1358" s="106"/>
      <c r="N1358" s="106"/>
      <c r="O1358" s="106"/>
      <c r="P1358" s="106"/>
      <c r="Q1358" s="106"/>
      <c r="R1358" s="107"/>
      <c r="S1358" s="107"/>
      <c r="T1358" s="106"/>
      <c r="U1358" s="106"/>
      <c r="V1358" s="108">
        <f t="shared" si="63"/>
        <v>0</v>
      </c>
      <c r="W1358" s="103">
        <f t="shared" si="64"/>
        <v>0</v>
      </c>
      <c r="X1358" s="36" t="str">
        <f t="shared" si="65"/>
        <v>OK</v>
      </c>
    </row>
    <row r="1359" spans="1:24" ht="18" customHeight="1">
      <c r="A1359" s="6"/>
      <c r="B1359" s="102">
        <f>SUMIF(Atividade_Pessoal_Auxílio!$A:$A,'Programa de Metas 2021-2024'!$A1359,Atividade_Pessoal_Auxílio!$G:$G)+SUMIF(Projeto!$A:$A,'Programa de Metas 2021-2024'!$A1359,Projeto!$G:$G)</f>
        <v>0</v>
      </c>
      <c r="C1359" s="106"/>
      <c r="D1359" s="106"/>
      <c r="E1359" s="106"/>
      <c r="F1359" s="106"/>
      <c r="G1359" s="106"/>
      <c r="H1359" s="106"/>
      <c r="I1359" s="106"/>
      <c r="J1359" s="106"/>
      <c r="K1359" s="106"/>
      <c r="L1359" s="106"/>
      <c r="M1359" s="106"/>
      <c r="N1359" s="106"/>
      <c r="O1359" s="106"/>
      <c r="P1359" s="106"/>
      <c r="Q1359" s="106"/>
      <c r="R1359" s="107"/>
      <c r="S1359" s="107"/>
      <c r="T1359" s="106"/>
      <c r="U1359" s="106"/>
      <c r="V1359" s="108">
        <f t="shared" si="63"/>
        <v>0</v>
      </c>
      <c r="W1359" s="103">
        <f t="shared" si="64"/>
        <v>0</v>
      </c>
      <c r="X1359" s="36" t="str">
        <f t="shared" si="65"/>
        <v>OK</v>
      </c>
    </row>
    <row r="1360" spans="1:24" ht="18" customHeight="1">
      <c r="A1360" s="6"/>
      <c r="B1360" s="102">
        <f>SUMIF(Atividade_Pessoal_Auxílio!$A:$A,'Programa de Metas 2021-2024'!$A1360,Atividade_Pessoal_Auxílio!$G:$G)+SUMIF(Projeto!$A:$A,'Programa de Metas 2021-2024'!$A1360,Projeto!$G:$G)</f>
        <v>0</v>
      </c>
      <c r="C1360" s="106"/>
      <c r="D1360" s="106"/>
      <c r="E1360" s="106"/>
      <c r="F1360" s="106"/>
      <c r="G1360" s="106"/>
      <c r="H1360" s="106"/>
      <c r="I1360" s="106"/>
      <c r="J1360" s="106"/>
      <c r="K1360" s="106"/>
      <c r="L1360" s="106"/>
      <c r="M1360" s="106"/>
      <c r="N1360" s="106"/>
      <c r="O1360" s="106"/>
      <c r="P1360" s="106"/>
      <c r="Q1360" s="106"/>
      <c r="R1360" s="107"/>
      <c r="S1360" s="107"/>
      <c r="T1360" s="106"/>
      <c r="U1360" s="106"/>
      <c r="V1360" s="108">
        <f t="shared" si="63"/>
        <v>0</v>
      </c>
      <c r="W1360" s="103">
        <f t="shared" si="64"/>
        <v>0</v>
      </c>
      <c r="X1360" s="36" t="str">
        <f t="shared" si="65"/>
        <v>OK</v>
      </c>
    </row>
    <row r="1361" spans="1:24" ht="18" customHeight="1">
      <c r="A1361" s="6"/>
      <c r="B1361" s="102">
        <f>SUMIF(Atividade_Pessoal_Auxílio!$A:$A,'Programa de Metas 2021-2024'!$A1361,Atividade_Pessoal_Auxílio!$G:$G)+SUMIF(Projeto!$A:$A,'Programa de Metas 2021-2024'!$A1361,Projeto!$G:$G)</f>
        <v>0</v>
      </c>
      <c r="C1361" s="106"/>
      <c r="D1361" s="106"/>
      <c r="E1361" s="106"/>
      <c r="F1361" s="106"/>
      <c r="G1361" s="106"/>
      <c r="H1361" s="106"/>
      <c r="I1361" s="106"/>
      <c r="J1361" s="106"/>
      <c r="K1361" s="106"/>
      <c r="L1361" s="106"/>
      <c r="M1361" s="106"/>
      <c r="N1361" s="106"/>
      <c r="O1361" s="106"/>
      <c r="P1361" s="106"/>
      <c r="Q1361" s="106"/>
      <c r="R1361" s="107"/>
      <c r="S1361" s="107"/>
      <c r="T1361" s="106"/>
      <c r="U1361" s="106"/>
      <c r="V1361" s="108">
        <f t="shared" si="63"/>
        <v>0</v>
      </c>
      <c r="W1361" s="103">
        <f t="shared" si="64"/>
        <v>0</v>
      </c>
      <c r="X1361" s="36" t="str">
        <f t="shared" si="65"/>
        <v>OK</v>
      </c>
    </row>
    <row r="1362" spans="1:24" ht="18" customHeight="1">
      <c r="A1362" s="6"/>
      <c r="B1362" s="102">
        <f>SUMIF(Atividade_Pessoal_Auxílio!$A:$A,'Programa de Metas 2021-2024'!$A1362,Atividade_Pessoal_Auxílio!$G:$G)+SUMIF(Projeto!$A:$A,'Programa de Metas 2021-2024'!$A1362,Projeto!$G:$G)</f>
        <v>0</v>
      </c>
      <c r="C1362" s="106"/>
      <c r="D1362" s="106"/>
      <c r="E1362" s="106"/>
      <c r="F1362" s="106"/>
      <c r="G1362" s="106"/>
      <c r="H1362" s="106"/>
      <c r="I1362" s="106"/>
      <c r="J1362" s="106"/>
      <c r="K1362" s="106"/>
      <c r="L1362" s="106"/>
      <c r="M1362" s="106"/>
      <c r="N1362" s="106"/>
      <c r="O1362" s="106"/>
      <c r="P1362" s="106"/>
      <c r="Q1362" s="106"/>
      <c r="R1362" s="107"/>
      <c r="S1362" s="107"/>
      <c r="T1362" s="106"/>
      <c r="U1362" s="106"/>
      <c r="V1362" s="108">
        <f t="shared" si="63"/>
        <v>0</v>
      </c>
      <c r="W1362" s="103">
        <f t="shared" si="64"/>
        <v>0</v>
      </c>
      <c r="X1362" s="36" t="str">
        <f t="shared" si="65"/>
        <v>OK</v>
      </c>
    </row>
    <row r="1363" spans="1:24" ht="18" customHeight="1">
      <c r="A1363" s="6"/>
      <c r="B1363" s="102">
        <f>SUMIF(Atividade_Pessoal_Auxílio!$A:$A,'Programa de Metas 2021-2024'!$A1363,Atividade_Pessoal_Auxílio!$G:$G)+SUMIF(Projeto!$A:$A,'Programa de Metas 2021-2024'!$A1363,Projeto!$G:$G)</f>
        <v>0</v>
      </c>
      <c r="C1363" s="106"/>
      <c r="D1363" s="106"/>
      <c r="E1363" s="106"/>
      <c r="F1363" s="106"/>
      <c r="G1363" s="106"/>
      <c r="H1363" s="106"/>
      <c r="I1363" s="106"/>
      <c r="J1363" s="106"/>
      <c r="K1363" s="106"/>
      <c r="L1363" s="106"/>
      <c r="M1363" s="106"/>
      <c r="N1363" s="106"/>
      <c r="O1363" s="106"/>
      <c r="P1363" s="106"/>
      <c r="Q1363" s="106"/>
      <c r="R1363" s="107"/>
      <c r="S1363" s="107"/>
      <c r="T1363" s="106"/>
      <c r="U1363" s="106"/>
      <c r="V1363" s="108">
        <f t="shared" si="63"/>
        <v>0</v>
      </c>
      <c r="W1363" s="103">
        <f t="shared" si="64"/>
        <v>0</v>
      </c>
      <c r="X1363" s="36" t="str">
        <f t="shared" si="65"/>
        <v>OK</v>
      </c>
    </row>
    <row r="1364" spans="1:24" ht="18" customHeight="1">
      <c r="A1364" s="6"/>
      <c r="B1364" s="102">
        <f>SUMIF(Atividade_Pessoal_Auxílio!$A:$A,'Programa de Metas 2021-2024'!$A1364,Atividade_Pessoal_Auxílio!$G:$G)+SUMIF(Projeto!$A:$A,'Programa de Metas 2021-2024'!$A1364,Projeto!$G:$G)</f>
        <v>0</v>
      </c>
      <c r="C1364" s="106"/>
      <c r="D1364" s="106"/>
      <c r="E1364" s="106"/>
      <c r="F1364" s="106"/>
      <c r="G1364" s="106"/>
      <c r="H1364" s="106"/>
      <c r="I1364" s="106"/>
      <c r="J1364" s="106"/>
      <c r="K1364" s="106"/>
      <c r="L1364" s="106"/>
      <c r="M1364" s="106"/>
      <c r="N1364" s="106"/>
      <c r="O1364" s="106"/>
      <c r="P1364" s="106"/>
      <c r="Q1364" s="106"/>
      <c r="R1364" s="107"/>
      <c r="S1364" s="107"/>
      <c r="T1364" s="106"/>
      <c r="U1364" s="106"/>
      <c r="V1364" s="108">
        <f t="shared" si="63"/>
        <v>0</v>
      </c>
      <c r="W1364" s="103">
        <f t="shared" si="64"/>
        <v>0</v>
      </c>
      <c r="X1364" s="36" t="str">
        <f t="shared" si="65"/>
        <v>OK</v>
      </c>
    </row>
    <row r="1365" spans="1:24" ht="18" customHeight="1">
      <c r="A1365" s="6"/>
      <c r="B1365" s="102">
        <f>SUMIF(Atividade_Pessoal_Auxílio!$A:$A,'Programa de Metas 2021-2024'!$A1365,Atividade_Pessoal_Auxílio!$G:$G)+SUMIF(Projeto!$A:$A,'Programa de Metas 2021-2024'!$A1365,Projeto!$G:$G)</f>
        <v>0</v>
      </c>
      <c r="C1365" s="106"/>
      <c r="D1365" s="106"/>
      <c r="E1365" s="106"/>
      <c r="F1365" s="106"/>
      <c r="G1365" s="106"/>
      <c r="H1365" s="106"/>
      <c r="I1365" s="106"/>
      <c r="J1365" s="106"/>
      <c r="K1365" s="106"/>
      <c r="L1365" s="106"/>
      <c r="M1365" s="106"/>
      <c r="N1365" s="106"/>
      <c r="O1365" s="106"/>
      <c r="P1365" s="106"/>
      <c r="Q1365" s="106"/>
      <c r="R1365" s="107"/>
      <c r="S1365" s="107"/>
      <c r="T1365" s="106"/>
      <c r="U1365" s="106"/>
      <c r="V1365" s="108">
        <f t="shared" si="63"/>
        <v>0</v>
      </c>
      <c r="W1365" s="103">
        <f t="shared" si="64"/>
        <v>0</v>
      </c>
      <c r="X1365" s="36" t="str">
        <f t="shared" si="65"/>
        <v>OK</v>
      </c>
    </row>
    <row r="1366" spans="1:24" ht="18" customHeight="1">
      <c r="A1366" s="6"/>
      <c r="B1366" s="102">
        <f>SUMIF(Atividade_Pessoal_Auxílio!$A:$A,'Programa de Metas 2021-2024'!$A1366,Atividade_Pessoal_Auxílio!$G:$G)+SUMIF(Projeto!$A:$A,'Programa de Metas 2021-2024'!$A1366,Projeto!$G:$G)</f>
        <v>0</v>
      </c>
      <c r="C1366" s="106"/>
      <c r="D1366" s="106"/>
      <c r="E1366" s="106"/>
      <c r="F1366" s="106"/>
      <c r="G1366" s="106"/>
      <c r="H1366" s="106"/>
      <c r="I1366" s="106"/>
      <c r="J1366" s="106"/>
      <c r="K1366" s="106"/>
      <c r="L1366" s="106"/>
      <c r="M1366" s="106"/>
      <c r="N1366" s="106"/>
      <c r="O1366" s="106"/>
      <c r="P1366" s="106"/>
      <c r="Q1366" s="106"/>
      <c r="R1366" s="107"/>
      <c r="S1366" s="107"/>
      <c r="T1366" s="106"/>
      <c r="U1366" s="106"/>
      <c r="V1366" s="108">
        <f t="shared" si="63"/>
        <v>0</v>
      </c>
      <c r="W1366" s="103">
        <f t="shared" si="64"/>
        <v>0</v>
      </c>
      <c r="X1366" s="36" t="str">
        <f t="shared" si="65"/>
        <v>OK</v>
      </c>
    </row>
    <row r="1367" spans="1:24" ht="18" customHeight="1">
      <c r="A1367" s="6"/>
      <c r="B1367" s="102">
        <f>SUMIF(Atividade_Pessoal_Auxílio!$A:$A,'Programa de Metas 2021-2024'!$A1367,Atividade_Pessoal_Auxílio!$G:$G)+SUMIF(Projeto!$A:$A,'Programa de Metas 2021-2024'!$A1367,Projeto!$G:$G)</f>
        <v>0</v>
      </c>
      <c r="C1367" s="106"/>
      <c r="D1367" s="106"/>
      <c r="E1367" s="106"/>
      <c r="F1367" s="106"/>
      <c r="G1367" s="106"/>
      <c r="H1367" s="106"/>
      <c r="I1367" s="106"/>
      <c r="J1367" s="106"/>
      <c r="K1367" s="106"/>
      <c r="L1367" s="106"/>
      <c r="M1367" s="106"/>
      <c r="N1367" s="106"/>
      <c r="O1367" s="106"/>
      <c r="P1367" s="106"/>
      <c r="Q1367" s="106"/>
      <c r="R1367" s="107"/>
      <c r="S1367" s="107"/>
      <c r="T1367" s="106"/>
      <c r="U1367" s="106"/>
      <c r="V1367" s="108">
        <f t="shared" si="63"/>
        <v>0</v>
      </c>
      <c r="W1367" s="103">
        <f t="shared" si="64"/>
        <v>0</v>
      </c>
      <c r="X1367" s="36" t="str">
        <f t="shared" si="65"/>
        <v>OK</v>
      </c>
    </row>
    <row r="1368" spans="1:24" ht="18" customHeight="1">
      <c r="A1368" s="6"/>
      <c r="B1368" s="102">
        <f>SUMIF(Atividade_Pessoal_Auxílio!$A:$A,'Programa de Metas 2021-2024'!$A1368,Atividade_Pessoal_Auxílio!$G:$G)+SUMIF(Projeto!$A:$A,'Programa de Metas 2021-2024'!$A1368,Projeto!$G:$G)</f>
        <v>0</v>
      </c>
      <c r="C1368" s="106"/>
      <c r="D1368" s="106"/>
      <c r="E1368" s="106"/>
      <c r="F1368" s="106"/>
      <c r="G1368" s="106"/>
      <c r="H1368" s="106"/>
      <c r="I1368" s="106"/>
      <c r="J1368" s="106"/>
      <c r="K1368" s="106"/>
      <c r="L1368" s="106"/>
      <c r="M1368" s="106"/>
      <c r="N1368" s="106"/>
      <c r="O1368" s="106"/>
      <c r="P1368" s="106"/>
      <c r="Q1368" s="106"/>
      <c r="R1368" s="107"/>
      <c r="S1368" s="107"/>
      <c r="T1368" s="106"/>
      <c r="U1368" s="106"/>
      <c r="V1368" s="108">
        <f t="shared" si="63"/>
        <v>0</v>
      </c>
      <c r="W1368" s="103">
        <f t="shared" si="64"/>
        <v>0</v>
      </c>
      <c r="X1368" s="36" t="str">
        <f t="shared" si="65"/>
        <v>OK</v>
      </c>
    </row>
    <row r="1369" spans="1:24" ht="18" customHeight="1">
      <c r="A1369" s="6"/>
      <c r="B1369" s="102">
        <f>SUMIF(Atividade_Pessoal_Auxílio!$A:$A,'Programa de Metas 2021-2024'!$A1369,Atividade_Pessoal_Auxílio!$G:$G)+SUMIF(Projeto!$A:$A,'Programa de Metas 2021-2024'!$A1369,Projeto!$G:$G)</f>
        <v>0</v>
      </c>
      <c r="C1369" s="106"/>
      <c r="D1369" s="106"/>
      <c r="E1369" s="106"/>
      <c r="F1369" s="106"/>
      <c r="G1369" s="106"/>
      <c r="H1369" s="106"/>
      <c r="I1369" s="106"/>
      <c r="J1369" s="106"/>
      <c r="K1369" s="106"/>
      <c r="L1369" s="106"/>
      <c r="M1369" s="106"/>
      <c r="N1369" s="106"/>
      <c r="O1369" s="106"/>
      <c r="P1369" s="106"/>
      <c r="Q1369" s="106"/>
      <c r="R1369" s="107"/>
      <c r="S1369" s="107"/>
      <c r="T1369" s="106"/>
      <c r="U1369" s="106"/>
      <c r="V1369" s="108">
        <f t="shared" si="63"/>
        <v>0</v>
      </c>
      <c r="W1369" s="103">
        <f t="shared" si="64"/>
        <v>0</v>
      </c>
      <c r="X1369" s="36" t="str">
        <f t="shared" si="65"/>
        <v>OK</v>
      </c>
    </row>
    <row r="1370" spans="1:24" ht="18" customHeight="1">
      <c r="A1370" s="6"/>
      <c r="B1370" s="102">
        <f>SUMIF(Atividade_Pessoal_Auxílio!$A:$A,'Programa de Metas 2021-2024'!$A1370,Atividade_Pessoal_Auxílio!$G:$G)+SUMIF(Projeto!$A:$A,'Programa de Metas 2021-2024'!$A1370,Projeto!$G:$G)</f>
        <v>0</v>
      </c>
      <c r="C1370" s="106"/>
      <c r="D1370" s="106"/>
      <c r="E1370" s="106"/>
      <c r="F1370" s="106"/>
      <c r="G1370" s="106"/>
      <c r="H1370" s="106"/>
      <c r="I1370" s="106"/>
      <c r="J1370" s="106"/>
      <c r="K1370" s="106"/>
      <c r="L1370" s="106"/>
      <c r="M1370" s="106"/>
      <c r="N1370" s="106"/>
      <c r="O1370" s="106"/>
      <c r="P1370" s="106"/>
      <c r="Q1370" s="106"/>
      <c r="R1370" s="107"/>
      <c r="S1370" s="107"/>
      <c r="T1370" s="106"/>
      <c r="U1370" s="106"/>
      <c r="V1370" s="108">
        <f t="shared" si="63"/>
        <v>0</v>
      </c>
      <c r="W1370" s="103">
        <f t="shared" si="64"/>
        <v>0</v>
      </c>
      <c r="X1370" s="36" t="str">
        <f t="shared" si="65"/>
        <v>OK</v>
      </c>
    </row>
    <row r="1371" spans="1:24" ht="18" customHeight="1">
      <c r="A1371" s="6"/>
      <c r="B1371" s="102">
        <f>SUMIF(Atividade_Pessoal_Auxílio!$A:$A,'Programa de Metas 2021-2024'!$A1371,Atividade_Pessoal_Auxílio!$G:$G)+SUMIF(Projeto!$A:$A,'Programa de Metas 2021-2024'!$A1371,Projeto!$G:$G)</f>
        <v>0</v>
      </c>
      <c r="C1371" s="106"/>
      <c r="D1371" s="106"/>
      <c r="E1371" s="106"/>
      <c r="F1371" s="106"/>
      <c r="G1371" s="106"/>
      <c r="H1371" s="106"/>
      <c r="I1371" s="106"/>
      <c r="J1371" s="106"/>
      <c r="K1371" s="106"/>
      <c r="L1371" s="106"/>
      <c r="M1371" s="106"/>
      <c r="N1371" s="106"/>
      <c r="O1371" s="106"/>
      <c r="P1371" s="106"/>
      <c r="Q1371" s="106"/>
      <c r="R1371" s="107"/>
      <c r="S1371" s="107"/>
      <c r="T1371" s="106"/>
      <c r="U1371" s="106"/>
      <c r="V1371" s="108">
        <f t="shared" si="63"/>
        <v>0</v>
      </c>
      <c r="W1371" s="103">
        <f t="shared" si="64"/>
        <v>0</v>
      </c>
      <c r="X1371" s="36" t="str">
        <f t="shared" si="65"/>
        <v>OK</v>
      </c>
    </row>
    <row r="1372" spans="1:24" ht="18" customHeight="1">
      <c r="A1372" s="6"/>
      <c r="B1372" s="102">
        <f>SUMIF(Atividade_Pessoal_Auxílio!$A:$A,'Programa de Metas 2021-2024'!$A1372,Atividade_Pessoal_Auxílio!$G:$G)+SUMIF(Projeto!$A:$A,'Programa de Metas 2021-2024'!$A1372,Projeto!$G:$G)</f>
        <v>0</v>
      </c>
      <c r="C1372" s="106"/>
      <c r="D1372" s="106"/>
      <c r="E1372" s="106"/>
      <c r="F1372" s="106"/>
      <c r="G1372" s="106"/>
      <c r="H1372" s="106"/>
      <c r="I1372" s="106"/>
      <c r="J1372" s="106"/>
      <c r="K1372" s="106"/>
      <c r="L1372" s="106"/>
      <c r="M1372" s="106"/>
      <c r="N1372" s="106"/>
      <c r="O1372" s="106"/>
      <c r="P1372" s="106"/>
      <c r="Q1372" s="106"/>
      <c r="R1372" s="107"/>
      <c r="S1372" s="107"/>
      <c r="T1372" s="106"/>
      <c r="U1372" s="106"/>
      <c r="V1372" s="108">
        <f t="shared" si="63"/>
        <v>0</v>
      </c>
      <c r="W1372" s="103">
        <f t="shared" si="64"/>
        <v>0</v>
      </c>
      <c r="X1372" s="36" t="str">
        <f t="shared" si="65"/>
        <v>OK</v>
      </c>
    </row>
    <row r="1373" spans="1:24" ht="18" customHeight="1">
      <c r="A1373" s="6"/>
      <c r="B1373" s="102">
        <f>SUMIF(Atividade_Pessoal_Auxílio!$A:$A,'Programa de Metas 2021-2024'!$A1373,Atividade_Pessoal_Auxílio!$G:$G)+SUMIF(Projeto!$A:$A,'Programa de Metas 2021-2024'!$A1373,Projeto!$G:$G)</f>
        <v>0</v>
      </c>
      <c r="C1373" s="106"/>
      <c r="D1373" s="106"/>
      <c r="E1373" s="106"/>
      <c r="F1373" s="106"/>
      <c r="G1373" s="106"/>
      <c r="H1373" s="106"/>
      <c r="I1373" s="106"/>
      <c r="J1373" s="106"/>
      <c r="K1373" s="106"/>
      <c r="L1373" s="106"/>
      <c r="M1373" s="106"/>
      <c r="N1373" s="106"/>
      <c r="O1373" s="106"/>
      <c r="P1373" s="106"/>
      <c r="Q1373" s="106"/>
      <c r="R1373" s="107"/>
      <c r="S1373" s="107"/>
      <c r="T1373" s="106"/>
      <c r="U1373" s="106"/>
      <c r="V1373" s="108">
        <f t="shared" si="63"/>
        <v>0</v>
      </c>
      <c r="W1373" s="103">
        <f t="shared" si="64"/>
        <v>0</v>
      </c>
      <c r="X1373" s="36" t="str">
        <f t="shared" si="65"/>
        <v>OK</v>
      </c>
    </row>
    <row r="1374" spans="1:24" ht="18" customHeight="1">
      <c r="A1374" s="6"/>
      <c r="B1374" s="102">
        <f>SUMIF(Atividade_Pessoal_Auxílio!$A:$A,'Programa de Metas 2021-2024'!$A1374,Atividade_Pessoal_Auxílio!$G:$G)+SUMIF(Projeto!$A:$A,'Programa de Metas 2021-2024'!$A1374,Projeto!$G:$G)</f>
        <v>0</v>
      </c>
      <c r="C1374" s="106"/>
      <c r="D1374" s="106"/>
      <c r="E1374" s="106"/>
      <c r="F1374" s="106"/>
      <c r="G1374" s="106"/>
      <c r="H1374" s="106"/>
      <c r="I1374" s="106"/>
      <c r="J1374" s="106"/>
      <c r="K1374" s="106"/>
      <c r="L1374" s="106"/>
      <c r="M1374" s="106"/>
      <c r="N1374" s="106"/>
      <c r="O1374" s="106"/>
      <c r="P1374" s="106"/>
      <c r="Q1374" s="106"/>
      <c r="R1374" s="107"/>
      <c r="S1374" s="107"/>
      <c r="T1374" s="106"/>
      <c r="U1374" s="106"/>
      <c r="V1374" s="108">
        <f t="shared" si="63"/>
        <v>0</v>
      </c>
      <c r="W1374" s="103">
        <f t="shared" si="64"/>
        <v>0</v>
      </c>
      <c r="X1374" s="36" t="str">
        <f t="shared" si="65"/>
        <v>OK</v>
      </c>
    </row>
    <row r="1375" spans="1:24" ht="18" customHeight="1">
      <c r="A1375" s="6"/>
      <c r="B1375" s="102">
        <f>SUMIF(Atividade_Pessoal_Auxílio!$A:$A,'Programa de Metas 2021-2024'!$A1375,Atividade_Pessoal_Auxílio!$G:$G)+SUMIF(Projeto!$A:$A,'Programa de Metas 2021-2024'!$A1375,Projeto!$G:$G)</f>
        <v>0</v>
      </c>
      <c r="C1375" s="106"/>
      <c r="D1375" s="106"/>
      <c r="E1375" s="106"/>
      <c r="F1375" s="106"/>
      <c r="G1375" s="106"/>
      <c r="H1375" s="106"/>
      <c r="I1375" s="106"/>
      <c r="J1375" s="106"/>
      <c r="K1375" s="106"/>
      <c r="L1375" s="106"/>
      <c r="M1375" s="106"/>
      <c r="N1375" s="106"/>
      <c r="O1375" s="106"/>
      <c r="P1375" s="106"/>
      <c r="Q1375" s="106"/>
      <c r="R1375" s="107"/>
      <c r="S1375" s="107"/>
      <c r="T1375" s="106"/>
      <c r="U1375" s="106"/>
      <c r="V1375" s="108">
        <f t="shared" si="63"/>
        <v>0</v>
      </c>
      <c r="W1375" s="103">
        <f t="shared" si="64"/>
        <v>0</v>
      </c>
      <c r="X1375" s="36" t="str">
        <f t="shared" si="65"/>
        <v>OK</v>
      </c>
    </row>
    <row r="1376" spans="1:24" ht="18" customHeight="1">
      <c r="A1376" s="6"/>
      <c r="B1376" s="102">
        <f>SUMIF(Atividade_Pessoal_Auxílio!$A:$A,'Programa de Metas 2021-2024'!$A1376,Atividade_Pessoal_Auxílio!$G:$G)+SUMIF(Projeto!$A:$A,'Programa de Metas 2021-2024'!$A1376,Projeto!$G:$G)</f>
        <v>0</v>
      </c>
      <c r="C1376" s="106"/>
      <c r="D1376" s="106"/>
      <c r="E1376" s="106"/>
      <c r="F1376" s="106"/>
      <c r="G1376" s="106"/>
      <c r="H1376" s="106"/>
      <c r="I1376" s="106"/>
      <c r="J1376" s="106"/>
      <c r="K1376" s="106"/>
      <c r="L1376" s="106"/>
      <c r="M1376" s="106"/>
      <c r="N1376" s="106"/>
      <c r="O1376" s="106"/>
      <c r="P1376" s="106"/>
      <c r="Q1376" s="106"/>
      <c r="R1376" s="107"/>
      <c r="S1376" s="107"/>
      <c r="T1376" s="106"/>
      <c r="U1376" s="106"/>
      <c r="V1376" s="108">
        <f t="shared" si="63"/>
        <v>0</v>
      </c>
      <c r="W1376" s="103">
        <f t="shared" si="64"/>
        <v>0</v>
      </c>
      <c r="X1376" s="36" t="str">
        <f t="shared" si="65"/>
        <v>OK</v>
      </c>
    </row>
    <row r="1377" spans="1:24" ht="18" customHeight="1">
      <c r="A1377" s="6"/>
      <c r="B1377" s="102">
        <f>SUMIF(Atividade_Pessoal_Auxílio!$A:$A,'Programa de Metas 2021-2024'!$A1377,Atividade_Pessoal_Auxílio!$G:$G)+SUMIF(Projeto!$A:$A,'Programa de Metas 2021-2024'!$A1377,Projeto!$G:$G)</f>
        <v>0</v>
      </c>
      <c r="C1377" s="106"/>
      <c r="D1377" s="106"/>
      <c r="E1377" s="106"/>
      <c r="F1377" s="106"/>
      <c r="G1377" s="106"/>
      <c r="H1377" s="106"/>
      <c r="I1377" s="106"/>
      <c r="J1377" s="106"/>
      <c r="K1377" s="106"/>
      <c r="L1377" s="106"/>
      <c r="M1377" s="106"/>
      <c r="N1377" s="106"/>
      <c r="O1377" s="106"/>
      <c r="P1377" s="106"/>
      <c r="Q1377" s="106"/>
      <c r="R1377" s="107"/>
      <c r="S1377" s="107"/>
      <c r="T1377" s="106"/>
      <c r="U1377" s="106"/>
      <c r="V1377" s="108">
        <f t="shared" si="63"/>
        <v>0</v>
      </c>
      <c r="W1377" s="103">
        <f t="shared" si="64"/>
        <v>0</v>
      </c>
      <c r="X1377" s="36" t="str">
        <f t="shared" si="65"/>
        <v>OK</v>
      </c>
    </row>
    <row r="1378" spans="1:24" ht="18" customHeight="1">
      <c r="A1378" s="6"/>
      <c r="B1378" s="102">
        <f>SUMIF(Atividade_Pessoal_Auxílio!$A:$A,'Programa de Metas 2021-2024'!$A1378,Atividade_Pessoal_Auxílio!$G:$G)+SUMIF(Projeto!$A:$A,'Programa de Metas 2021-2024'!$A1378,Projeto!$G:$G)</f>
        <v>0</v>
      </c>
      <c r="C1378" s="106"/>
      <c r="D1378" s="106"/>
      <c r="E1378" s="106"/>
      <c r="F1378" s="106"/>
      <c r="G1378" s="106"/>
      <c r="H1378" s="106"/>
      <c r="I1378" s="106"/>
      <c r="J1378" s="106"/>
      <c r="K1378" s="106"/>
      <c r="L1378" s="106"/>
      <c r="M1378" s="106"/>
      <c r="N1378" s="106"/>
      <c r="O1378" s="106"/>
      <c r="P1378" s="106"/>
      <c r="Q1378" s="106"/>
      <c r="R1378" s="107"/>
      <c r="S1378" s="107"/>
      <c r="T1378" s="106"/>
      <c r="U1378" s="106"/>
      <c r="V1378" s="108">
        <f t="shared" si="63"/>
        <v>0</v>
      </c>
      <c r="W1378" s="103">
        <f t="shared" si="64"/>
        <v>0</v>
      </c>
      <c r="X1378" s="36" t="str">
        <f t="shared" si="65"/>
        <v>OK</v>
      </c>
    </row>
    <row r="1379" spans="1:24" ht="18" customHeight="1">
      <c r="A1379" s="6"/>
      <c r="B1379" s="102">
        <f>SUMIF(Atividade_Pessoal_Auxílio!$A:$A,'Programa de Metas 2021-2024'!$A1379,Atividade_Pessoal_Auxílio!$G:$G)+SUMIF(Projeto!$A:$A,'Programa de Metas 2021-2024'!$A1379,Projeto!$G:$G)</f>
        <v>0</v>
      </c>
      <c r="C1379" s="106"/>
      <c r="D1379" s="106"/>
      <c r="E1379" s="106"/>
      <c r="F1379" s="106"/>
      <c r="G1379" s="106"/>
      <c r="H1379" s="106"/>
      <c r="I1379" s="106"/>
      <c r="J1379" s="106"/>
      <c r="K1379" s="106"/>
      <c r="L1379" s="106"/>
      <c r="M1379" s="106"/>
      <c r="N1379" s="106"/>
      <c r="O1379" s="106"/>
      <c r="P1379" s="106"/>
      <c r="Q1379" s="106"/>
      <c r="R1379" s="107"/>
      <c r="S1379" s="107"/>
      <c r="T1379" s="106"/>
      <c r="U1379" s="106"/>
      <c r="V1379" s="108">
        <f t="shared" si="63"/>
        <v>0</v>
      </c>
      <c r="W1379" s="103">
        <f t="shared" si="64"/>
        <v>0</v>
      </c>
      <c r="X1379" s="36" t="str">
        <f t="shared" si="65"/>
        <v>OK</v>
      </c>
    </row>
    <row r="1380" spans="1:24" ht="18" customHeight="1">
      <c r="A1380" s="6"/>
      <c r="B1380" s="102">
        <f>SUMIF(Atividade_Pessoal_Auxílio!$A:$A,'Programa de Metas 2021-2024'!$A1380,Atividade_Pessoal_Auxílio!$G:$G)+SUMIF(Projeto!$A:$A,'Programa de Metas 2021-2024'!$A1380,Projeto!$G:$G)</f>
        <v>0</v>
      </c>
      <c r="C1380" s="106"/>
      <c r="D1380" s="106"/>
      <c r="E1380" s="106"/>
      <c r="F1380" s="106"/>
      <c r="G1380" s="106"/>
      <c r="H1380" s="106"/>
      <c r="I1380" s="106"/>
      <c r="J1380" s="106"/>
      <c r="K1380" s="106"/>
      <c r="L1380" s="106"/>
      <c r="M1380" s="106"/>
      <c r="N1380" s="106"/>
      <c r="O1380" s="106"/>
      <c r="P1380" s="106"/>
      <c r="Q1380" s="106"/>
      <c r="R1380" s="107"/>
      <c r="S1380" s="107"/>
      <c r="T1380" s="106"/>
      <c r="U1380" s="106"/>
      <c r="V1380" s="108">
        <f t="shared" si="63"/>
        <v>0</v>
      </c>
      <c r="W1380" s="103">
        <f t="shared" si="64"/>
        <v>0</v>
      </c>
      <c r="X1380" s="36" t="str">
        <f t="shared" si="65"/>
        <v>OK</v>
      </c>
    </row>
    <row r="1381" spans="1:24" ht="18" customHeight="1">
      <c r="A1381" s="6"/>
      <c r="B1381" s="102">
        <f>SUMIF(Atividade_Pessoal_Auxílio!$A:$A,'Programa de Metas 2021-2024'!$A1381,Atividade_Pessoal_Auxílio!$G:$G)+SUMIF(Projeto!$A:$A,'Programa de Metas 2021-2024'!$A1381,Projeto!$G:$G)</f>
        <v>0</v>
      </c>
      <c r="C1381" s="106"/>
      <c r="D1381" s="106"/>
      <c r="E1381" s="106"/>
      <c r="F1381" s="106"/>
      <c r="G1381" s="106"/>
      <c r="H1381" s="106"/>
      <c r="I1381" s="106"/>
      <c r="J1381" s="106"/>
      <c r="K1381" s="106"/>
      <c r="L1381" s="106"/>
      <c r="M1381" s="106"/>
      <c r="N1381" s="106"/>
      <c r="O1381" s="106"/>
      <c r="P1381" s="106"/>
      <c r="Q1381" s="106"/>
      <c r="R1381" s="107"/>
      <c r="S1381" s="107"/>
      <c r="T1381" s="106"/>
      <c r="U1381" s="106"/>
      <c r="V1381" s="108">
        <f t="shared" si="63"/>
        <v>0</v>
      </c>
      <c r="W1381" s="103">
        <f t="shared" si="64"/>
        <v>0</v>
      </c>
      <c r="X1381" s="36" t="str">
        <f t="shared" si="65"/>
        <v>OK</v>
      </c>
    </row>
    <row r="1382" spans="1:24" ht="18" customHeight="1">
      <c r="A1382" s="6"/>
      <c r="B1382" s="102">
        <f>SUMIF(Atividade_Pessoal_Auxílio!$A:$A,'Programa de Metas 2021-2024'!$A1382,Atividade_Pessoal_Auxílio!$G:$G)+SUMIF(Projeto!$A:$A,'Programa de Metas 2021-2024'!$A1382,Projeto!$G:$G)</f>
        <v>0</v>
      </c>
      <c r="C1382" s="106"/>
      <c r="D1382" s="106"/>
      <c r="E1382" s="106"/>
      <c r="F1382" s="106"/>
      <c r="G1382" s="106"/>
      <c r="H1382" s="106"/>
      <c r="I1382" s="106"/>
      <c r="J1382" s="106"/>
      <c r="K1382" s="106"/>
      <c r="L1382" s="106"/>
      <c r="M1382" s="106"/>
      <c r="N1382" s="106"/>
      <c r="O1382" s="106"/>
      <c r="P1382" s="106"/>
      <c r="Q1382" s="106"/>
      <c r="R1382" s="107"/>
      <c r="S1382" s="107"/>
      <c r="T1382" s="106"/>
      <c r="U1382" s="106"/>
      <c r="V1382" s="108">
        <f t="shared" si="63"/>
        <v>0</v>
      </c>
      <c r="W1382" s="103">
        <f t="shared" si="64"/>
        <v>0</v>
      </c>
      <c r="X1382" s="36" t="str">
        <f t="shared" si="65"/>
        <v>OK</v>
      </c>
    </row>
    <row r="1383" spans="1:24" ht="18" customHeight="1">
      <c r="A1383" s="6"/>
      <c r="B1383" s="102">
        <f>SUMIF(Atividade_Pessoal_Auxílio!$A:$A,'Programa de Metas 2021-2024'!$A1383,Atividade_Pessoal_Auxílio!$G:$G)+SUMIF(Projeto!$A:$A,'Programa de Metas 2021-2024'!$A1383,Projeto!$G:$G)</f>
        <v>0</v>
      </c>
      <c r="C1383" s="106"/>
      <c r="D1383" s="106"/>
      <c r="E1383" s="106"/>
      <c r="F1383" s="106"/>
      <c r="G1383" s="106"/>
      <c r="H1383" s="106"/>
      <c r="I1383" s="106"/>
      <c r="J1383" s="106"/>
      <c r="K1383" s="106"/>
      <c r="L1383" s="106"/>
      <c r="M1383" s="106"/>
      <c r="N1383" s="106"/>
      <c r="O1383" s="106"/>
      <c r="P1383" s="106"/>
      <c r="Q1383" s="106"/>
      <c r="R1383" s="107"/>
      <c r="S1383" s="107"/>
      <c r="T1383" s="106"/>
      <c r="U1383" s="106"/>
      <c r="V1383" s="108">
        <f t="shared" si="63"/>
        <v>0</v>
      </c>
      <c r="W1383" s="103">
        <f t="shared" si="64"/>
        <v>0</v>
      </c>
      <c r="X1383" s="36" t="str">
        <f t="shared" si="65"/>
        <v>OK</v>
      </c>
    </row>
    <row r="1384" spans="1:24" ht="18" customHeight="1">
      <c r="A1384" s="6"/>
      <c r="B1384" s="102">
        <f>SUMIF(Atividade_Pessoal_Auxílio!$A:$A,'Programa de Metas 2021-2024'!$A1384,Atividade_Pessoal_Auxílio!$G:$G)+SUMIF(Projeto!$A:$A,'Programa de Metas 2021-2024'!$A1384,Projeto!$G:$G)</f>
        <v>0</v>
      </c>
      <c r="C1384" s="106"/>
      <c r="D1384" s="106"/>
      <c r="E1384" s="106"/>
      <c r="F1384" s="106"/>
      <c r="G1384" s="106"/>
      <c r="H1384" s="106"/>
      <c r="I1384" s="106"/>
      <c r="J1384" s="106"/>
      <c r="K1384" s="106"/>
      <c r="L1384" s="106"/>
      <c r="M1384" s="106"/>
      <c r="N1384" s="106"/>
      <c r="O1384" s="106"/>
      <c r="P1384" s="106"/>
      <c r="Q1384" s="106"/>
      <c r="R1384" s="107"/>
      <c r="S1384" s="107"/>
      <c r="T1384" s="106"/>
      <c r="U1384" s="106"/>
      <c r="V1384" s="108">
        <f t="shared" si="63"/>
        <v>0</v>
      </c>
      <c r="W1384" s="103">
        <f t="shared" si="64"/>
        <v>0</v>
      </c>
      <c r="X1384" s="36" t="str">
        <f t="shared" si="65"/>
        <v>OK</v>
      </c>
    </row>
    <row r="1385" spans="1:24" ht="18" customHeight="1">
      <c r="A1385" s="6"/>
      <c r="B1385" s="102">
        <f>SUMIF(Atividade_Pessoal_Auxílio!$A:$A,'Programa de Metas 2021-2024'!$A1385,Atividade_Pessoal_Auxílio!$G:$G)+SUMIF(Projeto!$A:$A,'Programa de Metas 2021-2024'!$A1385,Projeto!$G:$G)</f>
        <v>0</v>
      </c>
      <c r="C1385" s="106"/>
      <c r="D1385" s="106"/>
      <c r="E1385" s="106"/>
      <c r="F1385" s="106"/>
      <c r="G1385" s="106"/>
      <c r="H1385" s="106"/>
      <c r="I1385" s="106"/>
      <c r="J1385" s="106"/>
      <c r="K1385" s="106"/>
      <c r="L1385" s="106"/>
      <c r="M1385" s="106"/>
      <c r="N1385" s="106"/>
      <c r="O1385" s="106"/>
      <c r="P1385" s="106"/>
      <c r="Q1385" s="106"/>
      <c r="R1385" s="107"/>
      <c r="S1385" s="107"/>
      <c r="T1385" s="106"/>
      <c r="U1385" s="106"/>
      <c r="V1385" s="108">
        <f t="shared" si="63"/>
        <v>0</v>
      </c>
      <c r="W1385" s="103">
        <f t="shared" si="64"/>
        <v>0</v>
      </c>
      <c r="X1385" s="36" t="str">
        <f t="shared" si="65"/>
        <v>OK</v>
      </c>
    </row>
    <row r="1386" spans="1:24" ht="18" customHeight="1">
      <c r="A1386" s="6"/>
      <c r="B1386" s="102">
        <f>SUMIF(Atividade_Pessoal_Auxílio!$A:$A,'Programa de Metas 2021-2024'!$A1386,Atividade_Pessoal_Auxílio!$G:$G)+SUMIF(Projeto!$A:$A,'Programa de Metas 2021-2024'!$A1386,Projeto!$G:$G)</f>
        <v>0</v>
      </c>
      <c r="C1386" s="106"/>
      <c r="D1386" s="106"/>
      <c r="E1386" s="106"/>
      <c r="F1386" s="106"/>
      <c r="G1386" s="106"/>
      <c r="H1386" s="106"/>
      <c r="I1386" s="106"/>
      <c r="J1386" s="106"/>
      <c r="K1386" s="106"/>
      <c r="L1386" s="106"/>
      <c r="M1386" s="106"/>
      <c r="N1386" s="106"/>
      <c r="O1386" s="106"/>
      <c r="P1386" s="106"/>
      <c r="Q1386" s="106"/>
      <c r="R1386" s="107"/>
      <c r="S1386" s="107"/>
      <c r="T1386" s="106"/>
      <c r="U1386" s="106"/>
      <c r="V1386" s="108">
        <f t="shared" si="63"/>
        <v>0</v>
      </c>
      <c r="W1386" s="103">
        <f t="shared" si="64"/>
        <v>0</v>
      </c>
      <c r="X1386" s="36" t="str">
        <f t="shared" si="65"/>
        <v>OK</v>
      </c>
    </row>
    <row r="1387" spans="1:24" ht="18" customHeight="1">
      <c r="A1387" s="6"/>
      <c r="B1387" s="102">
        <f>SUMIF(Atividade_Pessoal_Auxílio!$A:$A,'Programa de Metas 2021-2024'!$A1387,Atividade_Pessoal_Auxílio!$G:$G)+SUMIF(Projeto!$A:$A,'Programa de Metas 2021-2024'!$A1387,Projeto!$G:$G)</f>
        <v>0</v>
      </c>
      <c r="C1387" s="106"/>
      <c r="D1387" s="106"/>
      <c r="E1387" s="106"/>
      <c r="F1387" s="106"/>
      <c r="G1387" s="106"/>
      <c r="H1387" s="106"/>
      <c r="I1387" s="106"/>
      <c r="J1387" s="106"/>
      <c r="K1387" s="106"/>
      <c r="L1387" s="106"/>
      <c r="M1387" s="106"/>
      <c r="N1387" s="106"/>
      <c r="O1387" s="106"/>
      <c r="P1387" s="106"/>
      <c r="Q1387" s="106"/>
      <c r="R1387" s="107"/>
      <c r="S1387" s="107"/>
      <c r="T1387" s="106"/>
      <c r="U1387" s="106"/>
      <c r="V1387" s="108">
        <f t="shared" si="63"/>
        <v>0</v>
      </c>
      <c r="W1387" s="103">
        <f t="shared" si="64"/>
        <v>0</v>
      </c>
      <c r="X1387" s="36" t="str">
        <f t="shared" si="65"/>
        <v>OK</v>
      </c>
    </row>
    <row r="1388" spans="1:24" ht="18" customHeight="1">
      <c r="A1388" s="6"/>
      <c r="B1388" s="102">
        <f>SUMIF(Atividade_Pessoal_Auxílio!$A:$A,'Programa de Metas 2021-2024'!$A1388,Atividade_Pessoal_Auxílio!$G:$G)+SUMIF(Projeto!$A:$A,'Programa de Metas 2021-2024'!$A1388,Projeto!$G:$G)</f>
        <v>0</v>
      </c>
      <c r="C1388" s="106"/>
      <c r="D1388" s="106"/>
      <c r="E1388" s="106"/>
      <c r="F1388" s="106"/>
      <c r="G1388" s="106"/>
      <c r="H1388" s="106"/>
      <c r="I1388" s="106"/>
      <c r="J1388" s="106"/>
      <c r="K1388" s="106"/>
      <c r="L1388" s="106"/>
      <c r="M1388" s="106"/>
      <c r="N1388" s="106"/>
      <c r="O1388" s="106"/>
      <c r="P1388" s="106"/>
      <c r="Q1388" s="106"/>
      <c r="R1388" s="107"/>
      <c r="S1388" s="107"/>
      <c r="T1388" s="106"/>
      <c r="U1388" s="106"/>
      <c r="V1388" s="108">
        <f t="shared" si="63"/>
        <v>0</v>
      </c>
      <c r="W1388" s="103">
        <f t="shared" si="64"/>
        <v>0</v>
      </c>
      <c r="X1388" s="36" t="str">
        <f t="shared" si="65"/>
        <v>OK</v>
      </c>
    </row>
    <row r="1389" spans="1:24" ht="18" customHeight="1">
      <c r="A1389" s="6"/>
      <c r="B1389" s="102">
        <f>SUMIF(Atividade_Pessoal_Auxílio!$A:$A,'Programa de Metas 2021-2024'!$A1389,Atividade_Pessoal_Auxílio!$G:$G)+SUMIF(Projeto!$A:$A,'Programa de Metas 2021-2024'!$A1389,Projeto!$G:$G)</f>
        <v>0</v>
      </c>
      <c r="C1389" s="106"/>
      <c r="D1389" s="106"/>
      <c r="E1389" s="106"/>
      <c r="F1389" s="106"/>
      <c r="G1389" s="106"/>
      <c r="H1389" s="106"/>
      <c r="I1389" s="106"/>
      <c r="J1389" s="106"/>
      <c r="K1389" s="106"/>
      <c r="L1389" s="106"/>
      <c r="M1389" s="106"/>
      <c r="N1389" s="106"/>
      <c r="O1389" s="106"/>
      <c r="P1389" s="106"/>
      <c r="Q1389" s="106"/>
      <c r="R1389" s="107"/>
      <c r="S1389" s="107"/>
      <c r="T1389" s="106"/>
      <c r="U1389" s="106"/>
      <c r="V1389" s="108">
        <f t="shared" si="63"/>
        <v>0</v>
      </c>
      <c r="W1389" s="103">
        <f t="shared" si="64"/>
        <v>0</v>
      </c>
      <c r="X1389" s="36" t="str">
        <f t="shared" si="65"/>
        <v>OK</v>
      </c>
    </row>
    <row r="1390" spans="1:24" ht="18" customHeight="1">
      <c r="A1390" s="6"/>
      <c r="B1390" s="102">
        <f>SUMIF(Atividade_Pessoal_Auxílio!$A:$A,'Programa de Metas 2021-2024'!$A1390,Atividade_Pessoal_Auxílio!$G:$G)+SUMIF(Projeto!$A:$A,'Programa de Metas 2021-2024'!$A1390,Projeto!$G:$G)</f>
        <v>0</v>
      </c>
      <c r="C1390" s="106"/>
      <c r="D1390" s="106"/>
      <c r="E1390" s="106"/>
      <c r="F1390" s="106"/>
      <c r="G1390" s="106"/>
      <c r="H1390" s="106"/>
      <c r="I1390" s="106"/>
      <c r="J1390" s="106"/>
      <c r="K1390" s="106"/>
      <c r="L1390" s="106"/>
      <c r="M1390" s="106"/>
      <c r="N1390" s="106"/>
      <c r="O1390" s="106"/>
      <c r="P1390" s="106"/>
      <c r="Q1390" s="106"/>
      <c r="R1390" s="107"/>
      <c r="S1390" s="107"/>
      <c r="T1390" s="106"/>
      <c r="U1390" s="106"/>
      <c r="V1390" s="108">
        <f t="shared" si="63"/>
        <v>0</v>
      </c>
      <c r="W1390" s="103">
        <f t="shared" si="64"/>
        <v>0</v>
      </c>
      <c r="X1390" s="36" t="str">
        <f t="shared" si="65"/>
        <v>OK</v>
      </c>
    </row>
    <row r="1391" spans="1:24" ht="18" customHeight="1">
      <c r="A1391" s="6"/>
      <c r="B1391" s="102">
        <f>SUMIF(Atividade_Pessoal_Auxílio!$A:$A,'Programa de Metas 2021-2024'!$A1391,Atividade_Pessoal_Auxílio!$G:$G)+SUMIF(Projeto!$A:$A,'Programa de Metas 2021-2024'!$A1391,Projeto!$G:$G)</f>
        <v>0</v>
      </c>
      <c r="C1391" s="106"/>
      <c r="D1391" s="106"/>
      <c r="E1391" s="106"/>
      <c r="F1391" s="106"/>
      <c r="G1391" s="106"/>
      <c r="H1391" s="106"/>
      <c r="I1391" s="106"/>
      <c r="J1391" s="106"/>
      <c r="K1391" s="106"/>
      <c r="L1391" s="106"/>
      <c r="M1391" s="106"/>
      <c r="N1391" s="106"/>
      <c r="O1391" s="106"/>
      <c r="P1391" s="106"/>
      <c r="Q1391" s="106"/>
      <c r="R1391" s="107"/>
      <c r="S1391" s="107"/>
      <c r="T1391" s="106"/>
      <c r="U1391" s="106"/>
      <c r="V1391" s="108">
        <f t="shared" si="63"/>
        <v>0</v>
      </c>
      <c r="W1391" s="103">
        <f t="shared" si="64"/>
        <v>0</v>
      </c>
      <c r="X1391" s="36" t="str">
        <f t="shared" si="65"/>
        <v>OK</v>
      </c>
    </row>
    <row r="1392" spans="1:24" ht="18" customHeight="1">
      <c r="A1392" s="6"/>
      <c r="B1392" s="102">
        <f>SUMIF(Atividade_Pessoal_Auxílio!$A:$A,'Programa de Metas 2021-2024'!$A1392,Atividade_Pessoal_Auxílio!$G:$G)+SUMIF(Projeto!$A:$A,'Programa de Metas 2021-2024'!$A1392,Projeto!$G:$G)</f>
        <v>0</v>
      </c>
      <c r="C1392" s="106"/>
      <c r="D1392" s="106"/>
      <c r="E1392" s="106"/>
      <c r="F1392" s="106"/>
      <c r="G1392" s="106"/>
      <c r="H1392" s="106"/>
      <c r="I1392" s="106"/>
      <c r="J1392" s="106"/>
      <c r="K1392" s="106"/>
      <c r="L1392" s="106"/>
      <c r="M1392" s="106"/>
      <c r="N1392" s="106"/>
      <c r="O1392" s="106"/>
      <c r="P1392" s="106"/>
      <c r="Q1392" s="106"/>
      <c r="R1392" s="107"/>
      <c r="S1392" s="107"/>
      <c r="T1392" s="106"/>
      <c r="U1392" s="106"/>
      <c r="V1392" s="108">
        <f t="shared" si="63"/>
        <v>0</v>
      </c>
      <c r="W1392" s="103">
        <f t="shared" si="64"/>
        <v>0</v>
      </c>
      <c r="X1392" s="36" t="str">
        <f t="shared" si="65"/>
        <v>OK</v>
      </c>
    </row>
    <row r="1393" spans="1:24" ht="18" customHeight="1">
      <c r="A1393" s="6"/>
      <c r="B1393" s="102">
        <f>SUMIF(Atividade_Pessoal_Auxílio!$A:$A,'Programa de Metas 2021-2024'!$A1393,Atividade_Pessoal_Auxílio!$G:$G)+SUMIF(Projeto!$A:$A,'Programa de Metas 2021-2024'!$A1393,Projeto!$G:$G)</f>
        <v>0</v>
      </c>
      <c r="C1393" s="106"/>
      <c r="D1393" s="106"/>
      <c r="E1393" s="106"/>
      <c r="F1393" s="106"/>
      <c r="G1393" s="106"/>
      <c r="H1393" s="106"/>
      <c r="I1393" s="106"/>
      <c r="J1393" s="106"/>
      <c r="K1393" s="106"/>
      <c r="L1393" s="106"/>
      <c r="M1393" s="106"/>
      <c r="N1393" s="106"/>
      <c r="O1393" s="106"/>
      <c r="P1393" s="106"/>
      <c r="Q1393" s="106"/>
      <c r="R1393" s="107"/>
      <c r="S1393" s="107"/>
      <c r="T1393" s="106"/>
      <c r="U1393" s="106"/>
      <c r="V1393" s="108">
        <f t="shared" si="63"/>
        <v>0</v>
      </c>
      <c r="W1393" s="103">
        <f t="shared" si="64"/>
        <v>0</v>
      </c>
      <c r="X1393" s="36" t="str">
        <f t="shared" si="65"/>
        <v>OK</v>
      </c>
    </row>
    <row r="1394" spans="1:24" ht="18" customHeight="1">
      <c r="A1394" s="6"/>
      <c r="B1394" s="102">
        <f>SUMIF(Atividade_Pessoal_Auxílio!$A:$A,'Programa de Metas 2021-2024'!$A1394,Atividade_Pessoal_Auxílio!$G:$G)+SUMIF(Projeto!$A:$A,'Programa de Metas 2021-2024'!$A1394,Projeto!$G:$G)</f>
        <v>0</v>
      </c>
      <c r="C1394" s="106"/>
      <c r="D1394" s="106"/>
      <c r="E1394" s="106"/>
      <c r="F1394" s="106"/>
      <c r="G1394" s="106"/>
      <c r="H1394" s="106"/>
      <c r="I1394" s="106"/>
      <c r="J1394" s="106"/>
      <c r="K1394" s="106"/>
      <c r="L1394" s="106"/>
      <c r="M1394" s="106"/>
      <c r="N1394" s="106"/>
      <c r="O1394" s="106"/>
      <c r="P1394" s="106"/>
      <c r="Q1394" s="106"/>
      <c r="R1394" s="107"/>
      <c r="S1394" s="107"/>
      <c r="T1394" s="106"/>
      <c r="U1394" s="106"/>
      <c r="V1394" s="108">
        <f t="shared" si="63"/>
        <v>0</v>
      </c>
      <c r="W1394" s="103">
        <f t="shared" si="64"/>
        <v>0</v>
      </c>
      <c r="X1394" s="36" t="str">
        <f t="shared" si="65"/>
        <v>OK</v>
      </c>
    </row>
    <row r="1395" spans="1:24" ht="18" customHeight="1">
      <c r="A1395" s="6"/>
      <c r="B1395" s="102">
        <f>SUMIF(Atividade_Pessoal_Auxílio!$A:$A,'Programa de Metas 2021-2024'!$A1395,Atividade_Pessoal_Auxílio!$G:$G)+SUMIF(Projeto!$A:$A,'Programa de Metas 2021-2024'!$A1395,Projeto!$G:$G)</f>
        <v>0</v>
      </c>
      <c r="C1395" s="106"/>
      <c r="D1395" s="106"/>
      <c r="E1395" s="106"/>
      <c r="F1395" s="106"/>
      <c r="G1395" s="106"/>
      <c r="H1395" s="106"/>
      <c r="I1395" s="106"/>
      <c r="J1395" s="106"/>
      <c r="K1395" s="106"/>
      <c r="L1395" s="106"/>
      <c r="M1395" s="106"/>
      <c r="N1395" s="106"/>
      <c r="O1395" s="106"/>
      <c r="P1395" s="106"/>
      <c r="Q1395" s="106"/>
      <c r="R1395" s="107"/>
      <c r="S1395" s="107"/>
      <c r="T1395" s="106"/>
      <c r="U1395" s="106"/>
      <c r="V1395" s="108">
        <f t="shared" si="63"/>
        <v>0</v>
      </c>
      <c r="W1395" s="103">
        <f t="shared" si="64"/>
        <v>0</v>
      </c>
      <c r="X1395" s="36" t="str">
        <f t="shared" si="65"/>
        <v>OK</v>
      </c>
    </row>
    <row r="1396" spans="1:24" ht="18" customHeight="1">
      <c r="A1396" s="6"/>
      <c r="B1396" s="102">
        <f>SUMIF(Atividade_Pessoal_Auxílio!$A:$A,'Programa de Metas 2021-2024'!$A1396,Atividade_Pessoal_Auxílio!$G:$G)+SUMIF(Projeto!$A:$A,'Programa de Metas 2021-2024'!$A1396,Projeto!$G:$G)</f>
        <v>0</v>
      </c>
      <c r="C1396" s="106"/>
      <c r="D1396" s="106"/>
      <c r="E1396" s="106"/>
      <c r="F1396" s="106"/>
      <c r="G1396" s="106"/>
      <c r="H1396" s="106"/>
      <c r="I1396" s="106"/>
      <c r="J1396" s="106"/>
      <c r="K1396" s="106"/>
      <c r="L1396" s="106"/>
      <c r="M1396" s="106"/>
      <c r="N1396" s="106"/>
      <c r="O1396" s="106"/>
      <c r="P1396" s="106"/>
      <c r="Q1396" s="106"/>
      <c r="R1396" s="107"/>
      <c r="S1396" s="107"/>
      <c r="T1396" s="106"/>
      <c r="U1396" s="106"/>
      <c r="V1396" s="108">
        <f t="shared" si="63"/>
        <v>0</v>
      </c>
      <c r="W1396" s="103">
        <f t="shared" si="64"/>
        <v>0</v>
      </c>
      <c r="X1396" s="36" t="str">
        <f t="shared" si="65"/>
        <v>OK</v>
      </c>
    </row>
    <row r="1397" spans="1:24" ht="18" customHeight="1">
      <c r="A1397" s="6"/>
      <c r="B1397" s="102">
        <f>SUMIF(Atividade_Pessoal_Auxílio!$A:$A,'Programa de Metas 2021-2024'!$A1397,Atividade_Pessoal_Auxílio!$G:$G)+SUMIF(Projeto!$A:$A,'Programa de Metas 2021-2024'!$A1397,Projeto!$G:$G)</f>
        <v>0</v>
      </c>
      <c r="C1397" s="106"/>
      <c r="D1397" s="106"/>
      <c r="E1397" s="106"/>
      <c r="F1397" s="106"/>
      <c r="G1397" s="106"/>
      <c r="H1397" s="106"/>
      <c r="I1397" s="106"/>
      <c r="J1397" s="106"/>
      <c r="K1397" s="106"/>
      <c r="L1397" s="106"/>
      <c r="M1397" s="106"/>
      <c r="N1397" s="106"/>
      <c r="O1397" s="106"/>
      <c r="P1397" s="106"/>
      <c r="Q1397" s="106"/>
      <c r="R1397" s="107"/>
      <c r="S1397" s="107"/>
      <c r="T1397" s="106"/>
      <c r="U1397" s="106"/>
      <c r="V1397" s="108">
        <f t="shared" si="63"/>
        <v>0</v>
      </c>
      <c r="W1397" s="103">
        <f t="shared" si="64"/>
        <v>0</v>
      </c>
      <c r="X1397" s="36" t="str">
        <f t="shared" si="65"/>
        <v>OK</v>
      </c>
    </row>
    <row r="1398" spans="1:24" ht="18" customHeight="1">
      <c r="A1398" s="6"/>
      <c r="B1398" s="102">
        <f>SUMIF(Atividade_Pessoal_Auxílio!$A:$A,'Programa de Metas 2021-2024'!$A1398,Atividade_Pessoal_Auxílio!$G:$G)+SUMIF(Projeto!$A:$A,'Programa de Metas 2021-2024'!$A1398,Projeto!$G:$G)</f>
        <v>0</v>
      </c>
      <c r="C1398" s="106"/>
      <c r="D1398" s="106"/>
      <c r="E1398" s="106"/>
      <c r="F1398" s="106"/>
      <c r="G1398" s="106"/>
      <c r="H1398" s="106"/>
      <c r="I1398" s="106"/>
      <c r="J1398" s="106"/>
      <c r="K1398" s="106"/>
      <c r="L1398" s="106"/>
      <c r="M1398" s="106"/>
      <c r="N1398" s="106"/>
      <c r="O1398" s="106"/>
      <c r="P1398" s="106"/>
      <c r="Q1398" s="106"/>
      <c r="R1398" s="107"/>
      <c r="S1398" s="107"/>
      <c r="T1398" s="106"/>
      <c r="U1398" s="106"/>
      <c r="V1398" s="108">
        <f t="shared" si="63"/>
        <v>0</v>
      </c>
      <c r="W1398" s="103">
        <f t="shared" si="64"/>
        <v>0</v>
      </c>
      <c r="X1398" s="36" t="str">
        <f t="shared" si="65"/>
        <v>OK</v>
      </c>
    </row>
    <row r="1399" spans="1:24" ht="18" customHeight="1">
      <c r="A1399" s="6"/>
      <c r="B1399" s="102">
        <f>SUMIF(Atividade_Pessoal_Auxílio!$A:$A,'Programa de Metas 2021-2024'!$A1399,Atividade_Pessoal_Auxílio!$G:$G)+SUMIF(Projeto!$A:$A,'Programa de Metas 2021-2024'!$A1399,Projeto!$G:$G)</f>
        <v>0</v>
      </c>
      <c r="C1399" s="106"/>
      <c r="D1399" s="106"/>
      <c r="E1399" s="106"/>
      <c r="F1399" s="106"/>
      <c r="G1399" s="106"/>
      <c r="H1399" s="106"/>
      <c r="I1399" s="106"/>
      <c r="J1399" s="106"/>
      <c r="K1399" s="106"/>
      <c r="L1399" s="106"/>
      <c r="M1399" s="106"/>
      <c r="N1399" s="106"/>
      <c r="O1399" s="106"/>
      <c r="P1399" s="106"/>
      <c r="Q1399" s="106"/>
      <c r="R1399" s="107"/>
      <c r="S1399" s="107"/>
      <c r="T1399" s="106"/>
      <c r="U1399" s="106"/>
      <c r="V1399" s="108">
        <f t="shared" si="63"/>
        <v>0</v>
      </c>
      <c r="W1399" s="103">
        <f t="shared" si="64"/>
        <v>0</v>
      </c>
      <c r="X1399" s="36" t="str">
        <f t="shared" si="65"/>
        <v>OK</v>
      </c>
    </row>
    <row r="1400" spans="1:24" ht="18" customHeight="1">
      <c r="A1400" s="6"/>
      <c r="B1400" s="102">
        <f>SUMIF(Atividade_Pessoal_Auxílio!$A:$A,'Programa de Metas 2021-2024'!$A1400,Atividade_Pessoal_Auxílio!$G:$G)+SUMIF(Projeto!$A:$A,'Programa de Metas 2021-2024'!$A1400,Projeto!$G:$G)</f>
        <v>0</v>
      </c>
      <c r="C1400" s="106"/>
      <c r="D1400" s="106"/>
      <c r="E1400" s="106"/>
      <c r="F1400" s="106"/>
      <c r="G1400" s="106"/>
      <c r="H1400" s="106"/>
      <c r="I1400" s="106"/>
      <c r="J1400" s="106"/>
      <c r="K1400" s="106"/>
      <c r="L1400" s="106"/>
      <c r="M1400" s="106"/>
      <c r="N1400" s="106"/>
      <c r="O1400" s="106"/>
      <c r="P1400" s="106"/>
      <c r="Q1400" s="106"/>
      <c r="R1400" s="107"/>
      <c r="S1400" s="107"/>
      <c r="T1400" s="106"/>
      <c r="U1400" s="106"/>
      <c r="V1400" s="108">
        <f t="shared" si="63"/>
        <v>0</v>
      </c>
      <c r="W1400" s="103">
        <f t="shared" si="64"/>
        <v>0</v>
      </c>
      <c r="X1400" s="36" t="str">
        <f t="shared" si="65"/>
        <v>OK</v>
      </c>
    </row>
    <row r="1401" spans="1:24" ht="18" customHeight="1">
      <c r="A1401" s="6"/>
      <c r="B1401" s="102">
        <f>SUMIF(Atividade_Pessoal_Auxílio!$A:$A,'Programa de Metas 2021-2024'!$A1401,Atividade_Pessoal_Auxílio!$G:$G)+SUMIF(Projeto!$A:$A,'Programa de Metas 2021-2024'!$A1401,Projeto!$G:$G)</f>
        <v>0</v>
      </c>
      <c r="C1401" s="106"/>
      <c r="D1401" s="106"/>
      <c r="E1401" s="106"/>
      <c r="F1401" s="106"/>
      <c r="G1401" s="106"/>
      <c r="H1401" s="106"/>
      <c r="I1401" s="106"/>
      <c r="J1401" s="106"/>
      <c r="K1401" s="106"/>
      <c r="L1401" s="106"/>
      <c r="M1401" s="106"/>
      <c r="N1401" s="106"/>
      <c r="O1401" s="106"/>
      <c r="P1401" s="106"/>
      <c r="Q1401" s="106"/>
      <c r="R1401" s="107"/>
      <c r="S1401" s="107"/>
      <c r="T1401" s="106"/>
      <c r="U1401" s="106"/>
      <c r="V1401" s="108">
        <f t="shared" si="63"/>
        <v>0</v>
      </c>
      <c r="W1401" s="103">
        <f t="shared" si="64"/>
        <v>0</v>
      </c>
      <c r="X1401" s="36" t="str">
        <f t="shared" si="65"/>
        <v>OK</v>
      </c>
    </row>
    <row r="1402" spans="1:24" ht="18" customHeight="1">
      <c r="A1402" s="6"/>
      <c r="B1402" s="102">
        <f>SUMIF(Atividade_Pessoal_Auxílio!$A:$A,'Programa de Metas 2021-2024'!$A1402,Atividade_Pessoal_Auxílio!$G:$G)+SUMIF(Projeto!$A:$A,'Programa de Metas 2021-2024'!$A1402,Projeto!$G:$G)</f>
        <v>0</v>
      </c>
      <c r="C1402" s="106"/>
      <c r="D1402" s="106"/>
      <c r="E1402" s="106"/>
      <c r="F1402" s="106"/>
      <c r="G1402" s="106"/>
      <c r="H1402" s="106"/>
      <c r="I1402" s="106"/>
      <c r="J1402" s="106"/>
      <c r="K1402" s="106"/>
      <c r="L1402" s="106"/>
      <c r="M1402" s="106"/>
      <c r="N1402" s="106"/>
      <c r="O1402" s="106"/>
      <c r="P1402" s="106"/>
      <c r="Q1402" s="106"/>
      <c r="R1402" s="107"/>
      <c r="S1402" s="107"/>
      <c r="T1402" s="106"/>
      <c r="U1402" s="106"/>
      <c r="V1402" s="108">
        <f t="shared" si="63"/>
        <v>0</v>
      </c>
      <c r="W1402" s="103">
        <f t="shared" si="64"/>
        <v>0</v>
      </c>
      <c r="X1402" s="36" t="str">
        <f t="shared" si="65"/>
        <v>OK</v>
      </c>
    </row>
    <row r="1403" spans="1:24" ht="18" customHeight="1">
      <c r="A1403" s="6"/>
      <c r="B1403" s="102">
        <f>SUMIF(Atividade_Pessoal_Auxílio!$A:$A,'Programa de Metas 2021-2024'!$A1403,Atividade_Pessoal_Auxílio!$G:$G)+SUMIF(Projeto!$A:$A,'Programa de Metas 2021-2024'!$A1403,Projeto!$G:$G)</f>
        <v>0</v>
      </c>
      <c r="C1403" s="106"/>
      <c r="D1403" s="106"/>
      <c r="E1403" s="106"/>
      <c r="F1403" s="106"/>
      <c r="G1403" s="106"/>
      <c r="H1403" s="106"/>
      <c r="I1403" s="106"/>
      <c r="J1403" s="106"/>
      <c r="K1403" s="106"/>
      <c r="L1403" s="106"/>
      <c r="M1403" s="106"/>
      <c r="N1403" s="106"/>
      <c r="O1403" s="106"/>
      <c r="P1403" s="106"/>
      <c r="Q1403" s="106"/>
      <c r="R1403" s="107"/>
      <c r="S1403" s="107"/>
      <c r="T1403" s="106"/>
      <c r="U1403" s="106"/>
      <c r="V1403" s="108">
        <f t="shared" si="63"/>
        <v>0</v>
      </c>
      <c r="W1403" s="103">
        <f t="shared" si="64"/>
        <v>0</v>
      </c>
      <c r="X1403" s="36" t="str">
        <f t="shared" si="65"/>
        <v>OK</v>
      </c>
    </row>
    <row r="1404" spans="1:24" ht="18" customHeight="1">
      <c r="A1404" s="6"/>
      <c r="B1404" s="102">
        <f>SUMIF(Atividade_Pessoal_Auxílio!$A:$A,'Programa de Metas 2021-2024'!$A1404,Atividade_Pessoal_Auxílio!$G:$G)+SUMIF(Projeto!$A:$A,'Programa de Metas 2021-2024'!$A1404,Projeto!$G:$G)</f>
        <v>0</v>
      </c>
      <c r="C1404" s="106"/>
      <c r="D1404" s="106"/>
      <c r="E1404" s="106"/>
      <c r="F1404" s="106"/>
      <c r="G1404" s="106"/>
      <c r="H1404" s="106"/>
      <c r="I1404" s="106"/>
      <c r="J1404" s="106"/>
      <c r="K1404" s="106"/>
      <c r="L1404" s="106"/>
      <c r="M1404" s="106"/>
      <c r="N1404" s="106"/>
      <c r="O1404" s="106"/>
      <c r="P1404" s="106"/>
      <c r="Q1404" s="106"/>
      <c r="R1404" s="107"/>
      <c r="S1404" s="107"/>
      <c r="T1404" s="106"/>
      <c r="U1404" s="106"/>
      <c r="V1404" s="108">
        <f t="shared" si="63"/>
        <v>0</v>
      </c>
      <c r="W1404" s="103">
        <f t="shared" si="64"/>
        <v>0</v>
      </c>
      <c r="X1404" s="36" t="str">
        <f t="shared" si="65"/>
        <v>OK</v>
      </c>
    </row>
    <row r="1405" spans="1:24" ht="18" customHeight="1">
      <c r="A1405" s="6"/>
      <c r="B1405" s="102">
        <f>SUMIF(Atividade_Pessoal_Auxílio!$A:$A,'Programa de Metas 2021-2024'!$A1405,Atividade_Pessoal_Auxílio!$G:$G)+SUMIF(Projeto!$A:$A,'Programa de Metas 2021-2024'!$A1405,Projeto!$G:$G)</f>
        <v>0</v>
      </c>
      <c r="C1405" s="106"/>
      <c r="D1405" s="106"/>
      <c r="E1405" s="106"/>
      <c r="F1405" s="106"/>
      <c r="G1405" s="106"/>
      <c r="H1405" s="106"/>
      <c r="I1405" s="106"/>
      <c r="J1405" s="106"/>
      <c r="K1405" s="106"/>
      <c r="L1405" s="106"/>
      <c r="M1405" s="106"/>
      <c r="N1405" s="106"/>
      <c r="O1405" s="106"/>
      <c r="P1405" s="106"/>
      <c r="Q1405" s="106"/>
      <c r="R1405" s="107"/>
      <c r="S1405" s="107"/>
      <c r="T1405" s="106"/>
      <c r="U1405" s="106"/>
      <c r="V1405" s="108">
        <f t="shared" si="63"/>
        <v>0</v>
      </c>
      <c r="W1405" s="103">
        <f t="shared" si="64"/>
        <v>0</v>
      </c>
      <c r="X1405" s="36" t="str">
        <f t="shared" si="65"/>
        <v>OK</v>
      </c>
    </row>
    <row r="1406" spans="1:24" ht="18" customHeight="1">
      <c r="A1406" s="6"/>
      <c r="B1406" s="102">
        <f>SUMIF(Atividade_Pessoal_Auxílio!$A:$A,'Programa de Metas 2021-2024'!$A1406,Atividade_Pessoal_Auxílio!$G:$G)+SUMIF(Projeto!$A:$A,'Programa de Metas 2021-2024'!$A1406,Projeto!$G:$G)</f>
        <v>0</v>
      </c>
      <c r="C1406" s="106"/>
      <c r="D1406" s="106"/>
      <c r="E1406" s="106"/>
      <c r="F1406" s="106"/>
      <c r="G1406" s="106"/>
      <c r="H1406" s="106"/>
      <c r="I1406" s="106"/>
      <c r="J1406" s="106"/>
      <c r="K1406" s="106"/>
      <c r="L1406" s="106"/>
      <c r="M1406" s="106"/>
      <c r="N1406" s="106"/>
      <c r="O1406" s="106"/>
      <c r="P1406" s="106"/>
      <c r="Q1406" s="106"/>
      <c r="R1406" s="107"/>
      <c r="S1406" s="107"/>
      <c r="T1406" s="106"/>
      <c r="U1406" s="106"/>
      <c r="V1406" s="108">
        <f t="shared" si="63"/>
        <v>0</v>
      </c>
      <c r="W1406" s="103">
        <f t="shared" si="64"/>
        <v>0</v>
      </c>
      <c r="X1406" s="36" t="str">
        <f t="shared" si="65"/>
        <v>OK</v>
      </c>
    </row>
    <row r="1407" spans="1:24" ht="18" customHeight="1">
      <c r="A1407" s="6"/>
      <c r="B1407" s="102">
        <f>SUMIF(Atividade_Pessoal_Auxílio!$A:$A,'Programa de Metas 2021-2024'!$A1407,Atividade_Pessoal_Auxílio!$G:$G)+SUMIF(Projeto!$A:$A,'Programa de Metas 2021-2024'!$A1407,Projeto!$G:$G)</f>
        <v>0</v>
      </c>
      <c r="C1407" s="106"/>
      <c r="D1407" s="106"/>
      <c r="E1407" s="106"/>
      <c r="F1407" s="106"/>
      <c r="G1407" s="106"/>
      <c r="H1407" s="106"/>
      <c r="I1407" s="106"/>
      <c r="J1407" s="106"/>
      <c r="K1407" s="106"/>
      <c r="L1407" s="106"/>
      <c r="M1407" s="106"/>
      <c r="N1407" s="106"/>
      <c r="O1407" s="106"/>
      <c r="P1407" s="106"/>
      <c r="Q1407" s="106"/>
      <c r="R1407" s="107"/>
      <c r="S1407" s="107"/>
      <c r="T1407" s="106"/>
      <c r="U1407" s="106"/>
      <c r="V1407" s="108">
        <f t="shared" si="63"/>
        <v>0</v>
      </c>
      <c r="W1407" s="103">
        <f t="shared" si="64"/>
        <v>0</v>
      </c>
      <c r="X1407" s="36" t="str">
        <f t="shared" si="65"/>
        <v>OK</v>
      </c>
    </row>
    <row r="1408" spans="1:24" ht="18" customHeight="1">
      <c r="A1408" s="6"/>
      <c r="B1408" s="102">
        <f>SUMIF(Atividade_Pessoal_Auxílio!$A:$A,'Programa de Metas 2021-2024'!$A1408,Atividade_Pessoal_Auxílio!$G:$G)+SUMIF(Projeto!$A:$A,'Programa de Metas 2021-2024'!$A1408,Projeto!$G:$G)</f>
        <v>0</v>
      </c>
      <c r="C1408" s="106"/>
      <c r="D1408" s="106"/>
      <c r="E1408" s="106"/>
      <c r="F1408" s="106"/>
      <c r="G1408" s="106"/>
      <c r="H1408" s="106"/>
      <c r="I1408" s="106"/>
      <c r="J1408" s="106"/>
      <c r="K1408" s="106"/>
      <c r="L1408" s="106"/>
      <c r="M1408" s="106"/>
      <c r="N1408" s="106"/>
      <c r="O1408" s="106"/>
      <c r="P1408" s="106"/>
      <c r="Q1408" s="106"/>
      <c r="R1408" s="107"/>
      <c r="S1408" s="107"/>
      <c r="T1408" s="106"/>
      <c r="U1408" s="106"/>
      <c r="V1408" s="108">
        <f t="shared" si="63"/>
        <v>0</v>
      </c>
      <c r="W1408" s="103">
        <f t="shared" si="64"/>
        <v>0</v>
      </c>
      <c r="X1408" s="36" t="str">
        <f t="shared" si="65"/>
        <v>OK</v>
      </c>
    </row>
    <row r="1409" spans="1:24" ht="18" customHeight="1">
      <c r="A1409" s="6"/>
      <c r="B1409" s="102">
        <f>SUMIF(Atividade_Pessoal_Auxílio!$A:$A,'Programa de Metas 2021-2024'!$A1409,Atividade_Pessoal_Auxílio!$G:$G)+SUMIF(Projeto!$A:$A,'Programa de Metas 2021-2024'!$A1409,Projeto!$G:$G)</f>
        <v>0</v>
      </c>
      <c r="C1409" s="106"/>
      <c r="D1409" s="106"/>
      <c r="E1409" s="106"/>
      <c r="F1409" s="106"/>
      <c r="G1409" s="106"/>
      <c r="H1409" s="106"/>
      <c r="I1409" s="106"/>
      <c r="J1409" s="106"/>
      <c r="K1409" s="106"/>
      <c r="L1409" s="106"/>
      <c r="M1409" s="106"/>
      <c r="N1409" s="106"/>
      <c r="O1409" s="106"/>
      <c r="P1409" s="106"/>
      <c r="Q1409" s="106"/>
      <c r="R1409" s="107"/>
      <c r="S1409" s="107"/>
      <c r="T1409" s="106"/>
      <c r="U1409" s="106"/>
      <c r="V1409" s="108">
        <f t="shared" si="63"/>
        <v>0</v>
      </c>
      <c r="W1409" s="103">
        <f t="shared" si="64"/>
        <v>0</v>
      </c>
      <c r="X1409" s="36" t="str">
        <f t="shared" si="65"/>
        <v>OK</v>
      </c>
    </row>
    <row r="1410" spans="1:24" ht="18" customHeight="1">
      <c r="A1410" s="6"/>
      <c r="B1410" s="102">
        <f>SUMIF(Atividade_Pessoal_Auxílio!$A:$A,'Programa de Metas 2021-2024'!$A1410,Atividade_Pessoal_Auxílio!$G:$G)+SUMIF(Projeto!$A:$A,'Programa de Metas 2021-2024'!$A1410,Projeto!$G:$G)</f>
        <v>0</v>
      </c>
      <c r="C1410" s="106"/>
      <c r="D1410" s="106"/>
      <c r="E1410" s="106"/>
      <c r="F1410" s="106"/>
      <c r="G1410" s="106"/>
      <c r="H1410" s="106"/>
      <c r="I1410" s="106"/>
      <c r="J1410" s="106"/>
      <c r="K1410" s="106"/>
      <c r="L1410" s="106"/>
      <c r="M1410" s="106"/>
      <c r="N1410" s="106"/>
      <c r="O1410" s="106"/>
      <c r="P1410" s="106"/>
      <c r="Q1410" s="106"/>
      <c r="R1410" s="107"/>
      <c r="S1410" s="107"/>
      <c r="T1410" s="106"/>
      <c r="U1410" s="106"/>
      <c r="V1410" s="108">
        <f t="shared" si="63"/>
        <v>0</v>
      </c>
      <c r="W1410" s="103">
        <f t="shared" si="64"/>
        <v>0</v>
      </c>
      <c r="X1410" s="36" t="str">
        <f t="shared" si="65"/>
        <v>OK</v>
      </c>
    </row>
    <row r="1411" spans="1:24" ht="18" customHeight="1">
      <c r="A1411" s="6"/>
      <c r="B1411" s="102">
        <f>SUMIF(Atividade_Pessoal_Auxílio!$A:$A,'Programa de Metas 2021-2024'!$A1411,Atividade_Pessoal_Auxílio!$G:$G)+SUMIF(Projeto!$A:$A,'Programa de Metas 2021-2024'!$A1411,Projeto!$G:$G)</f>
        <v>0</v>
      </c>
      <c r="C1411" s="106"/>
      <c r="D1411" s="106"/>
      <c r="E1411" s="106"/>
      <c r="F1411" s="106"/>
      <c r="G1411" s="106"/>
      <c r="H1411" s="106"/>
      <c r="I1411" s="106"/>
      <c r="J1411" s="106"/>
      <c r="K1411" s="106"/>
      <c r="L1411" s="106"/>
      <c r="M1411" s="106"/>
      <c r="N1411" s="106"/>
      <c r="O1411" s="106"/>
      <c r="P1411" s="106"/>
      <c r="Q1411" s="106"/>
      <c r="R1411" s="107"/>
      <c r="S1411" s="107"/>
      <c r="T1411" s="106"/>
      <c r="U1411" s="106"/>
      <c r="V1411" s="108">
        <f t="shared" si="63"/>
        <v>0</v>
      </c>
      <c r="W1411" s="103">
        <f t="shared" si="64"/>
        <v>0</v>
      </c>
      <c r="X1411" s="36" t="str">
        <f t="shared" si="65"/>
        <v>OK</v>
      </c>
    </row>
    <row r="1412" spans="1:24" ht="18" customHeight="1">
      <c r="A1412" s="6"/>
      <c r="B1412" s="102">
        <f>SUMIF(Atividade_Pessoal_Auxílio!$A:$A,'Programa de Metas 2021-2024'!$A1412,Atividade_Pessoal_Auxílio!$G:$G)+SUMIF(Projeto!$A:$A,'Programa de Metas 2021-2024'!$A1412,Projeto!$G:$G)</f>
        <v>0</v>
      </c>
      <c r="C1412" s="106"/>
      <c r="D1412" s="106"/>
      <c r="E1412" s="106"/>
      <c r="F1412" s="106"/>
      <c r="G1412" s="106"/>
      <c r="H1412" s="106"/>
      <c r="I1412" s="106"/>
      <c r="J1412" s="106"/>
      <c r="K1412" s="106"/>
      <c r="L1412" s="106"/>
      <c r="M1412" s="106"/>
      <c r="N1412" s="106"/>
      <c r="O1412" s="106"/>
      <c r="P1412" s="106"/>
      <c r="Q1412" s="106"/>
      <c r="R1412" s="107"/>
      <c r="S1412" s="107"/>
      <c r="T1412" s="106"/>
      <c r="U1412" s="106"/>
      <c r="V1412" s="108">
        <f t="shared" si="63"/>
        <v>0</v>
      </c>
      <c r="W1412" s="103">
        <f t="shared" si="64"/>
        <v>0</v>
      </c>
      <c r="X1412" s="36" t="str">
        <f t="shared" si="65"/>
        <v>OK</v>
      </c>
    </row>
    <row r="1413" spans="1:24" ht="18" customHeight="1">
      <c r="A1413" s="6"/>
      <c r="B1413" s="102">
        <f>SUMIF(Atividade_Pessoal_Auxílio!$A:$A,'Programa de Metas 2021-2024'!$A1413,Atividade_Pessoal_Auxílio!$G:$G)+SUMIF(Projeto!$A:$A,'Programa de Metas 2021-2024'!$A1413,Projeto!$G:$G)</f>
        <v>0</v>
      </c>
      <c r="C1413" s="106"/>
      <c r="D1413" s="106"/>
      <c r="E1413" s="106"/>
      <c r="F1413" s="106"/>
      <c r="G1413" s="106"/>
      <c r="H1413" s="106"/>
      <c r="I1413" s="106"/>
      <c r="J1413" s="106"/>
      <c r="K1413" s="106"/>
      <c r="L1413" s="106"/>
      <c r="M1413" s="106"/>
      <c r="N1413" s="106"/>
      <c r="O1413" s="106"/>
      <c r="P1413" s="106"/>
      <c r="Q1413" s="106"/>
      <c r="R1413" s="107"/>
      <c r="S1413" s="107"/>
      <c r="T1413" s="106"/>
      <c r="U1413" s="106"/>
      <c r="V1413" s="108">
        <f t="shared" ref="V1413:V1476" si="66">SUM(C1413:U1413)</f>
        <v>0</v>
      </c>
      <c r="W1413" s="103">
        <f t="shared" ref="W1413:W1476" si="67">B1413-V1413</f>
        <v>0</v>
      </c>
      <c r="X1413" s="36" t="str">
        <f t="shared" ref="X1413:X1476" si="68">IF(OR(B1413&lt;&gt;SUM(V1413,W1413),W1413&lt;0),"EQUILIBRAR","OK")</f>
        <v>OK</v>
      </c>
    </row>
    <row r="1414" spans="1:24" ht="18" customHeight="1">
      <c r="A1414" s="6"/>
      <c r="B1414" s="102">
        <f>SUMIF(Atividade_Pessoal_Auxílio!$A:$A,'Programa de Metas 2021-2024'!$A1414,Atividade_Pessoal_Auxílio!$G:$G)+SUMIF(Projeto!$A:$A,'Programa de Metas 2021-2024'!$A1414,Projeto!$G:$G)</f>
        <v>0</v>
      </c>
      <c r="C1414" s="106"/>
      <c r="D1414" s="106"/>
      <c r="E1414" s="106"/>
      <c r="F1414" s="106"/>
      <c r="G1414" s="106"/>
      <c r="H1414" s="106"/>
      <c r="I1414" s="106"/>
      <c r="J1414" s="106"/>
      <c r="K1414" s="106"/>
      <c r="L1414" s="106"/>
      <c r="M1414" s="106"/>
      <c r="N1414" s="106"/>
      <c r="O1414" s="106"/>
      <c r="P1414" s="106"/>
      <c r="Q1414" s="106"/>
      <c r="R1414" s="107"/>
      <c r="S1414" s="107"/>
      <c r="T1414" s="106"/>
      <c r="U1414" s="106"/>
      <c r="V1414" s="108">
        <f t="shared" si="66"/>
        <v>0</v>
      </c>
      <c r="W1414" s="103">
        <f t="shared" si="67"/>
        <v>0</v>
      </c>
      <c r="X1414" s="36" t="str">
        <f t="shared" si="68"/>
        <v>OK</v>
      </c>
    </row>
    <row r="1415" spans="1:24" ht="18" customHeight="1">
      <c r="A1415" s="6"/>
      <c r="B1415" s="102">
        <f>SUMIF(Atividade_Pessoal_Auxílio!$A:$A,'Programa de Metas 2021-2024'!$A1415,Atividade_Pessoal_Auxílio!$G:$G)+SUMIF(Projeto!$A:$A,'Programa de Metas 2021-2024'!$A1415,Projeto!$G:$G)</f>
        <v>0</v>
      </c>
      <c r="C1415" s="106"/>
      <c r="D1415" s="106"/>
      <c r="E1415" s="106"/>
      <c r="F1415" s="106"/>
      <c r="G1415" s="106"/>
      <c r="H1415" s="106"/>
      <c r="I1415" s="106"/>
      <c r="J1415" s="106"/>
      <c r="K1415" s="106"/>
      <c r="L1415" s="106"/>
      <c r="M1415" s="106"/>
      <c r="N1415" s="106"/>
      <c r="O1415" s="106"/>
      <c r="P1415" s="106"/>
      <c r="Q1415" s="106"/>
      <c r="R1415" s="107"/>
      <c r="S1415" s="107"/>
      <c r="T1415" s="106"/>
      <c r="U1415" s="106"/>
      <c r="V1415" s="108">
        <f t="shared" si="66"/>
        <v>0</v>
      </c>
      <c r="W1415" s="103">
        <f t="shared" si="67"/>
        <v>0</v>
      </c>
      <c r="X1415" s="36" t="str">
        <f t="shared" si="68"/>
        <v>OK</v>
      </c>
    </row>
    <row r="1416" spans="1:24" ht="18" customHeight="1">
      <c r="A1416" s="6"/>
      <c r="B1416" s="102">
        <f>SUMIF(Atividade_Pessoal_Auxílio!$A:$A,'Programa de Metas 2021-2024'!$A1416,Atividade_Pessoal_Auxílio!$G:$G)+SUMIF(Projeto!$A:$A,'Programa de Metas 2021-2024'!$A1416,Projeto!$G:$G)</f>
        <v>0</v>
      </c>
      <c r="C1416" s="106"/>
      <c r="D1416" s="106"/>
      <c r="E1416" s="106"/>
      <c r="F1416" s="106"/>
      <c r="G1416" s="106"/>
      <c r="H1416" s="106"/>
      <c r="I1416" s="106"/>
      <c r="J1416" s="106"/>
      <c r="K1416" s="106"/>
      <c r="L1416" s="106"/>
      <c r="M1416" s="106"/>
      <c r="N1416" s="106"/>
      <c r="O1416" s="106"/>
      <c r="P1416" s="106"/>
      <c r="Q1416" s="106"/>
      <c r="R1416" s="107"/>
      <c r="S1416" s="107"/>
      <c r="T1416" s="106"/>
      <c r="U1416" s="106"/>
      <c r="V1416" s="108">
        <f t="shared" si="66"/>
        <v>0</v>
      </c>
      <c r="W1416" s="103">
        <f t="shared" si="67"/>
        <v>0</v>
      </c>
      <c r="X1416" s="36" t="str">
        <f t="shared" si="68"/>
        <v>OK</v>
      </c>
    </row>
    <row r="1417" spans="1:24" ht="18" customHeight="1">
      <c r="A1417" s="6"/>
      <c r="B1417" s="102">
        <f>SUMIF(Atividade_Pessoal_Auxílio!$A:$A,'Programa de Metas 2021-2024'!$A1417,Atividade_Pessoal_Auxílio!$G:$G)+SUMIF(Projeto!$A:$A,'Programa de Metas 2021-2024'!$A1417,Projeto!$G:$G)</f>
        <v>0</v>
      </c>
      <c r="C1417" s="106"/>
      <c r="D1417" s="106"/>
      <c r="E1417" s="106"/>
      <c r="F1417" s="106"/>
      <c r="G1417" s="106"/>
      <c r="H1417" s="106"/>
      <c r="I1417" s="106"/>
      <c r="J1417" s="106"/>
      <c r="K1417" s="106"/>
      <c r="L1417" s="106"/>
      <c r="M1417" s="106"/>
      <c r="N1417" s="106"/>
      <c r="O1417" s="106"/>
      <c r="P1417" s="106"/>
      <c r="Q1417" s="106"/>
      <c r="R1417" s="107"/>
      <c r="S1417" s="107"/>
      <c r="T1417" s="106"/>
      <c r="U1417" s="106"/>
      <c r="V1417" s="108">
        <f t="shared" si="66"/>
        <v>0</v>
      </c>
      <c r="W1417" s="103">
        <f t="shared" si="67"/>
        <v>0</v>
      </c>
      <c r="X1417" s="36" t="str">
        <f t="shared" si="68"/>
        <v>OK</v>
      </c>
    </row>
    <row r="1418" spans="1:24" ht="18" customHeight="1">
      <c r="A1418" s="6"/>
      <c r="B1418" s="102">
        <f>SUMIF(Atividade_Pessoal_Auxílio!$A:$A,'Programa de Metas 2021-2024'!$A1418,Atividade_Pessoal_Auxílio!$G:$G)+SUMIF(Projeto!$A:$A,'Programa de Metas 2021-2024'!$A1418,Projeto!$G:$G)</f>
        <v>0</v>
      </c>
      <c r="C1418" s="106"/>
      <c r="D1418" s="106"/>
      <c r="E1418" s="106"/>
      <c r="F1418" s="106"/>
      <c r="G1418" s="106"/>
      <c r="H1418" s="106"/>
      <c r="I1418" s="106"/>
      <c r="J1418" s="106"/>
      <c r="K1418" s="106"/>
      <c r="L1418" s="106"/>
      <c r="M1418" s="106"/>
      <c r="N1418" s="106"/>
      <c r="O1418" s="106"/>
      <c r="P1418" s="106"/>
      <c r="Q1418" s="106"/>
      <c r="R1418" s="107"/>
      <c r="S1418" s="107"/>
      <c r="T1418" s="106"/>
      <c r="U1418" s="106"/>
      <c r="V1418" s="108">
        <f t="shared" si="66"/>
        <v>0</v>
      </c>
      <c r="W1418" s="103">
        <f t="shared" si="67"/>
        <v>0</v>
      </c>
      <c r="X1418" s="36" t="str">
        <f t="shared" si="68"/>
        <v>OK</v>
      </c>
    </row>
    <row r="1419" spans="1:24" ht="18" customHeight="1">
      <c r="A1419" s="6"/>
      <c r="B1419" s="102">
        <f>SUMIF(Atividade_Pessoal_Auxílio!$A:$A,'Programa de Metas 2021-2024'!$A1419,Atividade_Pessoal_Auxílio!$G:$G)+SUMIF(Projeto!$A:$A,'Programa de Metas 2021-2024'!$A1419,Projeto!$G:$G)</f>
        <v>0</v>
      </c>
      <c r="C1419" s="106"/>
      <c r="D1419" s="106"/>
      <c r="E1419" s="106"/>
      <c r="F1419" s="106"/>
      <c r="G1419" s="106"/>
      <c r="H1419" s="106"/>
      <c r="I1419" s="106"/>
      <c r="J1419" s="106"/>
      <c r="K1419" s="106"/>
      <c r="L1419" s="106"/>
      <c r="M1419" s="106"/>
      <c r="N1419" s="106"/>
      <c r="O1419" s="106"/>
      <c r="P1419" s="106"/>
      <c r="Q1419" s="106"/>
      <c r="R1419" s="107"/>
      <c r="S1419" s="107"/>
      <c r="T1419" s="106"/>
      <c r="U1419" s="106"/>
      <c r="V1419" s="108">
        <f t="shared" si="66"/>
        <v>0</v>
      </c>
      <c r="W1419" s="103">
        <f t="shared" si="67"/>
        <v>0</v>
      </c>
      <c r="X1419" s="36" t="str">
        <f t="shared" si="68"/>
        <v>OK</v>
      </c>
    </row>
    <row r="1420" spans="1:24" ht="18" customHeight="1">
      <c r="A1420" s="6"/>
      <c r="B1420" s="102">
        <f>SUMIF(Atividade_Pessoal_Auxílio!$A:$A,'Programa de Metas 2021-2024'!$A1420,Atividade_Pessoal_Auxílio!$G:$G)+SUMIF(Projeto!$A:$A,'Programa de Metas 2021-2024'!$A1420,Projeto!$G:$G)</f>
        <v>0</v>
      </c>
      <c r="C1420" s="106"/>
      <c r="D1420" s="106"/>
      <c r="E1420" s="106"/>
      <c r="F1420" s="106"/>
      <c r="G1420" s="106"/>
      <c r="H1420" s="106"/>
      <c r="I1420" s="106"/>
      <c r="J1420" s="106"/>
      <c r="K1420" s="106"/>
      <c r="L1420" s="106"/>
      <c r="M1420" s="106"/>
      <c r="N1420" s="106"/>
      <c r="O1420" s="106"/>
      <c r="P1420" s="106"/>
      <c r="Q1420" s="106"/>
      <c r="R1420" s="107"/>
      <c r="S1420" s="107"/>
      <c r="T1420" s="106"/>
      <c r="U1420" s="106"/>
      <c r="V1420" s="108">
        <f t="shared" si="66"/>
        <v>0</v>
      </c>
      <c r="W1420" s="103">
        <f t="shared" si="67"/>
        <v>0</v>
      </c>
      <c r="X1420" s="36" t="str">
        <f t="shared" si="68"/>
        <v>OK</v>
      </c>
    </row>
    <row r="1421" spans="1:24" ht="18" customHeight="1">
      <c r="A1421" s="6"/>
      <c r="B1421" s="102">
        <f>SUMIF(Atividade_Pessoal_Auxílio!$A:$A,'Programa de Metas 2021-2024'!$A1421,Atividade_Pessoal_Auxílio!$G:$G)+SUMIF(Projeto!$A:$A,'Programa de Metas 2021-2024'!$A1421,Projeto!$G:$G)</f>
        <v>0</v>
      </c>
      <c r="C1421" s="106"/>
      <c r="D1421" s="106"/>
      <c r="E1421" s="106"/>
      <c r="F1421" s="106"/>
      <c r="G1421" s="106"/>
      <c r="H1421" s="106"/>
      <c r="I1421" s="106"/>
      <c r="J1421" s="106"/>
      <c r="K1421" s="106"/>
      <c r="L1421" s="106"/>
      <c r="M1421" s="106"/>
      <c r="N1421" s="106"/>
      <c r="O1421" s="106"/>
      <c r="P1421" s="106"/>
      <c r="Q1421" s="106"/>
      <c r="R1421" s="107"/>
      <c r="S1421" s="107"/>
      <c r="T1421" s="106"/>
      <c r="U1421" s="106"/>
      <c r="V1421" s="108">
        <f t="shared" si="66"/>
        <v>0</v>
      </c>
      <c r="W1421" s="103">
        <f t="shared" si="67"/>
        <v>0</v>
      </c>
      <c r="X1421" s="36" t="str">
        <f t="shared" si="68"/>
        <v>OK</v>
      </c>
    </row>
    <row r="1422" spans="1:24" ht="18" customHeight="1">
      <c r="A1422" s="6"/>
      <c r="B1422" s="102">
        <f>SUMIF(Atividade_Pessoal_Auxílio!$A:$A,'Programa de Metas 2021-2024'!$A1422,Atividade_Pessoal_Auxílio!$G:$G)+SUMIF(Projeto!$A:$A,'Programa de Metas 2021-2024'!$A1422,Projeto!$G:$G)</f>
        <v>0</v>
      </c>
      <c r="C1422" s="106"/>
      <c r="D1422" s="106"/>
      <c r="E1422" s="106"/>
      <c r="F1422" s="106"/>
      <c r="G1422" s="106"/>
      <c r="H1422" s="106"/>
      <c r="I1422" s="106"/>
      <c r="J1422" s="106"/>
      <c r="K1422" s="106"/>
      <c r="L1422" s="106"/>
      <c r="M1422" s="106"/>
      <c r="N1422" s="106"/>
      <c r="O1422" s="106"/>
      <c r="P1422" s="106"/>
      <c r="Q1422" s="106"/>
      <c r="R1422" s="107"/>
      <c r="S1422" s="107"/>
      <c r="T1422" s="106"/>
      <c r="U1422" s="106"/>
      <c r="V1422" s="108">
        <f t="shared" si="66"/>
        <v>0</v>
      </c>
      <c r="W1422" s="103">
        <f t="shared" si="67"/>
        <v>0</v>
      </c>
      <c r="X1422" s="36" t="str">
        <f t="shared" si="68"/>
        <v>OK</v>
      </c>
    </row>
    <row r="1423" spans="1:24" ht="18" customHeight="1">
      <c r="A1423" s="6"/>
      <c r="B1423" s="102">
        <f>SUMIF(Atividade_Pessoal_Auxílio!$A:$A,'Programa de Metas 2021-2024'!$A1423,Atividade_Pessoal_Auxílio!$G:$G)+SUMIF(Projeto!$A:$A,'Programa de Metas 2021-2024'!$A1423,Projeto!$G:$G)</f>
        <v>0</v>
      </c>
      <c r="C1423" s="106"/>
      <c r="D1423" s="106"/>
      <c r="E1423" s="106"/>
      <c r="F1423" s="106"/>
      <c r="G1423" s="106"/>
      <c r="H1423" s="106"/>
      <c r="I1423" s="106"/>
      <c r="J1423" s="106"/>
      <c r="K1423" s="106"/>
      <c r="L1423" s="106"/>
      <c r="M1423" s="106"/>
      <c r="N1423" s="106"/>
      <c r="O1423" s="106"/>
      <c r="P1423" s="106"/>
      <c r="Q1423" s="106"/>
      <c r="R1423" s="107"/>
      <c r="S1423" s="107"/>
      <c r="T1423" s="106"/>
      <c r="U1423" s="106"/>
      <c r="V1423" s="108">
        <f t="shared" si="66"/>
        <v>0</v>
      </c>
      <c r="W1423" s="103">
        <f t="shared" si="67"/>
        <v>0</v>
      </c>
      <c r="X1423" s="36" t="str">
        <f t="shared" si="68"/>
        <v>OK</v>
      </c>
    </row>
    <row r="1424" spans="1:24" ht="18" customHeight="1">
      <c r="A1424" s="6"/>
      <c r="B1424" s="102">
        <f>SUMIF(Atividade_Pessoal_Auxílio!$A:$A,'Programa de Metas 2021-2024'!$A1424,Atividade_Pessoal_Auxílio!$G:$G)+SUMIF(Projeto!$A:$A,'Programa de Metas 2021-2024'!$A1424,Projeto!$G:$G)</f>
        <v>0</v>
      </c>
      <c r="C1424" s="106"/>
      <c r="D1424" s="106"/>
      <c r="E1424" s="106"/>
      <c r="F1424" s="106"/>
      <c r="G1424" s="106"/>
      <c r="H1424" s="106"/>
      <c r="I1424" s="106"/>
      <c r="J1424" s="106"/>
      <c r="K1424" s="106"/>
      <c r="L1424" s="106"/>
      <c r="M1424" s="106"/>
      <c r="N1424" s="106"/>
      <c r="O1424" s="106"/>
      <c r="P1424" s="106"/>
      <c r="Q1424" s="106"/>
      <c r="R1424" s="107"/>
      <c r="S1424" s="107"/>
      <c r="T1424" s="106"/>
      <c r="U1424" s="106"/>
      <c r="V1424" s="108">
        <f t="shared" si="66"/>
        <v>0</v>
      </c>
      <c r="W1424" s="103">
        <f t="shared" si="67"/>
        <v>0</v>
      </c>
      <c r="X1424" s="36" t="str">
        <f t="shared" si="68"/>
        <v>OK</v>
      </c>
    </row>
    <row r="1425" spans="1:24" ht="18" customHeight="1">
      <c r="A1425" s="6"/>
      <c r="B1425" s="102">
        <f>SUMIF(Atividade_Pessoal_Auxílio!$A:$A,'Programa de Metas 2021-2024'!$A1425,Atividade_Pessoal_Auxílio!$G:$G)+SUMIF(Projeto!$A:$A,'Programa de Metas 2021-2024'!$A1425,Projeto!$G:$G)</f>
        <v>0</v>
      </c>
      <c r="C1425" s="106"/>
      <c r="D1425" s="106"/>
      <c r="E1425" s="106"/>
      <c r="F1425" s="106"/>
      <c r="G1425" s="106"/>
      <c r="H1425" s="106"/>
      <c r="I1425" s="106"/>
      <c r="J1425" s="106"/>
      <c r="K1425" s="106"/>
      <c r="L1425" s="106"/>
      <c r="M1425" s="106"/>
      <c r="N1425" s="106"/>
      <c r="O1425" s="106"/>
      <c r="P1425" s="106"/>
      <c r="Q1425" s="106"/>
      <c r="R1425" s="107"/>
      <c r="S1425" s="107"/>
      <c r="T1425" s="106"/>
      <c r="U1425" s="106"/>
      <c r="V1425" s="108">
        <f t="shared" si="66"/>
        <v>0</v>
      </c>
      <c r="W1425" s="103">
        <f t="shared" si="67"/>
        <v>0</v>
      </c>
      <c r="X1425" s="36" t="str">
        <f t="shared" si="68"/>
        <v>OK</v>
      </c>
    </row>
    <row r="1426" spans="1:24" ht="18" customHeight="1">
      <c r="A1426" s="6"/>
      <c r="B1426" s="102">
        <f>SUMIF(Atividade_Pessoal_Auxílio!$A:$A,'Programa de Metas 2021-2024'!$A1426,Atividade_Pessoal_Auxílio!$G:$G)+SUMIF(Projeto!$A:$A,'Programa de Metas 2021-2024'!$A1426,Projeto!$G:$G)</f>
        <v>0</v>
      </c>
      <c r="C1426" s="106"/>
      <c r="D1426" s="106"/>
      <c r="E1426" s="106"/>
      <c r="F1426" s="106"/>
      <c r="G1426" s="106"/>
      <c r="H1426" s="106"/>
      <c r="I1426" s="106"/>
      <c r="J1426" s="106"/>
      <c r="K1426" s="106"/>
      <c r="L1426" s="106"/>
      <c r="M1426" s="106"/>
      <c r="N1426" s="106"/>
      <c r="O1426" s="106"/>
      <c r="P1426" s="106"/>
      <c r="Q1426" s="106"/>
      <c r="R1426" s="107"/>
      <c r="S1426" s="107"/>
      <c r="T1426" s="106"/>
      <c r="U1426" s="106"/>
      <c r="V1426" s="108">
        <f t="shared" si="66"/>
        <v>0</v>
      </c>
      <c r="W1426" s="103">
        <f t="shared" si="67"/>
        <v>0</v>
      </c>
      <c r="X1426" s="36" t="str">
        <f t="shared" si="68"/>
        <v>OK</v>
      </c>
    </row>
    <row r="1427" spans="1:24" ht="18" customHeight="1">
      <c r="A1427" s="6"/>
      <c r="B1427" s="102">
        <f>SUMIF(Atividade_Pessoal_Auxílio!$A:$A,'Programa de Metas 2021-2024'!$A1427,Atividade_Pessoal_Auxílio!$G:$G)+SUMIF(Projeto!$A:$A,'Programa de Metas 2021-2024'!$A1427,Projeto!$G:$G)</f>
        <v>0</v>
      </c>
      <c r="C1427" s="106"/>
      <c r="D1427" s="106"/>
      <c r="E1427" s="106"/>
      <c r="F1427" s="106"/>
      <c r="G1427" s="106"/>
      <c r="H1427" s="106"/>
      <c r="I1427" s="106"/>
      <c r="J1427" s="106"/>
      <c r="K1427" s="106"/>
      <c r="L1427" s="106"/>
      <c r="M1427" s="106"/>
      <c r="N1427" s="106"/>
      <c r="O1427" s="106"/>
      <c r="P1427" s="106"/>
      <c r="Q1427" s="106"/>
      <c r="R1427" s="107"/>
      <c r="S1427" s="107"/>
      <c r="T1427" s="106"/>
      <c r="U1427" s="106"/>
      <c r="V1427" s="108">
        <f t="shared" si="66"/>
        <v>0</v>
      </c>
      <c r="W1427" s="103">
        <f t="shared" si="67"/>
        <v>0</v>
      </c>
      <c r="X1427" s="36" t="str">
        <f t="shared" si="68"/>
        <v>OK</v>
      </c>
    </row>
    <row r="1428" spans="1:24" ht="18" customHeight="1">
      <c r="A1428" s="6"/>
      <c r="B1428" s="102">
        <f>SUMIF(Atividade_Pessoal_Auxílio!$A:$A,'Programa de Metas 2021-2024'!$A1428,Atividade_Pessoal_Auxílio!$G:$G)+SUMIF(Projeto!$A:$A,'Programa de Metas 2021-2024'!$A1428,Projeto!$G:$G)</f>
        <v>0</v>
      </c>
      <c r="C1428" s="106"/>
      <c r="D1428" s="106"/>
      <c r="E1428" s="106"/>
      <c r="F1428" s="106"/>
      <c r="G1428" s="106"/>
      <c r="H1428" s="106"/>
      <c r="I1428" s="106"/>
      <c r="J1428" s="106"/>
      <c r="K1428" s="106"/>
      <c r="L1428" s="106"/>
      <c r="M1428" s="106"/>
      <c r="N1428" s="106"/>
      <c r="O1428" s="106"/>
      <c r="P1428" s="106"/>
      <c r="Q1428" s="106"/>
      <c r="R1428" s="107"/>
      <c r="S1428" s="107"/>
      <c r="T1428" s="106"/>
      <c r="U1428" s="106"/>
      <c r="V1428" s="108">
        <f t="shared" si="66"/>
        <v>0</v>
      </c>
      <c r="W1428" s="103">
        <f t="shared" si="67"/>
        <v>0</v>
      </c>
      <c r="X1428" s="36" t="str">
        <f t="shared" si="68"/>
        <v>OK</v>
      </c>
    </row>
    <row r="1429" spans="1:24" ht="18" customHeight="1">
      <c r="A1429" s="6"/>
      <c r="B1429" s="102">
        <f>SUMIF(Atividade_Pessoal_Auxílio!$A:$A,'Programa de Metas 2021-2024'!$A1429,Atividade_Pessoal_Auxílio!$G:$G)+SUMIF(Projeto!$A:$A,'Programa de Metas 2021-2024'!$A1429,Projeto!$G:$G)</f>
        <v>0</v>
      </c>
      <c r="C1429" s="106"/>
      <c r="D1429" s="106"/>
      <c r="E1429" s="106"/>
      <c r="F1429" s="106"/>
      <c r="G1429" s="106"/>
      <c r="H1429" s="106"/>
      <c r="I1429" s="106"/>
      <c r="J1429" s="106"/>
      <c r="K1429" s="106"/>
      <c r="L1429" s="106"/>
      <c r="M1429" s="106"/>
      <c r="N1429" s="106"/>
      <c r="O1429" s="106"/>
      <c r="P1429" s="106"/>
      <c r="Q1429" s="106"/>
      <c r="R1429" s="107"/>
      <c r="S1429" s="107"/>
      <c r="T1429" s="106"/>
      <c r="U1429" s="106"/>
      <c r="V1429" s="108">
        <f t="shared" si="66"/>
        <v>0</v>
      </c>
      <c r="W1429" s="103">
        <f t="shared" si="67"/>
        <v>0</v>
      </c>
      <c r="X1429" s="36" t="str">
        <f t="shared" si="68"/>
        <v>OK</v>
      </c>
    </row>
    <row r="1430" spans="1:24" ht="18" customHeight="1">
      <c r="A1430" s="6"/>
      <c r="B1430" s="102">
        <f>SUMIF(Atividade_Pessoal_Auxílio!$A:$A,'Programa de Metas 2021-2024'!$A1430,Atividade_Pessoal_Auxílio!$G:$G)+SUMIF(Projeto!$A:$A,'Programa de Metas 2021-2024'!$A1430,Projeto!$G:$G)</f>
        <v>0</v>
      </c>
      <c r="C1430" s="106"/>
      <c r="D1430" s="106"/>
      <c r="E1430" s="106"/>
      <c r="F1430" s="106"/>
      <c r="G1430" s="106"/>
      <c r="H1430" s="106"/>
      <c r="I1430" s="106"/>
      <c r="J1430" s="106"/>
      <c r="K1430" s="106"/>
      <c r="L1430" s="106"/>
      <c r="M1430" s="106"/>
      <c r="N1430" s="106"/>
      <c r="O1430" s="106"/>
      <c r="P1430" s="106"/>
      <c r="Q1430" s="106"/>
      <c r="R1430" s="107"/>
      <c r="S1430" s="107"/>
      <c r="T1430" s="106"/>
      <c r="U1430" s="106"/>
      <c r="V1430" s="108">
        <f t="shared" si="66"/>
        <v>0</v>
      </c>
      <c r="W1430" s="103">
        <f t="shared" si="67"/>
        <v>0</v>
      </c>
      <c r="X1430" s="36" t="str">
        <f t="shared" si="68"/>
        <v>OK</v>
      </c>
    </row>
    <row r="1431" spans="1:24" ht="18" customHeight="1">
      <c r="A1431" s="6"/>
      <c r="B1431" s="102">
        <f>SUMIF(Atividade_Pessoal_Auxílio!$A:$A,'Programa de Metas 2021-2024'!$A1431,Atividade_Pessoal_Auxílio!$G:$G)+SUMIF(Projeto!$A:$A,'Programa de Metas 2021-2024'!$A1431,Projeto!$G:$G)</f>
        <v>0</v>
      </c>
      <c r="C1431" s="106"/>
      <c r="D1431" s="106"/>
      <c r="E1431" s="106"/>
      <c r="F1431" s="106"/>
      <c r="G1431" s="106"/>
      <c r="H1431" s="106"/>
      <c r="I1431" s="106"/>
      <c r="J1431" s="106"/>
      <c r="K1431" s="106"/>
      <c r="L1431" s="106"/>
      <c r="M1431" s="106"/>
      <c r="N1431" s="106"/>
      <c r="O1431" s="106"/>
      <c r="P1431" s="106"/>
      <c r="Q1431" s="106"/>
      <c r="R1431" s="107"/>
      <c r="S1431" s="107"/>
      <c r="T1431" s="106"/>
      <c r="U1431" s="106"/>
      <c r="V1431" s="108">
        <f t="shared" si="66"/>
        <v>0</v>
      </c>
      <c r="W1431" s="103">
        <f t="shared" si="67"/>
        <v>0</v>
      </c>
      <c r="X1431" s="36" t="str">
        <f t="shared" si="68"/>
        <v>OK</v>
      </c>
    </row>
    <row r="1432" spans="1:24" ht="18" customHeight="1">
      <c r="A1432" s="6"/>
      <c r="B1432" s="102">
        <f>SUMIF(Atividade_Pessoal_Auxílio!$A:$A,'Programa de Metas 2021-2024'!$A1432,Atividade_Pessoal_Auxílio!$G:$G)+SUMIF(Projeto!$A:$A,'Programa de Metas 2021-2024'!$A1432,Projeto!$G:$G)</f>
        <v>0</v>
      </c>
      <c r="C1432" s="106"/>
      <c r="D1432" s="106"/>
      <c r="E1432" s="106"/>
      <c r="F1432" s="106"/>
      <c r="G1432" s="106"/>
      <c r="H1432" s="106"/>
      <c r="I1432" s="106"/>
      <c r="J1432" s="106"/>
      <c r="K1432" s="106"/>
      <c r="L1432" s="106"/>
      <c r="M1432" s="106"/>
      <c r="N1432" s="106"/>
      <c r="O1432" s="106"/>
      <c r="P1432" s="106"/>
      <c r="Q1432" s="106"/>
      <c r="R1432" s="107"/>
      <c r="S1432" s="107"/>
      <c r="T1432" s="106"/>
      <c r="U1432" s="106"/>
      <c r="V1432" s="108">
        <f t="shared" si="66"/>
        <v>0</v>
      </c>
      <c r="W1432" s="103">
        <f t="shared" si="67"/>
        <v>0</v>
      </c>
      <c r="X1432" s="36" t="str">
        <f t="shared" si="68"/>
        <v>OK</v>
      </c>
    </row>
    <row r="1433" spans="1:24" ht="18" customHeight="1">
      <c r="A1433" s="6"/>
      <c r="B1433" s="102">
        <f>SUMIF(Atividade_Pessoal_Auxílio!$A:$A,'Programa de Metas 2021-2024'!$A1433,Atividade_Pessoal_Auxílio!$G:$G)+SUMIF(Projeto!$A:$A,'Programa de Metas 2021-2024'!$A1433,Projeto!$G:$G)</f>
        <v>0</v>
      </c>
      <c r="C1433" s="106"/>
      <c r="D1433" s="106"/>
      <c r="E1433" s="106"/>
      <c r="F1433" s="106"/>
      <c r="G1433" s="106"/>
      <c r="H1433" s="106"/>
      <c r="I1433" s="106"/>
      <c r="J1433" s="106"/>
      <c r="K1433" s="106"/>
      <c r="L1433" s="106"/>
      <c r="M1433" s="106"/>
      <c r="N1433" s="106"/>
      <c r="O1433" s="106"/>
      <c r="P1433" s="106"/>
      <c r="Q1433" s="106"/>
      <c r="R1433" s="107"/>
      <c r="S1433" s="107"/>
      <c r="T1433" s="106"/>
      <c r="U1433" s="106"/>
      <c r="V1433" s="108">
        <f t="shared" si="66"/>
        <v>0</v>
      </c>
      <c r="W1433" s="103">
        <f t="shared" si="67"/>
        <v>0</v>
      </c>
      <c r="X1433" s="36" t="str">
        <f t="shared" si="68"/>
        <v>OK</v>
      </c>
    </row>
    <row r="1434" spans="1:24" ht="18" customHeight="1">
      <c r="A1434" s="6"/>
      <c r="B1434" s="102">
        <f>SUMIF(Atividade_Pessoal_Auxílio!$A:$A,'Programa de Metas 2021-2024'!$A1434,Atividade_Pessoal_Auxílio!$G:$G)+SUMIF(Projeto!$A:$A,'Programa de Metas 2021-2024'!$A1434,Projeto!$G:$G)</f>
        <v>0</v>
      </c>
      <c r="C1434" s="106"/>
      <c r="D1434" s="106"/>
      <c r="E1434" s="106"/>
      <c r="F1434" s="106"/>
      <c r="G1434" s="106"/>
      <c r="H1434" s="106"/>
      <c r="I1434" s="106"/>
      <c r="J1434" s="106"/>
      <c r="K1434" s="106"/>
      <c r="L1434" s="106"/>
      <c r="M1434" s="106"/>
      <c r="N1434" s="106"/>
      <c r="O1434" s="106"/>
      <c r="P1434" s="106"/>
      <c r="Q1434" s="106"/>
      <c r="R1434" s="107"/>
      <c r="S1434" s="107"/>
      <c r="T1434" s="106"/>
      <c r="U1434" s="106"/>
      <c r="V1434" s="108">
        <f t="shared" si="66"/>
        <v>0</v>
      </c>
      <c r="W1434" s="103">
        <f t="shared" si="67"/>
        <v>0</v>
      </c>
      <c r="X1434" s="36" t="str">
        <f t="shared" si="68"/>
        <v>OK</v>
      </c>
    </row>
    <row r="1435" spans="1:24" ht="18" customHeight="1">
      <c r="A1435" s="6"/>
      <c r="B1435" s="102">
        <f>SUMIF(Atividade_Pessoal_Auxílio!$A:$A,'Programa de Metas 2021-2024'!$A1435,Atividade_Pessoal_Auxílio!$G:$G)+SUMIF(Projeto!$A:$A,'Programa de Metas 2021-2024'!$A1435,Projeto!$G:$G)</f>
        <v>0</v>
      </c>
      <c r="C1435" s="106"/>
      <c r="D1435" s="106"/>
      <c r="E1435" s="106"/>
      <c r="F1435" s="106"/>
      <c r="G1435" s="106"/>
      <c r="H1435" s="106"/>
      <c r="I1435" s="106"/>
      <c r="J1435" s="106"/>
      <c r="K1435" s="106"/>
      <c r="L1435" s="106"/>
      <c r="M1435" s="106"/>
      <c r="N1435" s="106"/>
      <c r="O1435" s="106"/>
      <c r="P1435" s="106"/>
      <c r="Q1435" s="106"/>
      <c r="R1435" s="107"/>
      <c r="S1435" s="107"/>
      <c r="T1435" s="106"/>
      <c r="U1435" s="106"/>
      <c r="V1435" s="108">
        <f t="shared" si="66"/>
        <v>0</v>
      </c>
      <c r="W1435" s="103">
        <f t="shared" si="67"/>
        <v>0</v>
      </c>
      <c r="X1435" s="36" t="str">
        <f t="shared" si="68"/>
        <v>OK</v>
      </c>
    </row>
    <row r="1436" spans="1:24" ht="18" customHeight="1">
      <c r="A1436" s="6"/>
      <c r="B1436" s="102">
        <f>SUMIF(Atividade_Pessoal_Auxílio!$A:$A,'Programa de Metas 2021-2024'!$A1436,Atividade_Pessoal_Auxílio!$G:$G)+SUMIF(Projeto!$A:$A,'Programa de Metas 2021-2024'!$A1436,Projeto!$G:$G)</f>
        <v>0</v>
      </c>
      <c r="C1436" s="106"/>
      <c r="D1436" s="106"/>
      <c r="E1436" s="106"/>
      <c r="F1436" s="106"/>
      <c r="G1436" s="106"/>
      <c r="H1436" s="106"/>
      <c r="I1436" s="106"/>
      <c r="J1436" s="106"/>
      <c r="K1436" s="106"/>
      <c r="L1436" s="106"/>
      <c r="M1436" s="106"/>
      <c r="N1436" s="106"/>
      <c r="O1436" s="106"/>
      <c r="P1436" s="106"/>
      <c r="Q1436" s="106"/>
      <c r="R1436" s="107"/>
      <c r="S1436" s="107"/>
      <c r="T1436" s="106"/>
      <c r="U1436" s="106"/>
      <c r="V1436" s="108">
        <f t="shared" si="66"/>
        <v>0</v>
      </c>
      <c r="W1436" s="103">
        <f t="shared" si="67"/>
        <v>0</v>
      </c>
      <c r="X1436" s="36" t="str">
        <f t="shared" si="68"/>
        <v>OK</v>
      </c>
    </row>
    <row r="1437" spans="1:24" ht="18" customHeight="1">
      <c r="A1437" s="6"/>
      <c r="B1437" s="102">
        <f>SUMIF(Atividade_Pessoal_Auxílio!$A:$A,'Programa de Metas 2021-2024'!$A1437,Atividade_Pessoal_Auxílio!$G:$G)+SUMIF(Projeto!$A:$A,'Programa de Metas 2021-2024'!$A1437,Projeto!$G:$G)</f>
        <v>0</v>
      </c>
      <c r="C1437" s="106"/>
      <c r="D1437" s="106"/>
      <c r="E1437" s="106"/>
      <c r="F1437" s="106"/>
      <c r="G1437" s="106"/>
      <c r="H1437" s="106"/>
      <c r="I1437" s="106"/>
      <c r="J1437" s="106"/>
      <c r="K1437" s="106"/>
      <c r="L1437" s="106"/>
      <c r="M1437" s="106"/>
      <c r="N1437" s="106"/>
      <c r="O1437" s="106"/>
      <c r="P1437" s="106"/>
      <c r="Q1437" s="106"/>
      <c r="R1437" s="107"/>
      <c r="S1437" s="107"/>
      <c r="T1437" s="106"/>
      <c r="U1437" s="106"/>
      <c r="V1437" s="108">
        <f t="shared" si="66"/>
        <v>0</v>
      </c>
      <c r="W1437" s="103">
        <f t="shared" si="67"/>
        <v>0</v>
      </c>
      <c r="X1437" s="36" t="str">
        <f t="shared" si="68"/>
        <v>OK</v>
      </c>
    </row>
    <row r="1438" spans="1:24" ht="18" customHeight="1">
      <c r="A1438" s="6"/>
      <c r="B1438" s="102">
        <f>SUMIF(Atividade_Pessoal_Auxílio!$A:$A,'Programa de Metas 2021-2024'!$A1438,Atividade_Pessoal_Auxílio!$G:$G)+SUMIF(Projeto!$A:$A,'Programa de Metas 2021-2024'!$A1438,Projeto!$G:$G)</f>
        <v>0</v>
      </c>
      <c r="C1438" s="106"/>
      <c r="D1438" s="106"/>
      <c r="E1438" s="106"/>
      <c r="F1438" s="106"/>
      <c r="G1438" s="106"/>
      <c r="H1438" s="106"/>
      <c r="I1438" s="106"/>
      <c r="J1438" s="106"/>
      <c r="K1438" s="106"/>
      <c r="L1438" s="106"/>
      <c r="M1438" s="106"/>
      <c r="N1438" s="106"/>
      <c r="O1438" s="106"/>
      <c r="P1438" s="106"/>
      <c r="Q1438" s="106"/>
      <c r="R1438" s="107"/>
      <c r="S1438" s="107"/>
      <c r="T1438" s="106"/>
      <c r="U1438" s="106"/>
      <c r="V1438" s="108">
        <f t="shared" si="66"/>
        <v>0</v>
      </c>
      <c r="W1438" s="103">
        <f t="shared" si="67"/>
        <v>0</v>
      </c>
      <c r="X1438" s="36" t="str">
        <f t="shared" si="68"/>
        <v>OK</v>
      </c>
    </row>
    <row r="1439" spans="1:24" ht="18" customHeight="1">
      <c r="A1439" s="6"/>
      <c r="B1439" s="102">
        <f>SUMIF(Atividade_Pessoal_Auxílio!$A:$A,'Programa de Metas 2021-2024'!$A1439,Atividade_Pessoal_Auxílio!$G:$G)+SUMIF(Projeto!$A:$A,'Programa de Metas 2021-2024'!$A1439,Projeto!$G:$G)</f>
        <v>0</v>
      </c>
      <c r="C1439" s="106"/>
      <c r="D1439" s="106"/>
      <c r="E1439" s="106"/>
      <c r="F1439" s="106"/>
      <c r="G1439" s="106"/>
      <c r="H1439" s="106"/>
      <c r="I1439" s="106"/>
      <c r="J1439" s="106"/>
      <c r="K1439" s="106"/>
      <c r="L1439" s="106"/>
      <c r="M1439" s="106"/>
      <c r="N1439" s="106"/>
      <c r="O1439" s="106"/>
      <c r="P1439" s="106"/>
      <c r="Q1439" s="106"/>
      <c r="R1439" s="107"/>
      <c r="S1439" s="107"/>
      <c r="T1439" s="106"/>
      <c r="U1439" s="106"/>
      <c r="V1439" s="108">
        <f t="shared" si="66"/>
        <v>0</v>
      </c>
      <c r="W1439" s="103">
        <f t="shared" si="67"/>
        <v>0</v>
      </c>
      <c r="X1439" s="36" t="str">
        <f t="shared" si="68"/>
        <v>OK</v>
      </c>
    </row>
    <row r="1440" spans="1:24" ht="18" customHeight="1">
      <c r="A1440" s="6"/>
      <c r="B1440" s="102">
        <f>SUMIF(Atividade_Pessoal_Auxílio!$A:$A,'Programa de Metas 2021-2024'!$A1440,Atividade_Pessoal_Auxílio!$G:$G)+SUMIF(Projeto!$A:$A,'Programa de Metas 2021-2024'!$A1440,Projeto!$G:$G)</f>
        <v>0</v>
      </c>
      <c r="C1440" s="106"/>
      <c r="D1440" s="106"/>
      <c r="E1440" s="106"/>
      <c r="F1440" s="106"/>
      <c r="G1440" s="106"/>
      <c r="H1440" s="106"/>
      <c r="I1440" s="106"/>
      <c r="J1440" s="106"/>
      <c r="K1440" s="106"/>
      <c r="L1440" s="106"/>
      <c r="M1440" s="106"/>
      <c r="N1440" s="106"/>
      <c r="O1440" s="106"/>
      <c r="P1440" s="106"/>
      <c r="Q1440" s="106"/>
      <c r="R1440" s="107"/>
      <c r="S1440" s="107"/>
      <c r="T1440" s="106"/>
      <c r="U1440" s="106"/>
      <c r="V1440" s="108">
        <f t="shared" si="66"/>
        <v>0</v>
      </c>
      <c r="W1440" s="103">
        <f t="shared" si="67"/>
        <v>0</v>
      </c>
      <c r="X1440" s="36" t="str">
        <f t="shared" si="68"/>
        <v>OK</v>
      </c>
    </row>
    <row r="1441" spans="1:24" ht="18" customHeight="1">
      <c r="A1441" s="6"/>
      <c r="B1441" s="102">
        <f>SUMIF(Atividade_Pessoal_Auxílio!$A:$A,'Programa de Metas 2021-2024'!$A1441,Atividade_Pessoal_Auxílio!$G:$G)+SUMIF(Projeto!$A:$A,'Programa de Metas 2021-2024'!$A1441,Projeto!$G:$G)</f>
        <v>0</v>
      </c>
      <c r="C1441" s="106"/>
      <c r="D1441" s="106"/>
      <c r="E1441" s="106"/>
      <c r="F1441" s="106"/>
      <c r="G1441" s="106"/>
      <c r="H1441" s="106"/>
      <c r="I1441" s="106"/>
      <c r="J1441" s="106"/>
      <c r="K1441" s="106"/>
      <c r="L1441" s="106"/>
      <c r="M1441" s="106"/>
      <c r="N1441" s="106"/>
      <c r="O1441" s="106"/>
      <c r="P1441" s="106"/>
      <c r="Q1441" s="106"/>
      <c r="R1441" s="107"/>
      <c r="S1441" s="107"/>
      <c r="T1441" s="106"/>
      <c r="U1441" s="106"/>
      <c r="V1441" s="108">
        <f t="shared" si="66"/>
        <v>0</v>
      </c>
      <c r="W1441" s="103">
        <f t="shared" si="67"/>
        <v>0</v>
      </c>
      <c r="X1441" s="36" t="str">
        <f t="shared" si="68"/>
        <v>OK</v>
      </c>
    </row>
    <row r="1442" spans="1:24" ht="18" customHeight="1">
      <c r="A1442" s="6"/>
      <c r="B1442" s="102">
        <f>SUMIF(Atividade_Pessoal_Auxílio!$A:$A,'Programa de Metas 2021-2024'!$A1442,Atividade_Pessoal_Auxílio!$G:$G)+SUMIF(Projeto!$A:$A,'Programa de Metas 2021-2024'!$A1442,Projeto!$G:$G)</f>
        <v>0</v>
      </c>
      <c r="C1442" s="106"/>
      <c r="D1442" s="106"/>
      <c r="E1442" s="106"/>
      <c r="F1442" s="106"/>
      <c r="G1442" s="106"/>
      <c r="H1442" s="106"/>
      <c r="I1442" s="106"/>
      <c r="J1442" s="106"/>
      <c r="K1442" s="106"/>
      <c r="L1442" s="106"/>
      <c r="M1442" s="106"/>
      <c r="N1442" s="106"/>
      <c r="O1442" s="106"/>
      <c r="P1442" s="106"/>
      <c r="Q1442" s="106"/>
      <c r="R1442" s="107"/>
      <c r="S1442" s="107"/>
      <c r="T1442" s="106"/>
      <c r="U1442" s="106"/>
      <c r="V1442" s="108">
        <f t="shared" si="66"/>
        <v>0</v>
      </c>
      <c r="W1442" s="103">
        <f t="shared" si="67"/>
        <v>0</v>
      </c>
      <c r="X1442" s="36" t="str">
        <f t="shared" si="68"/>
        <v>OK</v>
      </c>
    </row>
    <row r="1443" spans="1:24" ht="18" customHeight="1">
      <c r="A1443" s="6"/>
      <c r="B1443" s="102">
        <f>SUMIF(Atividade_Pessoal_Auxílio!$A:$A,'Programa de Metas 2021-2024'!$A1443,Atividade_Pessoal_Auxílio!$G:$G)+SUMIF(Projeto!$A:$A,'Programa de Metas 2021-2024'!$A1443,Projeto!$G:$G)</f>
        <v>0</v>
      </c>
      <c r="C1443" s="106"/>
      <c r="D1443" s="106"/>
      <c r="E1443" s="106"/>
      <c r="F1443" s="106"/>
      <c r="G1443" s="106"/>
      <c r="H1443" s="106"/>
      <c r="I1443" s="106"/>
      <c r="J1443" s="106"/>
      <c r="K1443" s="106"/>
      <c r="L1443" s="106"/>
      <c r="M1443" s="106"/>
      <c r="N1443" s="106"/>
      <c r="O1443" s="106"/>
      <c r="P1443" s="106"/>
      <c r="Q1443" s="106"/>
      <c r="R1443" s="107"/>
      <c r="S1443" s="107"/>
      <c r="T1443" s="106"/>
      <c r="U1443" s="106"/>
      <c r="V1443" s="108">
        <f t="shared" si="66"/>
        <v>0</v>
      </c>
      <c r="W1443" s="103">
        <f t="shared" si="67"/>
        <v>0</v>
      </c>
      <c r="X1443" s="36" t="str">
        <f t="shared" si="68"/>
        <v>OK</v>
      </c>
    </row>
    <row r="1444" spans="1:24" ht="18" customHeight="1">
      <c r="A1444" s="6"/>
      <c r="B1444" s="102">
        <f>SUMIF(Atividade_Pessoal_Auxílio!$A:$A,'Programa de Metas 2021-2024'!$A1444,Atividade_Pessoal_Auxílio!$G:$G)+SUMIF(Projeto!$A:$A,'Programa de Metas 2021-2024'!$A1444,Projeto!$G:$G)</f>
        <v>0</v>
      </c>
      <c r="C1444" s="106"/>
      <c r="D1444" s="106"/>
      <c r="E1444" s="106"/>
      <c r="F1444" s="106"/>
      <c r="G1444" s="106"/>
      <c r="H1444" s="106"/>
      <c r="I1444" s="106"/>
      <c r="J1444" s="106"/>
      <c r="K1444" s="106"/>
      <c r="L1444" s="106"/>
      <c r="M1444" s="106"/>
      <c r="N1444" s="106"/>
      <c r="O1444" s="106"/>
      <c r="P1444" s="106"/>
      <c r="Q1444" s="106"/>
      <c r="R1444" s="107"/>
      <c r="S1444" s="107"/>
      <c r="T1444" s="106"/>
      <c r="U1444" s="106"/>
      <c r="V1444" s="108">
        <f t="shared" si="66"/>
        <v>0</v>
      </c>
      <c r="W1444" s="103">
        <f t="shared" si="67"/>
        <v>0</v>
      </c>
      <c r="X1444" s="36" t="str">
        <f t="shared" si="68"/>
        <v>OK</v>
      </c>
    </row>
    <row r="1445" spans="1:24" ht="18" customHeight="1">
      <c r="A1445" s="6"/>
      <c r="B1445" s="102">
        <f>SUMIF(Atividade_Pessoal_Auxílio!$A:$A,'Programa de Metas 2021-2024'!$A1445,Atividade_Pessoal_Auxílio!$G:$G)+SUMIF(Projeto!$A:$A,'Programa de Metas 2021-2024'!$A1445,Projeto!$G:$G)</f>
        <v>0</v>
      </c>
      <c r="C1445" s="106"/>
      <c r="D1445" s="106"/>
      <c r="E1445" s="106"/>
      <c r="F1445" s="106"/>
      <c r="G1445" s="106"/>
      <c r="H1445" s="106"/>
      <c r="I1445" s="106"/>
      <c r="J1445" s="106"/>
      <c r="K1445" s="106"/>
      <c r="L1445" s="106"/>
      <c r="M1445" s="106"/>
      <c r="N1445" s="106"/>
      <c r="O1445" s="106"/>
      <c r="P1445" s="106"/>
      <c r="Q1445" s="106"/>
      <c r="R1445" s="107"/>
      <c r="S1445" s="107"/>
      <c r="T1445" s="106"/>
      <c r="U1445" s="106"/>
      <c r="V1445" s="108">
        <f t="shared" si="66"/>
        <v>0</v>
      </c>
      <c r="W1445" s="103">
        <f t="shared" si="67"/>
        <v>0</v>
      </c>
      <c r="X1445" s="36" t="str">
        <f t="shared" si="68"/>
        <v>OK</v>
      </c>
    </row>
    <row r="1446" spans="1:24" ht="18" customHeight="1">
      <c r="A1446" s="6"/>
      <c r="B1446" s="102">
        <f>SUMIF(Atividade_Pessoal_Auxílio!$A:$A,'Programa de Metas 2021-2024'!$A1446,Atividade_Pessoal_Auxílio!$G:$G)+SUMIF(Projeto!$A:$A,'Programa de Metas 2021-2024'!$A1446,Projeto!$G:$G)</f>
        <v>0</v>
      </c>
      <c r="C1446" s="106"/>
      <c r="D1446" s="106"/>
      <c r="E1446" s="106"/>
      <c r="F1446" s="106"/>
      <c r="G1446" s="106"/>
      <c r="H1446" s="106"/>
      <c r="I1446" s="106"/>
      <c r="J1446" s="106"/>
      <c r="K1446" s="106"/>
      <c r="L1446" s="106"/>
      <c r="M1446" s="106"/>
      <c r="N1446" s="106"/>
      <c r="O1446" s="106"/>
      <c r="P1446" s="106"/>
      <c r="Q1446" s="106"/>
      <c r="R1446" s="107"/>
      <c r="S1446" s="107"/>
      <c r="T1446" s="106"/>
      <c r="U1446" s="106"/>
      <c r="V1446" s="108">
        <f t="shared" si="66"/>
        <v>0</v>
      </c>
      <c r="W1446" s="103">
        <f t="shared" si="67"/>
        <v>0</v>
      </c>
      <c r="X1446" s="36" t="str">
        <f t="shared" si="68"/>
        <v>OK</v>
      </c>
    </row>
    <row r="1447" spans="1:24" ht="18" customHeight="1">
      <c r="A1447" s="6"/>
      <c r="B1447" s="102">
        <f>SUMIF(Atividade_Pessoal_Auxílio!$A:$A,'Programa de Metas 2021-2024'!$A1447,Atividade_Pessoal_Auxílio!$G:$G)+SUMIF(Projeto!$A:$A,'Programa de Metas 2021-2024'!$A1447,Projeto!$G:$G)</f>
        <v>0</v>
      </c>
      <c r="C1447" s="106"/>
      <c r="D1447" s="106"/>
      <c r="E1447" s="106"/>
      <c r="F1447" s="106"/>
      <c r="G1447" s="106"/>
      <c r="H1447" s="106"/>
      <c r="I1447" s="106"/>
      <c r="J1447" s="106"/>
      <c r="K1447" s="106"/>
      <c r="L1447" s="106"/>
      <c r="M1447" s="106"/>
      <c r="N1447" s="106"/>
      <c r="O1447" s="106"/>
      <c r="P1447" s="106"/>
      <c r="Q1447" s="106"/>
      <c r="R1447" s="107"/>
      <c r="S1447" s="107"/>
      <c r="T1447" s="106"/>
      <c r="U1447" s="106"/>
      <c r="V1447" s="108">
        <f t="shared" si="66"/>
        <v>0</v>
      </c>
      <c r="W1447" s="103">
        <f t="shared" si="67"/>
        <v>0</v>
      </c>
      <c r="X1447" s="36" t="str">
        <f t="shared" si="68"/>
        <v>OK</v>
      </c>
    </row>
    <row r="1448" spans="1:24" ht="18" customHeight="1">
      <c r="A1448" s="6"/>
      <c r="B1448" s="102">
        <f>SUMIF(Atividade_Pessoal_Auxílio!$A:$A,'Programa de Metas 2021-2024'!$A1448,Atividade_Pessoal_Auxílio!$G:$G)+SUMIF(Projeto!$A:$A,'Programa de Metas 2021-2024'!$A1448,Projeto!$G:$G)</f>
        <v>0</v>
      </c>
      <c r="C1448" s="106"/>
      <c r="D1448" s="106"/>
      <c r="E1448" s="106"/>
      <c r="F1448" s="106"/>
      <c r="G1448" s="106"/>
      <c r="H1448" s="106"/>
      <c r="I1448" s="106"/>
      <c r="J1448" s="106"/>
      <c r="K1448" s="106"/>
      <c r="L1448" s="106"/>
      <c r="M1448" s="106"/>
      <c r="N1448" s="106"/>
      <c r="O1448" s="106"/>
      <c r="P1448" s="106"/>
      <c r="Q1448" s="106"/>
      <c r="R1448" s="107"/>
      <c r="S1448" s="107"/>
      <c r="T1448" s="106"/>
      <c r="U1448" s="106"/>
      <c r="V1448" s="108">
        <f t="shared" si="66"/>
        <v>0</v>
      </c>
      <c r="W1448" s="103">
        <f t="shared" si="67"/>
        <v>0</v>
      </c>
      <c r="X1448" s="36" t="str">
        <f t="shared" si="68"/>
        <v>OK</v>
      </c>
    </row>
    <row r="1449" spans="1:24" ht="18" customHeight="1">
      <c r="A1449" s="6"/>
      <c r="B1449" s="102">
        <f>SUMIF(Atividade_Pessoal_Auxílio!$A:$A,'Programa de Metas 2021-2024'!$A1449,Atividade_Pessoal_Auxílio!$G:$G)+SUMIF(Projeto!$A:$A,'Programa de Metas 2021-2024'!$A1449,Projeto!$G:$G)</f>
        <v>0</v>
      </c>
      <c r="C1449" s="106"/>
      <c r="D1449" s="106"/>
      <c r="E1449" s="106"/>
      <c r="F1449" s="106"/>
      <c r="G1449" s="106"/>
      <c r="H1449" s="106"/>
      <c r="I1449" s="106"/>
      <c r="J1449" s="106"/>
      <c r="K1449" s="106"/>
      <c r="L1449" s="106"/>
      <c r="M1449" s="106"/>
      <c r="N1449" s="106"/>
      <c r="O1449" s="106"/>
      <c r="P1449" s="106"/>
      <c r="Q1449" s="106"/>
      <c r="R1449" s="107"/>
      <c r="S1449" s="107"/>
      <c r="T1449" s="106"/>
      <c r="U1449" s="106"/>
      <c r="V1449" s="108">
        <f t="shared" si="66"/>
        <v>0</v>
      </c>
      <c r="W1449" s="103">
        <f t="shared" si="67"/>
        <v>0</v>
      </c>
      <c r="X1449" s="36" t="str">
        <f t="shared" si="68"/>
        <v>OK</v>
      </c>
    </row>
    <row r="1450" spans="1:24" ht="18" customHeight="1">
      <c r="A1450" s="6"/>
      <c r="B1450" s="102">
        <f>SUMIF(Atividade_Pessoal_Auxílio!$A:$A,'Programa de Metas 2021-2024'!$A1450,Atividade_Pessoal_Auxílio!$G:$G)+SUMIF(Projeto!$A:$A,'Programa de Metas 2021-2024'!$A1450,Projeto!$G:$G)</f>
        <v>0</v>
      </c>
      <c r="C1450" s="106"/>
      <c r="D1450" s="106"/>
      <c r="E1450" s="106"/>
      <c r="F1450" s="106"/>
      <c r="G1450" s="106"/>
      <c r="H1450" s="106"/>
      <c r="I1450" s="106"/>
      <c r="J1450" s="106"/>
      <c r="K1450" s="106"/>
      <c r="L1450" s="106"/>
      <c r="M1450" s="106"/>
      <c r="N1450" s="106"/>
      <c r="O1450" s="106"/>
      <c r="P1450" s="106"/>
      <c r="Q1450" s="106"/>
      <c r="R1450" s="107"/>
      <c r="S1450" s="107"/>
      <c r="T1450" s="106"/>
      <c r="U1450" s="106"/>
      <c r="V1450" s="108">
        <f t="shared" si="66"/>
        <v>0</v>
      </c>
      <c r="W1450" s="103">
        <f t="shared" si="67"/>
        <v>0</v>
      </c>
      <c r="X1450" s="36" t="str">
        <f t="shared" si="68"/>
        <v>OK</v>
      </c>
    </row>
    <row r="1451" spans="1:24" ht="18" customHeight="1">
      <c r="A1451" s="6"/>
      <c r="B1451" s="102">
        <f>SUMIF(Atividade_Pessoal_Auxílio!$A:$A,'Programa de Metas 2021-2024'!$A1451,Atividade_Pessoal_Auxílio!$G:$G)+SUMIF(Projeto!$A:$A,'Programa de Metas 2021-2024'!$A1451,Projeto!$G:$G)</f>
        <v>0</v>
      </c>
      <c r="C1451" s="106"/>
      <c r="D1451" s="106"/>
      <c r="E1451" s="106"/>
      <c r="F1451" s="106"/>
      <c r="G1451" s="106"/>
      <c r="H1451" s="106"/>
      <c r="I1451" s="106"/>
      <c r="J1451" s="106"/>
      <c r="K1451" s="106"/>
      <c r="L1451" s="106"/>
      <c r="M1451" s="106"/>
      <c r="N1451" s="106"/>
      <c r="O1451" s="106"/>
      <c r="P1451" s="106"/>
      <c r="Q1451" s="106"/>
      <c r="R1451" s="107"/>
      <c r="S1451" s="107"/>
      <c r="T1451" s="106"/>
      <c r="U1451" s="106"/>
      <c r="V1451" s="108">
        <f t="shared" si="66"/>
        <v>0</v>
      </c>
      <c r="W1451" s="103">
        <f t="shared" si="67"/>
        <v>0</v>
      </c>
      <c r="X1451" s="36" t="str">
        <f t="shared" si="68"/>
        <v>OK</v>
      </c>
    </row>
    <row r="1452" spans="1:24" ht="18" customHeight="1">
      <c r="A1452" s="6"/>
      <c r="B1452" s="102">
        <f>SUMIF(Atividade_Pessoal_Auxílio!$A:$A,'Programa de Metas 2021-2024'!$A1452,Atividade_Pessoal_Auxílio!$G:$G)+SUMIF(Projeto!$A:$A,'Programa de Metas 2021-2024'!$A1452,Projeto!$G:$G)</f>
        <v>0</v>
      </c>
      <c r="C1452" s="106"/>
      <c r="D1452" s="106"/>
      <c r="E1452" s="106"/>
      <c r="F1452" s="106"/>
      <c r="G1452" s="106"/>
      <c r="H1452" s="106"/>
      <c r="I1452" s="106"/>
      <c r="J1452" s="106"/>
      <c r="K1452" s="106"/>
      <c r="L1452" s="106"/>
      <c r="M1452" s="106"/>
      <c r="N1452" s="106"/>
      <c r="O1452" s="106"/>
      <c r="P1452" s="106"/>
      <c r="Q1452" s="106"/>
      <c r="R1452" s="107"/>
      <c r="S1452" s="107"/>
      <c r="T1452" s="106"/>
      <c r="U1452" s="106"/>
      <c r="V1452" s="108">
        <f t="shared" si="66"/>
        <v>0</v>
      </c>
      <c r="W1452" s="103">
        <f t="shared" si="67"/>
        <v>0</v>
      </c>
      <c r="X1452" s="36" t="str">
        <f t="shared" si="68"/>
        <v>OK</v>
      </c>
    </row>
    <row r="1453" spans="1:24" ht="18" customHeight="1">
      <c r="A1453" s="6"/>
      <c r="B1453" s="102">
        <f>SUMIF(Atividade_Pessoal_Auxílio!$A:$A,'Programa de Metas 2021-2024'!$A1453,Atividade_Pessoal_Auxílio!$G:$G)+SUMIF(Projeto!$A:$A,'Programa de Metas 2021-2024'!$A1453,Projeto!$G:$G)</f>
        <v>0</v>
      </c>
      <c r="C1453" s="106"/>
      <c r="D1453" s="106"/>
      <c r="E1453" s="106"/>
      <c r="F1453" s="106"/>
      <c r="G1453" s="106"/>
      <c r="H1453" s="106"/>
      <c r="I1453" s="106"/>
      <c r="J1453" s="106"/>
      <c r="K1453" s="106"/>
      <c r="L1453" s="106"/>
      <c r="M1453" s="106"/>
      <c r="N1453" s="106"/>
      <c r="O1453" s="106"/>
      <c r="P1453" s="106"/>
      <c r="Q1453" s="106"/>
      <c r="R1453" s="107"/>
      <c r="S1453" s="107"/>
      <c r="T1453" s="106"/>
      <c r="U1453" s="106"/>
      <c r="V1453" s="108">
        <f t="shared" si="66"/>
        <v>0</v>
      </c>
      <c r="W1453" s="103">
        <f t="shared" si="67"/>
        <v>0</v>
      </c>
      <c r="X1453" s="36" t="str">
        <f t="shared" si="68"/>
        <v>OK</v>
      </c>
    </row>
    <row r="1454" spans="1:24" ht="18" customHeight="1">
      <c r="A1454" s="6"/>
      <c r="B1454" s="102">
        <f>SUMIF(Atividade_Pessoal_Auxílio!$A:$A,'Programa de Metas 2021-2024'!$A1454,Atividade_Pessoal_Auxílio!$G:$G)+SUMIF(Projeto!$A:$A,'Programa de Metas 2021-2024'!$A1454,Projeto!$G:$G)</f>
        <v>0</v>
      </c>
      <c r="C1454" s="106"/>
      <c r="D1454" s="106"/>
      <c r="E1454" s="106"/>
      <c r="F1454" s="106"/>
      <c r="G1454" s="106"/>
      <c r="H1454" s="106"/>
      <c r="I1454" s="106"/>
      <c r="J1454" s="106"/>
      <c r="K1454" s="106"/>
      <c r="L1454" s="106"/>
      <c r="M1454" s="106"/>
      <c r="N1454" s="106"/>
      <c r="O1454" s="106"/>
      <c r="P1454" s="106"/>
      <c r="Q1454" s="106"/>
      <c r="R1454" s="107"/>
      <c r="S1454" s="107"/>
      <c r="T1454" s="106"/>
      <c r="U1454" s="106"/>
      <c r="V1454" s="108">
        <f t="shared" si="66"/>
        <v>0</v>
      </c>
      <c r="W1454" s="103">
        <f t="shared" si="67"/>
        <v>0</v>
      </c>
      <c r="X1454" s="36" t="str">
        <f t="shared" si="68"/>
        <v>OK</v>
      </c>
    </row>
    <row r="1455" spans="1:24" ht="18" customHeight="1">
      <c r="A1455" s="6"/>
      <c r="B1455" s="102">
        <f>SUMIF(Atividade_Pessoal_Auxílio!$A:$A,'Programa de Metas 2021-2024'!$A1455,Atividade_Pessoal_Auxílio!$G:$G)+SUMIF(Projeto!$A:$A,'Programa de Metas 2021-2024'!$A1455,Projeto!$G:$G)</f>
        <v>0</v>
      </c>
      <c r="C1455" s="106"/>
      <c r="D1455" s="106"/>
      <c r="E1455" s="106"/>
      <c r="F1455" s="106"/>
      <c r="G1455" s="106"/>
      <c r="H1455" s="106"/>
      <c r="I1455" s="106"/>
      <c r="J1455" s="106"/>
      <c r="K1455" s="106"/>
      <c r="L1455" s="106"/>
      <c r="M1455" s="106"/>
      <c r="N1455" s="106"/>
      <c r="O1455" s="106"/>
      <c r="P1455" s="106"/>
      <c r="Q1455" s="106"/>
      <c r="R1455" s="107"/>
      <c r="S1455" s="107"/>
      <c r="T1455" s="106"/>
      <c r="U1455" s="106"/>
      <c r="V1455" s="108">
        <f t="shared" si="66"/>
        <v>0</v>
      </c>
      <c r="W1455" s="103">
        <f t="shared" si="67"/>
        <v>0</v>
      </c>
      <c r="X1455" s="36" t="str">
        <f t="shared" si="68"/>
        <v>OK</v>
      </c>
    </row>
    <row r="1456" spans="1:24" ht="18" customHeight="1">
      <c r="A1456" s="6"/>
      <c r="B1456" s="102">
        <f>SUMIF(Atividade_Pessoal_Auxílio!$A:$A,'Programa de Metas 2021-2024'!$A1456,Atividade_Pessoal_Auxílio!$G:$G)+SUMIF(Projeto!$A:$A,'Programa de Metas 2021-2024'!$A1456,Projeto!$G:$G)</f>
        <v>0</v>
      </c>
      <c r="C1456" s="106"/>
      <c r="D1456" s="106"/>
      <c r="E1456" s="106"/>
      <c r="F1456" s="106"/>
      <c r="G1456" s="106"/>
      <c r="H1456" s="106"/>
      <c r="I1456" s="106"/>
      <c r="J1456" s="106"/>
      <c r="K1456" s="106"/>
      <c r="L1456" s="106"/>
      <c r="M1456" s="106"/>
      <c r="N1456" s="106"/>
      <c r="O1456" s="106"/>
      <c r="P1456" s="106"/>
      <c r="Q1456" s="106"/>
      <c r="R1456" s="107"/>
      <c r="S1456" s="107"/>
      <c r="T1456" s="106"/>
      <c r="U1456" s="106"/>
      <c r="V1456" s="108">
        <f t="shared" si="66"/>
        <v>0</v>
      </c>
      <c r="W1456" s="103">
        <f t="shared" si="67"/>
        <v>0</v>
      </c>
      <c r="X1456" s="36" t="str">
        <f t="shared" si="68"/>
        <v>OK</v>
      </c>
    </row>
    <row r="1457" spans="1:24" ht="18" customHeight="1">
      <c r="A1457" s="6"/>
      <c r="B1457" s="102">
        <f>SUMIF(Atividade_Pessoal_Auxílio!$A:$A,'Programa de Metas 2021-2024'!$A1457,Atividade_Pessoal_Auxílio!$G:$G)+SUMIF(Projeto!$A:$A,'Programa de Metas 2021-2024'!$A1457,Projeto!$G:$G)</f>
        <v>0</v>
      </c>
      <c r="C1457" s="106"/>
      <c r="D1457" s="106"/>
      <c r="E1457" s="106"/>
      <c r="F1457" s="106"/>
      <c r="G1457" s="106"/>
      <c r="H1457" s="106"/>
      <c r="I1457" s="106"/>
      <c r="J1457" s="106"/>
      <c r="K1457" s="106"/>
      <c r="L1457" s="106"/>
      <c r="M1457" s="106"/>
      <c r="N1457" s="106"/>
      <c r="O1457" s="106"/>
      <c r="P1457" s="106"/>
      <c r="Q1457" s="106"/>
      <c r="R1457" s="107"/>
      <c r="S1457" s="107"/>
      <c r="T1457" s="106"/>
      <c r="U1457" s="106"/>
      <c r="V1457" s="108">
        <f t="shared" si="66"/>
        <v>0</v>
      </c>
      <c r="W1457" s="103">
        <f t="shared" si="67"/>
        <v>0</v>
      </c>
      <c r="X1457" s="36" t="str">
        <f t="shared" si="68"/>
        <v>OK</v>
      </c>
    </row>
    <row r="1458" spans="1:24" ht="18" customHeight="1">
      <c r="A1458" s="6"/>
      <c r="B1458" s="102">
        <f>SUMIF(Atividade_Pessoal_Auxílio!$A:$A,'Programa de Metas 2021-2024'!$A1458,Atividade_Pessoal_Auxílio!$G:$G)+SUMIF(Projeto!$A:$A,'Programa de Metas 2021-2024'!$A1458,Projeto!$G:$G)</f>
        <v>0</v>
      </c>
      <c r="C1458" s="106"/>
      <c r="D1458" s="106"/>
      <c r="E1458" s="106"/>
      <c r="F1458" s="106"/>
      <c r="G1458" s="106"/>
      <c r="H1458" s="106"/>
      <c r="I1458" s="106"/>
      <c r="J1458" s="106"/>
      <c r="K1458" s="106"/>
      <c r="L1458" s="106"/>
      <c r="M1458" s="106"/>
      <c r="N1458" s="106"/>
      <c r="O1458" s="106"/>
      <c r="P1458" s="106"/>
      <c r="Q1458" s="106"/>
      <c r="R1458" s="107"/>
      <c r="S1458" s="107"/>
      <c r="T1458" s="106"/>
      <c r="U1458" s="106"/>
      <c r="V1458" s="108">
        <f t="shared" si="66"/>
        <v>0</v>
      </c>
      <c r="W1458" s="103">
        <f t="shared" si="67"/>
        <v>0</v>
      </c>
      <c r="X1458" s="36" t="str">
        <f t="shared" si="68"/>
        <v>OK</v>
      </c>
    </row>
    <row r="1459" spans="1:24" ht="18" customHeight="1">
      <c r="A1459" s="6"/>
      <c r="B1459" s="102">
        <f>SUMIF(Atividade_Pessoal_Auxílio!$A:$A,'Programa de Metas 2021-2024'!$A1459,Atividade_Pessoal_Auxílio!$G:$G)+SUMIF(Projeto!$A:$A,'Programa de Metas 2021-2024'!$A1459,Projeto!$G:$G)</f>
        <v>0</v>
      </c>
      <c r="C1459" s="106"/>
      <c r="D1459" s="106"/>
      <c r="E1459" s="106"/>
      <c r="F1459" s="106"/>
      <c r="G1459" s="106"/>
      <c r="H1459" s="106"/>
      <c r="I1459" s="106"/>
      <c r="J1459" s="106"/>
      <c r="K1459" s="106"/>
      <c r="L1459" s="106"/>
      <c r="M1459" s="106"/>
      <c r="N1459" s="106"/>
      <c r="O1459" s="106"/>
      <c r="P1459" s="106"/>
      <c r="Q1459" s="106"/>
      <c r="R1459" s="107"/>
      <c r="S1459" s="107"/>
      <c r="T1459" s="106"/>
      <c r="U1459" s="106"/>
      <c r="V1459" s="108">
        <f t="shared" si="66"/>
        <v>0</v>
      </c>
      <c r="W1459" s="103">
        <f t="shared" si="67"/>
        <v>0</v>
      </c>
      <c r="X1459" s="36" t="str">
        <f t="shared" si="68"/>
        <v>OK</v>
      </c>
    </row>
    <row r="1460" spans="1:24" ht="18" customHeight="1">
      <c r="A1460" s="6"/>
      <c r="B1460" s="102">
        <f>SUMIF(Atividade_Pessoal_Auxílio!$A:$A,'Programa de Metas 2021-2024'!$A1460,Atividade_Pessoal_Auxílio!$G:$G)+SUMIF(Projeto!$A:$A,'Programa de Metas 2021-2024'!$A1460,Projeto!$G:$G)</f>
        <v>0</v>
      </c>
      <c r="C1460" s="106"/>
      <c r="D1460" s="106"/>
      <c r="E1460" s="106"/>
      <c r="F1460" s="106"/>
      <c r="G1460" s="106"/>
      <c r="H1460" s="106"/>
      <c r="I1460" s="106"/>
      <c r="J1460" s="106"/>
      <c r="K1460" s="106"/>
      <c r="L1460" s="106"/>
      <c r="M1460" s="106"/>
      <c r="N1460" s="106"/>
      <c r="O1460" s="106"/>
      <c r="P1460" s="106"/>
      <c r="Q1460" s="106"/>
      <c r="R1460" s="107"/>
      <c r="S1460" s="107"/>
      <c r="T1460" s="106"/>
      <c r="U1460" s="106"/>
      <c r="V1460" s="108">
        <f t="shared" si="66"/>
        <v>0</v>
      </c>
      <c r="W1460" s="103">
        <f t="shared" si="67"/>
        <v>0</v>
      </c>
      <c r="X1460" s="36" t="str">
        <f t="shared" si="68"/>
        <v>OK</v>
      </c>
    </row>
    <row r="1461" spans="1:24" ht="18" customHeight="1">
      <c r="A1461" s="6"/>
      <c r="B1461" s="102">
        <f>SUMIF(Atividade_Pessoal_Auxílio!$A:$A,'Programa de Metas 2021-2024'!$A1461,Atividade_Pessoal_Auxílio!$G:$G)+SUMIF(Projeto!$A:$A,'Programa de Metas 2021-2024'!$A1461,Projeto!$G:$G)</f>
        <v>0</v>
      </c>
      <c r="C1461" s="106"/>
      <c r="D1461" s="106"/>
      <c r="E1461" s="106"/>
      <c r="F1461" s="106"/>
      <c r="G1461" s="106"/>
      <c r="H1461" s="106"/>
      <c r="I1461" s="106"/>
      <c r="J1461" s="106"/>
      <c r="K1461" s="106"/>
      <c r="L1461" s="106"/>
      <c r="M1461" s="106"/>
      <c r="N1461" s="106"/>
      <c r="O1461" s="106"/>
      <c r="P1461" s="106"/>
      <c r="Q1461" s="106"/>
      <c r="R1461" s="107"/>
      <c r="S1461" s="107"/>
      <c r="T1461" s="106"/>
      <c r="U1461" s="106"/>
      <c r="V1461" s="108">
        <f t="shared" si="66"/>
        <v>0</v>
      </c>
      <c r="W1461" s="103">
        <f t="shared" si="67"/>
        <v>0</v>
      </c>
      <c r="X1461" s="36" t="str">
        <f t="shared" si="68"/>
        <v>OK</v>
      </c>
    </row>
    <row r="1462" spans="1:24" ht="18" customHeight="1">
      <c r="A1462" s="6"/>
      <c r="B1462" s="102">
        <f>SUMIF(Atividade_Pessoal_Auxílio!$A:$A,'Programa de Metas 2021-2024'!$A1462,Atividade_Pessoal_Auxílio!$G:$G)+SUMIF(Projeto!$A:$A,'Programa de Metas 2021-2024'!$A1462,Projeto!$G:$G)</f>
        <v>0</v>
      </c>
      <c r="C1462" s="106"/>
      <c r="D1462" s="106"/>
      <c r="E1462" s="106"/>
      <c r="F1462" s="106"/>
      <c r="G1462" s="106"/>
      <c r="H1462" s="106"/>
      <c r="I1462" s="106"/>
      <c r="J1462" s="106"/>
      <c r="K1462" s="106"/>
      <c r="L1462" s="106"/>
      <c r="M1462" s="106"/>
      <c r="N1462" s="106"/>
      <c r="O1462" s="106"/>
      <c r="P1462" s="106"/>
      <c r="Q1462" s="106"/>
      <c r="R1462" s="107"/>
      <c r="S1462" s="107"/>
      <c r="T1462" s="106"/>
      <c r="U1462" s="106"/>
      <c r="V1462" s="108">
        <f t="shared" si="66"/>
        <v>0</v>
      </c>
      <c r="W1462" s="103">
        <f t="shared" si="67"/>
        <v>0</v>
      </c>
      <c r="X1462" s="36" t="str">
        <f t="shared" si="68"/>
        <v>OK</v>
      </c>
    </row>
    <row r="1463" spans="1:24" ht="18" customHeight="1">
      <c r="A1463" s="6"/>
      <c r="B1463" s="102">
        <f>SUMIF(Atividade_Pessoal_Auxílio!$A:$A,'Programa de Metas 2021-2024'!$A1463,Atividade_Pessoal_Auxílio!$G:$G)+SUMIF(Projeto!$A:$A,'Programa de Metas 2021-2024'!$A1463,Projeto!$G:$G)</f>
        <v>0</v>
      </c>
      <c r="C1463" s="106"/>
      <c r="D1463" s="106"/>
      <c r="E1463" s="106"/>
      <c r="F1463" s="106"/>
      <c r="G1463" s="106"/>
      <c r="H1463" s="106"/>
      <c r="I1463" s="106"/>
      <c r="J1463" s="106"/>
      <c r="K1463" s="106"/>
      <c r="L1463" s="106"/>
      <c r="M1463" s="106"/>
      <c r="N1463" s="106"/>
      <c r="O1463" s="106"/>
      <c r="P1463" s="106"/>
      <c r="Q1463" s="106"/>
      <c r="R1463" s="107"/>
      <c r="S1463" s="107"/>
      <c r="T1463" s="106"/>
      <c r="U1463" s="106"/>
      <c r="V1463" s="108">
        <f t="shared" si="66"/>
        <v>0</v>
      </c>
      <c r="W1463" s="103">
        <f t="shared" si="67"/>
        <v>0</v>
      </c>
      <c r="X1463" s="36" t="str">
        <f t="shared" si="68"/>
        <v>OK</v>
      </c>
    </row>
    <row r="1464" spans="1:24" ht="18" customHeight="1">
      <c r="A1464" s="6"/>
      <c r="B1464" s="102">
        <f>SUMIF(Atividade_Pessoal_Auxílio!$A:$A,'Programa de Metas 2021-2024'!$A1464,Atividade_Pessoal_Auxílio!$G:$G)+SUMIF(Projeto!$A:$A,'Programa de Metas 2021-2024'!$A1464,Projeto!$G:$G)</f>
        <v>0</v>
      </c>
      <c r="C1464" s="106"/>
      <c r="D1464" s="106"/>
      <c r="E1464" s="106"/>
      <c r="F1464" s="106"/>
      <c r="G1464" s="106"/>
      <c r="H1464" s="106"/>
      <c r="I1464" s="106"/>
      <c r="J1464" s="106"/>
      <c r="K1464" s="106"/>
      <c r="L1464" s="106"/>
      <c r="M1464" s="106"/>
      <c r="N1464" s="106"/>
      <c r="O1464" s="106"/>
      <c r="P1464" s="106"/>
      <c r="Q1464" s="106"/>
      <c r="R1464" s="107"/>
      <c r="S1464" s="107"/>
      <c r="T1464" s="106"/>
      <c r="U1464" s="106"/>
      <c r="V1464" s="108">
        <f t="shared" si="66"/>
        <v>0</v>
      </c>
      <c r="W1464" s="103">
        <f t="shared" si="67"/>
        <v>0</v>
      </c>
      <c r="X1464" s="36" t="str">
        <f t="shared" si="68"/>
        <v>OK</v>
      </c>
    </row>
    <row r="1465" spans="1:24" ht="18" customHeight="1">
      <c r="A1465" s="6"/>
      <c r="B1465" s="102">
        <f>SUMIF(Atividade_Pessoal_Auxílio!$A:$A,'Programa de Metas 2021-2024'!$A1465,Atividade_Pessoal_Auxílio!$G:$G)+SUMIF(Projeto!$A:$A,'Programa de Metas 2021-2024'!$A1465,Projeto!$G:$G)</f>
        <v>0</v>
      </c>
      <c r="C1465" s="106"/>
      <c r="D1465" s="106"/>
      <c r="E1465" s="106"/>
      <c r="F1465" s="106"/>
      <c r="G1465" s="106"/>
      <c r="H1465" s="106"/>
      <c r="I1465" s="106"/>
      <c r="J1465" s="106"/>
      <c r="K1465" s="106"/>
      <c r="L1465" s="106"/>
      <c r="M1465" s="106"/>
      <c r="N1465" s="106"/>
      <c r="O1465" s="106"/>
      <c r="P1465" s="106"/>
      <c r="Q1465" s="106"/>
      <c r="R1465" s="107"/>
      <c r="S1465" s="107"/>
      <c r="T1465" s="106"/>
      <c r="U1465" s="106"/>
      <c r="V1465" s="108">
        <f t="shared" si="66"/>
        <v>0</v>
      </c>
      <c r="W1465" s="103">
        <f t="shared" si="67"/>
        <v>0</v>
      </c>
      <c r="X1465" s="36" t="str">
        <f t="shared" si="68"/>
        <v>OK</v>
      </c>
    </row>
    <row r="1466" spans="1:24" ht="18" customHeight="1">
      <c r="A1466" s="6"/>
      <c r="B1466" s="102">
        <f>SUMIF(Atividade_Pessoal_Auxílio!$A:$A,'Programa de Metas 2021-2024'!$A1466,Atividade_Pessoal_Auxílio!$G:$G)+SUMIF(Projeto!$A:$A,'Programa de Metas 2021-2024'!$A1466,Projeto!$G:$G)</f>
        <v>0</v>
      </c>
      <c r="C1466" s="106"/>
      <c r="D1466" s="106"/>
      <c r="E1466" s="106"/>
      <c r="F1466" s="106"/>
      <c r="G1466" s="106"/>
      <c r="H1466" s="106"/>
      <c r="I1466" s="106"/>
      <c r="J1466" s="106"/>
      <c r="K1466" s="106"/>
      <c r="L1466" s="106"/>
      <c r="M1466" s="106"/>
      <c r="N1466" s="106"/>
      <c r="O1466" s="106"/>
      <c r="P1466" s="106"/>
      <c r="Q1466" s="106"/>
      <c r="R1466" s="107"/>
      <c r="S1466" s="107"/>
      <c r="T1466" s="106"/>
      <c r="U1466" s="106"/>
      <c r="V1466" s="108">
        <f t="shared" si="66"/>
        <v>0</v>
      </c>
      <c r="W1466" s="103">
        <f t="shared" si="67"/>
        <v>0</v>
      </c>
      <c r="X1466" s="36" t="str">
        <f t="shared" si="68"/>
        <v>OK</v>
      </c>
    </row>
    <row r="1467" spans="1:24" ht="18" customHeight="1">
      <c r="A1467" s="6"/>
      <c r="B1467" s="102">
        <f>SUMIF(Atividade_Pessoal_Auxílio!$A:$A,'Programa de Metas 2021-2024'!$A1467,Atividade_Pessoal_Auxílio!$G:$G)+SUMIF(Projeto!$A:$A,'Programa de Metas 2021-2024'!$A1467,Projeto!$G:$G)</f>
        <v>0</v>
      </c>
      <c r="C1467" s="106"/>
      <c r="D1467" s="106"/>
      <c r="E1467" s="106"/>
      <c r="F1467" s="106"/>
      <c r="G1467" s="106"/>
      <c r="H1467" s="106"/>
      <c r="I1467" s="106"/>
      <c r="J1467" s="106"/>
      <c r="K1467" s="106"/>
      <c r="L1467" s="106"/>
      <c r="M1467" s="106"/>
      <c r="N1467" s="106"/>
      <c r="O1467" s="106"/>
      <c r="P1467" s="106"/>
      <c r="Q1467" s="106"/>
      <c r="R1467" s="107"/>
      <c r="S1467" s="107"/>
      <c r="T1467" s="106"/>
      <c r="U1467" s="106"/>
      <c r="V1467" s="108">
        <f t="shared" si="66"/>
        <v>0</v>
      </c>
      <c r="W1467" s="103">
        <f t="shared" si="67"/>
        <v>0</v>
      </c>
      <c r="X1467" s="36" t="str">
        <f t="shared" si="68"/>
        <v>OK</v>
      </c>
    </row>
    <row r="1468" spans="1:24" ht="18" customHeight="1">
      <c r="A1468" s="6"/>
      <c r="B1468" s="102">
        <f>SUMIF(Atividade_Pessoal_Auxílio!$A:$A,'Programa de Metas 2021-2024'!$A1468,Atividade_Pessoal_Auxílio!$G:$G)+SUMIF(Projeto!$A:$A,'Programa de Metas 2021-2024'!$A1468,Projeto!$G:$G)</f>
        <v>0</v>
      </c>
      <c r="C1468" s="106"/>
      <c r="D1468" s="106"/>
      <c r="E1468" s="106"/>
      <c r="F1468" s="106"/>
      <c r="G1468" s="106"/>
      <c r="H1468" s="106"/>
      <c r="I1468" s="106"/>
      <c r="J1468" s="106"/>
      <c r="K1468" s="106"/>
      <c r="L1468" s="106"/>
      <c r="M1468" s="106"/>
      <c r="N1468" s="106"/>
      <c r="O1468" s="106"/>
      <c r="P1468" s="106"/>
      <c r="Q1468" s="106"/>
      <c r="R1468" s="107"/>
      <c r="S1468" s="107"/>
      <c r="T1468" s="106"/>
      <c r="U1468" s="106"/>
      <c r="V1468" s="108">
        <f t="shared" si="66"/>
        <v>0</v>
      </c>
      <c r="W1468" s="103">
        <f t="shared" si="67"/>
        <v>0</v>
      </c>
      <c r="X1468" s="36" t="str">
        <f t="shared" si="68"/>
        <v>OK</v>
      </c>
    </row>
    <row r="1469" spans="1:24" ht="18" customHeight="1">
      <c r="A1469" s="6"/>
      <c r="B1469" s="102">
        <f>SUMIF(Atividade_Pessoal_Auxílio!$A:$A,'Programa de Metas 2021-2024'!$A1469,Atividade_Pessoal_Auxílio!$G:$G)+SUMIF(Projeto!$A:$A,'Programa de Metas 2021-2024'!$A1469,Projeto!$G:$G)</f>
        <v>0</v>
      </c>
      <c r="C1469" s="106"/>
      <c r="D1469" s="106"/>
      <c r="E1469" s="106"/>
      <c r="F1469" s="106"/>
      <c r="G1469" s="106"/>
      <c r="H1469" s="106"/>
      <c r="I1469" s="106"/>
      <c r="J1469" s="106"/>
      <c r="K1469" s="106"/>
      <c r="L1469" s="106"/>
      <c r="M1469" s="106"/>
      <c r="N1469" s="106"/>
      <c r="O1469" s="106"/>
      <c r="P1469" s="106"/>
      <c r="Q1469" s="106"/>
      <c r="R1469" s="107"/>
      <c r="S1469" s="107"/>
      <c r="T1469" s="106"/>
      <c r="U1469" s="106"/>
      <c r="V1469" s="108">
        <f t="shared" si="66"/>
        <v>0</v>
      </c>
      <c r="W1469" s="103">
        <f t="shared" si="67"/>
        <v>0</v>
      </c>
      <c r="X1469" s="36" t="str">
        <f t="shared" si="68"/>
        <v>OK</v>
      </c>
    </row>
    <row r="1470" spans="1:24" ht="18" customHeight="1">
      <c r="A1470" s="6"/>
      <c r="B1470" s="102">
        <f>SUMIF(Atividade_Pessoal_Auxílio!$A:$A,'Programa de Metas 2021-2024'!$A1470,Atividade_Pessoal_Auxílio!$G:$G)+SUMIF(Projeto!$A:$A,'Programa de Metas 2021-2024'!$A1470,Projeto!$G:$G)</f>
        <v>0</v>
      </c>
      <c r="C1470" s="106"/>
      <c r="D1470" s="106"/>
      <c r="E1470" s="106"/>
      <c r="F1470" s="106"/>
      <c r="G1470" s="106"/>
      <c r="H1470" s="106"/>
      <c r="I1470" s="106"/>
      <c r="J1470" s="106"/>
      <c r="K1470" s="106"/>
      <c r="L1470" s="106"/>
      <c r="M1470" s="106"/>
      <c r="N1470" s="106"/>
      <c r="O1470" s="106"/>
      <c r="P1470" s="106"/>
      <c r="Q1470" s="106"/>
      <c r="R1470" s="107"/>
      <c r="S1470" s="107"/>
      <c r="T1470" s="106"/>
      <c r="U1470" s="106"/>
      <c r="V1470" s="108">
        <f t="shared" si="66"/>
        <v>0</v>
      </c>
      <c r="W1470" s="103">
        <f t="shared" si="67"/>
        <v>0</v>
      </c>
      <c r="X1470" s="36" t="str">
        <f t="shared" si="68"/>
        <v>OK</v>
      </c>
    </row>
    <row r="1471" spans="1:24" ht="18" customHeight="1">
      <c r="A1471" s="6"/>
      <c r="B1471" s="102">
        <f>SUMIF(Atividade_Pessoal_Auxílio!$A:$A,'Programa de Metas 2021-2024'!$A1471,Atividade_Pessoal_Auxílio!$G:$G)+SUMIF(Projeto!$A:$A,'Programa de Metas 2021-2024'!$A1471,Projeto!$G:$G)</f>
        <v>0</v>
      </c>
      <c r="C1471" s="106"/>
      <c r="D1471" s="106"/>
      <c r="E1471" s="106"/>
      <c r="F1471" s="106"/>
      <c r="G1471" s="106"/>
      <c r="H1471" s="106"/>
      <c r="I1471" s="106"/>
      <c r="J1471" s="106"/>
      <c r="K1471" s="106"/>
      <c r="L1471" s="106"/>
      <c r="M1471" s="106"/>
      <c r="N1471" s="106"/>
      <c r="O1471" s="106"/>
      <c r="P1471" s="106"/>
      <c r="Q1471" s="106"/>
      <c r="R1471" s="107"/>
      <c r="S1471" s="107"/>
      <c r="T1471" s="106"/>
      <c r="U1471" s="106"/>
      <c r="V1471" s="108">
        <f t="shared" si="66"/>
        <v>0</v>
      </c>
      <c r="W1471" s="103">
        <f t="shared" si="67"/>
        <v>0</v>
      </c>
      <c r="X1471" s="36" t="str">
        <f t="shared" si="68"/>
        <v>OK</v>
      </c>
    </row>
    <row r="1472" spans="1:24" ht="18" customHeight="1">
      <c r="A1472" s="6"/>
      <c r="B1472" s="102">
        <f>SUMIF(Atividade_Pessoal_Auxílio!$A:$A,'Programa de Metas 2021-2024'!$A1472,Atividade_Pessoal_Auxílio!$G:$G)+SUMIF(Projeto!$A:$A,'Programa de Metas 2021-2024'!$A1472,Projeto!$G:$G)</f>
        <v>0</v>
      </c>
      <c r="C1472" s="106"/>
      <c r="D1472" s="106"/>
      <c r="E1472" s="106"/>
      <c r="F1472" s="106"/>
      <c r="G1472" s="106"/>
      <c r="H1472" s="106"/>
      <c r="I1472" s="106"/>
      <c r="J1472" s="106"/>
      <c r="K1472" s="106"/>
      <c r="L1472" s="106"/>
      <c r="M1472" s="106"/>
      <c r="N1472" s="106"/>
      <c r="O1472" s="106"/>
      <c r="P1472" s="106"/>
      <c r="Q1472" s="106"/>
      <c r="R1472" s="107"/>
      <c r="S1472" s="107"/>
      <c r="T1472" s="106"/>
      <c r="U1472" s="106"/>
      <c r="V1472" s="108">
        <f t="shared" si="66"/>
        <v>0</v>
      </c>
      <c r="W1472" s="103">
        <f t="shared" si="67"/>
        <v>0</v>
      </c>
      <c r="X1472" s="36" t="str">
        <f t="shared" si="68"/>
        <v>OK</v>
      </c>
    </row>
    <row r="1473" spans="1:24" ht="18" customHeight="1">
      <c r="A1473" s="6"/>
      <c r="B1473" s="102">
        <f>SUMIF(Atividade_Pessoal_Auxílio!$A:$A,'Programa de Metas 2021-2024'!$A1473,Atividade_Pessoal_Auxílio!$G:$G)+SUMIF(Projeto!$A:$A,'Programa de Metas 2021-2024'!$A1473,Projeto!$G:$G)</f>
        <v>0</v>
      </c>
      <c r="C1473" s="106"/>
      <c r="D1473" s="106"/>
      <c r="E1473" s="106"/>
      <c r="F1473" s="106"/>
      <c r="G1473" s="106"/>
      <c r="H1473" s="106"/>
      <c r="I1473" s="106"/>
      <c r="J1473" s="106"/>
      <c r="K1473" s="106"/>
      <c r="L1473" s="106"/>
      <c r="M1473" s="106"/>
      <c r="N1473" s="106"/>
      <c r="O1473" s="106"/>
      <c r="P1473" s="106"/>
      <c r="Q1473" s="106"/>
      <c r="R1473" s="107"/>
      <c r="S1473" s="107"/>
      <c r="T1473" s="106"/>
      <c r="U1473" s="106"/>
      <c r="V1473" s="108">
        <f t="shared" si="66"/>
        <v>0</v>
      </c>
      <c r="W1473" s="103">
        <f t="shared" si="67"/>
        <v>0</v>
      </c>
      <c r="X1473" s="36" t="str">
        <f t="shared" si="68"/>
        <v>OK</v>
      </c>
    </row>
    <row r="1474" spans="1:24" ht="18" customHeight="1">
      <c r="A1474" s="6"/>
      <c r="B1474" s="102">
        <f>SUMIF(Atividade_Pessoal_Auxílio!$A:$A,'Programa de Metas 2021-2024'!$A1474,Atividade_Pessoal_Auxílio!$G:$G)+SUMIF(Projeto!$A:$A,'Programa de Metas 2021-2024'!$A1474,Projeto!$G:$G)</f>
        <v>0</v>
      </c>
      <c r="C1474" s="106"/>
      <c r="D1474" s="106"/>
      <c r="E1474" s="106"/>
      <c r="F1474" s="106"/>
      <c r="G1474" s="106"/>
      <c r="H1474" s="106"/>
      <c r="I1474" s="106"/>
      <c r="J1474" s="106"/>
      <c r="K1474" s="106"/>
      <c r="L1474" s="106"/>
      <c r="M1474" s="106"/>
      <c r="N1474" s="106"/>
      <c r="O1474" s="106"/>
      <c r="P1474" s="106"/>
      <c r="Q1474" s="106"/>
      <c r="R1474" s="107"/>
      <c r="S1474" s="107"/>
      <c r="T1474" s="106"/>
      <c r="U1474" s="106"/>
      <c r="V1474" s="108">
        <f t="shared" si="66"/>
        <v>0</v>
      </c>
      <c r="W1474" s="103">
        <f t="shared" si="67"/>
        <v>0</v>
      </c>
      <c r="X1474" s="36" t="str">
        <f t="shared" si="68"/>
        <v>OK</v>
      </c>
    </row>
    <row r="1475" spans="1:24" ht="18" customHeight="1">
      <c r="A1475" s="6"/>
      <c r="B1475" s="102">
        <f>SUMIF(Atividade_Pessoal_Auxílio!$A:$A,'Programa de Metas 2021-2024'!$A1475,Atividade_Pessoal_Auxílio!$G:$G)+SUMIF(Projeto!$A:$A,'Programa de Metas 2021-2024'!$A1475,Projeto!$G:$G)</f>
        <v>0</v>
      </c>
      <c r="C1475" s="106"/>
      <c r="D1475" s="106"/>
      <c r="E1475" s="106"/>
      <c r="F1475" s="106"/>
      <c r="G1475" s="106"/>
      <c r="H1475" s="106"/>
      <c r="I1475" s="106"/>
      <c r="J1475" s="106"/>
      <c r="K1475" s="106"/>
      <c r="L1475" s="106"/>
      <c r="M1475" s="106"/>
      <c r="N1475" s="106"/>
      <c r="O1475" s="106"/>
      <c r="P1475" s="106"/>
      <c r="Q1475" s="106"/>
      <c r="R1475" s="107"/>
      <c r="S1475" s="107"/>
      <c r="T1475" s="106"/>
      <c r="U1475" s="106"/>
      <c r="V1475" s="108">
        <f t="shared" si="66"/>
        <v>0</v>
      </c>
      <c r="W1475" s="103">
        <f t="shared" si="67"/>
        <v>0</v>
      </c>
      <c r="X1475" s="36" t="str">
        <f t="shared" si="68"/>
        <v>OK</v>
      </c>
    </row>
    <row r="1476" spans="1:24" ht="18" customHeight="1">
      <c r="A1476" s="6"/>
      <c r="B1476" s="102">
        <f>SUMIF(Atividade_Pessoal_Auxílio!$A:$A,'Programa de Metas 2021-2024'!$A1476,Atividade_Pessoal_Auxílio!$G:$G)+SUMIF(Projeto!$A:$A,'Programa de Metas 2021-2024'!$A1476,Projeto!$G:$G)</f>
        <v>0</v>
      </c>
      <c r="C1476" s="106"/>
      <c r="D1476" s="106"/>
      <c r="E1476" s="106"/>
      <c r="F1476" s="106"/>
      <c r="G1476" s="106"/>
      <c r="H1476" s="106"/>
      <c r="I1476" s="106"/>
      <c r="J1476" s="106"/>
      <c r="K1476" s="106"/>
      <c r="L1476" s="106"/>
      <c r="M1476" s="106"/>
      <c r="N1476" s="106"/>
      <c r="O1476" s="106"/>
      <c r="P1476" s="106"/>
      <c r="Q1476" s="106"/>
      <c r="R1476" s="107"/>
      <c r="S1476" s="107"/>
      <c r="T1476" s="106"/>
      <c r="U1476" s="106"/>
      <c r="V1476" s="108">
        <f t="shared" si="66"/>
        <v>0</v>
      </c>
      <c r="W1476" s="103">
        <f t="shared" si="67"/>
        <v>0</v>
      </c>
      <c r="X1476" s="36" t="str">
        <f t="shared" si="68"/>
        <v>OK</v>
      </c>
    </row>
    <row r="1477" spans="1:24" ht="18" customHeight="1">
      <c r="A1477" s="6"/>
      <c r="B1477" s="102">
        <f>SUMIF(Atividade_Pessoal_Auxílio!$A:$A,'Programa de Metas 2021-2024'!$A1477,Atividade_Pessoal_Auxílio!$G:$G)+SUMIF(Projeto!$A:$A,'Programa de Metas 2021-2024'!$A1477,Projeto!$G:$G)</f>
        <v>0</v>
      </c>
      <c r="C1477" s="106"/>
      <c r="D1477" s="106"/>
      <c r="E1477" s="106"/>
      <c r="F1477" s="106"/>
      <c r="G1477" s="106"/>
      <c r="H1477" s="106"/>
      <c r="I1477" s="106"/>
      <c r="J1477" s="106"/>
      <c r="K1477" s="106"/>
      <c r="L1477" s="106"/>
      <c r="M1477" s="106"/>
      <c r="N1477" s="106"/>
      <c r="O1477" s="106"/>
      <c r="P1477" s="106"/>
      <c r="Q1477" s="106"/>
      <c r="R1477" s="107"/>
      <c r="S1477" s="107"/>
      <c r="T1477" s="106"/>
      <c r="U1477" s="106"/>
      <c r="V1477" s="108">
        <f t="shared" ref="V1477:V1502" si="69">SUM(C1477:U1477)</f>
        <v>0</v>
      </c>
      <c r="W1477" s="103">
        <f t="shared" ref="W1477:W1502" si="70">B1477-V1477</f>
        <v>0</v>
      </c>
      <c r="X1477" s="36" t="str">
        <f t="shared" ref="X1477:X1502" si="71">IF(OR(B1477&lt;&gt;SUM(V1477,W1477),W1477&lt;0),"EQUILIBRAR","OK")</f>
        <v>OK</v>
      </c>
    </row>
    <row r="1478" spans="1:24" ht="18" customHeight="1">
      <c r="A1478" s="6"/>
      <c r="B1478" s="102">
        <f>SUMIF(Atividade_Pessoal_Auxílio!$A:$A,'Programa de Metas 2021-2024'!$A1478,Atividade_Pessoal_Auxílio!$G:$G)+SUMIF(Projeto!$A:$A,'Programa de Metas 2021-2024'!$A1478,Projeto!$G:$G)</f>
        <v>0</v>
      </c>
      <c r="C1478" s="106"/>
      <c r="D1478" s="106"/>
      <c r="E1478" s="106"/>
      <c r="F1478" s="106"/>
      <c r="G1478" s="106"/>
      <c r="H1478" s="106"/>
      <c r="I1478" s="106"/>
      <c r="J1478" s="106"/>
      <c r="K1478" s="106"/>
      <c r="L1478" s="106"/>
      <c r="M1478" s="106"/>
      <c r="N1478" s="106"/>
      <c r="O1478" s="106"/>
      <c r="P1478" s="106"/>
      <c r="Q1478" s="106"/>
      <c r="R1478" s="107"/>
      <c r="S1478" s="107"/>
      <c r="T1478" s="106"/>
      <c r="U1478" s="106"/>
      <c r="V1478" s="108">
        <f t="shared" si="69"/>
        <v>0</v>
      </c>
      <c r="W1478" s="103">
        <f t="shared" si="70"/>
        <v>0</v>
      </c>
      <c r="X1478" s="36" t="str">
        <f t="shared" si="71"/>
        <v>OK</v>
      </c>
    </row>
    <row r="1479" spans="1:24" ht="18" customHeight="1">
      <c r="A1479" s="6"/>
      <c r="B1479" s="102">
        <f>SUMIF(Atividade_Pessoal_Auxílio!$A:$A,'Programa de Metas 2021-2024'!$A1479,Atividade_Pessoal_Auxílio!$G:$G)+SUMIF(Projeto!$A:$A,'Programa de Metas 2021-2024'!$A1479,Projeto!$G:$G)</f>
        <v>0</v>
      </c>
      <c r="C1479" s="106"/>
      <c r="D1479" s="106"/>
      <c r="E1479" s="106"/>
      <c r="F1479" s="106"/>
      <c r="G1479" s="106"/>
      <c r="H1479" s="106"/>
      <c r="I1479" s="106"/>
      <c r="J1479" s="106"/>
      <c r="K1479" s="106"/>
      <c r="L1479" s="106"/>
      <c r="M1479" s="106"/>
      <c r="N1479" s="106"/>
      <c r="O1479" s="106"/>
      <c r="P1479" s="106"/>
      <c r="Q1479" s="106"/>
      <c r="R1479" s="107"/>
      <c r="S1479" s="107"/>
      <c r="T1479" s="106"/>
      <c r="U1479" s="106"/>
      <c r="V1479" s="108">
        <f t="shared" si="69"/>
        <v>0</v>
      </c>
      <c r="W1479" s="103">
        <f t="shared" si="70"/>
        <v>0</v>
      </c>
      <c r="X1479" s="36" t="str">
        <f t="shared" si="71"/>
        <v>OK</v>
      </c>
    </row>
    <row r="1480" spans="1:24" ht="18" customHeight="1">
      <c r="A1480" s="6"/>
      <c r="B1480" s="102">
        <f>SUMIF(Atividade_Pessoal_Auxílio!$A:$A,'Programa de Metas 2021-2024'!$A1480,Atividade_Pessoal_Auxílio!$G:$G)+SUMIF(Projeto!$A:$A,'Programa de Metas 2021-2024'!$A1480,Projeto!$G:$G)</f>
        <v>0</v>
      </c>
      <c r="C1480" s="106"/>
      <c r="D1480" s="106"/>
      <c r="E1480" s="106"/>
      <c r="F1480" s="106"/>
      <c r="G1480" s="106"/>
      <c r="H1480" s="106"/>
      <c r="I1480" s="106"/>
      <c r="J1480" s="106"/>
      <c r="K1480" s="106"/>
      <c r="L1480" s="106"/>
      <c r="M1480" s="106"/>
      <c r="N1480" s="106"/>
      <c r="O1480" s="106"/>
      <c r="P1480" s="106"/>
      <c r="Q1480" s="106"/>
      <c r="R1480" s="107"/>
      <c r="S1480" s="107"/>
      <c r="T1480" s="106"/>
      <c r="U1480" s="106"/>
      <c r="V1480" s="108">
        <f t="shared" si="69"/>
        <v>0</v>
      </c>
      <c r="W1480" s="103">
        <f t="shared" si="70"/>
        <v>0</v>
      </c>
      <c r="X1480" s="36" t="str">
        <f t="shared" si="71"/>
        <v>OK</v>
      </c>
    </row>
    <row r="1481" spans="1:24" ht="18" customHeight="1">
      <c r="A1481" s="6"/>
      <c r="B1481" s="102">
        <f>SUMIF(Atividade_Pessoal_Auxílio!$A:$A,'Programa de Metas 2021-2024'!$A1481,Atividade_Pessoal_Auxílio!$G:$G)+SUMIF(Projeto!$A:$A,'Programa de Metas 2021-2024'!$A1481,Projeto!$G:$G)</f>
        <v>0</v>
      </c>
      <c r="C1481" s="106"/>
      <c r="D1481" s="106"/>
      <c r="E1481" s="106"/>
      <c r="F1481" s="106"/>
      <c r="G1481" s="106"/>
      <c r="H1481" s="106"/>
      <c r="I1481" s="106"/>
      <c r="J1481" s="106"/>
      <c r="K1481" s="106"/>
      <c r="L1481" s="106"/>
      <c r="M1481" s="106"/>
      <c r="N1481" s="106"/>
      <c r="O1481" s="106"/>
      <c r="P1481" s="106"/>
      <c r="Q1481" s="106"/>
      <c r="R1481" s="107"/>
      <c r="S1481" s="107"/>
      <c r="T1481" s="106"/>
      <c r="U1481" s="106"/>
      <c r="V1481" s="108">
        <f t="shared" si="69"/>
        <v>0</v>
      </c>
      <c r="W1481" s="103">
        <f t="shared" si="70"/>
        <v>0</v>
      </c>
      <c r="X1481" s="36" t="str">
        <f t="shared" si="71"/>
        <v>OK</v>
      </c>
    </row>
    <row r="1482" spans="1:24" ht="18" customHeight="1">
      <c r="A1482" s="6"/>
      <c r="B1482" s="102">
        <f>SUMIF(Atividade_Pessoal_Auxílio!$A:$A,'Programa de Metas 2021-2024'!$A1482,Atividade_Pessoal_Auxílio!$G:$G)+SUMIF(Projeto!$A:$A,'Programa de Metas 2021-2024'!$A1482,Projeto!$G:$G)</f>
        <v>0</v>
      </c>
      <c r="C1482" s="106"/>
      <c r="D1482" s="106"/>
      <c r="E1482" s="106"/>
      <c r="F1482" s="106"/>
      <c r="G1482" s="106"/>
      <c r="H1482" s="106"/>
      <c r="I1482" s="106"/>
      <c r="J1482" s="106"/>
      <c r="K1482" s="106"/>
      <c r="L1482" s="106"/>
      <c r="M1482" s="106"/>
      <c r="N1482" s="106"/>
      <c r="O1482" s="106"/>
      <c r="P1482" s="106"/>
      <c r="Q1482" s="106"/>
      <c r="R1482" s="107"/>
      <c r="S1482" s="107"/>
      <c r="T1482" s="106"/>
      <c r="U1482" s="106"/>
      <c r="V1482" s="108">
        <f t="shared" si="69"/>
        <v>0</v>
      </c>
      <c r="W1482" s="103">
        <f t="shared" si="70"/>
        <v>0</v>
      </c>
      <c r="X1482" s="36" t="str">
        <f t="shared" si="71"/>
        <v>OK</v>
      </c>
    </row>
    <row r="1483" spans="1:24" ht="18" customHeight="1">
      <c r="A1483" s="6"/>
      <c r="B1483" s="102">
        <f>SUMIF(Atividade_Pessoal_Auxílio!$A:$A,'Programa de Metas 2021-2024'!$A1483,Atividade_Pessoal_Auxílio!$G:$G)+SUMIF(Projeto!$A:$A,'Programa de Metas 2021-2024'!$A1483,Projeto!$G:$G)</f>
        <v>0</v>
      </c>
      <c r="C1483" s="106"/>
      <c r="D1483" s="106"/>
      <c r="E1483" s="106"/>
      <c r="F1483" s="106"/>
      <c r="G1483" s="106"/>
      <c r="H1483" s="106"/>
      <c r="I1483" s="106"/>
      <c r="J1483" s="106"/>
      <c r="K1483" s="106"/>
      <c r="L1483" s="106"/>
      <c r="M1483" s="106"/>
      <c r="N1483" s="106"/>
      <c r="O1483" s="106"/>
      <c r="P1483" s="106"/>
      <c r="Q1483" s="106"/>
      <c r="R1483" s="107"/>
      <c r="S1483" s="107"/>
      <c r="T1483" s="106"/>
      <c r="U1483" s="106"/>
      <c r="V1483" s="108">
        <f t="shared" si="69"/>
        <v>0</v>
      </c>
      <c r="W1483" s="103">
        <f t="shared" si="70"/>
        <v>0</v>
      </c>
      <c r="X1483" s="36" t="str">
        <f t="shared" si="71"/>
        <v>OK</v>
      </c>
    </row>
    <row r="1484" spans="1:24" ht="18" customHeight="1">
      <c r="A1484" s="6"/>
      <c r="B1484" s="102">
        <f>SUMIF(Atividade_Pessoal_Auxílio!$A:$A,'Programa de Metas 2021-2024'!$A1484,Atividade_Pessoal_Auxílio!$G:$G)+SUMIF(Projeto!$A:$A,'Programa de Metas 2021-2024'!$A1484,Projeto!$G:$G)</f>
        <v>0</v>
      </c>
      <c r="C1484" s="106"/>
      <c r="D1484" s="106"/>
      <c r="E1484" s="106"/>
      <c r="F1484" s="106"/>
      <c r="G1484" s="106"/>
      <c r="H1484" s="106"/>
      <c r="I1484" s="106"/>
      <c r="J1484" s="106"/>
      <c r="K1484" s="106"/>
      <c r="L1484" s="106"/>
      <c r="M1484" s="106"/>
      <c r="N1484" s="106"/>
      <c r="O1484" s="106"/>
      <c r="P1484" s="106"/>
      <c r="Q1484" s="106"/>
      <c r="R1484" s="107"/>
      <c r="S1484" s="107"/>
      <c r="T1484" s="106"/>
      <c r="U1484" s="106"/>
      <c r="V1484" s="108">
        <f t="shared" si="69"/>
        <v>0</v>
      </c>
      <c r="W1484" s="103">
        <f t="shared" si="70"/>
        <v>0</v>
      </c>
      <c r="X1484" s="36" t="str">
        <f t="shared" si="71"/>
        <v>OK</v>
      </c>
    </row>
    <row r="1485" spans="1:24" ht="18" customHeight="1">
      <c r="A1485" s="6"/>
      <c r="B1485" s="102">
        <f>SUMIF(Atividade_Pessoal_Auxílio!$A:$A,'Programa de Metas 2021-2024'!$A1485,Atividade_Pessoal_Auxílio!$G:$G)+SUMIF(Projeto!$A:$A,'Programa de Metas 2021-2024'!$A1485,Projeto!$G:$G)</f>
        <v>0</v>
      </c>
      <c r="C1485" s="106"/>
      <c r="D1485" s="106"/>
      <c r="E1485" s="106"/>
      <c r="F1485" s="106"/>
      <c r="G1485" s="106"/>
      <c r="H1485" s="106"/>
      <c r="I1485" s="106"/>
      <c r="J1485" s="106"/>
      <c r="K1485" s="106"/>
      <c r="L1485" s="106"/>
      <c r="M1485" s="106"/>
      <c r="N1485" s="106"/>
      <c r="O1485" s="106"/>
      <c r="P1485" s="106"/>
      <c r="Q1485" s="106"/>
      <c r="R1485" s="107"/>
      <c r="S1485" s="107"/>
      <c r="T1485" s="106"/>
      <c r="U1485" s="106"/>
      <c r="V1485" s="108">
        <f t="shared" si="69"/>
        <v>0</v>
      </c>
      <c r="W1485" s="103">
        <f t="shared" si="70"/>
        <v>0</v>
      </c>
      <c r="X1485" s="36" t="str">
        <f t="shared" si="71"/>
        <v>OK</v>
      </c>
    </row>
    <row r="1486" spans="1:24" ht="18" customHeight="1">
      <c r="A1486" s="6"/>
      <c r="B1486" s="102">
        <f>SUMIF(Atividade_Pessoal_Auxílio!$A:$A,'Programa de Metas 2021-2024'!$A1486,Atividade_Pessoal_Auxílio!$G:$G)+SUMIF(Projeto!$A:$A,'Programa de Metas 2021-2024'!$A1486,Projeto!$G:$G)</f>
        <v>0</v>
      </c>
      <c r="C1486" s="106"/>
      <c r="D1486" s="106"/>
      <c r="E1486" s="106"/>
      <c r="F1486" s="106"/>
      <c r="G1486" s="106"/>
      <c r="H1486" s="106"/>
      <c r="I1486" s="106"/>
      <c r="J1486" s="106"/>
      <c r="K1486" s="106"/>
      <c r="L1486" s="106"/>
      <c r="M1486" s="106"/>
      <c r="N1486" s="106"/>
      <c r="O1486" s="106"/>
      <c r="P1486" s="106"/>
      <c r="Q1486" s="106"/>
      <c r="R1486" s="107"/>
      <c r="S1486" s="107"/>
      <c r="T1486" s="106"/>
      <c r="U1486" s="106"/>
      <c r="V1486" s="108">
        <f t="shared" si="69"/>
        <v>0</v>
      </c>
      <c r="W1486" s="103">
        <f t="shared" si="70"/>
        <v>0</v>
      </c>
      <c r="X1486" s="36" t="str">
        <f t="shared" si="71"/>
        <v>OK</v>
      </c>
    </row>
    <row r="1487" spans="1:24" ht="18" customHeight="1">
      <c r="A1487" s="6"/>
      <c r="B1487" s="102">
        <f>SUMIF(Atividade_Pessoal_Auxílio!$A:$A,'Programa de Metas 2021-2024'!$A1487,Atividade_Pessoal_Auxílio!$G:$G)+SUMIF(Projeto!$A:$A,'Programa de Metas 2021-2024'!$A1487,Projeto!$G:$G)</f>
        <v>0</v>
      </c>
      <c r="C1487" s="106"/>
      <c r="D1487" s="106"/>
      <c r="E1487" s="106"/>
      <c r="F1487" s="106"/>
      <c r="G1487" s="106"/>
      <c r="H1487" s="106"/>
      <c r="I1487" s="106"/>
      <c r="J1487" s="106"/>
      <c r="K1487" s="106"/>
      <c r="L1487" s="106"/>
      <c r="M1487" s="106"/>
      <c r="N1487" s="106"/>
      <c r="O1487" s="106"/>
      <c r="P1487" s="106"/>
      <c r="Q1487" s="106"/>
      <c r="R1487" s="107"/>
      <c r="S1487" s="107"/>
      <c r="T1487" s="106"/>
      <c r="U1487" s="106"/>
      <c r="V1487" s="108">
        <f t="shared" si="69"/>
        <v>0</v>
      </c>
      <c r="W1487" s="103">
        <f t="shared" si="70"/>
        <v>0</v>
      </c>
      <c r="X1487" s="36" t="str">
        <f t="shared" si="71"/>
        <v>OK</v>
      </c>
    </row>
    <row r="1488" spans="1:24" ht="18" customHeight="1">
      <c r="A1488" s="6"/>
      <c r="B1488" s="102">
        <f>SUMIF(Atividade_Pessoal_Auxílio!$A:$A,'Programa de Metas 2021-2024'!$A1488,Atividade_Pessoal_Auxílio!$G:$G)+SUMIF(Projeto!$A:$A,'Programa de Metas 2021-2024'!$A1488,Projeto!$G:$G)</f>
        <v>0</v>
      </c>
      <c r="C1488" s="106"/>
      <c r="D1488" s="106"/>
      <c r="E1488" s="106"/>
      <c r="F1488" s="106"/>
      <c r="G1488" s="106"/>
      <c r="H1488" s="106"/>
      <c r="I1488" s="106"/>
      <c r="J1488" s="106"/>
      <c r="K1488" s="106"/>
      <c r="L1488" s="106"/>
      <c r="M1488" s="106"/>
      <c r="N1488" s="106"/>
      <c r="O1488" s="106"/>
      <c r="P1488" s="106"/>
      <c r="Q1488" s="106"/>
      <c r="R1488" s="107"/>
      <c r="S1488" s="107"/>
      <c r="T1488" s="106"/>
      <c r="U1488" s="106"/>
      <c r="V1488" s="108">
        <f t="shared" si="69"/>
        <v>0</v>
      </c>
      <c r="W1488" s="103">
        <f t="shared" si="70"/>
        <v>0</v>
      </c>
      <c r="X1488" s="36" t="str">
        <f t="shared" si="71"/>
        <v>OK</v>
      </c>
    </row>
    <row r="1489" spans="1:24" ht="18" customHeight="1">
      <c r="A1489" s="6"/>
      <c r="B1489" s="102">
        <f>SUMIF(Atividade_Pessoal_Auxílio!$A:$A,'Programa de Metas 2021-2024'!$A1489,Atividade_Pessoal_Auxílio!$G:$G)+SUMIF(Projeto!$A:$A,'Programa de Metas 2021-2024'!$A1489,Projeto!$G:$G)</f>
        <v>0</v>
      </c>
      <c r="C1489" s="106"/>
      <c r="D1489" s="106"/>
      <c r="E1489" s="106"/>
      <c r="F1489" s="106"/>
      <c r="G1489" s="106"/>
      <c r="H1489" s="106"/>
      <c r="I1489" s="106"/>
      <c r="J1489" s="106"/>
      <c r="K1489" s="106"/>
      <c r="L1489" s="106"/>
      <c r="M1489" s="106"/>
      <c r="N1489" s="106"/>
      <c r="O1489" s="106"/>
      <c r="P1489" s="106"/>
      <c r="Q1489" s="106"/>
      <c r="R1489" s="107"/>
      <c r="S1489" s="107"/>
      <c r="T1489" s="106"/>
      <c r="U1489" s="106"/>
      <c r="V1489" s="108">
        <f t="shared" si="69"/>
        <v>0</v>
      </c>
      <c r="W1489" s="103">
        <f t="shared" si="70"/>
        <v>0</v>
      </c>
      <c r="X1489" s="36" t="str">
        <f t="shared" si="71"/>
        <v>OK</v>
      </c>
    </row>
    <row r="1490" spans="1:24" ht="18" customHeight="1">
      <c r="A1490" s="6"/>
      <c r="B1490" s="102">
        <f>SUMIF(Atividade_Pessoal_Auxílio!$A:$A,'Programa de Metas 2021-2024'!$A1490,Atividade_Pessoal_Auxílio!$G:$G)+SUMIF(Projeto!$A:$A,'Programa de Metas 2021-2024'!$A1490,Projeto!$G:$G)</f>
        <v>0</v>
      </c>
      <c r="C1490" s="106"/>
      <c r="D1490" s="106"/>
      <c r="E1490" s="106"/>
      <c r="F1490" s="106"/>
      <c r="G1490" s="106"/>
      <c r="H1490" s="106"/>
      <c r="I1490" s="106"/>
      <c r="J1490" s="106"/>
      <c r="K1490" s="106"/>
      <c r="L1490" s="106"/>
      <c r="M1490" s="106"/>
      <c r="N1490" s="106"/>
      <c r="O1490" s="106"/>
      <c r="P1490" s="106"/>
      <c r="Q1490" s="106"/>
      <c r="R1490" s="107"/>
      <c r="S1490" s="107"/>
      <c r="T1490" s="106"/>
      <c r="U1490" s="106"/>
      <c r="V1490" s="108">
        <f t="shared" si="69"/>
        <v>0</v>
      </c>
      <c r="W1490" s="103">
        <f t="shared" si="70"/>
        <v>0</v>
      </c>
      <c r="X1490" s="36" t="str">
        <f t="shared" si="71"/>
        <v>OK</v>
      </c>
    </row>
    <row r="1491" spans="1:24" ht="18" customHeight="1">
      <c r="A1491" s="6"/>
      <c r="B1491" s="102">
        <f>SUMIF(Atividade_Pessoal_Auxílio!$A:$A,'Programa de Metas 2021-2024'!$A1491,Atividade_Pessoal_Auxílio!$G:$G)+SUMIF(Projeto!$A:$A,'Programa de Metas 2021-2024'!$A1491,Projeto!$G:$G)</f>
        <v>0</v>
      </c>
      <c r="C1491" s="106"/>
      <c r="D1491" s="106"/>
      <c r="E1491" s="106"/>
      <c r="F1491" s="106"/>
      <c r="G1491" s="106"/>
      <c r="H1491" s="106"/>
      <c r="I1491" s="106"/>
      <c r="J1491" s="106"/>
      <c r="K1491" s="106"/>
      <c r="L1491" s="106"/>
      <c r="M1491" s="106"/>
      <c r="N1491" s="106"/>
      <c r="O1491" s="106"/>
      <c r="P1491" s="106"/>
      <c r="Q1491" s="106"/>
      <c r="R1491" s="107"/>
      <c r="S1491" s="107"/>
      <c r="T1491" s="106"/>
      <c r="U1491" s="106"/>
      <c r="V1491" s="108">
        <f t="shared" si="69"/>
        <v>0</v>
      </c>
      <c r="W1491" s="103">
        <f t="shared" si="70"/>
        <v>0</v>
      </c>
      <c r="X1491" s="36" t="str">
        <f t="shared" si="71"/>
        <v>OK</v>
      </c>
    </row>
    <row r="1492" spans="1:24" ht="18" customHeight="1">
      <c r="A1492" s="6"/>
      <c r="B1492" s="102">
        <f>SUMIF(Atividade_Pessoal_Auxílio!$A:$A,'Programa de Metas 2021-2024'!$A1492,Atividade_Pessoal_Auxílio!$G:$G)+SUMIF(Projeto!$A:$A,'Programa de Metas 2021-2024'!$A1492,Projeto!$G:$G)</f>
        <v>0</v>
      </c>
      <c r="C1492" s="106"/>
      <c r="D1492" s="106"/>
      <c r="E1492" s="106"/>
      <c r="F1492" s="106"/>
      <c r="G1492" s="106"/>
      <c r="H1492" s="106"/>
      <c r="I1492" s="106"/>
      <c r="J1492" s="106"/>
      <c r="K1492" s="106"/>
      <c r="L1492" s="106"/>
      <c r="M1492" s="106"/>
      <c r="N1492" s="106"/>
      <c r="O1492" s="106"/>
      <c r="P1492" s="106"/>
      <c r="Q1492" s="106"/>
      <c r="R1492" s="107"/>
      <c r="S1492" s="107"/>
      <c r="T1492" s="106"/>
      <c r="U1492" s="106"/>
      <c r="V1492" s="108">
        <f t="shared" si="69"/>
        <v>0</v>
      </c>
      <c r="W1492" s="103">
        <f t="shared" si="70"/>
        <v>0</v>
      </c>
      <c r="X1492" s="36" t="str">
        <f t="shared" si="71"/>
        <v>OK</v>
      </c>
    </row>
    <row r="1493" spans="1:24" ht="18" customHeight="1">
      <c r="A1493" s="6"/>
      <c r="B1493" s="102">
        <f>SUMIF(Atividade_Pessoal_Auxílio!$A:$A,'Programa de Metas 2021-2024'!$A1493,Atividade_Pessoal_Auxílio!$G:$G)+SUMIF(Projeto!$A:$A,'Programa de Metas 2021-2024'!$A1493,Projeto!$G:$G)</f>
        <v>0</v>
      </c>
      <c r="C1493" s="106"/>
      <c r="D1493" s="106"/>
      <c r="E1493" s="106"/>
      <c r="F1493" s="106"/>
      <c r="G1493" s="106"/>
      <c r="H1493" s="106"/>
      <c r="I1493" s="106"/>
      <c r="J1493" s="106"/>
      <c r="K1493" s="106"/>
      <c r="L1493" s="106"/>
      <c r="M1493" s="106"/>
      <c r="N1493" s="106"/>
      <c r="O1493" s="106"/>
      <c r="P1493" s="106"/>
      <c r="Q1493" s="106"/>
      <c r="R1493" s="107"/>
      <c r="S1493" s="107"/>
      <c r="T1493" s="106"/>
      <c r="U1493" s="106"/>
      <c r="V1493" s="108">
        <f t="shared" si="69"/>
        <v>0</v>
      </c>
      <c r="W1493" s="103">
        <f t="shared" si="70"/>
        <v>0</v>
      </c>
      <c r="X1493" s="36" t="str">
        <f t="shared" si="71"/>
        <v>OK</v>
      </c>
    </row>
    <row r="1494" spans="1:24" ht="18" customHeight="1">
      <c r="A1494" s="6"/>
      <c r="B1494" s="102">
        <f>SUMIF(Atividade_Pessoal_Auxílio!$A:$A,'Programa de Metas 2021-2024'!$A1494,Atividade_Pessoal_Auxílio!$G:$G)+SUMIF(Projeto!$A:$A,'Programa de Metas 2021-2024'!$A1494,Projeto!$G:$G)</f>
        <v>0</v>
      </c>
      <c r="C1494" s="106"/>
      <c r="D1494" s="106"/>
      <c r="E1494" s="106"/>
      <c r="F1494" s="106"/>
      <c r="G1494" s="106"/>
      <c r="H1494" s="106"/>
      <c r="I1494" s="106"/>
      <c r="J1494" s="106"/>
      <c r="K1494" s="106"/>
      <c r="L1494" s="106"/>
      <c r="M1494" s="106"/>
      <c r="N1494" s="106"/>
      <c r="O1494" s="106"/>
      <c r="P1494" s="106"/>
      <c r="Q1494" s="106"/>
      <c r="R1494" s="107"/>
      <c r="S1494" s="107"/>
      <c r="T1494" s="106"/>
      <c r="U1494" s="106"/>
      <c r="V1494" s="108">
        <f t="shared" si="69"/>
        <v>0</v>
      </c>
      <c r="W1494" s="103">
        <f t="shared" si="70"/>
        <v>0</v>
      </c>
      <c r="X1494" s="36" t="str">
        <f t="shared" si="71"/>
        <v>OK</v>
      </c>
    </row>
    <row r="1495" spans="1:24" ht="18" customHeight="1">
      <c r="A1495" s="6"/>
      <c r="B1495" s="102">
        <f>SUMIF(Atividade_Pessoal_Auxílio!$A:$A,'Programa de Metas 2021-2024'!$A1495,Atividade_Pessoal_Auxílio!$G:$G)+SUMIF(Projeto!$A:$A,'Programa de Metas 2021-2024'!$A1495,Projeto!$G:$G)</f>
        <v>0</v>
      </c>
      <c r="C1495" s="106"/>
      <c r="D1495" s="106"/>
      <c r="E1495" s="106"/>
      <c r="F1495" s="106"/>
      <c r="G1495" s="106"/>
      <c r="H1495" s="106"/>
      <c r="I1495" s="106"/>
      <c r="J1495" s="106"/>
      <c r="K1495" s="106"/>
      <c r="L1495" s="106"/>
      <c r="M1495" s="106"/>
      <c r="N1495" s="106"/>
      <c r="O1495" s="106"/>
      <c r="P1495" s="106"/>
      <c r="Q1495" s="106"/>
      <c r="R1495" s="107"/>
      <c r="S1495" s="107"/>
      <c r="T1495" s="106"/>
      <c r="U1495" s="106"/>
      <c r="V1495" s="108">
        <f t="shared" si="69"/>
        <v>0</v>
      </c>
      <c r="W1495" s="103">
        <f t="shared" si="70"/>
        <v>0</v>
      </c>
      <c r="X1495" s="36" t="str">
        <f t="shared" si="71"/>
        <v>OK</v>
      </c>
    </row>
    <row r="1496" spans="1:24" ht="18" customHeight="1">
      <c r="A1496" s="6"/>
      <c r="B1496" s="102">
        <f>SUMIF(Atividade_Pessoal_Auxílio!$A:$A,'Programa de Metas 2021-2024'!$A1496,Atividade_Pessoal_Auxílio!$G:$G)+SUMIF(Projeto!$A:$A,'Programa de Metas 2021-2024'!$A1496,Projeto!$G:$G)</f>
        <v>0</v>
      </c>
      <c r="C1496" s="106"/>
      <c r="D1496" s="106"/>
      <c r="E1496" s="106"/>
      <c r="F1496" s="106"/>
      <c r="G1496" s="106"/>
      <c r="H1496" s="106"/>
      <c r="I1496" s="106"/>
      <c r="J1496" s="106"/>
      <c r="K1496" s="106"/>
      <c r="L1496" s="106"/>
      <c r="M1496" s="106"/>
      <c r="N1496" s="106"/>
      <c r="O1496" s="106"/>
      <c r="P1496" s="106"/>
      <c r="Q1496" s="106"/>
      <c r="R1496" s="107"/>
      <c r="S1496" s="107"/>
      <c r="T1496" s="106"/>
      <c r="U1496" s="106"/>
      <c r="V1496" s="108">
        <f t="shared" si="69"/>
        <v>0</v>
      </c>
      <c r="W1496" s="103">
        <f t="shared" si="70"/>
        <v>0</v>
      </c>
      <c r="X1496" s="36" t="str">
        <f t="shared" si="71"/>
        <v>OK</v>
      </c>
    </row>
    <row r="1497" spans="1:24" ht="18" customHeight="1">
      <c r="A1497" s="6"/>
      <c r="B1497" s="102">
        <f>SUMIF(Atividade_Pessoal_Auxílio!$A:$A,'Programa de Metas 2021-2024'!$A1497,Atividade_Pessoal_Auxílio!$G:$G)+SUMIF(Projeto!$A:$A,'Programa de Metas 2021-2024'!$A1497,Projeto!$G:$G)</f>
        <v>0</v>
      </c>
      <c r="C1497" s="106"/>
      <c r="D1497" s="106"/>
      <c r="E1497" s="106"/>
      <c r="F1497" s="106"/>
      <c r="G1497" s="106"/>
      <c r="H1497" s="106"/>
      <c r="I1497" s="106"/>
      <c r="J1497" s="106"/>
      <c r="K1497" s="106"/>
      <c r="L1497" s="106"/>
      <c r="M1497" s="106"/>
      <c r="N1497" s="106"/>
      <c r="O1497" s="106"/>
      <c r="P1497" s="106"/>
      <c r="Q1497" s="106"/>
      <c r="R1497" s="107"/>
      <c r="S1497" s="107"/>
      <c r="T1497" s="106"/>
      <c r="U1497" s="106"/>
      <c r="V1497" s="108">
        <f t="shared" si="69"/>
        <v>0</v>
      </c>
      <c r="W1497" s="103">
        <f t="shared" si="70"/>
        <v>0</v>
      </c>
      <c r="X1497" s="36" t="str">
        <f t="shared" si="71"/>
        <v>OK</v>
      </c>
    </row>
    <row r="1498" spans="1:24" ht="18" customHeight="1">
      <c r="A1498" s="6"/>
      <c r="B1498" s="102">
        <f>SUMIF(Atividade_Pessoal_Auxílio!$A:$A,'Programa de Metas 2021-2024'!$A1498,Atividade_Pessoal_Auxílio!$G:$G)+SUMIF(Projeto!$A:$A,'Programa de Metas 2021-2024'!$A1498,Projeto!$G:$G)</f>
        <v>0</v>
      </c>
      <c r="C1498" s="106"/>
      <c r="D1498" s="106"/>
      <c r="E1498" s="106"/>
      <c r="F1498" s="106"/>
      <c r="G1498" s="106"/>
      <c r="H1498" s="106"/>
      <c r="I1498" s="106"/>
      <c r="J1498" s="106"/>
      <c r="K1498" s="106"/>
      <c r="L1498" s="106"/>
      <c r="M1498" s="106"/>
      <c r="N1498" s="106"/>
      <c r="O1498" s="106"/>
      <c r="P1498" s="106"/>
      <c r="Q1498" s="106"/>
      <c r="R1498" s="107"/>
      <c r="S1498" s="107"/>
      <c r="T1498" s="106"/>
      <c r="U1498" s="106"/>
      <c r="V1498" s="108">
        <f t="shared" si="69"/>
        <v>0</v>
      </c>
      <c r="W1498" s="103">
        <f t="shared" si="70"/>
        <v>0</v>
      </c>
      <c r="X1498" s="36" t="str">
        <f t="shared" si="71"/>
        <v>OK</v>
      </c>
    </row>
    <row r="1499" spans="1:24" ht="18" customHeight="1">
      <c r="A1499" s="6"/>
      <c r="B1499" s="102">
        <f>SUMIF(Atividade_Pessoal_Auxílio!$A:$A,'Programa de Metas 2021-2024'!$A1499,Atividade_Pessoal_Auxílio!$G:$G)+SUMIF(Projeto!$A:$A,'Programa de Metas 2021-2024'!$A1499,Projeto!$G:$G)</f>
        <v>0</v>
      </c>
      <c r="C1499" s="106"/>
      <c r="D1499" s="106"/>
      <c r="E1499" s="106"/>
      <c r="F1499" s="106"/>
      <c r="G1499" s="106"/>
      <c r="H1499" s="106"/>
      <c r="I1499" s="106"/>
      <c r="J1499" s="106"/>
      <c r="K1499" s="106"/>
      <c r="L1499" s="106"/>
      <c r="M1499" s="106"/>
      <c r="N1499" s="106"/>
      <c r="O1499" s="106"/>
      <c r="P1499" s="106"/>
      <c r="Q1499" s="106"/>
      <c r="R1499" s="107"/>
      <c r="S1499" s="107"/>
      <c r="T1499" s="106"/>
      <c r="U1499" s="106"/>
      <c r="V1499" s="108">
        <f t="shared" si="69"/>
        <v>0</v>
      </c>
      <c r="W1499" s="103">
        <f t="shared" si="70"/>
        <v>0</v>
      </c>
      <c r="X1499" s="36" t="str">
        <f t="shared" si="71"/>
        <v>OK</v>
      </c>
    </row>
    <row r="1500" spans="1:24" ht="18" customHeight="1">
      <c r="A1500" s="6"/>
      <c r="B1500" s="102">
        <f>SUMIF(Atividade_Pessoal_Auxílio!$A:$A,'Programa de Metas 2021-2024'!$A1500,Atividade_Pessoal_Auxílio!$G:$G)+SUMIF(Projeto!$A:$A,'Programa de Metas 2021-2024'!$A1500,Projeto!$G:$G)</f>
        <v>0</v>
      </c>
      <c r="C1500" s="106"/>
      <c r="D1500" s="106"/>
      <c r="E1500" s="106"/>
      <c r="F1500" s="106"/>
      <c r="G1500" s="106"/>
      <c r="H1500" s="106"/>
      <c r="I1500" s="106"/>
      <c r="J1500" s="106"/>
      <c r="K1500" s="106"/>
      <c r="L1500" s="106"/>
      <c r="M1500" s="106"/>
      <c r="N1500" s="106"/>
      <c r="O1500" s="106"/>
      <c r="P1500" s="106"/>
      <c r="Q1500" s="106"/>
      <c r="R1500" s="107"/>
      <c r="S1500" s="107"/>
      <c r="T1500" s="106"/>
      <c r="U1500" s="106"/>
      <c r="V1500" s="108">
        <f t="shared" si="69"/>
        <v>0</v>
      </c>
      <c r="W1500" s="103">
        <f t="shared" si="70"/>
        <v>0</v>
      </c>
      <c r="X1500" s="36" t="str">
        <f t="shared" si="71"/>
        <v>OK</v>
      </c>
    </row>
    <row r="1501" spans="1:24" ht="18" customHeight="1">
      <c r="A1501" s="6"/>
      <c r="B1501" s="94">
        <f>SUMIF(Atividade_Pessoal_Auxílio!$A:$A,'Programa de Metas 2021-2024'!$A1501,Atividade_Pessoal_Auxílio!$G:$G)+SUMIF(Projeto!$A:$A,'Programa de Metas 2021-2024'!$A1501,Projeto!$G:$G)</f>
        <v>0</v>
      </c>
      <c r="C1501" s="106"/>
      <c r="D1501" s="106"/>
      <c r="E1501" s="106"/>
      <c r="F1501" s="106"/>
      <c r="G1501" s="106"/>
      <c r="H1501" s="106"/>
      <c r="I1501" s="106"/>
      <c r="J1501" s="106"/>
      <c r="K1501" s="106"/>
      <c r="L1501" s="106"/>
      <c r="M1501" s="106"/>
      <c r="N1501" s="106"/>
      <c r="O1501" s="106"/>
      <c r="P1501" s="106"/>
      <c r="Q1501" s="106"/>
      <c r="R1501" s="107"/>
      <c r="S1501" s="107"/>
      <c r="T1501" s="106"/>
      <c r="U1501" s="106"/>
      <c r="V1501" s="108">
        <f t="shared" si="69"/>
        <v>0</v>
      </c>
      <c r="W1501" s="106">
        <f t="shared" si="70"/>
        <v>0</v>
      </c>
      <c r="X1501" s="36" t="str">
        <f t="shared" si="71"/>
        <v>OK</v>
      </c>
    </row>
    <row r="1502" spans="1:24" ht="18" customHeight="1">
      <c r="A1502" s="6"/>
      <c r="B1502" s="94">
        <f>SUMIF(Atividade_Pessoal_Auxílio!$A:$A,'Programa de Metas 2021-2024'!$A1502,Atividade_Pessoal_Auxílio!$G:$G)+SUMIF(Projeto!$A:$A,'Programa de Metas 2021-2024'!$A1502,Projeto!$G:$G)</f>
        <v>0</v>
      </c>
      <c r="C1502" s="106"/>
      <c r="D1502" s="106"/>
      <c r="E1502" s="106"/>
      <c r="F1502" s="106"/>
      <c r="G1502" s="106"/>
      <c r="H1502" s="106"/>
      <c r="I1502" s="106"/>
      <c r="J1502" s="106"/>
      <c r="K1502" s="106"/>
      <c r="L1502" s="106"/>
      <c r="M1502" s="106"/>
      <c r="N1502" s="106"/>
      <c r="O1502" s="106"/>
      <c r="P1502" s="106"/>
      <c r="Q1502" s="106"/>
      <c r="R1502" s="107"/>
      <c r="S1502" s="107"/>
      <c r="T1502" s="106"/>
      <c r="U1502" s="106"/>
      <c r="V1502" s="108">
        <f t="shared" si="69"/>
        <v>0</v>
      </c>
      <c r="W1502" s="106">
        <f t="shared" si="70"/>
        <v>0</v>
      </c>
      <c r="X1502" s="36" t="str">
        <f t="shared" si="71"/>
        <v>OK</v>
      </c>
    </row>
  </sheetData>
  <sheetProtection algorithmName="SHA-512" hashValue="4983k6+qOgoUzEvwQVsw9AF1GAaSM7stuw69JyjjbZv+lZdP0vxez0PEW6zlQPMOLDUe9UXmmxlzcI3v1F0fig==" saltValue="HgABHfavlCJ/PXS8rmKqGA==" spinCount="100000" sheet="1" objects="1" scenarios="1" formatCells="0" formatColumns="0" formatRows="0" sort="0" autoFilter="0"/>
  <mergeCells count="1">
    <mergeCell ref="A1:B1"/>
  </mergeCells>
  <conditionalFormatting sqref="X1:X1048576">
    <cfRule type="cellIs" dxfId="1" priority="5" operator="equal">
      <formula>"OK"</formula>
    </cfRule>
    <cfRule type="cellIs" dxfId="0" priority="6" operator="equal">
      <formula>"EQUILIBRAR"</formula>
    </cfRule>
  </conditionalFormatting>
  <dataValidations count="1">
    <dataValidation type="decimal" operator="greaterThanOrEqual" allowBlank="1" showInputMessage="1" showErrorMessage="1" sqref="C5:U1048576 B5:B1502" xr:uid="{32446D58-0665-4893-A5D1-1FB34FBDD41A}">
      <formula1>0</formula1>
    </dataValidation>
  </dataValidation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8">
    <tabColor theme="4" tint="0.59999389629810485"/>
  </sheetPr>
  <dimension ref="B1:E6"/>
  <sheetViews>
    <sheetView showGridLines="0" workbookViewId="0">
      <selection activeCell="B4" sqref="B4"/>
    </sheetView>
  </sheetViews>
  <sheetFormatPr defaultRowHeight="15"/>
  <cols>
    <col min="2" max="2" width="35.5703125" customWidth="1"/>
    <col min="3" max="3" width="15.7109375" style="3" customWidth="1"/>
    <col min="4" max="4" width="37.5703125" bestFit="1" customWidth="1"/>
    <col min="5" max="5" width="31.28515625" customWidth="1"/>
  </cols>
  <sheetData>
    <row r="1" spans="2:5">
      <c r="B1" s="11"/>
      <c r="D1" s="11"/>
      <c r="E1" s="11"/>
    </row>
    <row r="2" spans="2:5" s="10" customFormat="1" ht="31.5" customHeight="1">
      <c r="B2" s="12" t="s">
        <v>323</v>
      </c>
      <c r="C2" s="13" t="s">
        <v>324</v>
      </c>
      <c r="D2" s="14" t="s">
        <v>325</v>
      </c>
      <c r="E2" s="8"/>
    </row>
    <row r="3" spans="2:5" ht="42" customHeight="1">
      <c r="B3" s="15" t="s">
        <v>326</v>
      </c>
      <c r="C3" s="16" t="s">
        <v>327</v>
      </c>
      <c r="D3" s="17" t="s">
        <v>328</v>
      </c>
      <c r="E3" s="18"/>
    </row>
    <row r="4" spans="2:5" ht="42" customHeight="1">
      <c r="B4" s="19" t="s">
        <v>329</v>
      </c>
      <c r="C4" s="16" t="s">
        <v>330</v>
      </c>
      <c r="D4" s="17" t="s">
        <v>331</v>
      </c>
      <c r="E4" s="18"/>
    </row>
    <row r="5" spans="2:5" ht="42" customHeight="1">
      <c r="B5" s="110" t="s">
        <v>332</v>
      </c>
      <c r="C5" s="20" t="s">
        <v>333</v>
      </c>
      <c r="D5" s="21" t="s">
        <v>334</v>
      </c>
      <c r="E5" s="41"/>
    </row>
    <row r="6" spans="2:5">
      <c r="B6" s="11"/>
      <c r="D6" s="11"/>
      <c r="E6" s="11"/>
    </row>
  </sheetData>
  <sheetProtection algorithmName="SHA-512" hashValue="qD2T8vI9ijV33YbUrcn0vLI7MHoX5FbVvQ/JtVDLMLvYElU4ZXJj6qJY29mtIeMxt4PCZkMmnvvLI1sbYW5NiQ==" saltValue="XmdOygrAbKZXYXkyrtLbfQ==" spinCount="100000" sheet="1" objects="1" scenarios="1" formatCells="0" formatColumns="0" formatRows="0" sort="0" autoFilter="0"/>
  <hyperlinks>
    <hyperlink ref="D4" r:id="rId1" xr:uid="{00000000-0004-0000-0700-000000000000}"/>
    <hyperlink ref="D3" r:id="rId2" xr:uid="{00000000-0004-0000-0700-000001000000}"/>
    <hyperlink ref="D5" r:id="rId3" xr:uid="{A1853311-874F-4801-B42C-D47FC7A0842F}"/>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0"/>
  <dimension ref="A2:G33"/>
  <sheetViews>
    <sheetView workbookViewId="0">
      <selection activeCell="J24" sqref="J24"/>
    </sheetView>
  </sheetViews>
  <sheetFormatPr defaultRowHeight="15"/>
  <cols>
    <col min="1" max="1" width="27.7109375" bestFit="1" customWidth="1"/>
    <col min="5" max="5" width="16.42578125" bestFit="1" customWidth="1"/>
    <col min="7" max="7" width="29" bestFit="1" customWidth="1"/>
  </cols>
  <sheetData>
    <row r="2" spans="1:7">
      <c r="A2" s="1" t="s">
        <v>335</v>
      </c>
      <c r="C2" s="1" t="s">
        <v>66</v>
      </c>
      <c r="E2" s="1" t="s">
        <v>336</v>
      </c>
      <c r="G2" s="1" t="s">
        <v>337</v>
      </c>
    </row>
    <row r="3" spans="1:7">
      <c r="A3" t="s">
        <v>338</v>
      </c>
      <c r="C3" t="s">
        <v>10</v>
      </c>
      <c r="E3" s="2" t="s">
        <v>339</v>
      </c>
      <c r="G3" t="s">
        <v>340</v>
      </c>
    </row>
    <row r="4" spans="1:7">
      <c r="A4" t="s">
        <v>341</v>
      </c>
      <c r="C4" t="s">
        <v>11</v>
      </c>
      <c r="E4" s="2" t="s">
        <v>342</v>
      </c>
      <c r="G4" t="s">
        <v>343</v>
      </c>
    </row>
    <row r="5" spans="1:7">
      <c r="A5" t="s">
        <v>344</v>
      </c>
      <c r="C5" t="s">
        <v>12</v>
      </c>
      <c r="E5" s="2" t="s">
        <v>345</v>
      </c>
      <c r="G5" t="s">
        <v>346</v>
      </c>
    </row>
    <row r="6" spans="1:7">
      <c r="A6" t="s">
        <v>347</v>
      </c>
      <c r="C6" t="s">
        <v>13</v>
      </c>
      <c r="E6" s="2" t="s">
        <v>348</v>
      </c>
      <c r="G6" t="s">
        <v>349</v>
      </c>
    </row>
    <row r="7" spans="1:7">
      <c r="E7" s="2" t="s">
        <v>350</v>
      </c>
    </row>
    <row r="8" spans="1:7">
      <c r="E8" s="2" t="s">
        <v>351</v>
      </c>
    </row>
    <row r="9" spans="1:7">
      <c r="E9" s="2" t="s">
        <v>352</v>
      </c>
    </row>
    <row r="10" spans="1:7">
      <c r="E10" s="2" t="s">
        <v>353</v>
      </c>
    </row>
    <row r="11" spans="1:7">
      <c r="A11" s="1" t="s">
        <v>354</v>
      </c>
      <c r="E11" s="2" t="s">
        <v>355</v>
      </c>
    </row>
    <row r="12" spans="1:7">
      <c r="A12" t="s">
        <v>356</v>
      </c>
      <c r="E12" s="2" t="s">
        <v>357</v>
      </c>
    </row>
    <row r="13" spans="1:7">
      <c r="A13" t="s">
        <v>358</v>
      </c>
      <c r="E13" s="35" t="s">
        <v>359</v>
      </c>
    </row>
    <row r="14" spans="1:7">
      <c r="A14" t="s">
        <v>360</v>
      </c>
      <c r="E14" s="35" t="s">
        <v>361</v>
      </c>
    </row>
    <row r="15" spans="1:7">
      <c r="A15" t="s">
        <v>362</v>
      </c>
      <c r="E15" s="35" t="s">
        <v>363</v>
      </c>
    </row>
    <row r="16" spans="1:7">
      <c r="A16" t="s">
        <v>364</v>
      </c>
      <c r="E16" s="35" t="s">
        <v>365</v>
      </c>
    </row>
    <row r="17" spans="1:5">
      <c r="A17" t="s">
        <v>366</v>
      </c>
    </row>
    <row r="18" spans="1:5">
      <c r="A18" t="s">
        <v>367</v>
      </c>
    </row>
    <row r="19" spans="1:5">
      <c r="A19" t="s">
        <v>368</v>
      </c>
      <c r="E19" s="1" t="s">
        <v>369</v>
      </c>
    </row>
    <row r="20" spans="1:5">
      <c r="A20" t="s">
        <v>370</v>
      </c>
      <c r="E20" t="s">
        <v>371</v>
      </c>
    </row>
    <row r="21" spans="1:5">
      <c r="A21" t="s">
        <v>372</v>
      </c>
      <c r="E21" t="s">
        <v>373</v>
      </c>
    </row>
    <row r="22" spans="1:5">
      <c r="A22" t="s">
        <v>374</v>
      </c>
    </row>
    <row r="23" spans="1:5">
      <c r="A23" t="s">
        <v>375</v>
      </c>
    </row>
    <row r="25" spans="1:5">
      <c r="E25" s="1" t="s">
        <v>376</v>
      </c>
    </row>
    <row r="26" spans="1:5">
      <c r="E26" t="s">
        <v>377</v>
      </c>
    </row>
    <row r="27" spans="1:5">
      <c r="E27" t="s">
        <v>378</v>
      </c>
    </row>
    <row r="28" spans="1:5">
      <c r="E28" t="s">
        <v>379</v>
      </c>
    </row>
    <row r="30" spans="1:5">
      <c r="A30" s="1" t="s">
        <v>380</v>
      </c>
    </row>
    <row r="31" spans="1:5">
      <c r="A31" t="s">
        <v>270</v>
      </c>
    </row>
    <row r="32" spans="1:5">
      <c r="A32" t="s">
        <v>381</v>
      </c>
    </row>
    <row r="33" spans="1:1">
      <c r="A33" t="s">
        <v>382</v>
      </c>
    </row>
  </sheetData>
  <sheetProtection algorithmName="SHA-512" hashValue="Lbywve9pag/HygadRH18qCoTjf9ibMHhG1dRC4hCSY9bLDeM0Sx6PIoS/GwdA7PSTUC0ZN4epMIHoUcnuHK7qA==" saltValue="rTGnRGQxuM/xJcpEeJ2mJA==" spinCount="100000" sheet="1" objects="1" scenarios="1" formatCells="0" formatColumns="0" formatRows="0" sort="0" autoFilter="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B0F2-621E-4D7A-8421-2458F4BCC7A5}">
  <sheetPr codeName="Planilha3"/>
  <dimension ref="A1:C5"/>
  <sheetViews>
    <sheetView workbookViewId="0">
      <selection sqref="A1:C5"/>
    </sheetView>
  </sheetViews>
  <sheetFormatPr defaultRowHeight="15"/>
  <cols>
    <col min="3" max="3" width="78.85546875" bestFit="1" customWidth="1"/>
  </cols>
  <sheetData>
    <row r="1" spans="1:3">
      <c r="A1" t="s">
        <v>4</v>
      </c>
      <c r="B1" t="s">
        <v>383</v>
      </c>
      <c r="C1" t="s">
        <v>384</v>
      </c>
    </row>
    <row r="2" spans="1:3">
      <c r="A2" t="s">
        <v>4</v>
      </c>
      <c r="B2" t="s">
        <v>383</v>
      </c>
      <c r="C2" t="s">
        <v>385</v>
      </c>
    </row>
    <row r="3" spans="1:3">
      <c r="A3" t="s">
        <v>4</v>
      </c>
      <c r="B3" t="s">
        <v>383</v>
      </c>
      <c r="C3" t="s">
        <v>75</v>
      </c>
    </row>
    <row r="4" spans="1:3">
      <c r="A4" t="s">
        <v>4</v>
      </c>
      <c r="B4" t="s">
        <v>383</v>
      </c>
      <c r="C4" t="s">
        <v>386</v>
      </c>
    </row>
    <row r="5" spans="1:3">
      <c r="A5" t="s">
        <v>4</v>
      </c>
      <c r="B5" t="s">
        <v>383</v>
      </c>
      <c r="C5" t="s">
        <v>387</v>
      </c>
    </row>
  </sheetData>
  <sheetProtection algorithmName="SHA-512" hashValue="a99Ti0h4E1RQf6pi+Vq68FLZZzFHfeJ0NpOdjozCkBCxuYMsvx0u8t9g7w+1kjqRf+amZVXtGuWdSkGbsIVfdg==" saltValue="rKePUGuomfwGHI5AhMvt8A==" spinCount="100000" sheet="1" objects="1" scenarios="1" formatCells="0" formatColumns="0" formatRows="0" sort="0" autoFilter="0"/>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C9482CA8BC6D0A41B303A9A57992770D" ma:contentTypeVersion="15" ma:contentTypeDescription="Create a new document." ma:contentTypeScope="" ma:versionID="85b28bec6885e8c72bfb779af5ba176d">
  <xsd:schema xmlns:xsd="http://www.w3.org/2001/XMLSchema" xmlns:xs="http://www.w3.org/2001/XMLSchema" xmlns:p="http://schemas.microsoft.com/office/2006/metadata/properties" xmlns:ns3="d78be878-58f8-418d-9839-9d1e87e01397" xmlns:ns4="153bc2f9-29c5-4d4c-911b-92ab663ae4d2" targetNamespace="http://schemas.microsoft.com/office/2006/metadata/properties" ma:root="true" ma:fieldsID="104a1410c2b407ae66e19b9d3b08739e" ns3:_="" ns4:_="">
    <xsd:import namespace="d78be878-58f8-418d-9839-9d1e87e01397"/>
    <xsd:import namespace="153bc2f9-29c5-4d4c-911b-92ab663ae4d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be878-58f8-418d-9839-9d1e87e01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3bc2f9-29c5-4d4c-911b-92ab663ae4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_activity xmlns="d78be878-58f8-418d-9839-9d1e87e01397" xsi:nil="true"/>
  </documentManagement>
</p:properties>
</file>

<file path=customXml/itemProps1.xml><?xml version="1.0" encoding="utf-8"?>
<ds:datastoreItem xmlns:ds="http://schemas.openxmlformats.org/officeDocument/2006/customXml" ds:itemID="{588495BE-992E-4713-971A-EE7268239B68}"/>
</file>

<file path=customXml/itemProps2.xml><?xml version="1.0" encoding="utf-8"?>
<ds:datastoreItem xmlns:ds="http://schemas.openxmlformats.org/officeDocument/2006/customXml" ds:itemID="{AB61654D-E2C5-4A10-800E-28660FE62156}"/>
</file>

<file path=customXml/itemProps3.xml><?xml version="1.0" encoding="utf-8"?>
<ds:datastoreItem xmlns:ds="http://schemas.openxmlformats.org/officeDocument/2006/customXml" ds:itemID="{D13EA706-ACAE-488A-B955-5CFFE9777CDD}"/>
</file>

<file path=customXml/itemProps4.xml><?xml version="1.0" encoding="utf-8"?>
<ds:datastoreItem xmlns:ds="http://schemas.openxmlformats.org/officeDocument/2006/customXml" ds:itemID="{41FF3684-CB49-4792-8BA4-D017C5E009E9}"/>
</file>

<file path=customXml/itemProps5.xml><?xml version="1.0" encoding="utf-8"?>
<ds:datastoreItem xmlns:ds="http://schemas.openxmlformats.org/officeDocument/2006/customXml" ds:itemID="{570E3F11-3319-414C-8D4F-D926DCC36348}"/>
</file>

<file path=customXml/itemProps6.xml><?xml version="1.0" encoding="utf-8"?>
<ds:datastoreItem xmlns:ds="http://schemas.openxmlformats.org/officeDocument/2006/customXml" ds:itemID="{195D2379-9F04-4569-8960-D0F9D91FB3C2}"/>
</file>

<file path=customXml/itemProps7.xml><?xml version="1.0" encoding="utf-8"?>
<ds:datastoreItem xmlns:ds="http://schemas.openxmlformats.org/officeDocument/2006/customXml" ds:itemID="{43D97105-221B-408B-B8D0-100602E4ECBE}"/>
</file>

<file path=customXml/itemProps8.xml><?xml version="1.0" encoding="utf-8"?>
<ds:datastoreItem xmlns:ds="http://schemas.openxmlformats.org/officeDocument/2006/customXml" ds:itemID="{695F07B5-46F8-4D82-A3DE-278F4A1CD190}"/>
</file>

<file path=customXml/itemProps9.xml><?xml version="1.0" encoding="utf-8"?>
<ds:datastoreItem xmlns:ds="http://schemas.openxmlformats.org/officeDocument/2006/customXml" ds:itemID="{552897D9-77C8-46A0-85A8-371A5EF6B753}"/>
</file>

<file path=customXml/itemProps10.xml><?xml version="1.0" encoding="utf-8"?>
<ds:datastoreItem xmlns:ds="http://schemas.openxmlformats.org/officeDocument/2006/customXml" ds:itemID="{9F9A8CF7-BA65-47AC-A6D7-EFE9B07870F3}"/>
</file>

<file path=customXml/itemProps11.xml><?xml version="1.0" encoding="utf-8"?>
<ds:datastoreItem xmlns:ds="http://schemas.openxmlformats.org/officeDocument/2006/customXml" ds:itemID="{509BCB5D-7553-41FF-936B-5596C76E1694}"/>
</file>

<file path=customXml/itemProps12.xml><?xml version="1.0" encoding="utf-8"?>
<ds:datastoreItem xmlns:ds="http://schemas.openxmlformats.org/officeDocument/2006/customXml" ds:itemID="{7B62AD60-F24B-4E37-80C5-D312F55949DA}"/>
</file>

<file path=customXml/itemProps13.xml><?xml version="1.0" encoding="utf-8"?>
<ds:datastoreItem xmlns:ds="http://schemas.openxmlformats.org/officeDocument/2006/customXml" ds:itemID="{DFFB83E0-1C14-44F6-8EE5-455FB69AD194}"/>
</file>

<file path=customXml/itemProps14.xml><?xml version="1.0" encoding="utf-8"?>
<ds:datastoreItem xmlns:ds="http://schemas.openxmlformats.org/officeDocument/2006/customXml" ds:itemID="{D4178F26-9614-4CF2-BB13-16B64D34BFBA}"/>
</file>

<file path=customXml/itemProps15.xml><?xml version="1.0" encoding="utf-8"?>
<ds:datastoreItem xmlns:ds="http://schemas.openxmlformats.org/officeDocument/2006/customXml" ds:itemID="{2A7C85DE-2252-4EB5-AC27-FE5790D7EA17}"/>
</file>

<file path=customXml/itemProps16.xml><?xml version="1.0" encoding="utf-8"?>
<ds:datastoreItem xmlns:ds="http://schemas.openxmlformats.org/officeDocument/2006/customXml" ds:itemID="{E3A670B0-BD73-42A1-AB39-FB92CEA0CFF3}"/>
</file>

<file path=customXml/itemProps17.xml><?xml version="1.0" encoding="utf-8"?>
<ds:datastoreItem xmlns:ds="http://schemas.openxmlformats.org/officeDocument/2006/customXml" ds:itemID="{469FFBB2-F963-40E0-84DC-B9AAB7930392}"/>
</file>

<file path=customXml/itemProps18.xml><?xml version="1.0" encoding="utf-8"?>
<ds:datastoreItem xmlns:ds="http://schemas.openxmlformats.org/officeDocument/2006/customXml" ds:itemID="{0CBDD9C3-474C-41B1-9206-621DD6CEE219}"/>
</file>

<file path=customXml/itemProps19.xml><?xml version="1.0" encoding="utf-8"?>
<ds:datastoreItem xmlns:ds="http://schemas.openxmlformats.org/officeDocument/2006/customXml" ds:itemID="{48395BF3-3EC3-48CE-B901-9A7BE37E143E}"/>
</file>

<file path=customXml/itemProps20.xml><?xml version="1.0" encoding="utf-8"?>
<ds:datastoreItem xmlns:ds="http://schemas.openxmlformats.org/officeDocument/2006/customXml" ds:itemID="{64FF5D45-345D-4A65-B5F3-CB0988544B11}"/>
</file>

<file path=customXml/itemProps21.xml><?xml version="1.0" encoding="utf-8"?>
<ds:datastoreItem xmlns:ds="http://schemas.openxmlformats.org/officeDocument/2006/customXml" ds:itemID="{C7D6FCA8-02E7-4D4C-ACE6-A58F41940479}"/>
</file>

<file path=customXml/itemProps22.xml><?xml version="1.0" encoding="utf-8"?>
<ds:datastoreItem xmlns:ds="http://schemas.openxmlformats.org/officeDocument/2006/customXml" ds:itemID="{006A719B-71AB-499C-B75A-F4ABAA9767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Luiz</dc:creator>
  <cp:keywords/>
  <dc:description/>
  <cp:lastModifiedBy/>
  <cp:revision/>
  <dcterms:created xsi:type="dcterms:W3CDTF">2019-05-25T18:21:24Z</dcterms:created>
  <dcterms:modified xsi:type="dcterms:W3CDTF">2024-07-29T20:48:21Z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0x010100C9482CA8BC6D0A41B303A9A57992770D</vt:lpwstr>
  </property>
</Properties>
</file>