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lhamento\GEO_SITE\01_BPC\BPC_2022\"/>
    </mc:Choice>
  </mc:AlternateContent>
  <xr:revisionPtr revIDLastSave="0" documentId="8_{5CCD9F73-F6AB-4232-AA10-850AE14CC741}" xr6:coauthVersionLast="47" xr6:coauthVersionMax="47" xr10:uidLastSave="{00000000-0000-0000-0000-000000000000}"/>
  <bookViews>
    <workbookView xWindow="-120" yWindow="-120" windowWidth="29040" windowHeight="15840" xr2:uid="{786DDE42-60A1-456F-A797-067785D1EC7F}"/>
  </bookViews>
  <sheets>
    <sheet name="Planilha1" sheetId="1" r:id="rId1"/>
    <sheet name="Planilha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9" i="3" l="1"/>
  <c r="D138" i="3"/>
  <c r="D134" i="3"/>
  <c r="D131" i="3"/>
  <c r="D128" i="3"/>
  <c r="D125" i="3"/>
  <c r="D121" i="3"/>
  <c r="D116" i="3"/>
  <c r="D112" i="3"/>
  <c r="D110" i="3"/>
  <c r="D117" i="3" s="1"/>
  <c r="D105" i="3"/>
  <c r="D106" i="3" s="1"/>
  <c r="D100" i="3"/>
  <c r="D93" i="3"/>
  <c r="D86" i="3"/>
  <c r="D82" i="3"/>
  <c r="D79" i="3"/>
  <c r="D76" i="3"/>
  <c r="D87" i="3" s="1"/>
  <c r="D71" i="3"/>
  <c r="D72" i="3" s="1"/>
  <c r="D67" i="3"/>
  <c r="D63" i="3"/>
  <c r="D59" i="3"/>
  <c r="D55" i="3"/>
  <c r="D51" i="3"/>
  <c r="D46" i="3"/>
  <c r="D43" i="3"/>
  <c r="D60" i="3" s="1"/>
  <c r="D40" i="3"/>
  <c r="D37" i="3"/>
  <c r="D34" i="3"/>
  <c r="D32" i="3"/>
  <c r="D29" i="3"/>
  <c r="D24" i="3"/>
  <c r="D17" i="3"/>
  <c r="D35" i="3" s="1"/>
  <c r="D12" i="3"/>
  <c r="D13" i="3" s="1"/>
  <c r="D140" i="3" l="1"/>
  <c r="D142" i="3" s="1"/>
</calcChain>
</file>

<file path=xl/sharedStrings.xml><?xml version="1.0" encoding="utf-8"?>
<sst xmlns="http://schemas.openxmlformats.org/spreadsheetml/2006/main" count="330" uniqueCount="160">
  <si>
    <t>REGIÃO</t>
  </si>
  <si>
    <t>DISTRITOS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</si>
  <si>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</si>
  <si>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</si>
  <si>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</si>
  <si>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</si>
  <si>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</si>
  <si>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</si>
  <si>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</si>
  <si>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</si>
  <si>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</si>
  <si>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Santa Cecília</t>
  </si>
  <si>
    <t>LESTE 1</t>
  </si>
  <si>
    <t>ARIACANDUVA-FORMOSA-CARRÃO</t>
  </si>
  <si>
    <t>Aricanduva</t>
  </si>
  <si>
    <t>Carrão</t>
  </si>
  <si>
    <t>Vila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</si>
  <si>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</si>
  <si>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</si>
  <si>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</si>
  <si>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</si>
  <si>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</si>
  <si>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</si>
  <si>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</si>
  <si>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</si>
  <si>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</si>
  <si>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</si>
  <si>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</si>
  <si>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Vila Matilde</t>
  </si>
  <si>
    <t>VILA PRUDENTE</t>
  </si>
  <si>
    <t>São Lucas</t>
  </si>
  <si>
    <t>Vila Prudente</t>
  </si>
  <si>
    <t>SAPOPEMBA</t>
  </si>
  <si>
    <t>Sapopemba</t>
  </si>
  <si>
    <t>LESTE 2</t>
  </si>
  <si>
    <t>CIDADE TIRADENTES</t>
  </si>
  <si>
    <t>Cidade Tiradentes</t>
  </si>
  <si>
    <t>ERMELINO MATARAZZO</t>
  </si>
  <si>
    <t>Ermelino Matarazzo</t>
  </si>
  <si>
    <t>Ponte Rasa</t>
  </si>
  <si>
    <t>GUAIANASES</t>
  </si>
  <si>
    <t>Guaianases</t>
  </si>
  <si>
    <t>Lajeado</t>
  </si>
  <si>
    <t>ITAIM PAULISTA</t>
  </si>
  <si>
    <t>Itaim Paulista</t>
  </si>
  <si>
    <t>Vila Curuçá</t>
  </si>
  <si>
    <t>ITAQUERA</t>
  </si>
  <si>
    <t>Cidade Líder</t>
  </si>
  <si>
    <t>Itaquera</t>
  </si>
  <si>
    <t>José Bonifácio</t>
  </si>
  <si>
    <t>Parque do Carmo</t>
  </si>
  <si>
    <t>SÃO MATEUS</t>
  </si>
  <si>
    <t>Iguatemi</t>
  </si>
  <si>
    <t>São Mateus</t>
  </si>
  <si>
    <t>São Rafael</t>
  </si>
  <si>
    <t>Jardim Helena</t>
  </si>
  <si>
    <t>São Miguel</t>
  </si>
  <si>
    <t>Vila Jacuí</t>
  </si>
  <si>
    <t>NORTE 1</t>
  </si>
  <si>
    <t>JAÇANÃ-TREMEMBÉ</t>
  </si>
  <si>
    <t>Jaçanã</t>
  </si>
  <si>
    <t>Tremembé</t>
  </si>
  <si>
    <t>SANTANA-TUCURUVI</t>
  </si>
  <si>
    <t>Mandaqui</t>
  </si>
  <si>
    <t>Santana</t>
  </si>
  <si>
    <t>Tucuruvi</t>
  </si>
  <si>
    <t>VILA MARIA - VILA GUILHERME</t>
  </si>
  <si>
    <t>Vila Guilherme</t>
  </si>
  <si>
    <t>Vila Maria</t>
  </si>
  <si>
    <t>Vila Medeiros</t>
  </si>
  <si>
    <t>NORTE 2</t>
  </si>
  <si>
    <t>CASA VERDE - CACHOEIRINHA</t>
  </si>
  <si>
    <t>Cachoeirinha</t>
  </si>
  <si>
    <t>Casa Verde</t>
  </si>
  <si>
    <t>Limão</t>
  </si>
  <si>
    <t>FREGUESIA 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</si>
  <si>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</si>
  <si>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</si>
  <si>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</si>
  <si>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</si>
  <si>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</si>
  <si>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</si>
  <si>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</si>
  <si>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</si>
  <si>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São Domingos</t>
  </si>
  <si>
    <t>OESTE</t>
  </si>
  <si>
    <t>BUTANTÃ</t>
  </si>
  <si>
    <t>Butantã</t>
  </si>
  <si>
    <t>Morumbi</t>
  </si>
  <si>
    <t>Raposo Tavares</t>
  </si>
  <si>
    <t>Rio Pequeno</t>
  </si>
  <si>
    <t>Vila Sônia</t>
  </si>
  <si>
    <t>LAPA</t>
  </si>
  <si>
    <t>Barra Funda</t>
  </si>
  <si>
    <t>Jaguara</t>
  </si>
  <si>
    <t>Jaguaré</t>
  </si>
  <si>
    <t>Lapa</t>
  </si>
  <si>
    <t>Perdizes</t>
  </si>
  <si>
    <t>Vila Leopoldina</t>
  </si>
  <si>
    <t>PINHEIROS</t>
  </si>
  <si>
    <t>Alto de Pinheiros</t>
  </si>
  <si>
    <t>Itaim Bibi</t>
  </si>
  <si>
    <t>Jardim Paulista</t>
  </si>
  <si>
    <t>Pinheiros</t>
  </si>
  <si>
    <t>SUL 1</t>
  </si>
  <si>
    <t>IPIRANGA</t>
  </si>
  <si>
    <t>Cursino</t>
  </si>
  <si>
    <t>Ipiranga</t>
  </si>
  <si>
    <t>Sacomã</t>
  </si>
  <si>
    <t>JABAQUARA</t>
  </si>
  <si>
    <t>Jabaquara</t>
  </si>
  <si>
    <t>VILA MARIANA</t>
  </si>
  <si>
    <t>Moema</t>
  </si>
  <si>
    <t>Saúde</t>
  </si>
  <si>
    <t>Vila Mariana</t>
  </si>
  <si>
    <t>SUL 2</t>
  </si>
  <si>
    <t>CAMPO LIMPO</t>
  </si>
  <si>
    <t>Campo Limpo</t>
  </si>
  <si>
    <t>Capão Redondo</t>
  </si>
  <si>
    <t>Vila Andrade</t>
  </si>
  <si>
    <t>CAPELA DO SOCORRO</t>
  </si>
  <si>
    <t>Cidade Dutra</t>
  </si>
  <si>
    <t>Grajaú</t>
  </si>
  <si>
    <t>Socorro</t>
  </si>
  <si>
    <t>CIDADE ADEMAR</t>
  </si>
  <si>
    <t>Cidade Ademar</t>
  </si>
  <si>
    <t>Pedreira</t>
  </si>
  <si>
    <t>M'BOI MIRIM</t>
  </si>
  <si>
    <t>Jardim Ângela</t>
  </si>
  <si>
    <t>Jardim São Luís</t>
  </si>
  <si>
    <t>PARELHEIROS</t>
  </si>
  <si>
    <t>Marsilac</t>
  </si>
  <si>
    <t>Parelheiros</t>
  </si>
  <si>
    <t>SANTO AMARO</t>
  </si>
  <si>
    <t>Campo Belo</t>
  </si>
  <si>
    <t>Campo Grande</t>
  </si>
  <si>
    <t>Santo Amaro</t>
  </si>
  <si>
    <t>Total</t>
  </si>
  <si>
    <t>MACRORREGIÕES</t>
  </si>
  <si>
    <t>SUBPREFEITURAS</t>
  </si>
  <si>
    <t>TOTAL DE INDIVÍDUOS</t>
  </si>
  <si>
    <t>Subtotal</t>
  </si>
  <si>
    <t>Total da Macrorregião</t>
  </si>
  <si>
    <t>ARICANDUVA-FORMOSA-CARRÃO</t>
  </si>
  <si>
    <t>SÃO MIGUEL</t>
  </si>
  <si>
    <t>VILA MARIA-VILA GUILHERME</t>
  </si>
  <si>
    <t>CASA VERDE-CACHOEIRINHA</t>
  </si>
  <si>
    <t>FREGUESIA-BRASILÂNDIA</t>
  </si>
  <si>
    <t>TOTAL LOCALIZADOS</t>
  </si>
  <si>
    <t>TOTAL NÃO LOCALIZADOS</t>
  </si>
  <si>
    <t>TOTAL GERAL</t>
  </si>
  <si>
    <t>BPC PESSOAS COM DEFICIÊNCIA</t>
  </si>
  <si>
    <t>BPC PESSOAS IDOSAS</t>
  </si>
  <si>
    <t>BPC TOTAL</t>
  </si>
  <si>
    <r>
      <rPr>
        <b/>
        <sz val="11"/>
        <rFont val="Calibri"/>
        <family val="2"/>
        <scheme val="minor"/>
      </rPr>
      <t>Nota¹:</t>
    </r>
    <r>
      <rPr>
        <sz val="11"/>
        <rFont val="Calibri"/>
        <family val="2"/>
        <scheme val="minor"/>
      </rPr>
      <t xml:space="preserve"> BPC - Benefício de Prestação Continuada.</t>
    </r>
  </si>
  <si>
    <t>NÚMERO DE BENEFICIÁRIOS DO BENEFÍCIO DE PRESTAÇÃO CONTINUADA - BPC PESSOAS COM DEFICIÊNCIA E PESSOAS IDOSAS SEGUNDO DISTRITOS, 2022</t>
  </si>
  <si>
    <t>Jardim São LuÍs</t>
  </si>
  <si>
    <t>NÚMERO DE BENEFICIÁRIOS DO BENEFÍCIO DE PRESTAÇÃO CONTINUADA - BPC PESSOAS IDOSAS, SEGUNDO MACRORREGIÕES, SUBPREFEITURAS E DISTRITOS NO MUNICÍPIO DE SÃO PAULO, 2022</t>
  </si>
  <si>
    <r>
      <t>Fonte:</t>
    </r>
    <r>
      <rPr>
        <sz val="11"/>
        <rFont val="Calibri"/>
        <family val="2"/>
        <scheme val="minor"/>
      </rPr>
      <t xml:space="preserve"> Ministério da Cidadania, BPC Pessoas Idosas, 2022.</t>
    </r>
  </si>
  <si>
    <r>
      <rPr>
        <b/>
        <sz val="11"/>
        <rFont val="Calibri"/>
        <family val="2"/>
        <scheme val="minor"/>
      </rPr>
      <t xml:space="preserve">Elaboração: </t>
    </r>
    <r>
      <rPr>
        <sz val="11"/>
        <rFont val="Calibri"/>
        <family val="2"/>
        <scheme val="minor"/>
      </rPr>
      <t>SMADS/COVS/Supervisão de Pesquisa e de Georreferenciamento, setembro de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</si>
</sst>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3" fontId="9" fillId="5" borderId="10" xfId="0" applyNumberFormat="1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3" fontId="9" fillId="5" borderId="27" xfId="0" applyNumberFormat="1" applyFont="1" applyFill="1" applyBorder="1" applyAlignment="1">
      <alignment vertical="center"/>
    </xf>
    <xf numFmtId="3" fontId="6" fillId="2" borderId="29" xfId="0" applyNumberFormat="1" applyFont="1" applyFill="1" applyBorder="1" applyAlignment="1">
      <alignment vertical="center"/>
    </xf>
    <xf numFmtId="3" fontId="1" fillId="4" borderId="32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vertical="center"/>
    </xf>
    <xf numFmtId="3" fontId="9" fillId="5" borderId="37" xfId="0" applyNumberFormat="1" applyFont="1" applyFill="1" applyBorder="1" applyAlignment="1">
      <alignment vertical="center"/>
    </xf>
    <xf numFmtId="3" fontId="1" fillId="6" borderId="37" xfId="0" applyNumberFormat="1" applyFont="1" applyFill="1" applyBorder="1" applyAlignment="1">
      <alignment vertical="center"/>
    </xf>
    <xf numFmtId="3" fontId="1" fillId="3" borderId="27" xfId="0" applyNumberFormat="1" applyFont="1" applyFill="1" applyBorder="1" applyAlignment="1">
      <alignment vertical="center"/>
    </xf>
    <xf numFmtId="3" fontId="1" fillId="3" borderId="17" xfId="0" applyNumberFormat="1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3" borderId="42" xfId="0" applyFont="1" applyFill="1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7" fillId="5" borderId="33" xfId="0" applyFont="1" applyFill="1" applyBorder="1" applyAlignment="1">
      <alignment vertical="center"/>
    </xf>
    <xf numFmtId="0" fontId="7" fillId="5" borderId="34" xfId="0" applyFont="1" applyFill="1" applyBorder="1" applyAlignment="1">
      <alignment vertical="center"/>
    </xf>
    <xf numFmtId="0" fontId="7" fillId="5" borderId="35" xfId="0" applyFont="1" applyFill="1" applyBorder="1" applyAlignment="1">
      <alignment vertical="center"/>
    </xf>
    <xf numFmtId="0" fontId="10" fillId="4" borderId="31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1" fillId="6" borderId="38" xfId="0" applyFont="1" applyFill="1" applyBorder="1" applyAlignment="1">
      <alignment vertical="center"/>
    </xf>
    <xf numFmtId="0" fontId="1" fillId="6" borderId="39" xfId="0" applyFont="1" applyFill="1" applyBorder="1" applyAlignment="1">
      <alignment vertical="center"/>
    </xf>
    <xf numFmtId="0" fontId="1" fillId="6" borderId="40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0" fillId="0" borderId="16" xfId="0" applyBorder="1" applyAlignment="1"/>
    <xf numFmtId="0" fontId="1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3" fillId="0" borderId="0" xfId="1" applyFont="1"/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3" fillId="0" borderId="44" xfId="1" applyFont="1" applyBorder="1"/>
    <xf numFmtId="3" fontId="3" fillId="0" borderId="14" xfId="1" applyNumberFormat="1" applyFont="1" applyBorder="1"/>
    <xf numFmtId="3" fontId="3" fillId="0" borderId="45" xfId="1" applyNumberFormat="1" applyFont="1" applyBorder="1"/>
    <xf numFmtId="0" fontId="3" fillId="0" borderId="46" xfId="1" applyFont="1" applyBorder="1" applyAlignment="1">
      <alignment horizontal="left"/>
    </xf>
    <xf numFmtId="0" fontId="3" fillId="0" borderId="46" xfId="1" applyFont="1" applyBorder="1"/>
    <xf numFmtId="0" fontId="3" fillId="0" borderId="9" xfId="1" applyFont="1" applyBorder="1" applyAlignment="1">
      <alignment horizontal="center" vertical="center"/>
    </xf>
    <xf numFmtId="0" fontId="5" fillId="2" borderId="21" xfId="1" applyFont="1" applyFill="1" applyBorder="1" applyAlignment="1">
      <alignment horizontal="right" indent="1"/>
    </xf>
    <xf numFmtId="0" fontId="5" fillId="2" borderId="22" xfId="1" applyFont="1" applyFill="1" applyBorder="1" applyAlignment="1">
      <alignment horizontal="right" indent="1"/>
    </xf>
    <xf numFmtId="0" fontId="5" fillId="2" borderId="47" xfId="1" applyFont="1" applyFill="1" applyBorder="1" applyAlignment="1">
      <alignment horizontal="right" indent="1"/>
    </xf>
    <xf numFmtId="0" fontId="3" fillId="0" borderId="0" xfId="1" applyFont="1" applyAlignment="1">
      <alignment horizontal="center"/>
    </xf>
    <xf numFmtId="0" fontId="5" fillId="0" borderId="18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3" fillId="0" borderId="48" xfId="1" quotePrefix="1" applyFont="1" applyBorder="1" applyAlignment="1">
      <alignment horizontal="left" vertical="center" wrapText="1"/>
    </xf>
    <xf numFmtId="0" fontId="3" fillId="0" borderId="0" xfId="1" quotePrefix="1" applyFont="1" applyAlignment="1">
      <alignment horizontal="left" vertical="center" wrapText="1"/>
    </xf>
    <xf numFmtId="0" fontId="3" fillId="0" borderId="49" xfId="1" quotePrefix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left" vertical="center" wrapText="1"/>
    </xf>
    <xf numFmtId="0" fontId="3" fillId="0" borderId="0" xfId="1" applyFont="1" applyBorder="1"/>
    <xf numFmtId="3" fontId="3" fillId="7" borderId="50" xfId="1" applyNumberFormat="1" applyFont="1" applyFill="1" applyBorder="1"/>
    <xf numFmtId="3" fontId="3" fillId="7" borderId="51" xfId="1" applyNumberFormat="1" applyFont="1" applyFill="1" applyBorder="1"/>
  </cellXfs>
  <cellStyles count="2">
    <cellStyle name="Normal" xfId="0" builtinId="0"/>
    <cellStyle name="Normal 2" xfId="1" xr:uid="{6CBA864B-376B-4B96-BF4C-457329C53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2</xdr:row>
      <xdr:rowOff>186974</xdr:rowOff>
    </xdr:to>
    <xdr:pic>
      <xdr:nvPicPr>
        <xdr:cNvPr id="2" name="Imagem 1" descr="Assistência e Desenvolvimento Social - Centralizado -curvas.bmp">
          <a:extLst>
            <a:ext uri="{FF2B5EF4-FFF2-40B4-BE49-F238E27FC236}">
              <a16:creationId xmlns:a16="http://schemas.microsoft.com/office/drawing/2014/main" id="{847A832B-AA54-42A1-8353-F09967403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3" name="Imagem 2" descr="Assistência e Desenvolvimento Social - Centralizado -curvas.bmp">
          <a:extLst>
            <a:ext uri="{FF2B5EF4-FFF2-40B4-BE49-F238E27FC236}">
              <a16:creationId xmlns:a16="http://schemas.microsoft.com/office/drawing/2014/main" id="{9F957123-0AA7-42CB-97E0-78D2B2B31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25EA-1A24-414B-9647-99CBBD20A215}">
  <sheetPr>
    <pageSetUpPr fitToPage="1"/>
  </sheetPr>
  <dimension ref="B1:G105"/>
  <sheetViews>
    <sheetView tabSelected="1" workbookViewId="0">
      <selection activeCell="F110" sqref="F110"/>
    </sheetView>
  </sheetViews>
  <sheetFormatPr defaultColWidth="19" defaultRowHeight="15" x14ac:dyDescent="0.25"/>
  <cols>
    <col min="1" max="1" width="2.5703125" style="51" customWidth="1"/>
    <col min="2" max="2" width="8.42578125" style="55" bestFit="1" customWidth="1"/>
    <col min="3" max="3" width="32.85546875" style="55" bestFit="1" customWidth="1"/>
    <col min="4" max="4" width="18.7109375" style="51" bestFit="1" customWidth="1"/>
    <col min="5" max="5" width="29.7109375" style="51" bestFit="1" customWidth="1"/>
    <col min="6" max="6" width="20" style="51" bestFit="1" customWidth="1"/>
    <col min="7" max="7" width="10.42578125" style="51" bestFit="1" customWidth="1"/>
    <col min="8" max="248" width="19" style="51"/>
    <col min="249" max="249" width="16" style="51" bestFit="1" customWidth="1"/>
    <col min="250" max="250" width="14.85546875" style="51" customWidth="1"/>
    <col min="251" max="251" width="15" style="51" customWidth="1"/>
    <col min="252" max="252" width="19.140625" style="51" customWidth="1"/>
    <col min="253" max="504" width="19" style="51"/>
    <col min="505" max="505" width="16" style="51" bestFit="1" customWidth="1"/>
    <col min="506" max="506" width="14.85546875" style="51" customWidth="1"/>
    <col min="507" max="507" width="15" style="51" customWidth="1"/>
    <col min="508" max="508" width="19.140625" style="51" customWidth="1"/>
    <col min="509" max="760" width="19" style="51"/>
    <col min="761" max="761" width="16" style="51" bestFit="1" customWidth="1"/>
    <col min="762" max="762" width="14.85546875" style="51" customWidth="1"/>
    <col min="763" max="763" width="15" style="51" customWidth="1"/>
    <col min="764" max="764" width="19.140625" style="51" customWidth="1"/>
    <col min="765" max="1016" width="19" style="51"/>
    <col min="1017" max="1017" width="16" style="51" bestFit="1" customWidth="1"/>
    <col min="1018" max="1018" width="14.85546875" style="51" customWidth="1"/>
    <col min="1019" max="1019" width="15" style="51" customWidth="1"/>
    <col min="1020" max="1020" width="19.140625" style="51" customWidth="1"/>
    <col min="1021" max="1272" width="19" style="51"/>
    <col min="1273" max="1273" width="16" style="51" bestFit="1" customWidth="1"/>
    <col min="1274" max="1274" width="14.85546875" style="51" customWidth="1"/>
    <col min="1275" max="1275" width="15" style="51" customWidth="1"/>
    <col min="1276" max="1276" width="19.140625" style="51" customWidth="1"/>
    <col min="1277" max="1528" width="19" style="51"/>
    <col min="1529" max="1529" width="16" style="51" bestFit="1" customWidth="1"/>
    <col min="1530" max="1530" width="14.85546875" style="51" customWidth="1"/>
    <col min="1531" max="1531" width="15" style="51" customWidth="1"/>
    <col min="1532" max="1532" width="19.140625" style="51" customWidth="1"/>
    <col min="1533" max="1784" width="19" style="51"/>
    <col min="1785" max="1785" width="16" style="51" bestFit="1" customWidth="1"/>
    <col min="1786" max="1786" width="14.85546875" style="51" customWidth="1"/>
    <col min="1787" max="1787" width="15" style="51" customWidth="1"/>
    <col min="1788" max="1788" width="19.140625" style="51" customWidth="1"/>
    <col min="1789" max="2040" width="19" style="51"/>
    <col min="2041" max="2041" width="16" style="51" bestFit="1" customWidth="1"/>
    <col min="2042" max="2042" width="14.85546875" style="51" customWidth="1"/>
    <col min="2043" max="2043" width="15" style="51" customWidth="1"/>
    <col min="2044" max="2044" width="19.140625" style="51" customWidth="1"/>
    <col min="2045" max="2296" width="19" style="51"/>
    <col min="2297" max="2297" width="16" style="51" bestFit="1" customWidth="1"/>
    <col min="2298" max="2298" width="14.85546875" style="51" customWidth="1"/>
    <col min="2299" max="2299" width="15" style="51" customWidth="1"/>
    <col min="2300" max="2300" width="19.140625" style="51" customWidth="1"/>
    <col min="2301" max="2552" width="19" style="51"/>
    <col min="2553" max="2553" width="16" style="51" bestFit="1" customWidth="1"/>
    <col min="2554" max="2554" width="14.85546875" style="51" customWidth="1"/>
    <col min="2555" max="2555" width="15" style="51" customWidth="1"/>
    <col min="2556" max="2556" width="19.140625" style="51" customWidth="1"/>
    <col min="2557" max="2808" width="19" style="51"/>
    <col min="2809" max="2809" width="16" style="51" bestFit="1" customWidth="1"/>
    <col min="2810" max="2810" width="14.85546875" style="51" customWidth="1"/>
    <col min="2811" max="2811" width="15" style="51" customWidth="1"/>
    <col min="2812" max="2812" width="19.140625" style="51" customWidth="1"/>
    <col min="2813" max="3064" width="19" style="51"/>
    <col min="3065" max="3065" width="16" style="51" bestFit="1" customWidth="1"/>
    <col min="3066" max="3066" width="14.85546875" style="51" customWidth="1"/>
    <col min="3067" max="3067" width="15" style="51" customWidth="1"/>
    <col min="3068" max="3068" width="19.140625" style="51" customWidth="1"/>
    <col min="3069" max="3320" width="19" style="51"/>
    <col min="3321" max="3321" width="16" style="51" bestFit="1" customWidth="1"/>
    <col min="3322" max="3322" width="14.85546875" style="51" customWidth="1"/>
    <col min="3323" max="3323" width="15" style="51" customWidth="1"/>
    <col min="3324" max="3324" width="19.140625" style="51" customWidth="1"/>
    <col min="3325" max="3576" width="19" style="51"/>
    <col min="3577" max="3577" width="16" style="51" bestFit="1" customWidth="1"/>
    <col min="3578" max="3578" width="14.85546875" style="51" customWidth="1"/>
    <col min="3579" max="3579" width="15" style="51" customWidth="1"/>
    <col min="3580" max="3580" width="19.140625" style="51" customWidth="1"/>
    <col min="3581" max="3832" width="19" style="51"/>
    <col min="3833" max="3833" width="16" style="51" bestFit="1" customWidth="1"/>
    <col min="3834" max="3834" width="14.85546875" style="51" customWidth="1"/>
    <col min="3835" max="3835" width="15" style="51" customWidth="1"/>
    <col min="3836" max="3836" width="19.140625" style="51" customWidth="1"/>
    <col min="3837" max="4088" width="19" style="51"/>
    <col min="4089" max="4089" width="16" style="51" bestFit="1" customWidth="1"/>
    <col min="4090" max="4090" width="14.85546875" style="51" customWidth="1"/>
    <col min="4091" max="4091" width="15" style="51" customWidth="1"/>
    <col min="4092" max="4092" width="19.140625" style="51" customWidth="1"/>
    <col min="4093" max="4344" width="19" style="51"/>
    <col min="4345" max="4345" width="16" style="51" bestFit="1" customWidth="1"/>
    <col min="4346" max="4346" width="14.85546875" style="51" customWidth="1"/>
    <col min="4347" max="4347" width="15" style="51" customWidth="1"/>
    <col min="4348" max="4348" width="19.140625" style="51" customWidth="1"/>
    <col min="4349" max="4600" width="19" style="51"/>
    <col min="4601" max="4601" width="16" style="51" bestFit="1" customWidth="1"/>
    <col min="4602" max="4602" width="14.85546875" style="51" customWidth="1"/>
    <col min="4603" max="4603" width="15" style="51" customWidth="1"/>
    <col min="4604" max="4604" width="19.140625" style="51" customWidth="1"/>
    <col min="4605" max="4856" width="19" style="51"/>
    <col min="4857" max="4857" width="16" style="51" bestFit="1" customWidth="1"/>
    <col min="4858" max="4858" width="14.85546875" style="51" customWidth="1"/>
    <col min="4859" max="4859" width="15" style="51" customWidth="1"/>
    <col min="4860" max="4860" width="19.140625" style="51" customWidth="1"/>
    <col min="4861" max="5112" width="19" style="51"/>
    <col min="5113" max="5113" width="16" style="51" bestFit="1" customWidth="1"/>
    <col min="5114" max="5114" width="14.85546875" style="51" customWidth="1"/>
    <col min="5115" max="5115" width="15" style="51" customWidth="1"/>
    <col min="5116" max="5116" width="19.140625" style="51" customWidth="1"/>
    <col min="5117" max="5368" width="19" style="51"/>
    <col min="5369" max="5369" width="16" style="51" bestFit="1" customWidth="1"/>
    <col min="5370" max="5370" width="14.85546875" style="51" customWidth="1"/>
    <col min="5371" max="5371" width="15" style="51" customWidth="1"/>
    <col min="5372" max="5372" width="19.140625" style="51" customWidth="1"/>
    <col min="5373" max="5624" width="19" style="51"/>
    <col min="5625" max="5625" width="16" style="51" bestFit="1" customWidth="1"/>
    <col min="5626" max="5626" width="14.85546875" style="51" customWidth="1"/>
    <col min="5627" max="5627" width="15" style="51" customWidth="1"/>
    <col min="5628" max="5628" width="19.140625" style="51" customWidth="1"/>
    <col min="5629" max="5880" width="19" style="51"/>
    <col min="5881" max="5881" width="16" style="51" bestFit="1" customWidth="1"/>
    <col min="5882" max="5882" width="14.85546875" style="51" customWidth="1"/>
    <col min="5883" max="5883" width="15" style="51" customWidth="1"/>
    <col min="5884" max="5884" width="19.140625" style="51" customWidth="1"/>
    <col min="5885" max="6136" width="19" style="51"/>
    <col min="6137" max="6137" width="16" style="51" bestFit="1" customWidth="1"/>
    <col min="6138" max="6138" width="14.85546875" style="51" customWidth="1"/>
    <col min="6139" max="6139" width="15" style="51" customWidth="1"/>
    <col min="6140" max="6140" width="19.140625" style="51" customWidth="1"/>
    <col min="6141" max="6392" width="19" style="51"/>
    <col min="6393" max="6393" width="16" style="51" bestFit="1" customWidth="1"/>
    <col min="6394" max="6394" width="14.85546875" style="51" customWidth="1"/>
    <col min="6395" max="6395" width="15" style="51" customWidth="1"/>
    <col min="6396" max="6396" width="19.140625" style="51" customWidth="1"/>
    <col min="6397" max="6648" width="19" style="51"/>
    <col min="6649" max="6649" width="16" style="51" bestFit="1" customWidth="1"/>
    <col min="6650" max="6650" width="14.85546875" style="51" customWidth="1"/>
    <col min="6651" max="6651" width="15" style="51" customWidth="1"/>
    <col min="6652" max="6652" width="19.140625" style="51" customWidth="1"/>
    <col min="6653" max="6904" width="19" style="51"/>
    <col min="6905" max="6905" width="16" style="51" bestFit="1" customWidth="1"/>
    <col min="6906" max="6906" width="14.85546875" style="51" customWidth="1"/>
    <col min="6907" max="6907" width="15" style="51" customWidth="1"/>
    <col min="6908" max="6908" width="19.140625" style="51" customWidth="1"/>
    <col min="6909" max="7160" width="19" style="51"/>
    <col min="7161" max="7161" width="16" style="51" bestFit="1" customWidth="1"/>
    <col min="7162" max="7162" width="14.85546875" style="51" customWidth="1"/>
    <col min="7163" max="7163" width="15" style="51" customWidth="1"/>
    <col min="7164" max="7164" width="19.140625" style="51" customWidth="1"/>
    <col min="7165" max="7416" width="19" style="51"/>
    <col min="7417" max="7417" width="16" style="51" bestFit="1" customWidth="1"/>
    <col min="7418" max="7418" width="14.85546875" style="51" customWidth="1"/>
    <col min="7419" max="7419" width="15" style="51" customWidth="1"/>
    <col min="7420" max="7420" width="19.140625" style="51" customWidth="1"/>
    <col min="7421" max="7672" width="19" style="51"/>
    <col min="7673" max="7673" width="16" style="51" bestFit="1" customWidth="1"/>
    <col min="7674" max="7674" width="14.85546875" style="51" customWidth="1"/>
    <col min="7675" max="7675" width="15" style="51" customWidth="1"/>
    <col min="7676" max="7676" width="19.140625" style="51" customWidth="1"/>
    <col min="7677" max="7928" width="19" style="51"/>
    <col min="7929" max="7929" width="16" style="51" bestFit="1" customWidth="1"/>
    <col min="7930" max="7930" width="14.85546875" style="51" customWidth="1"/>
    <col min="7931" max="7931" width="15" style="51" customWidth="1"/>
    <col min="7932" max="7932" width="19.140625" style="51" customWidth="1"/>
    <col min="7933" max="8184" width="19" style="51"/>
    <col min="8185" max="8185" width="16" style="51" bestFit="1" customWidth="1"/>
    <col min="8186" max="8186" width="14.85546875" style="51" customWidth="1"/>
    <col min="8187" max="8187" width="15" style="51" customWidth="1"/>
    <col min="8188" max="8188" width="19.140625" style="51" customWidth="1"/>
    <col min="8189" max="8440" width="19" style="51"/>
    <col min="8441" max="8441" width="16" style="51" bestFit="1" customWidth="1"/>
    <col min="8442" max="8442" width="14.85546875" style="51" customWidth="1"/>
    <col min="8443" max="8443" width="15" style="51" customWidth="1"/>
    <col min="8444" max="8444" width="19.140625" style="51" customWidth="1"/>
    <col min="8445" max="8696" width="19" style="51"/>
    <col min="8697" max="8697" width="16" style="51" bestFit="1" customWidth="1"/>
    <col min="8698" max="8698" width="14.85546875" style="51" customWidth="1"/>
    <col min="8699" max="8699" width="15" style="51" customWidth="1"/>
    <col min="8700" max="8700" width="19.140625" style="51" customWidth="1"/>
    <col min="8701" max="8952" width="19" style="51"/>
    <col min="8953" max="8953" width="16" style="51" bestFit="1" customWidth="1"/>
    <col min="8954" max="8954" width="14.85546875" style="51" customWidth="1"/>
    <col min="8955" max="8955" width="15" style="51" customWidth="1"/>
    <col min="8956" max="8956" width="19.140625" style="51" customWidth="1"/>
    <col min="8957" max="9208" width="19" style="51"/>
    <col min="9209" max="9209" width="16" style="51" bestFit="1" customWidth="1"/>
    <col min="9210" max="9210" width="14.85546875" style="51" customWidth="1"/>
    <col min="9211" max="9211" width="15" style="51" customWidth="1"/>
    <col min="9212" max="9212" width="19.140625" style="51" customWidth="1"/>
    <col min="9213" max="9464" width="19" style="51"/>
    <col min="9465" max="9465" width="16" style="51" bestFit="1" customWidth="1"/>
    <col min="9466" max="9466" width="14.85546875" style="51" customWidth="1"/>
    <col min="9467" max="9467" width="15" style="51" customWidth="1"/>
    <col min="9468" max="9468" width="19.140625" style="51" customWidth="1"/>
    <col min="9469" max="9720" width="19" style="51"/>
    <col min="9721" max="9721" width="16" style="51" bestFit="1" customWidth="1"/>
    <col min="9722" max="9722" width="14.85546875" style="51" customWidth="1"/>
    <col min="9723" max="9723" width="15" style="51" customWidth="1"/>
    <col min="9724" max="9724" width="19.140625" style="51" customWidth="1"/>
    <col min="9725" max="9976" width="19" style="51"/>
    <col min="9977" max="9977" width="16" style="51" bestFit="1" customWidth="1"/>
    <col min="9978" max="9978" width="14.85546875" style="51" customWidth="1"/>
    <col min="9979" max="9979" width="15" style="51" customWidth="1"/>
    <col min="9980" max="9980" width="19.140625" style="51" customWidth="1"/>
    <col min="9981" max="10232" width="19" style="51"/>
    <col min="10233" max="10233" width="16" style="51" bestFit="1" customWidth="1"/>
    <col min="10234" max="10234" width="14.85546875" style="51" customWidth="1"/>
    <col min="10235" max="10235" width="15" style="51" customWidth="1"/>
    <col min="10236" max="10236" width="19.140625" style="51" customWidth="1"/>
    <col min="10237" max="10488" width="19" style="51"/>
    <col min="10489" max="10489" width="16" style="51" bestFit="1" customWidth="1"/>
    <col min="10490" max="10490" width="14.85546875" style="51" customWidth="1"/>
    <col min="10491" max="10491" width="15" style="51" customWidth="1"/>
    <col min="10492" max="10492" width="19.140625" style="51" customWidth="1"/>
    <col min="10493" max="10744" width="19" style="51"/>
    <col min="10745" max="10745" width="16" style="51" bestFit="1" customWidth="1"/>
    <col min="10746" max="10746" width="14.85546875" style="51" customWidth="1"/>
    <col min="10747" max="10747" width="15" style="51" customWidth="1"/>
    <col min="10748" max="10748" width="19.140625" style="51" customWidth="1"/>
    <col min="10749" max="11000" width="19" style="51"/>
    <col min="11001" max="11001" width="16" style="51" bestFit="1" customWidth="1"/>
    <col min="11002" max="11002" width="14.85546875" style="51" customWidth="1"/>
    <col min="11003" max="11003" width="15" style="51" customWidth="1"/>
    <col min="11004" max="11004" width="19.140625" style="51" customWidth="1"/>
    <col min="11005" max="11256" width="19" style="51"/>
    <col min="11257" max="11257" width="16" style="51" bestFit="1" customWidth="1"/>
    <col min="11258" max="11258" width="14.85546875" style="51" customWidth="1"/>
    <col min="11259" max="11259" width="15" style="51" customWidth="1"/>
    <col min="11260" max="11260" width="19.140625" style="51" customWidth="1"/>
    <col min="11261" max="11512" width="19" style="51"/>
    <col min="11513" max="11513" width="16" style="51" bestFit="1" customWidth="1"/>
    <col min="11514" max="11514" width="14.85546875" style="51" customWidth="1"/>
    <col min="11515" max="11515" width="15" style="51" customWidth="1"/>
    <col min="11516" max="11516" width="19.140625" style="51" customWidth="1"/>
    <col min="11517" max="11768" width="19" style="51"/>
    <col min="11769" max="11769" width="16" style="51" bestFit="1" customWidth="1"/>
    <col min="11770" max="11770" width="14.85546875" style="51" customWidth="1"/>
    <col min="11771" max="11771" width="15" style="51" customWidth="1"/>
    <col min="11772" max="11772" width="19.140625" style="51" customWidth="1"/>
    <col min="11773" max="12024" width="19" style="51"/>
    <col min="12025" max="12025" width="16" style="51" bestFit="1" customWidth="1"/>
    <col min="12026" max="12026" width="14.85546875" style="51" customWidth="1"/>
    <col min="12027" max="12027" width="15" style="51" customWidth="1"/>
    <col min="12028" max="12028" width="19.140625" style="51" customWidth="1"/>
    <col min="12029" max="12280" width="19" style="51"/>
    <col min="12281" max="12281" width="16" style="51" bestFit="1" customWidth="1"/>
    <col min="12282" max="12282" width="14.85546875" style="51" customWidth="1"/>
    <col min="12283" max="12283" width="15" style="51" customWidth="1"/>
    <col min="12284" max="12284" width="19.140625" style="51" customWidth="1"/>
    <col min="12285" max="12536" width="19" style="51"/>
    <col min="12537" max="12537" width="16" style="51" bestFit="1" customWidth="1"/>
    <col min="12538" max="12538" width="14.85546875" style="51" customWidth="1"/>
    <col min="12539" max="12539" width="15" style="51" customWidth="1"/>
    <col min="12540" max="12540" width="19.140625" style="51" customWidth="1"/>
    <col min="12541" max="12792" width="19" style="51"/>
    <col min="12793" max="12793" width="16" style="51" bestFit="1" customWidth="1"/>
    <col min="12794" max="12794" width="14.85546875" style="51" customWidth="1"/>
    <col min="12795" max="12795" width="15" style="51" customWidth="1"/>
    <col min="12796" max="12796" width="19.140625" style="51" customWidth="1"/>
    <col min="12797" max="13048" width="19" style="51"/>
    <col min="13049" max="13049" width="16" style="51" bestFit="1" customWidth="1"/>
    <col min="13050" max="13050" width="14.85546875" style="51" customWidth="1"/>
    <col min="13051" max="13051" width="15" style="51" customWidth="1"/>
    <col min="13052" max="13052" width="19.140625" style="51" customWidth="1"/>
    <col min="13053" max="13304" width="19" style="51"/>
    <col min="13305" max="13305" width="16" style="51" bestFit="1" customWidth="1"/>
    <col min="13306" max="13306" width="14.85546875" style="51" customWidth="1"/>
    <col min="13307" max="13307" width="15" style="51" customWidth="1"/>
    <col min="13308" max="13308" width="19.140625" style="51" customWidth="1"/>
    <col min="13309" max="13560" width="19" style="51"/>
    <col min="13561" max="13561" width="16" style="51" bestFit="1" customWidth="1"/>
    <col min="13562" max="13562" width="14.85546875" style="51" customWidth="1"/>
    <col min="13563" max="13563" width="15" style="51" customWidth="1"/>
    <col min="13564" max="13564" width="19.140625" style="51" customWidth="1"/>
    <col min="13565" max="13816" width="19" style="51"/>
    <col min="13817" max="13817" width="16" style="51" bestFit="1" customWidth="1"/>
    <col min="13818" max="13818" width="14.85546875" style="51" customWidth="1"/>
    <col min="13819" max="13819" width="15" style="51" customWidth="1"/>
    <col min="13820" max="13820" width="19.140625" style="51" customWidth="1"/>
    <col min="13821" max="14072" width="19" style="51"/>
    <col min="14073" max="14073" width="16" style="51" bestFit="1" customWidth="1"/>
    <col min="14074" max="14074" width="14.85546875" style="51" customWidth="1"/>
    <col min="14075" max="14075" width="15" style="51" customWidth="1"/>
    <col min="14076" max="14076" width="19.140625" style="51" customWidth="1"/>
    <col min="14077" max="14328" width="19" style="51"/>
    <col min="14329" max="14329" width="16" style="51" bestFit="1" customWidth="1"/>
    <col min="14330" max="14330" width="14.85546875" style="51" customWidth="1"/>
    <col min="14331" max="14331" width="15" style="51" customWidth="1"/>
    <col min="14332" max="14332" width="19.140625" style="51" customWidth="1"/>
    <col min="14333" max="14584" width="19" style="51"/>
    <col min="14585" max="14585" width="16" style="51" bestFit="1" customWidth="1"/>
    <col min="14586" max="14586" width="14.85546875" style="51" customWidth="1"/>
    <col min="14587" max="14587" width="15" style="51" customWidth="1"/>
    <col min="14588" max="14588" width="19.140625" style="51" customWidth="1"/>
    <col min="14589" max="14840" width="19" style="51"/>
    <col min="14841" max="14841" width="16" style="51" bestFit="1" customWidth="1"/>
    <col min="14842" max="14842" width="14.85546875" style="51" customWidth="1"/>
    <col min="14843" max="14843" width="15" style="51" customWidth="1"/>
    <col min="14844" max="14844" width="19.140625" style="51" customWidth="1"/>
    <col min="14845" max="15096" width="19" style="51"/>
    <col min="15097" max="15097" width="16" style="51" bestFit="1" customWidth="1"/>
    <col min="15098" max="15098" width="14.85546875" style="51" customWidth="1"/>
    <col min="15099" max="15099" width="15" style="51" customWidth="1"/>
    <col min="15100" max="15100" width="19.140625" style="51" customWidth="1"/>
    <col min="15101" max="15352" width="19" style="51"/>
    <col min="15353" max="15353" width="16" style="51" bestFit="1" customWidth="1"/>
    <col min="15354" max="15354" width="14.85546875" style="51" customWidth="1"/>
    <col min="15355" max="15355" width="15" style="51" customWidth="1"/>
    <col min="15356" max="15356" width="19.140625" style="51" customWidth="1"/>
    <col min="15357" max="15608" width="19" style="51"/>
    <col min="15609" max="15609" width="16" style="51" bestFit="1" customWidth="1"/>
    <col min="15610" max="15610" width="14.85546875" style="51" customWidth="1"/>
    <col min="15611" max="15611" width="15" style="51" customWidth="1"/>
    <col min="15612" max="15612" width="19.140625" style="51" customWidth="1"/>
    <col min="15613" max="15864" width="19" style="51"/>
    <col min="15865" max="15865" width="16" style="51" bestFit="1" customWidth="1"/>
    <col min="15866" max="15866" width="14.85546875" style="51" customWidth="1"/>
    <col min="15867" max="15867" width="15" style="51" customWidth="1"/>
    <col min="15868" max="15868" width="19.140625" style="51" customWidth="1"/>
    <col min="15869" max="16120" width="19" style="51"/>
    <col min="16121" max="16121" width="16" style="51" bestFit="1" customWidth="1"/>
    <col min="16122" max="16122" width="14.85546875" style="51" customWidth="1"/>
    <col min="16123" max="16123" width="15" style="51" customWidth="1"/>
    <col min="16124" max="16124" width="19.140625" style="51" customWidth="1"/>
    <col min="16125" max="16384" width="19" style="51"/>
  </cols>
  <sheetData>
    <row r="1" spans="2:7" ht="30" customHeight="1" thickBot="1" x14ac:dyDescent="0.3">
      <c r="B1" s="52" t="s">
        <v>155</v>
      </c>
      <c r="C1" s="53"/>
      <c r="D1" s="53"/>
      <c r="E1" s="53"/>
      <c r="F1" s="53"/>
      <c r="G1" s="54"/>
    </row>
    <row r="2" spans="2:7" ht="15.75" thickBot="1" x14ac:dyDescent="0.3">
      <c r="D2" s="56"/>
      <c r="E2" s="56"/>
    </row>
    <row r="3" spans="2:7" s="57" customFormat="1" ht="30" customHeight="1" x14ac:dyDescent="0.25">
      <c r="B3" s="58" t="s">
        <v>0</v>
      </c>
      <c r="C3" s="59" t="s">
        <v>139</v>
      </c>
      <c r="D3" s="60" t="s">
        <v>1</v>
      </c>
      <c r="E3" s="61" t="s">
        <v>151</v>
      </c>
      <c r="F3" s="61" t="s">
        <v>152</v>
      </c>
      <c r="G3" s="62" t="s">
        <v>153</v>
      </c>
    </row>
    <row r="4" spans="2:7" ht="15" customHeight="1" x14ac:dyDescent="0.25">
      <c r="B4" s="1" t="s">
        <v>2</v>
      </c>
      <c r="C4" s="2" t="s">
        <v>3</v>
      </c>
      <c r="D4" s="63" t="s">
        <v>4</v>
      </c>
      <c r="E4" s="64">
        <v>290</v>
      </c>
      <c r="F4" s="64">
        <v>477</v>
      </c>
      <c r="G4" s="65">
        <v>767</v>
      </c>
    </row>
    <row r="5" spans="2:7" ht="15" customHeight="1" x14ac:dyDescent="0.25">
      <c r="B5" s="3"/>
      <c r="C5" s="4"/>
      <c r="D5" s="66" t="s">
        <v>5</v>
      </c>
      <c r="E5" s="64">
        <v>226</v>
      </c>
      <c r="F5" s="64">
        <v>593</v>
      </c>
      <c r="G5" s="65">
        <v>819</v>
      </c>
    </row>
    <row r="6" spans="2:7" ht="15" customHeight="1" x14ac:dyDescent="0.25">
      <c r="B6" s="3"/>
      <c r="C6" s="4"/>
      <c r="D6" s="67" t="s">
        <v>6</v>
      </c>
      <c r="E6" s="64">
        <v>190</v>
      </c>
      <c r="F6" s="64">
        <v>376</v>
      </c>
      <c r="G6" s="65">
        <v>566</v>
      </c>
    </row>
    <row r="7" spans="2:7" ht="15" customHeight="1" x14ac:dyDescent="0.25">
      <c r="B7" s="3"/>
      <c r="C7" s="4"/>
      <c r="D7" s="67" t="s">
        <v>7</v>
      </c>
      <c r="E7" s="64">
        <v>113</v>
      </c>
      <c r="F7" s="64">
        <v>250</v>
      </c>
      <c r="G7" s="65">
        <v>363</v>
      </c>
    </row>
    <row r="8" spans="2:7" ht="15" customHeight="1" x14ac:dyDescent="0.25">
      <c r="B8" s="3"/>
      <c r="C8" s="4"/>
      <c r="D8" s="67" t="s">
        <v>8</v>
      </c>
      <c r="E8" s="64">
        <v>257</v>
      </c>
      <c r="F8" s="64">
        <v>637</v>
      </c>
      <c r="G8" s="65">
        <v>894</v>
      </c>
    </row>
    <row r="9" spans="2:7" ht="15" customHeight="1" x14ac:dyDescent="0.25">
      <c r="B9" s="3"/>
      <c r="C9" s="4"/>
      <c r="D9" s="67" t="s">
        <v>9</v>
      </c>
      <c r="E9" s="64">
        <v>402</v>
      </c>
      <c r="F9" s="64">
        <v>773</v>
      </c>
      <c r="G9" s="65">
        <v>1175</v>
      </c>
    </row>
    <row r="10" spans="2:7" ht="15" customHeight="1" x14ac:dyDescent="0.25">
      <c r="B10" s="3"/>
      <c r="C10" s="4"/>
      <c r="D10" s="67" t="s">
        <v>10</v>
      </c>
      <c r="E10" s="64">
        <v>278</v>
      </c>
      <c r="F10" s="64">
        <v>312</v>
      </c>
      <c r="G10" s="65">
        <v>590</v>
      </c>
    </row>
    <row r="11" spans="2:7" ht="15" customHeight="1" x14ac:dyDescent="0.25">
      <c r="B11" s="5"/>
      <c r="C11" s="6"/>
      <c r="D11" s="67" t="s">
        <v>11</v>
      </c>
      <c r="E11" s="64">
        <v>482</v>
      </c>
      <c r="F11" s="64">
        <v>896</v>
      </c>
      <c r="G11" s="65">
        <v>1378</v>
      </c>
    </row>
    <row r="12" spans="2:7" ht="15" customHeight="1" x14ac:dyDescent="0.25">
      <c r="B12" s="1" t="s">
        <v>85</v>
      </c>
      <c r="C12" s="2" t="s">
        <v>86</v>
      </c>
      <c r="D12" s="67" t="s">
        <v>87</v>
      </c>
      <c r="E12" s="64">
        <v>158</v>
      </c>
      <c r="F12" s="64">
        <v>390</v>
      </c>
      <c r="G12" s="65">
        <v>548</v>
      </c>
    </row>
    <row r="13" spans="2:7" ht="15" customHeight="1" x14ac:dyDescent="0.25">
      <c r="B13" s="3"/>
      <c r="C13" s="4"/>
      <c r="D13" s="67" t="s">
        <v>88</v>
      </c>
      <c r="E13" s="64">
        <v>221</v>
      </c>
      <c r="F13" s="64">
        <v>251</v>
      </c>
      <c r="G13" s="65">
        <v>472</v>
      </c>
    </row>
    <row r="14" spans="2:7" ht="15" customHeight="1" x14ac:dyDescent="0.25">
      <c r="B14" s="3"/>
      <c r="C14" s="4"/>
      <c r="D14" s="67" t="s">
        <v>89</v>
      </c>
      <c r="E14" s="64">
        <v>696</v>
      </c>
      <c r="F14" s="64">
        <v>1075</v>
      </c>
      <c r="G14" s="65">
        <v>1771</v>
      </c>
    </row>
    <row r="15" spans="2:7" ht="15" customHeight="1" x14ac:dyDescent="0.25">
      <c r="B15" s="3"/>
      <c r="C15" s="4"/>
      <c r="D15" s="67" t="s">
        <v>90</v>
      </c>
      <c r="E15" s="64">
        <v>694</v>
      </c>
      <c r="F15" s="64">
        <v>1141</v>
      </c>
      <c r="G15" s="65">
        <v>1835</v>
      </c>
    </row>
    <row r="16" spans="2:7" ht="15" customHeight="1" x14ac:dyDescent="0.25">
      <c r="B16" s="3"/>
      <c r="C16" s="6"/>
      <c r="D16" s="67" t="s">
        <v>91</v>
      </c>
      <c r="E16" s="64">
        <v>446</v>
      </c>
      <c r="F16" s="64">
        <v>897</v>
      </c>
      <c r="G16" s="65">
        <v>1343</v>
      </c>
    </row>
    <row r="17" spans="2:7" ht="15" customHeight="1" x14ac:dyDescent="0.25">
      <c r="B17" s="3"/>
      <c r="C17" s="2" t="s">
        <v>92</v>
      </c>
      <c r="D17" s="67" t="s">
        <v>93</v>
      </c>
      <c r="E17" s="64">
        <v>75</v>
      </c>
      <c r="F17" s="64">
        <v>110</v>
      </c>
      <c r="G17" s="65">
        <v>185</v>
      </c>
    </row>
    <row r="18" spans="2:7" ht="15" customHeight="1" x14ac:dyDescent="0.25">
      <c r="B18" s="3"/>
      <c r="C18" s="4"/>
      <c r="D18" s="67" t="s">
        <v>94</v>
      </c>
      <c r="E18" s="64">
        <v>96</v>
      </c>
      <c r="F18" s="64">
        <v>245</v>
      </c>
      <c r="G18" s="65">
        <v>341</v>
      </c>
    </row>
    <row r="19" spans="2:7" ht="15" customHeight="1" x14ac:dyDescent="0.25">
      <c r="B19" s="3"/>
      <c r="C19" s="4"/>
      <c r="D19" s="67" t="s">
        <v>95</v>
      </c>
      <c r="E19" s="64">
        <v>207</v>
      </c>
      <c r="F19" s="64">
        <v>302</v>
      </c>
      <c r="G19" s="65">
        <v>509</v>
      </c>
    </row>
    <row r="20" spans="2:7" ht="15" customHeight="1" x14ac:dyDescent="0.25">
      <c r="B20" s="3"/>
      <c r="C20" s="4"/>
      <c r="D20" s="67" t="s">
        <v>96</v>
      </c>
      <c r="E20" s="64">
        <v>174</v>
      </c>
      <c r="F20" s="64">
        <v>501</v>
      </c>
      <c r="G20" s="65">
        <v>675</v>
      </c>
    </row>
    <row r="21" spans="2:7" ht="15" customHeight="1" x14ac:dyDescent="0.25">
      <c r="B21" s="3"/>
      <c r="C21" s="4"/>
      <c r="D21" s="67" t="s">
        <v>97</v>
      </c>
      <c r="E21" s="64">
        <v>133</v>
      </c>
      <c r="F21" s="64">
        <v>473</v>
      </c>
      <c r="G21" s="65">
        <v>606</v>
      </c>
    </row>
    <row r="22" spans="2:7" ht="15" customHeight="1" x14ac:dyDescent="0.25">
      <c r="B22" s="3"/>
      <c r="C22" s="6"/>
      <c r="D22" s="67" t="s">
        <v>98</v>
      </c>
      <c r="E22" s="64">
        <v>73</v>
      </c>
      <c r="F22" s="64">
        <v>186</v>
      </c>
      <c r="G22" s="65">
        <v>259</v>
      </c>
    </row>
    <row r="23" spans="2:7" ht="15" customHeight="1" x14ac:dyDescent="0.25">
      <c r="B23" s="3"/>
      <c r="C23" s="2" t="s">
        <v>99</v>
      </c>
      <c r="D23" s="67" t="s">
        <v>100</v>
      </c>
      <c r="E23" s="64">
        <v>40</v>
      </c>
      <c r="F23" s="64">
        <v>178</v>
      </c>
      <c r="G23" s="65">
        <v>218</v>
      </c>
    </row>
    <row r="24" spans="2:7" ht="15" customHeight="1" x14ac:dyDescent="0.25">
      <c r="B24" s="3"/>
      <c r="C24" s="4"/>
      <c r="D24" s="67" t="s">
        <v>101</v>
      </c>
      <c r="E24" s="64">
        <v>236</v>
      </c>
      <c r="F24" s="64">
        <v>472</v>
      </c>
      <c r="G24" s="65">
        <v>708</v>
      </c>
    </row>
    <row r="25" spans="2:7" ht="15" customHeight="1" x14ac:dyDescent="0.25">
      <c r="B25" s="3"/>
      <c r="C25" s="4"/>
      <c r="D25" s="67" t="s">
        <v>102</v>
      </c>
      <c r="E25" s="64">
        <v>88</v>
      </c>
      <c r="F25" s="64">
        <v>279</v>
      </c>
      <c r="G25" s="65">
        <v>367</v>
      </c>
    </row>
    <row r="26" spans="2:7" ht="15" customHeight="1" x14ac:dyDescent="0.25">
      <c r="B26" s="5"/>
      <c r="C26" s="6"/>
      <c r="D26" s="67" t="s">
        <v>103</v>
      </c>
      <c r="E26" s="64">
        <v>112</v>
      </c>
      <c r="F26" s="64">
        <v>369</v>
      </c>
      <c r="G26" s="65">
        <v>481</v>
      </c>
    </row>
    <row r="27" spans="2:7" ht="15" customHeight="1" x14ac:dyDescent="0.25">
      <c r="B27" s="1" t="s">
        <v>12</v>
      </c>
      <c r="C27" s="2" t="s">
        <v>13</v>
      </c>
      <c r="D27" s="67" t="s">
        <v>14</v>
      </c>
      <c r="E27" s="64">
        <v>494</v>
      </c>
      <c r="F27" s="64">
        <v>1288</v>
      </c>
      <c r="G27" s="65">
        <v>1782</v>
      </c>
    </row>
    <row r="28" spans="2:7" ht="15" customHeight="1" x14ac:dyDescent="0.25">
      <c r="B28" s="3"/>
      <c r="C28" s="4"/>
      <c r="D28" s="67" t="s">
        <v>15</v>
      </c>
      <c r="E28" s="64">
        <v>383</v>
      </c>
      <c r="F28" s="64">
        <v>1164</v>
      </c>
      <c r="G28" s="65">
        <v>1547</v>
      </c>
    </row>
    <row r="29" spans="2:7" ht="15" customHeight="1" x14ac:dyDescent="0.25">
      <c r="B29" s="3"/>
      <c r="C29" s="6"/>
      <c r="D29" s="67" t="s">
        <v>16</v>
      </c>
      <c r="E29" s="64">
        <v>462</v>
      </c>
      <c r="F29" s="64">
        <v>1225</v>
      </c>
      <c r="G29" s="65">
        <v>1687</v>
      </c>
    </row>
    <row r="30" spans="2:7" ht="15" customHeight="1" x14ac:dyDescent="0.25">
      <c r="B30" s="3"/>
      <c r="C30" s="2" t="s">
        <v>17</v>
      </c>
      <c r="D30" s="66" t="s">
        <v>18</v>
      </c>
      <c r="E30" s="64">
        <v>356</v>
      </c>
      <c r="F30" s="64">
        <v>911</v>
      </c>
      <c r="G30" s="65">
        <v>1267</v>
      </c>
    </row>
    <row r="31" spans="2:7" ht="15" customHeight="1" x14ac:dyDescent="0.25">
      <c r="B31" s="3"/>
      <c r="C31" s="4"/>
      <c r="D31" s="66" t="s">
        <v>19</v>
      </c>
      <c r="E31" s="64">
        <v>309</v>
      </c>
      <c r="F31" s="64">
        <v>503</v>
      </c>
      <c r="G31" s="65">
        <v>812</v>
      </c>
    </row>
    <row r="32" spans="2:7" ht="15" customHeight="1" x14ac:dyDescent="0.25">
      <c r="B32" s="3"/>
      <c r="C32" s="4"/>
      <c r="D32" s="66" t="s">
        <v>20</v>
      </c>
      <c r="E32" s="64">
        <v>244</v>
      </c>
      <c r="F32" s="64">
        <v>522</v>
      </c>
      <c r="G32" s="65">
        <v>766</v>
      </c>
    </row>
    <row r="33" spans="2:7" ht="15" customHeight="1" x14ac:dyDescent="0.25">
      <c r="B33" s="3"/>
      <c r="C33" s="4"/>
      <c r="D33" s="67" t="s">
        <v>21</v>
      </c>
      <c r="E33" s="64">
        <v>282</v>
      </c>
      <c r="F33" s="64">
        <v>622</v>
      </c>
      <c r="G33" s="65">
        <v>904</v>
      </c>
    </row>
    <row r="34" spans="2:7" ht="15" customHeight="1" x14ac:dyDescent="0.25">
      <c r="B34" s="3"/>
      <c r="C34" s="4"/>
      <c r="D34" s="67" t="s">
        <v>22</v>
      </c>
      <c r="E34" s="64">
        <v>138</v>
      </c>
      <c r="F34" s="64">
        <v>226</v>
      </c>
      <c r="G34" s="65">
        <v>364</v>
      </c>
    </row>
    <row r="35" spans="2:7" ht="15" customHeight="1" x14ac:dyDescent="0.25">
      <c r="B35" s="3"/>
      <c r="C35" s="6"/>
      <c r="D35" s="67" t="s">
        <v>23</v>
      </c>
      <c r="E35" s="64">
        <v>223</v>
      </c>
      <c r="F35" s="64">
        <v>736</v>
      </c>
      <c r="G35" s="65">
        <v>959</v>
      </c>
    </row>
    <row r="36" spans="2:7" ht="15" customHeight="1" x14ac:dyDescent="0.25">
      <c r="B36" s="3"/>
      <c r="C36" s="2" t="s">
        <v>24</v>
      </c>
      <c r="D36" s="67" t="s">
        <v>25</v>
      </c>
      <c r="E36" s="64">
        <v>599</v>
      </c>
      <c r="F36" s="64">
        <v>1336</v>
      </c>
      <c r="G36" s="65">
        <v>1935</v>
      </c>
    </row>
    <row r="37" spans="2:7" ht="15" customHeight="1" x14ac:dyDescent="0.25">
      <c r="B37" s="3"/>
      <c r="C37" s="4"/>
      <c r="D37" s="67" t="s">
        <v>26</v>
      </c>
      <c r="E37" s="64">
        <v>970</v>
      </c>
      <c r="F37" s="64">
        <v>1786</v>
      </c>
      <c r="G37" s="65">
        <v>2756</v>
      </c>
    </row>
    <row r="38" spans="2:7" ht="15" customHeight="1" x14ac:dyDescent="0.25">
      <c r="B38" s="3"/>
      <c r="C38" s="4"/>
      <c r="D38" s="67" t="s">
        <v>27</v>
      </c>
      <c r="E38" s="64">
        <v>696</v>
      </c>
      <c r="F38" s="64">
        <v>1549</v>
      </c>
      <c r="G38" s="65">
        <v>2245</v>
      </c>
    </row>
    <row r="39" spans="2:7" ht="15" customHeight="1" x14ac:dyDescent="0.25">
      <c r="B39" s="3"/>
      <c r="C39" s="6"/>
      <c r="D39" s="67" t="s">
        <v>28</v>
      </c>
      <c r="E39" s="64">
        <v>588</v>
      </c>
      <c r="F39" s="64">
        <v>1415</v>
      </c>
      <c r="G39" s="65">
        <v>2003</v>
      </c>
    </row>
    <row r="40" spans="2:7" ht="15" customHeight="1" x14ac:dyDescent="0.25">
      <c r="B40" s="3"/>
      <c r="C40" s="2" t="s">
        <v>29</v>
      </c>
      <c r="D40" s="67" t="s">
        <v>30</v>
      </c>
      <c r="E40" s="64">
        <v>819</v>
      </c>
      <c r="F40" s="64">
        <v>1699</v>
      </c>
      <c r="G40" s="65">
        <v>2518</v>
      </c>
    </row>
    <row r="41" spans="2:7" ht="15" customHeight="1" x14ac:dyDescent="0.25">
      <c r="B41" s="3"/>
      <c r="C41" s="6"/>
      <c r="D41" s="82" t="s">
        <v>31</v>
      </c>
      <c r="E41" s="64">
        <v>417</v>
      </c>
      <c r="F41" s="64">
        <v>893</v>
      </c>
      <c r="G41" s="65">
        <v>1310</v>
      </c>
    </row>
    <row r="42" spans="2:7" ht="15" customHeight="1" x14ac:dyDescent="0.25">
      <c r="B42" s="5"/>
      <c r="C42" s="68" t="s">
        <v>32</v>
      </c>
      <c r="D42" s="67" t="s">
        <v>33</v>
      </c>
      <c r="E42" s="64">
        <v>2407</v>
      </c>
      <c r="F42" s="64">
        <v>3815</v>
      </c>
      <c r="G42" s="65">
        <v>6222</v>
      </c>
    </row>
    <row r="43" spans="2:7" ht="15" customHeight="1" x14ac:dyDescent="0.25">
      <c r="B43" s="1" t="s">
        <v>34</v>
      </c>
      <c r="C43" s="68" t="s">
        <v>35</v>
      </c>
      <c r="D43" s="67" t="s">
        <v>36</v>
      </c>
      <c r="E43" s="64">
        <v>1900</v>
      </c>
      <c r="F43" s="64">
        <v>2361</v>
      </c>
      <c r="G43" s="65">
        <v>4261</v>
      </c>
    </row>
    <row r="44" spans="2:7" ht="15" customHeight="1" x14ac:dyDescent="0.25">
      <c r="B44" s="3"/>
      <c r="C44" s="2" t="s">
        <v>37</v>
      </c>
      <c r="D44" s="67" t="s">
        <v>38</v>
      </c>
      <c r="E44" s="64">
        <v>988</v>
      </c>
      <c r="F44" s="64">
        <v>1524</v>
      </c>
      <c r="G44" s="65">
        <v>2512</v>
      </c>
    </row>
    <row r="45" spans="2:7" ht="15" customHeight="1" x14ac:dyDescent="0.25">
      <c r="B45" s="3"/>
      <c r="C45" s="6"/>
      <c r="D45" s="67" t="s">
        <v>39</v>
      </c>
      <c r="E45" s="64">
        <v>664</v>
      </c>
      <c r="F45" s="64">
        <v>1373</v>
      </c>
      <c r="G45" s="65">
        <v>2037</v>
      </c>
    </row>
    <row r="46" spans="2:7" ht="15" customHeight="1" x14ac:dyDescent="0.25">
      <c r="B46" s="3"/>
      <c r="C46" s="2" t="s">
        <v>40</v>
      </c>
      <c r="D46" s="67" t="s">
        <v>41</v>
      </c>
      <c r="E46" s="64">
        <v>946</v>
      </c>
      <c r="F46" s="64">
        <v>1320</v>
      </c>
      <c r="G46" s="65">
        <v>2266</v>
      </c>
    </row>
    <row r="47" spans="2:7" ht="15" customHeight="1" x14ac:dyDescent="0.25">
      <c r="B47" s="3"/>
      <c r="C47" s="6"/>
      <c r="D47" s="67" t="s">
        <v>42</v>
      </c>
      <c r="E47" s="64">
        <v>1825</v>
      </c>
      <c r="F47" s="64">
        <v>2280</v>
      </c>
      <c r="G47" s="65">
        <v>4105</v>
      </c>
    </row>
    <row r="48" spans="2:7" ht="15" customHeight="1" x14ac:dyDescent="0.25">
      <c r="B48" s="3"/>
      <c r="C48" s="2" t="s">
        <v>43</v>
      </c>
      <c r="D48" s="67" t="s">
        <v>44</v>
      </c>
      <c r="E48" s="64">
        <v>2023</v>
      </c>
      <c r="F48" s="64">
        <v>2859</v>
      </c>
      <c r="G48" s="65">
        <v>4882</v>
      </c>
    </row>
    <row r="49" spans="2:7" ht="15" customHeight="1" x14ac:dyDescent="0.25">
      <c r="B49" s="3"/>
      <c r="C49" s="6"/>
      <c r="D49" s="67" t="s">
        <v>45</v>
      </c>
      <c r="E49" s="64">
        <v>1434</v>
      </c>
      <c r="F49" s="64">
        <v>2143</v>
      </c>
      <c r="G49" s="65">
        <v>3577</v>
      </c>
    </row>
    <row r="50" spans="2:7" ht="15" customHeight="1" x14ac:dyDescent="0.25">
      <c r="B50" s="3"/>
      <c r="C50" s="2" t="s">
        <v>46</v>
      </c>
      <c r="D50" s="67" t="s">
        <v>47</v>
      </c>
      <c r="E50" s="64">
        <v>893</v>
      </c>
      <c r="F50" s="64">
        <v>1830</v>
      </c>
      <c r="G50" s="65">
        <v>2723</v>
      </c>
    </row>
    <row r="51" spans="2:7" ht="15" customHeight="1" x14ac:dyDescent="0.25">
      <c r="B51" s="3"/>
      <c r="C51" s="4"/>
      <c r="D51" s="67" t="s">
        <v>48</v>
      </c>
      <c r="E51" s="64">
        <v>1753</v>
      </c>
      <c r="F51" s="64">
        <v>2679</v>
      </c>
      <c r="G51" s="65">
        <v>4432</v>
      </c>
    </row>
    <row r="52" spans="2:7" ht="15" customHeight="1" x14ac:dyDescent="0.25">
      <c r="B52" s="3"/>
      <c r="C52" s="4"/>
      <c r="D52" s="67" t="s">
        <v>49</v>
      </c>
      <c r="E52" s="64">
        <v>749</v>
      </c>
      <c r="F52" s="64">
        <v>1247</v>
      </c>
      <c r="G52" s="65">
        <v>1996</v>
      </c>
    </row>
    <row r="53" spans="2:7" ht="15" customHeight="1" x14ac:dyDescent="0.25">
      <c r="B53" s="3"/>
      <c r="C53" s="6"/>
      <c r="D53" s="67" t="s">
        <v>50</v>
      </c>
      <c r="E53" s="64">
        <v>525</v>
      </c>
      <c r="F53" s="64">
        <v>855</v>
      </c>
      <c r="G53" s="65">
        <v>1380</v>
      </c>
    </row>
    <row r="54" spans="2:7" ht="15" customHeight="1" x14ac:dyDescent="0.25">
      <c r="B54" s="3"/>
      <c r="C54" s="2" t="s">
        <v>51</v>
      </c>
      <c r="D54" s="67" t="s">
        <v>52</v>
      </c>
      <c r="E54" s="64">
        <v>1110</v>
      </c>
      <c r="F54" s="64">
        <v>1631</v>
      </c>
      <c r="G54" s="65">
        <v>2741</v>
      </c>
    </row>
    <row r="55" spans="2:7" ht="15" customHeight="1" x14ac:dyDescent="0.25">
      <c r="B55" s="3"/>
      <c r="C55" s="4"/>
      <c r="D55" s="67" t="s">
        <v>53</v>
      </c>
      <c r="E55" s="64">
        <v>1318</v>
      </c>
      <c r="F55" s="64">
        <v>2227</v>
      </c>
      <c r="G55" s="65">
        <v>3545</v>
      </c>
    </row>
    <row r="56" spans="2:7" ht="15" customHeight="1" x14ac:dyDescent="0.25">
      <c r="B56" s="3"/>
      <c r="C56" s="4"/>
      <c r="D56" s="67" t="s">
        <v>54</v>
      </c>
      <c r="E56" s="64">
        <v>1140</v>
      </c>
      <c r="F56" s="64">
        <v>1535</v>
      </c>
      <c r="G56" s="65">
        <v>2675</v>
      </c>
    </row>
    <row r="57" spans="2:7" ht="15" customHeight="1" x14ac:dyDescent="0.25">
      <c r="B57" s="3"/>
      <c r="C57" s="4"/>
      <c r="D57" s="67" t="s">
        <v>55</v>
      </c>
      <c r="E57" s="64">
        <v>1434</v>
      </c>
      <c r="F57" s="64">
        <v>1877</v>
      </c>
      <c r="G57" s="65">
        <v>3311</v>
      </c>
    </row>
    <row r="58" spans="2:7" ht="15" customHeight="1" x14ac:dyDescent="0.25">
      <c r="B58" s="3"/>
      <c r="C58" s="4"/>
      <c r="D58" s="67" t="s">
        <v>56</v>
      </c>
      <c r="E58" s="64">
        <v>858</v>
      </c>
      <c r="F58" s="64">
        <v>1269</v>
      </c>
      <c r="G58" s="65">
        <v>2127</v>
      </c>
    </row>
    <row r="59" spans="2:7" ht="15" customHeight="1" x14ac:dyDescent="0.25">
      <c r="B59" s="5"/>
      <c r="C59" s="6"/>
      <c r="D59" s="67" t="s">
        <v>57</v>
      </c>
      <c r="E59" s="64">
        <v>1153</v>
      </c>
      <c r="F59" s="64">
        <v>1735</v>
      </c>
      <c r="G59" s="65">
        <v>2888</v>
      </c>
    </row>
    <row r="60" spans="2:7" ht="15" customHeight="1" x14ac:dyDescent="0.25">
      <c r="B60" s="1" t="s">
        <v>58</v>
      </c>
      <c r="C60" s="2" t="s">
        <v>59</v>
      </c>
      <c r="D60" s="67" t="s">
        <v>60</v>
      </c>
      <c r="E60" s="64">
        <v>842</v>
      </c>
      <c r="F60" s="64">
        <v>1244</v>
      </c>
      <c r="G60" s="65">
        <v>2086</v>
      </c>
    </row>
    <row r="61" spans="2:7" ht="15" customHeight="1" x14ac:dyDescent="0.25">
      <c r="B61" s="3"/>
      <c r="C61" s="6"/>
      <c r="D61" s="67" t="s">
        <v>61</v>
      </c>
      <c r="E61" s="64">
        <v>1405</v>
      </c>
      <c r="F61" s="64">
        <v>2082</v>
      </c>
      <c r="G61" s="65">
        <v>3487</v>
      </c>
    </row>
    <row r="62" spans="2:7" ht="15" customHeight="1" x14ac:dyDescent="0.25">
      <c r="B62" s="3"/>
      <c r="C62" s="2" t="s">
        <v>62</v>
      </c>
      <c r="D62" s="67" t="s">
        <v>63</v>
      </c>
      <c r="E62" s="64">
        <v>443</v>
      </c>
      <c r="F62" s="64">
        <v>1115</v>
      </c>
      <c r="G62" s="65">
        <v>1558</v>
      </c>
    </row>
    <row r="63" spans="2:7" ht="15" customHeight="1" x14ac:dyDescent="0.25">
      <c r="B63" s="3"/>
      <c r="C63" s="4"/>
      <c r="D63" s="67" t="s">
        <v>64</v>
      </c>
      <c r="E63" s="64">
        <v>443</v>
      </c>
      <c r="F63" s="64">
        <v>1134</v>
      </c>
      <c r="G63" s="65">
        <v>1577</v>
      </c>
    </row>
    <row r="64" spans="2:7" ht="15" customHeight="1" x14ac:dyDescent="0.25">
      <c r="B64" s="3"/>
      <c r="C64" s="6"/>
      <c r="D64" s="67" t="s">
        <v>65</v>
      </c>
      <c r="E64" s="64">
        <v>396</v>
      </c>
      <c r="F64" s="64">
        <v>1088</v>
      </c>
      <c r="G64" s="65">
        <v>1484</v>
      </c>
    </row>
    <row r="65" spans="2:7" ht="15" customHeight="1" x14ac:dyDescent="0.25">
      <c r="B65" s="3"/>
      <c r="C65" s="2" t="s">
        <v>66</v>
      </c>
      <c r="D65" s="67" t="s">
        <v>67</v>
      </c>
      <c r="E65" s="64">
        <v>256</v>
      </c>
      <c r="F65" s="64">
        <v>623</v>
      </c>
      <c r="G65" s="65">
        <v>879</v>
      </c>
    </row>
    <row r="66" spans="2:7" ht="15" customHeight="1" x14ac:dyDescent="0.25">
      <c r="B66" s="3"/>
      <c r="C66" s="4"/>
      <c r="D66" s="67" t="s">
        <v>68</v>
      </c>
      <c r="E66" s="64">
        <v>588</v>
      </c>
      <c r="F66" s="64">
        <v>1251</v>
      </c>
      <c r="G66" s="65">
        <v>1839</v>
      </c>
    </row>
    <row r="67" spans="2:7" ht="15" customHeight="1" x14ac:dyDescent="0.25">
      <c r="B67" s="5"/>
      <c r="C67" s="6"/>
      <c r="D67" s="67" t="s">
        <v>69</v>
      </c>
      <c r="E67" s="64">
        <v>870</v>
      </c>
      <c r="F67" s="64">
        <v>1907</v>
      </c>
      <c r="G67" s="65">
        <v>2777</v>
      </c>
    </row>
    <row r="68" spans="2:7" ht="15" customHeight="1" x14ac:dyDescent="0.25">
      <c r="B68" s="1" t="s">
        <v>70</v>
      </c>
      <c r="C68" s="2" t="s">
        <v>71</v>
      </c>
      <c r="D68" s="67" t="s">
        <v>72</v>
      </c>
      <c r="E68" s="64">
        <v>1081</v>
      </c>
      <c r="F68" s="64">
        <v>1752</v>
      </c>
      <c r="G68" s="65">
        <v>2833</v>
      </c>
    </row>
    <row r="69" spans="2:7" ht="15" customHeight="1" x14ac:dyDescent="0.25">
      <c r="B69" s="3"/>
      <c r="C69" s="4"/>
      <c r="D69" s="67" t="s">
        <v>73</v>
      </c>
      <c r="E69" s="64">
        <v>460</v>
      </c>
      <c r="F69" s="64">
        <v>1036</v>
      </c>
      <c r="G69" s="65">
        <v>1496</v>
      </c>
    </row>
    <row r="70" spans="2:7" ht="15" customHeight="1" x14ac:dyDescent="0.25">
      <c r="B70" s="3"/>
      <c r="C70" s="6"/>
      <c r="D70" s="67" t="s">
        <v>74</v>
      </c>
      <c r="E70" s="64">
        <v>403</v>
      </c>
      <c r="F70" s="64">
        <v>874</v>
      </c>
      <c r="G70" s="65">
        <v>1277</v>
      </c>
    </row>
    <row r="71" spans="2:7" ht="15" customHeight="1" x14ac:dyDescent="0.25">
      <c r="B71" s="3"/>
      <c r="C71" s="2" t="s">
        <v>75</v>
      </c>
      <c r="D71" s="67" t="s">
        <v>76</v>
      </c>
      <c r="E71" s="64">
        <v>2092</v>
      </c>
      <c r="F71" s="64">
        <v>3131</v>
      </c>
      <c r="G71" s="65">
        <v>5223</v>
      </c>
    </row>
    <row r="72" spans="2:7" ht="15" customHeight="1" x14ac:dyDescent="0.25">
      <c r="B72" s="3"/>
      <c r="C72" s="6"/>
      <c r="D72" s="67" t="s">
        <v>77</v>
      </c>
      <c r="E72" s="64">
        <v>639</v>
      </c>
      <c r="F72" s="64">
        <v>1590</v>
      </c>
      <c r="G72" s="65">
        <v>2229</v>
      </c>
    </row>
    <row r="73" spans="2:7" ht="15" customHeight="1" x14ac:dyDescent="0.25">
      <c r="B73" s="3"/>
      <c r="C73" s="4" t="s">
        <v>78</v>
      </c>
      <c r="D73" s="67" t="s">
        <v>79</v>
      </c>
      <c r="E73" s="64">
        <v>320</v>
      </c>
      <c r="F73" s="64">
        <v>404</v>
      </c>
      <c r="G73" s="65">
        <v>724</v>
      </c>
    </row>
    <row r="74" spans="2:7" ht="15" customHeight="1" x14ac:dyDescent="0.25">
      <c r="B74" s="3"/>
      <c r="C74" s="6"/>
      <c r="D74" s="67" t="s">
        <v>80</v>
      </c>
      <c r="E74" s="64">
        <v>655</v>
      </c>
      <c r="F74" s="64">
        <v>836</v>
      </c>
      <c r="G74" s="65">
        <v>1491</v>
      </c>
    </row>
    <row r="75" spans="2:7" ht="15" customHeight="1" x14ac:dyDescent="0.25">
      <c r="B75" s="3"/>
      <c r="C75" s="2" t="s">
        <v>81</v>
      </c>
      <c r="D75" s="67" t="s">
        <v>82</v>
      </c>
      <c r="E75" s="64">
        <v>1317</v>
      </c>
      <c r="F75" s="64">
        <v>1935</v>
      </c>
      <c r="G75" s="65">
        <v>3252</v>
      </c>
    </row>
    <row r="76" spans="2:7" ht="15" customHeight="1" x14ac:dyDescent="0.25">
      <c r="B76" s="3"/>
      <c r="C76" s="4"/>
      <c r="D76" s="67" t="s">
        <v>83</v>
      </c>
      <c r="E76" s="64">
        <v>920</v>
      </c>
      <c r="F76" s="64">
        <v>1716</v>
      </c>
      <c r="G76" s="65">
        <v>2636</v>
      </c>
    </row>
    <row r="77" spans="2:7" ht="15" customHeight="1" x14ac:dyDescent="0.25">
      <c r="B77" s="5"/>
      <c r="C77" s="6"/>
      <c r="D77" s="67" t="s">
        <v>84</v>
      </c>
      <c r="E77" s="64">
        <v>405</v>
      </c>
      <c r="F77" s="64">
        <v>762</v>
      </c>
      <c r="G77" s="65">
        <v>1167</v>
      </c>
    </row>
    <row r="78" spans="2:7" ht="15" customHeight="1" x14ac:dyDescent="0.25">
      <c r="B78" s="3" t="s">
        <v>104</v>
      </c>
      <c r="C78" s="2" t="s">
        <v>105</v>
      </c>
      <c r="D78" s="67" t="s">
        <v>106</v>
      </c>
      <c r="E78" s="64">
        <v>412</v>
      </c>
      <c r="F78" s="64">
        <v>911</v>
      </c>
      <c r="G78" s="65">
        <v>1323</v>
      </c>
    </row>
    <row r="79" spans="2:7" ht="15" customHeight="1" x14ac:dyDescent="0.25">
      <c r="B79" s="3"/>
      <c r="C79" s="4"/>
      <c r="D79" s="67" t="s">
        <v>107</v>
      </c>
      <c r="E79" s="64">
        <v>510</v>
      </c>
      <c r="F79" s="64">
        <v>965</v>
      </c>
      <c r="G79" s="65">
        <v>1475</v>
      </c>
    </row>
    <row r="80" spans="2:7" ht="15" customHeight="1" x14ac:dyDescent="0.25">
      <c r="B80" s="3"/>
      <c r="C80" s="6"/>
      <c r="D80" s="67" t="s">
        <v>108</v>
      </c>
      <c r="E80" s="64">
        <v>1221</v>
      </c>
      <c r="F80" s="64">
        <v>2071</v>
      </c>
      <c r="G80" s="65">
        <v>3292</v>
      </c>
    </row>
    <row r="81" spans="2:7" ht="15" customHeight="1" x14ac:dyDescent="0.25">
      <c r="B81" s="3"/>
      <c r="C81" s="68" t="s">
        <v>109</v>
      </c>
      <c r="D81" s="67" t="s">
        <v>110</v>
      </c>
      <c r="E81" s="64">
        <v>1435</v>
      </c>
      <c r="F81" s="64">
        <v>2532</v>
      </c>
      <c r="G81" s="65">
        <v>3967</v>
      </c>
    </row>
    <row r="82" spans="2:7" ht="15" customHeight="1" x14ac:dyDescent="0.25">
      <c r="B82" s="3"/>
      <c r="C82" s="4" t="s">
        <v>111</v>
      </c>
      <c r="D82" s="66" t="s">
        <v>112</v>
      </c>
      <c r="E82" s="64">
        <v>93</v>
      </c>
      <c r="F82" s="64">
        <v>318</v>
      </c>
      <c r="G82" s="65">
        <v>411</v>
      </c>
    </row>
    <row r="83" spans="2:7" ht="15" customHeight="1" x14ac:dyDescent="0.25">
      <c r="B83" s="3"/>
      <c r="C83" s="4"/>
      <c r="D83" s="67" t="s">
        <v>113</v>
      </c>
      <c r="E83" s="64">
        <v>331</v>
      </c>
      <c r="F83" s="64">
        <v>806</v>
      </c>
      <c r="G83" s="65">
        <v>1137</v>
      </c>
    </row>
    <row r="84" spans="2:7" ht="15" customHeight="1" x14ac:dyDescent="0.25">
      <c r="B84" s="5"/>
      <c r="C84" s="6"/>
      <c r="D84" s="67" t="s">
        <v>114</v>
      </c>
      <c r="E84" s="64">
        <v>227</v>
      </c>
      <c r="F84" s="64">
        <v>680</v>
      </c>
      <c r="G84" s="65">
        <v>907</v>
      </c>
    </row>
    <row r="85" spans="2:7" ht="15" customHeight="1" x14ac:dyDescent="0.25">
      <c r="B85" s="1" t="s">
        <v>115</v>
      </c>
      <c r="C85" s="2" t="s">
        <v>116</v>
      </c>
      <c r="D85" s="67" t="s">
        <v>117</v>
      </c>
      <c r="E85" s="64">
        <v>1700</v>
      </c>
      <c r="F85" s="64">
        <v>2683</v>
      </c>
      <c r="G85" s="65">
        <v>4383</v>
      </c>
    </row>
    <row r="86" spans="2:7" ht="15" customHeight="1" x14ac:dyDescent="0.25">
      <c r="B86" s="3"/>
      <c r="C86" s="4"/>
      <c r="D86" s="67" t="s">
        <v>118</v>
      </c>
      <c r="E86" s="64">
        <v>2516</v>
      </c>
      <c r="F86" s="64">
        <v>3640</v>
      </c>
      <c r="G86" s="65">
        <v>6156</v>
      </c>
    </row>
    <row r="87" spans="2:7" ht="15" customHeight="1" x14ac:dyDescent="0.25">
      <c r="B87" s="3"/>
      <c r="C87" s="6"/>
      <c r="D87" s="67" t="s">
        <v>119</v>
      </c>
      <c r="E87" s="64">
        <v>686</v>
      </c>
      <c r="F87" s="64">
        <v>705</v>
      </c>
      <c r="G87" s="65">
        <v>1391</v>
      </c>
    </row>
    <row r="88" spans="2:7" ht="15" customHeight="1" x14ac:dyDescent="0.25">
      <c r="B88" s="3"/>
      <c r="C88" s="2" t="s">
        <v>120</v>
      </c>
      <c r="D88" s="67" t="s">
        <v>121</v>
      </c>
      <c r="E88" s="64">
        <v>1556</v>
      </c>
      <c r="F88" s="64">
        <v>2861</v>
      </c>
      <c r="G88" s="65">
        <v>4417</v>
      </c>
    </row>
    <row r="89" spans="2:7" ht="15" customHeight="1" x14ac:dyDescent="0.25">
      <c r="B89" s="3"/>
      <c r="C89" s="4"/>
      <c r="D89" s="67" t="s">
        <v>122</v>
      </c>
      <c r="E89" s="64">
        <v>3389</v>
      </c>
      <c r="F89" s="64">
        <v>4362</v>
      </c>
      <c r="G89" s="65">
        <v>7751</v>
      </c>
    </row>
    <row r="90" spans="2:7" ht="15" customHeight="1" x14ac:dyDescent="0.25">
      <c r="B90" s="3"/>
      <c r="C90" s="6"/>
      <c r="D90" s="67" t="s">
        <v>123</v>
      </c>
      <c r="E90" s="64">
        <v>212</v>
      </c>
      <c r="F90" s="64">
        <v>482</v>
      </c>
      <c r="G90" s="65">
        <v>694</v>
      </c>
    </row>
    <row r="91" spans="2:7" ht="15" customHeight="1" x14ac:dyDescent="0.25">
      <c r="B91" s="3"/>
      <c r="C91" s="2" t="s">
        <v>124</v>
      </c>
      <c r="D91" s="67" t="s">
        <v>125</v>
      </c>
      <c r="E91" s="64">
        <v>2500</v>
      </c>
      <c r="F91" s="64">
        <v>3654</v>
      </c>
      <c r="G91" s="65">
        <v>6154</v>
      </c>
    </row>
    <row r="92" spans="2:7" ht="15" customHeight="1" x14ac:dyDescent="0.25">
      <c r="B92" s="3"/>
      <c r="C92" s="6"/>
      <c r="D92" s="67" t="s">
        <v>126</v>
      </c>
      <c r="E92" s="64">
        <v>1369</v>
      </c>
      <c r="F92" s="64">
        <v>1916</v>
      </c>
      <c r="G92" s="65">
        <v>3285</v>
      </c>
    </row>
    <row r="93" spans="2:7" ht="15" customHeight="1" x14ac:dyDescent="0.25">
      <c r="B93" s="3"/>
      <c r="C93" s="2" t="s">
        <v>127</v>
      </c>
      <c r="D93" s="67" t="s">
        <v>128</v>
      </c>
      <c r="E93" s="64">
        <v>3297</v>
      </c>
      <c r="F93" s="64">
        <v>3901</v>
      </c>
      <c r="G93" s="65">
        <v>7198</v>
      </c>
    </row>
    <row r="94" spans="2:7" ht="15" customHeight="1" x14ac:dyDescent="0.25">
      <c r="B94" s="3"/>
      <c r="C94" s="6"/>
      <c r="D94" s="67" t="s">
        <v>129</v>
      </c>
      <c r="E94" s="64">
        <v>2282</v>
      </c>
      <c r="F94" s="64">
        <v>3067</v>
      </c>
      <c r="G94" s="65">
        <v>5349</v>
      </c>
    </row>
    <row r="95" spans="2:7" ht="15" customHeight="1" x14ac:dyDescent="0.25">
      <c r="B95" s="3"/>
      <c r="C95" s="2" t="s">
        <v>130</v>
      </c>
      <c r="D95" s="66" t="s">
        <v>131</v>
      </c>
      <c r="E95" s="64">
        <v>128</v>
      </c>
      <c r="F95" s="64">
        <v>225</v>
      </c>
      <c r="G95" s="65">
        <v>353</v>
      </c>
    </row>
    <row r="96" spans="2:7" ht="15" customHeight="1" x14ac:dyDescent="0.25">
      <c r="B96" s="3"/>
      <c r="C96" s="6"/>
      <c r="D96" s="67" t="s">
        <v>132</v>
      </c>
      <c r="E96" s="64">
        <v>1574</v>
      </c>
      <c r="F96" s="64">
        <v>2014</v>
      </c>
      <c r="G96" s="65">
        <v>3588</v>
      </c>
    </row>
    <row r="97" spans="2:7" ht="15" customHeight="1" x14ac:dyDescent="0.25">
      <c r="B97" s="3"/>
      <c r="C97" s="4" t="s">
        <v>133</v>
      </c>
      <c r="D97" s="67" t="s">
        <v>134</v>
      </c>
      <c r="E97" s="64">
        <v>187</v>
      </c>
      <c r="F97" s="64">
        <v>468</v>
      </c>
      <c r="G97" s="65">
        <v>655</v>
      </c>
    </row>
    <row r="98" spans="2:7" ht="15" customHeight="1" x14ac:dyDescent="0.25">
      <c r="B98" s="3"/>
      <c r="C98" s="4"/>
      <c r="D98" s="67" t="s">
        <v>135</v>
      </c>
      <c r="E98" s="64">
        <v>390</v>
      </c>
      <c r="F98" s="64">
        <v>988</v>
      </c>
      <c r="G98" s="65">
        <v>1378</v>
      </c>
    </row>
    <row r="99" spans="2:7" ht="15" customHeight="1" x14ac:dyDescent="0.25">
      <c r="B99" s="5"/>
      <c r="C99" s="6"/>
      <c r="D99" s="67" t="s">
        <v>136</v>
      </c>
      <c r="E99" s="64">
        <v>223</v>
      </c>
      <c r="F99" s="64">
        <v>572</v>
      </c>
      <c r="G99" s="65">
        <v>795</v>
      </c>
    </row>
    <row r="100" spans="2:7" ht="15" customHeight="1" thickBot="1" x14ac:dyDescent="0.3">
      <c r="B100" s="69" t="s">
        <v>137</v>
      </c>
      <c r="C100" s="70"/>
      <c r="D100" s="71"/>
      <c r="E100" s="83">
        <v>75560</v>
      </c>
      <c r="F100" s="83">
        <v>125919</v>
      </c>
      <c r="G100" s="84">
        <v>201479</v>
      </c>
    </row>
    <row r="101" spans="2:7" ht="15" customHeight="1" x14ac:dyDescent="0.25">
      <c r="D101" s="56"/>
      <c r="E101" s="56"/>
    </row>
    <row r="102" spans="2:7" ht="15" customHeight="1" thickBot="1" x14ac:dyDescent="0.3">
      <c r="D102" s="72"/>
      <c r="E102" s="72"/>
    </row>
    <row r="103" spans="2:7" ht="15" customHeight="1" x14ac:dyDescent="0.25">
      <c r="B103" s="73" t="s">
        <v>158</v>
      </c>
      <c r="C103" s="74"/>
      <c r="D103" s="74"/>
      <c r="E103" s="74"/>
      <c r="F103" s="74"/>
      <c r="G103" s="75"/>
    </row>
    <row r="104" spans="2:7" ht="15" customHeight="1" x14ac:dyDescent="0.25">
      <c r="B104" s="76" t="s">
        <v>159</v>
      </c>
      <c r="C104" s="77"/>
      <c r="D104" s="77"/>
      <c r="E104" s="77"/>
      <c r="F104" s="77"/>
      <c r="G104" s="78"/>
    </row>
    <row r="105" spans="2:7" ht="15" customHeight="1" thickBot="1" x14ac:dyDescent="0.3">
      <c r="B105" s="79" t="s">
        <v>154</v>
      </c>
      <c r="C105" s="80"/>
      <c r="D105" s="80"/>
      <c r="E105" s="80"/>
      <c r="F105" s="80"/>
      <c r="G105" s="81"/>
    </row>
  </sheetData>
  <mergeCells count="43">
    <mergeCell ref="C73:C74"/>
    <mergeCell ref="C75:C77"/>
    <mergeCell ref="D101:E101"/>
    <mergeCell ref="B103:G103"/>
    <mergeCell ref="B104:G104"/>
    <mergeCell ref="B105:G105"/>
    <mergeCell ref="C44:C45"/>
    <mergeCell ref="C46:C47"/>
    <mergeCell ref="C48:C49"/>
    <mergeCell ref="C50:C53"/>
    <mergeCell ref="C54:C59"/>
    <mergeCell ref="B60:B67"/>
    <mergeCell ref="C60:C61"/>
    <mergeCell ref="C62:C64"/>
    <mergeCell ref="C65:C67"/>
    <mergeCell ref="B100:D100"/>
    <mergeCell ref="B1:G1"/>
    <mergeCell ref="D2:E2"/>
    <mergeCell ref="B12:B26"/>
    <mergeCell ref="C12:C16"/>
    <mergeCell ref="C17:C22"/>
    <mergeCell ref="C23:C26"/>
    <mergeCell ref="B27:B42"/>
    <mergeCell ref="B85:B99"/>
    <mergeCell ref="C85:C87"/>
    <mergeCell ref="C88:C90"/>
    <mergeCell ref="C91:C92"/>
    <mergeCell ref="C93:C94"/>
    <mergeCell ref="C95:C96"/>
    <mergeCell ref="C97:C99"/>
    <mergeCell ref="B78:B84"/>
    <mergeCell ref="C78:C80"/>
    <mergeCell ref="C82:C84"/>
    <mergeCell ref="B68:B77"/>
    <mergeCell ref="C68:C70"/>
    <mergeCell ref="C71:C72"/>
    <mergeCell ref="B43:B59"/>
    <mergeCell ref="C27:C29"/>
    <mergeCell ref="C30:C35"/>
    <mergeCell ref="C36:C39"/>
    <mergeCell ref="C40:C41"/>
    <mergeCell ref="B4:B11"/>
    <mergeCell ref="C4:C11"/>
  </mergeCells>
  <pageMargins left="0.511811024" right="0.511811024" top="0.78740157499999996" bottom="0.78740157499999996" header="0.31496062000000002" footer="0.31496062000000002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578A-9899-4754-9ED5-540B73D6750B}">
  <dimension ref="A1:D142"/>
  <sheetViews>
    <sheetView topLeftCell="A103" workbookViewId="0">
      <selection activeCell="C130" sqref="C130"/>
    </sheetView>
  </sheetViews>
  <sheetFormatPr defaultRowHeight="12" x14ac:dyDescent="0.25"/>
  <cols>
    <col min="1" max="1" width="20.7109375" style="8" customWidth="1"/>
    <col min="2" max="3" width="25.7109375" style="8" customWidth="1"/>
    <col min="4" max="4" width="20.7109375" style="8" customWidth="1"/>
    <col min="5" max="5" width="10.140625" style="8" customWidth="1"/>
    <col min="6" max="16384" width="9.140625" style="8"/>
  </cols>
  <sheetData>
    <row r="1" spans="1:4" ht="50.1" customHeight="1" thickBot="1" x14ac:dyDescent="0.3">
      <c r="A1" s="7"/>
      <c r="B1" s="49" t="s">
        <v>157</v>
      </c>
      <c r="C1" s="49"/>
      <c r="D1" s="50"/>
    </row>
    <row r="2" spans="1:4" ht="8.1" customHeight="1" thickBot="1" x14ac:dyDescent="0.3"/>
    <row r="3" spans="1:4" ht="20.100000000000001" customHeight="1" thickBot="1" x14ac:dyDescent="0.3">
      <c r="A3" s="9" t="s">
        <v>138</v>
      </c>
      <c r="B3" s="10" t="s">
        <v>139</v>
      </c>
      <c r="C3" s="11" t="s">
        <v>1</v>
      </c>
      <c r="D3" s="12" t="s">
        <v>140</v>
      </c>
    </row>
    <row r="4" spans="1:4" ht="15" customHeight="1" x14ac:dyDescent="0.25">
      <c r="A4" s="43" t="s">
        <v>2</v>
      </c>
      <c r="B4" s="46" t="s">
        <v>3</v>
      </c>
      <c r="C4" s="13" t="s">
        <v>4</v>
      </c>
      <c r="D4" s="14">
        <v>477</v>
      </c>
    </row>
    <row r="5" spans="1:4" ht="15" customHeight="1" x14ac:dyDescent="0.25">
      <c r="A5" s="44"/>
      <c r="B5" s="47"/>
      <c r="C5" s="15" t="s">
        <v>5</v>
      </c>
      <c r="D5" s="16">
        <v>593</v>
      </c>
    </row>
    <row r="6" spans="1:4" ht="15" customHeight="1" x14ac:dyDescent="0.25">
      <c r="A6" s="44"/>
      <c r="B6" s="47"/>
      <c r="C6" s="15" t="s">
        <v>6</v>
      </c>
      <c r="D6" s="16">
        <v>376</v>
      </c>
    </row>
    <row r="7" spans="1:4" ht="15" customHeight="1" x14ac:dyDescent="0.25">
      <c r="A7" s="44"/>
      <c r="B7" s="47"/>
      <c r="C7" s="15" t="s">
        <v>7</v>
      </c>
      <c r="D7" s="16">
        <v>250</v>
      </c>
    </row>
    <row r="8" spans="1:4" ht="15" customHeight="1" x14ac:dyDescent="0.25">
      <c r="A8" s="44"/>
      <c r="B8" s="47"/>
      <c r="C8" s="15" t="s">
        <v>8</v>
      </c>
      <c r="D8" s="16">
        <v>637</v>
      </c>
    </row>
    <row r="9" spans="1:4" ht="15" customHeight="1" x14ac:dyDescent="0.25">
      <c r="A9" s="44"/>
      <c r="B9" s="47"/>
      <c r="C9" s="15" t="s">
        <v>9</v>
      </c>
      <c r="D9" s="16">
        <v>773</v>
      </c>
    </row>
    <row r="10" spans="1:4" ht="15" customHeight="1" x14ac:dyDescent="0.25">
      <c r="A10" s="44"/>
      <c r="B10" s="47"/>
      <c r="C10" s="15" t="s">
        <v>11</v>
      </c>
      <c r="D10" s="16">
        <v>896</v>
      </c>
    </row>
    <row r="11" spans="1:4" ht="15" customHeight="1" x14ac:dyDescent="0.25">
      <c r="A11" s="44"/>
      <c r="B11" s="47"/>
      <c r="C11" s="17" t="s">
        <v>10</v>
      </c>
      <c r="D11" s="18">
        <v>312</v>
      </c>
    </row>
    <row r="12" spans="1:4" ht="18" customHeight="1" x14ac:dyDescent="0.25">
      <c r="A12" s="44"/>
      <c r="B12" s="31" t="s">
        <v>141</v>
      </c>
      <c r="C12" s="31"/>
      <c r="D12" s="19">
        <f>SUM(D4:D11)</f>
        <v>4314</v>
      </c>
    </row>
    <row r="13" spans="1:4" ht="18" customHeight="1" thickBot="1" x14ac:dyDescent="0.3">
      <c r="A13" s="45"/>
      <c r="B13" s="35" t="s">
        <v>142</v>
      </c>
      <c r="C13" s="36"/>
      <c r="D13" s="20">
        <f>D12</f>
        <v>4314</v>
      </c>
    </row>
    <row r="14" spans="1:4" ht="15" customHeight="1" x14ac:dyDescent="0.25">
      <c r="A14" s="43" t="s">
        <v>12</v>
      </c>
      <c r="B14" s="46" t="s">
        <v>143</v>
      </c>
      <c r="C14" s="13" t="s">
        <v>14</v>
      </c>
      <c r="D14" s="14">
        <v>1288</v>
      </c>
    </row>
    <row r="15" spans="1:4" ht="15" customHeight="1" x14ac:dyDescent="0.25">
      <c r="A15" s="44"/>
      <c r="B15" s="47"/>
      <c r="C15" s="15" t="s">
        <v>15</v>
      </c>
      <c r="D15" s="16">
        <v>1164</v>
      </c>
    </row>
    <row r="16" spans="1:4" ht="15" customHeight="1" x14ac:dyDescent="0.25">
      <c r="A16" s="44"/>
      <c r="B16" s="47"/>
      <c r="C16" s="17" t="s">
        <v>16</v>
      </c>
      <c r="D16" s="18">
        <v>1225</v>
      </c>
    </row>
    <row r="17" spans="1:4" ht="18" customHeight="1" x14ac:dyDescent="0.25">
      <c r="A17" s="44"/>
      <c r="B17" s="31" t="s">
        <v>141</v>
      </c>
      <c r="C17" s="31"/>
      <c r="D17" s="19">
        <f>SUM(D14:D16)</f>
        <v>3677</v>
      </c>
    </row>
    <row r="18" spans="1:4" ht="15" customHeight="1" x14ac:dyDescent="0.25">
      <c r="A18" s="44"/>
      <c r="B18" s="32" t="s">
        <v>17</v>
      </c>
      <c r="C18" s="15" t="s">
        <v>18</v>
      </c>
      <c r="D18" s="16">
        <v>911</v>
      </c>
    </row>
    <row r="19" spans="1:4" ht="15" customHeight="1" x14ac:dyDescent="0.25">
      <c r="A19" s="44"/>
      <c r="B19" s="33"/>
      <c r="C19" s="15" t="s">
        <v>19</v>
      </c>
      <c r="D19" s="16">
        <v>503</v>
      </c>
    </row>
    <row r="20" spans="1:4" ht="15" customHeight="1" x14ac:dyDescent="0.25">
      <c r="A20" s="44"/>
      <c r="B20" s="33"/>
      <c r="C20" s="15" t="s">
        <v>20</v>
      </c>
      <c r="D20" s="16">
        <v>522</v>
      </c>
    </row>
    <row r="21" spans="1:4" ht="15" customHeight="1" x14ac:dyDescent="0.25">
      <c r="A21" s="44"/>
      <c r="B21" s="33"/>
      <c r="C21" s="15" t="s">
        <v>21</v>
      </c>
      <c r="D21" s="16">
        <v>622</v>
      </c>
    </row>
    <row r="22" spans="1:4" ht="15" customHeight="1" x14ac:dyDescent="0.25">
      <c r="A22" s="44"/>
      <c r="B22" s="33"/>
      <c r="C22" s="15" t="s">
        <v>22</v>
      </c>
      <c r="D22" s="16">
        <v>226</v>
      </c>
    </row>
    <row r="23" spans="1:4" ht="15" customHeight="1" x14ac:dyDescent="0.25">
      <c r="A23" s="44"/>
      <c r="B23" s="34"/>
      <c r="C23" s="15" t="s">
        <v>23</v>
      </c>
      <c r="D23" s="16">
        <v>736</v>
      </c>
    </row>
    <row r="24" spans="1:4" ht="18" customHeight="1" x14ac:dyDescent="0.25">
      <c r="A24" s="44"/>
      <c r="B24" s="31" t="s">
        <v>141</v>
      </c>
      <c r="C24" s="31"/>
      <c r="D24" s="19">
        <f>SUM(D18:D23)</f>
        <v>3520</v>
      </c>
    </row>
    <row r="25" spans="1:4" ht="15" customHeight="1" x14ac:dyDescent="0.25">
      <c r="A25" s="44"/>
      <c r="B25" s="32" t="s">
        <v>24</v>
      </c>
      <c r="C25" s="15" t="s">
        <v>25</v>
      </c>
      <c r="D25" s="16">
        <v>1336</v>
      </c>
    </row>
    <row r="26" spans="1:4" ht="15" customHeight="1" x14ac:dyDescent="0.25">
      <c r="A26" s="44"/>
      <c r="B26" s="33"/>
      <c r="C26" s="15" t="s">
        <v>26</v>
      </c>
      <c r="D26" s="16">
        <v>1786</v>
      </c>
    </row>
    <row r="27" spans="1:4" ht="15" customHeight="1" x14ac:dyDescent="0.25">
      <c r="A27" s="44"/>
      <c r="B27" s="33"/>
      <c r="C27" s="15" t="s">
        <v>27</v>
      </c>
      <c r="D27" s="16">
        <v>1549</v>
      </c>
    </row>
    <row r="28" spans="1:4" ht="15" customHeight="1" x14ac:dyDescent="0.25">
      <c r="A28" s="44"/>
      <c r="B28" s="34"/>
      <c r="C28" s="15" t="s">
        <v>28</v>
      </c>
      <c r="D28" s="16">
        <v>1415</v>
      </c>
    </row>
    <row r="29" spans="1:4" ht="18" customHeight="1" x14ac:dyDescent="0.25">
      <c r="A29" s="44"/>
      <c r="B29" s="31" t="s">
        <v>141</v>
      </c>
      <c r="C29" s="31"/>
      <c r="D29" s="19">
        <f>SUM(D25:D28)</f>
        <v>6086</v>
      </c>
    </row>
    <row r="30" spans="1:4" ht="15" customHeight="1" x14ac:dyDescent="0.25">
      <c r="A30" s="44"/>
      <c r="B30" s="32" t="s">
        <v>29</v>
      </c>
      <c r="C30" s="15" t="s">
        <v>30</v>
      </c>
      <c r="D30" s="16">
        <v>1699</v>
      </c>
    </row>
    <row r="31" spans="1:4" ht="15" customHeight="1" x14ac:dyDescent="0.25">
      <c r="A31" s="44"/>
      <c r="B31" s="34"/>
      <c r="C31" s="15" t="s">
        <v>31</v>
      </c>
      <c r="D31" s="16">
        <v>893</v>
      </c>
    </row>
    <row r="32" spans="1:4" ht="18" customHeight="1" x14ac:dyDescent="0.25">
      <c r="A32" s="44"/>
      <c r="B32" s="31" t="s">
        <v>141</v>
      </c>
      <c r="C32" s="31"/>
      <c r="D32" s="19">
        <f>SUM(D30:D31)</f>
        <v>2592</v>
      </c>
    </row>
    <row r="33" spans="1:4" ht="15" customHeight="1" x14ac:dyDescent="0.25">
      <c r="A33" s="44"/>
      <c r="B33" s="21" t="s">
        <v>32</v>
      </c>
      <c r="C33" s="15" t="s">
        <v>33</v>
      </c>
      <c r="D33" s="16">
        <v>3815</v>
      </c>
    </row>
    <row r="34" spans="1:4" ht="18" customHeight="1" x14ac:dyDescent="0.25">
      <c r="A34" s="44"/>
      <c r="B34" s="31" t="s">
        <v>141</v>
      </c>
      <c r="C34" s="31"/>
      <c r="D34" s="19">
        <f>SUM(D33)</f>
        <v>3815</v>
      </c>
    </row>
    <row r="35" spans="1:4" ht="18" customHeight="1" thickBot="1" x14ac:dyDescent="0.3">
      <c r="A35" s="45"/>
      <c r="B35" s="35" t="s">
        <v>142</v>
      </c>
      <c r="C35" s="48"/>
      <c r="D35" s="20">
        <f>SUM(D17,D24,D29,D32,D34)</f>
        <v>19690</v>
      </c>
    </row>
    <row r="36" spans="1:4" ht="15" customHeight="1" x14ac:dyDescent="0.25">
      <c r="A36" s="43" t="s">
        <v>34</v>
      </c>
      <c r="B36" s="22" t="s">
        <v>35</v>
      </c>
      <c r="C36" s="23" t="s">
        <v>36</v>
      </c>
      <c r="D36" s="24">
        <v>2361</v>
      </c>
    </row>
    <row r="37" spans="1:4" ht="18" customHeight="1" x14ac:dyDescent="0.25">
      <c r="A37" s="44"/>
      <c r="B37" s="31" t="s">
        <v>141</v>
      </c>
      <c r="C37" s="31"/>
      <c r="D37" s="19">
        <f>D36</f>
        <v>2361</v>
      </c>
    </row>
    <row r="38" spans="1:4" ht="15" customHeight="1" x14ac:dyDescent="0.25">
      <c r="A38" s="44"/>
      <c r="B38" s="32" t="s">
        <v>37</v>
      </c>
      <c r="C38" s="15" t="s">
        <v>38</v>
      </c>
      <c r="D38" s="16">
        <v>1524</v>
      </c>
    </row>
    <row r="39" spans="1:4" ht="15" customHeight="1" x14ac:dyDescent="0.25">
      <c r="A39" s="44"/>
      <c r="B39" s="34"/>
      <c r="C39" s="15" t="s">
        <v>39</v>
      </c>
      <c r="D39" s="16">
        <v>1373</v>
      </c>
    </row>
    <row r="40" spans="1:4" ht="18" customHeight="1" x14ac:dyDescent="0.25">
      <c r="A40" s="44"/>
      <c r="B40" s="31" t="s">
        <v>141</v>
      </c>
      <c r="C40" s="31"/>
      <c r="D40" s="19">
        <f>SUM(D38:D39)</f>
        <v>2897</v>
      </c>
    </row>
    <row r="41" spans="1:4" ht="15" customHeight="1" x14ac:dyDescent="0.25">
      <c r="A41" s="44"/>
      <c r="B41" s="32" t="s">
        <v>40</v>
      </c>
      <c r="C41" s="15" t="s">
        <v>41</v>
      </c>
      <c r="D41" s="16">
        <v>1320</v>
      </c>
    </row>
    <row r="42" spans="1:4" ht="15" customHeight="1" x14ac:dyDescent="0.25">
      <c r="A42" s="44"/>
      <c r="B42" s="34"/>
      <c r="C42" s="15" t="s">
        <v>42</v>
      </c>
      <c r="D42" s="16">
        <v>2280</v>
      </c>
    </row>
    <row r="43" spans="1:4" ht="18" customHeight="1" x14ac:dyDescent="0.25">
      <c r="A43" s="44"/>
      <c r="B43" s="31" t="s">
        <v>141</v>
      </c>
      <c r="C43" s="31"/>
      <c r="D43" s="19">
        <f>SUM(D41:D42)</f>
        <v>3600</v>
      </c>
    </row>
    <row r="44" spans="1:4" ht="15" customHeight="1" x14ac:dyDescent="0.25">
      <c r="A44" s="44"/>
      <c r="B44" s="32" t="s">
        <v>43</v>
      </c>
      <c r="C44" s="15" t="s">
        <v>44</v>
      </c>
      <c r="D44" s="16">
        <v>2859</v>
      </c>
    </row>
    <row r="45" spans="1:4" ht="15" customHeight="1" x14ac:dyDescent="0.25">
      <c r="A45" s="44"/>
      <c r="B45" s="34"/>
      <c r="C45" s="15" t="s">
        <v>45</v>
      </c>
      <c r="D45" s="16">
        <v>2143</v>
      </c>
    </row>
    <row r="46" spans="1:4" ht="18" customHeight="1" x14ac:dyDescent="0.25">
      <c r="A46" s="44"/>
      <c r="B46" s="31" t="s">
        <v>141</v>
      </c>
      <c r="C46" s="31"/>
      <c r="D46" s="19">
        <f>SUM(D44:D45)</f>
        <v>5002</v>
      </c>
    </row>
    <row r="47" spans="1:4" ht="15" customHeight="1" x14ac:dyDescent="0.25">
      <c r="A47" s="44"/>
      <c r="B47" s="32" t="s">
        <v>46</v>
      </c>
      <c r="C47" s="15" t="s">
        <v>47</v>
      </c>
      <c r="D47" s="16">
        <v>1830</v>
      </c>
    </row>
    <row r="48" spans="1:4" ht="15" customHeight="1" x14ac:dyDescent="0.25">
      <c r="A48" s="44"/>
      <c r="B48" s="33"/>
      <c r="C48" s="15" t="s">
        <v>48</v>
      </c>
      <c r="D48" s="16">
        <v>2679</v>
      </c>
    </row>
    <row r="49" spans="1:4" ht="15" customHeight="1" x14ac:dyDescent="0.25">
      <c r="A49" s="44"/>
      <c r="B49" s="33"/>
      <c r="C49" s="15" t="s">
        <v>49</v>
      </c>
      <c r="D49" s="16">
        <v>1247</v>
      </c>
    </row>
    <row r="50" spans="1:4" ht="15" customHeight="1" x14ac:dyDescent="0.25">
      <c r="A50" s="44"/>
      <c r="B50" s="34"/>
      <c r="C50" s="15" t="s">
        <v>50</v>
      </c>
      <c r="D50" s="16">
        <v>855</v>
      </c>
    </row>
    <row r="51" spans="1:4" ht="18" customHeight="1" x14ac:dyDescent="0.25">
      <c r="A51" s="44"/>
      <c r="B51" s="31" t="s">
        <v>141</v>
      </c>
      <c r="C51" s="31"/>
      <c r="D51" s="19">
        <f>SUM(D47:D50)</f>
        <v>6611</v>
      </c>
    </row>
    <row r="52" spans="1:4" ht="15" customHeight="1" x14ac:dyDescent="0.25">
      <c r="A52" s="44"/>
      <c r="B52" s="32" t="s">
        <v>51</v>
      </c>
      <c r="C52" s="15" t="s">
        <v>52</v>
      </c>
      <c r="D52" s="16">
        <v>1631</v>
      </c>
    </row>
    <row r="53" spans="1:4" ht="15" customHeight="1" x14ac:dyDescent="0.25">
      <c r="A53" s="44"/>
      <c r="B53" s="33"/>
      <c r="C53" s="15" t="s">
        <v>53</v>
      </c>
      <c r="D53" s="16">
        <v>2227</v>
      </c>
    </row>
    <row r="54" spans="1:4" ht="15" customHeight="1" x14ac:dyDescent="0.25">
      <c r="A54" s="44"/>
      <c r="B54" s="34"/>
      <c r="C54" s="15" t="s">
        <v>54</v>
      </c>
      <c r="D54" s="16">
        <v>1535</v>
      </c>
    </row>
    <row r="55" spans="1:4" ht="18" customHeight="1" x14ac:dyDescent="0.25">
      <c r="A55" s="44"/>
      <c r="B55" s="31" t="s">
        <v>141</v>
      </c>
      <c r="C55" s="31"/>
      <c r="D55" s="19">
        <f>SUM(D52:D54)</f>
        <v>5393</v>
      </c>
    </row>
    <row r="56" spans="1:4" ht="15" customHeight="1" x14ac:dyDescent="0.25">
      <c r="A56" s="44"/>
      <c r="B56" s="32" t="s">
        <v>144</v>
      </c>
      <c r="C56" s="15" t="s">
        <v>55</v>
      </c>
      <c r="D56" s="16">
        <v>1877</v>
      </c>
    </row>
    <row r="57" spans="1:4" ht="15" customHeight="1" x14ac:dyDescent="0.25">
      <c r="A57" s="44"/>
      <c r="B57" s="33"/>
      <c r="C57" s="15" t="s">
        <v>56</v>
      </c>
      <c r="D57" s="16">
        <v>1269</v>
      </c>
    </row>
    <row r="58" spans="1:4" ht="15" customHeight="1" x14ac:dyDescent="0.25">
      <c r="A58" s="44"/>
      <c r="B58" s="34"/>
      <c r="C58" s="15" t="s">
        <v>57</v>
      </c>
      <c r="D58" s="16">
        <v>1735</v>
      </c>
    </row>
    <row r="59" spans="1:4" ht="18" customHeight="1" x14ac:dyDescent="0.25">
      <c r="A59" s="44"/>
      <c r="B59" s="31" t="s">
        <v>141</v>
      </c>
      <c r="C59" s="31"/>
      <c r="D59" s="19">
        <f>SUM(D56:D58)</f>
        <v>4881</v>
      </c>
    </row>
    <row r="60" spans="1:4" ht="18" customHeight="1" thickBot="1" x14ac:dyDescent="0.3">
      <c r="A60" s="45"/>
      <c r="B60" s="35" t="s">
        <v>142</v>
      </c>
      <c r="C60" s="36"/>
      <c r="D60" s="20">
        <f>SUM(D37,D40,D43,D46,D51,D55,D59)</f>
        <v>30745</v>
      </c>
    </row>
    <row r="61" spans="1:4" ht="15" customHeight="1" x14ac:dyDescent="0.25">
      <c r="A61" s="43" t="s">
        <v>58</v>
      </c>
      <c r="B61" s="46" t="s">
        <v>59</v>
      </c>
      <c r="C61" s="13" t="s">
        <v>60</v>
      </c>
      <c r="D61" s="14">
        <v>1244</v>
      </c>
    </row>
    <row r="62" spans="1:4" ht="15" customHeight="1" x14ac:dyDescent="0.25">
      <c r="A62" s="44"/>
      <c r="B62" s="47"/>
      <c r="C62" s="17" t="s">
        <v>61</v>
      </c>
      <c r="D62" s="18">
        <v>2082</v>
      </c>
    </row>
    <row r="63" spans="1:4" ht="18" customHeight="1" x14ac:dyDescent="0.25">
      <c r="A63" s="44"/>
      <c r="B63" s="31" t="s">
        <v>141</v>
      </c>
      <c r="C63" s="31"/>
      <c r="D63" s="19">
        <f>SUM(D61:D62)</f>
        <v>3326</v>
      </c>
    </row>
    <row r="64" spans="1:4" ht="15" customHeight="1" x14ac:dyDescent="0.25">
      <c r="A64" s="44"/>
      <c r="B64" s="32" t="s">
        <v>62</v>
      </c>
      <c r="C64" s="15" t="s">
        <v>63</v>
      </c>
      <c r="D64" s="16">
        <v>1115</v>
      </c>
    </row>
    <row r="65" spans="1:4" ht="15" customHeight="1" x14ac:dyDescent="0.25">
      <c r="A65" s="44"/>
      <c r="B65" s="33"/>
      <c r="C65" s="15" t="s">
        <v>64</v>
      </c>
      <c r="D65" s="16">
        <v>1134</v>
      </c>
    </row>
    <row r="66" spans="1:4" ht="15" customHeight="1" x14ac:dyDescent="0.25">
      <c r="A66" s="44"/>
      <c r="B66" s="34"/>
      <c r="C66" s="15" t="s">
        <v>65</v>
      </c>
      <c r="D66" s="16">
        <v>1088</v>
      </c>
    </row>
    <row r="67" spans="1:4" ht="18" customHeight="1" x14ac:dyDescent="0.25">
      <c r="A67" s="44"/>
      <c r="B67" s="31" t="s">
        <v>141</v>
      </c>
      <c r="C67" s="31"/>
      <c r="D67" s="19">
        <f>SUM(D64:D66)</f>
        <v>3337</v>
      </c>
    </row>
    <row r="68" spans="1:4" ht="15" customHeight="1" x14ac:dyDescent="0.25">
      <c r="A68" s="44"/>
      <c r="B68" s="32" t="s">
        <v>145</v>
      </c>
      <c r="C68" s="15" t="s">
        <v>67</v>
      </c>
      <c r="D68" s="16">
        <v>623</v>
      </c>
    </row>
    <row r="69" spans="1:4" ht="15" customHeight="1" x14ac:dyDescent="0.25">
      <c r="A69" s="44"/>
      <c r="B69" s="33"/>
      <c r="C69" s="15" t="s">
        <v>68</v>
      </c>
      <c r="D69" s="16">
        <v>1251</v>
      </c>
    </row>
    <row r="70" spans="1:4" ht="15" customHeight="1" x14ac:dyDescent="0.25">
      <c r="A70" s="44"/>
      <c r="B70" s="34"/>
      <c r="C70" s="15" t="s">
        <v>69</v>
      </c>
      <c r="D70" s="16">
        <v>1907</v>
      </c>
    </row>
    <row r="71" spans="1:4" ht="18" customHeight="1" x14ac:dyDescent="0.25">
      <c r="A71" s="44"/>
      <c r="B71" s="31" t="s">
        <v>141</v>
      </c>
      <c r="C71" s="31"/>
      <c r="D71" s="19">
        <f>SUM(D68:D70)</f>
        <v>3781</v>
      </c>
    </row>
    <row r="72" spans="1:4" ht="18" customHeight="1" thickBot="1" x14ac:dyDescent="0.3">
      <c r="A72" s="45"/>
      <c r="B72" s="35" t="s">
        <v>142</v>
      </c>
      <c r="C72" s="36"/>
      <c r="D72" s="20">
        <f>SUM(D63,D67,D71)</f>
        <v>10444</v>
      </c>
    </row>
    <row r="73" spans="1:4" ht="15" customHeight="1" x14ac:dyDescent="0.25">
      <c r="A73" s="43" t="s">
        <v>70</v>
      </c>
      <c r="B73" s="46" t="s">
        <v>146</v>
      </c>
      <c r="C73" s="13" t="s">
        <v>72</v>
      </c>
      <c r="D73" s="14">
        <v>1752</v>
      </c>
    </row>
    <row r="74" spans="1:4" ht="15" customHeight="1" x14ac:dyDescent="0.25">
      <c r="A74" s="44"/>
      <c r="B74" s="47"/>
      <c r="C74" s="15" t="s">
        <v>73</v>
      </c>
      <c r="D74" s="16">
        <v>1036</v>
      </c>
    </row>
    <row r="75" spans="1:4" ht="15" customHeight="1" x14ac:dyDescent="0.25">
      <c r="A75" s="44"/>
      <c r="B75" s="47"/>
      <c r="C75" s="17" t="s">
        <v>74</v>
      </c>
      <c r="D75" s="18">
        <v>874</v>
      </c>
    </row>
    <row r="76" spans="1:4" ht="18" customHeight="1" x14ac:dyDescent="0.25">
      <c r="A76" s="44"/>
      <c r="B76" s="31" t="s">
        <v>141</v>
      </c>
      <c r="C76" s="31"/>
      <c r="D76" s="19">
        <f>SUM(D73:D75)</f>
        <v>3662</v>
      </c>
    </row>
    <row r="77" spans="1:4" ht="15" customHeight="1" x14ac:dyDescent="0.25">
      <c r="A77" s="44"/>
      <c r="B77" s="32" t="s">
        <v>147</v>
      </c>
      <c r="C77" s="15" t="s">
        <v>76</v>
      </c>
      <c r="D77" s="16">
        <v>3131</v>
      </c>
    </row>
    <row r="78" spans="1:4" ht="15" customHeight="1" x14ac:dyDescent="0.25">
      <c r="A78" s="44"/>
      <c r="B78" s="34"/>
      <c r="C78" s="15" t="s">
        <v>77</v>
      </c>
      <c r="D78" s="16">
        <v>1590</v>
      </c>
    </row>
    <row r="79" spans="1:4" ht="18" customHeight="1" x14ac:dyDescent="0.25">
      <c r="A79" s="44"/>
      <c r="B79" s="31" t="s">
        <v>141</v>
      </c>
      <c r="C79" s="31"/>
      <c r="D79" s="19">
        <f>SUM(D77:D78)</f>
        <v>4721</v>
      </c>
    </row>
    <row r="80" spans="1:4" ht="15" customHeight="1" x14ac:dyDescent="0.25">
      <c r="A80" s="44"/>
      <c r="B80" s="32" t="s">
        <v>78</v>
      </c>
      <c r="C80" s="15" t="s">
        <v>79</v>
      </c>
      <c r="D80" s="16">
        <v>404</v>
      </c>
    </row>
    <row r="81" spans="1:4" ht="15" customHeight="1" x14ac:dyDescent="0.25">
      <c r="A81" s="44"/>
      <c r="B81" s="34"/>
      <c r="C81" s="15" t="s">
        <v>80</v>
      </c>
      <c r="D81" s="16">
        <v>836</v>
      </c>
    </row>
    <row r="82" spans="1:4" ht="18" customHeight="1" x14ac:dyDescent="0.25">
      <c r="A82" s="44"/>
      <c r="B82" s="31" t="s">
        <v>141</v>
      </c>
      <c r="C82" s="31"/>
      <c r="D82" s="19">
        <f>SUM(D80:D81)</f>
        <v>1240</v>
      </c>
    </row>
    <row r="83" spans="1:4" ht="15" customHeight="1" x14ac:dyDescent="0.25">
      <c r="A83" s="44"/>
      <c r="B83" s="32" t="s">
        <v>81</v>
      </c>
      <c r="C83" s="15" t="s">
        <v>82</v>
      </c>
      <c r="D83" s="16">
        <v>1935</v>
      </c>
    </row>
    <row r="84" spans="1:4" ht="15" customHeight="1" x14ac:dyDescent="0.25">
      <c r="A84" s="44"/>
      <c r="B84" s="33"/>
      <c r="C84" s="15" t="s">
        <v>83</v>
      </c>
      <c r="D84" s="16">
        <v>1716</v>
      </c>
    </row>
    <row r="85" spans="1:4" ht="15" customHeight="1" x14ac:dyDescent="0.25">
      <c r="A85" s="44"/>
      <c r="B85" s="34"/>
      <c r="C85" s="15" t="s">
        <v>84</v>
      </c>
      <c r="D85" s="16">
        <v>762</v>
      </c>
    </row>
    <row r="86" spans="1:4" ht="18" customHeight="1" x14ac:dyDescent="0.25">
      <c r="A86" s="44"/>
      <c r="B86" s="31" t="s">
        <v>141</v>
      </c>
      <c r="C86" s="31"/>
      <c r="D86" s="19">
        <f>SUM(D83:D85)</f>
        <v>4413</v>
      </c>
    </row>
    <row r="87" spans="1:4" ht="18" customHeight="1" thickBot="1" x14ac:dyDescent="0.3">
      <c r="A87" s="45"/>
      <c r="B87" s="35" t="s">
        <v>142</v>
      </c>
      <c r="C87" s="36"/>
      <c r="D87" s="20">
        <f>SUM(D76,D79,D82,D86)</f>
        <v>14036</v>
      </c>
    </row>
    <row r="88" spans="1:4" ht="15" customHeight="1" x14ac:dyDescent="0.25">
      <c r="A88" s="43" t="s">
        <v>85</v>
      </c>
      <c r="B88" s="46" t="s">
        <v>86</v>
      </c>
      <c r="C88" s="13" t="s">
        <v>87</v>
      </c>
      <c r="D88" s="14">
        <v>390</v>
      </c>
    </row>
    <row r="89" spans="1:4" ht="15" customHeight="1" x14ac:dyDescent="0.25">
      <c r="A89" s="44"/>
      <c r="B89" s="47"/>
      <c r="C89" s="15" t="s">
        <v>88</v>
      </c>
      <c r="D89" s="16">
        <v>251</v>
      </c>
    </row>
    <row r="90" spans="1:4" ht="15" customHeight="1" x14ac:dyDescent="0.25">
      <c r="A90" s="44"/>
      <c r="B90" s="47"/>
      <c r="C90" s="15" t="s">
        <v>89</v>
      </c>
      <c r="D90" s="16">
        <v>1075</v>
      </c>
    </row>
    <row r="91" spans="1:4" ht="15" customHeight="1" x14ac:dyDescent="0.25">
      <c r="A91" s="44"/>
      <c r="B91" s="47"/>
      <c r="C91" s="15" t="s">
        <v>90</v>
      </c>
      <c r="D91" s="16">
        <v>1141</v>
      </c>
    </row>
    <row r="92" spans="1:4" ht="15" customHeight="1" x14ac:dyDescent="0.25">
      <c r="A92" s="44"/>
      <c r="B92" s="47"/>
      <c r="C92" s="17" t="s">
        <v>91</v>
      </c>
      <c r="D92" s="18">
        <v>897</v>
      </c>
    </row>
    <row r="93" spans="1:4" ht="18" customHeight="1" x14ac:dyDescent="0.25">
      <c r="A93" s="44"/>
      <c r="B93" s="31" t="s">
        <v>141</v>
      </c>
      <c r="C93" s="31"/>
      <c r="D93" s="19">
        <f>SUM(D88:D92)</f>
        <v>3754</v>
      </c>
    </row>
    <row r="94" spans="1:4" ht="15" customHeight="1" x14ac:dyDescent="0.25">
      <c r="A94" s="44"/>
      <c r="B94" s="32" t="s">
        <v>92</v>
      </c>
      <c r="C94" s="15" t="s">
        <v>93</v>
      </c>
      <c r="D94" s="16">
        <v>110</v>
      </c>
    </row>
    <row r="95" spans="1:4" ht="15" customHeight="1" x14ac:dyDescent="0.25">
      <c r="A95" s="44"/>
      <c r="B95" s="33"/>
      <c r="C95" s="15" t="s">
        <v>94</v>
      </c>
      <c r="D95" s="16">
        <v>245</v>
      </c>
    </row>
    <row r="96" spans="1:4" ht="15" customHeight="1" x14ac:dyDescent="0.25">
      <c r="A96" s="44"/>
      <c r="B96" s="33"/>
      <c r="C96" s="15" t="s">
        <v>95</v>
      </c>
      <c r="D96" s="16">
        <v>302</v>
      </c>
    </row>
    <row r="97" spans="1:4" ht="15" customHeight="1" x14ac:dyDescent="0.25">
      <c r="A97" s="44"/>
      <c r="B97" s="33"/>
      <c r="C97" s="15" t="s">
        <v>96</v>
      </c>
      <c r="D97" s="16">
        <v>501</v>
      </c>
    </row>
    <row r="98" spans="1:4" ht="15" customHeight="1" x14ac:dyDescent="0.25">
      <c r="A98" s="44"/>
      <c r="B98" s="33"/>
      <c r="C98" s="15" t="s">
        <v>97</v>
      </c>
      <c r="D98" s="16">
        <v>473</v>
      </c>
    </row>
    <row r="99" spans="1:4" ht="15" customHeight="1" x14ac:dyDescent="0.25">
      <c r="A99" s="44"/>
      <c r="B99" s="34"/>
      <c r="C99" s="15" t="s">
        <v>98</v>
      </c>
      <c r="D99" s="16">
        <v>186</v>
      </c>
    </row>
    <row r="100" spans="1:4" ht="17.25" customHeight="1" x14ac:dyDescent="0.25">
      <c r="A100" s="44"/>
      <c r="B100" s="31" t="s">
        <v>141</v>
      </c>
      <c r="C100" s="31"/>
      <c r="D100" s="19">
        <f>SUM(D94:D99)</f>
        <v>1817</v>
      </c>
    </row>
    <row r="101" spans="1:4" ht="15" customHeight="1" x14ac:dyDescent="0.25">
      <c r="A101" s="44"/>
      <c r="B101" s="32" t="s">
        <v>99</v>
      </c>
      <c r="C101" s="15" t="s">
        <v>100</v>
      </c>
      <c r="D101" s="16">
        <v>178</v>
      </c>
    </row>
    <row r="102" spans="1:4" ht="15" customHeight="1" x14ac:dyDescent="0.25">
      <c r="A102" s="44"/>
      <c r="B102" s="33"/>
      <c r="C102" s="15" t="s">
        <v>101</v>
      </c>
      <c r="D102" s="16">
        <v>472</v>
      </c>
    </row>
    <row r="103" spans="1:4" ht="15" customHeight="1" x14ac:dyDescent="0.25">
      <c r="A103" s="44"/>
      <c r="B103" s="33"/>
      <c r="C103" s="15" t="s">
        <v>102</v>
      </c>
      <c r="D103" s="16">
        <v>279</v>
      </c>
    </row>
    <row r="104" spans="1:4" ht="15" customHeight="1" x14ac:dyDescent="0.25">
      <c r="A104" s="44"/>
      <c r="B104" s="34"/>
      <c r="C104" s="15" t="s">
        <v>103</v>
      </c>
      <c r="D104" s="16">
        <v>369</v>
      </c>
    </row>
    <row r="105" spans="1:4" ht="18" customHeight="1" x14ac:dyDescent="0.25">
      <c r="A105" s="44"/>
      <c r="B105" s="31" t="s">
        <v>141</v>
      </c>
      <c r="C105" s="31"/>
      <c r="D105" s="19">
        <f>SUM(D101:D104)</f>
        <v>1298</v>
      </c>
    </row>
    <row r="106" spans="1:4" ht="18" customHeight="1" thickBot="1" x14ac:dyDescent="0.3">
      <c r="A106" s="45"/>
      <c r="B106" s="35" t="s">
        <v>142</v>
      </c>
      <c r="C106" s="36"/>
      <c r="D106" s="20">
        <f>SUM(D105,D100,D93)</f>
        <v>6869</v>
      </c>
    </row>
    <row r="107" spans="1:4" ht="15" customHeight="1" x14ac:dyDescent="0.25">
      <c r="A107" s="43" t="s">
        <v>104</v>
      </c>
      <c r="B107" s="46" t="s">
        <v>105</v>
      </c>
      <c r="C107" s="13" t="s">
        <v>106</v>
      </c>
      <c r="D107" s="14">
        <v>911</v>
      </c>
    </row>
    <row r="108" spans="1:4" ht="15" customHeight="1" x14ac:dyDescent="0.25">
      <c r="A108" s="44"/>
      <c r="B108" s="47"/>
      <c r="C108" s="15" t="s">
        <v>107</v>
      </c>
      <c r="D108" s="16">
        <v>965</v>
      </c>
    </row>
    <row r="109" spans="1:4" ht="15" customHeight="1" x14ac:dyDescent="0.25">
      <c r="A109" s="44"/>
      <c r="B109" s="47"/>
      <c r="C109" s="17" t="s">
        <v>108</v>
      </c>
      <c r="D109" s="18">
        <v>2071</v>
      </c>
    </row>
    <row r="110" spans="1:4" ht="18" customHeight="1" x14ac:dyDescent="0.25">
      <c r="A110" s="44"/>
      <c r="B110" s="31" t="s">
        <v>141</v>
      </c>
      <c r="C110" s="31"/>
      <c r="D110" s="19">
        <f>SUM(D107:D109)</f>
        <v>3947</v>
      </c>
    </row>
    <row r="111" spans="1:4" ht="15" customHeight="1" x14ac:dyDescent="0.25">
      <c r="A111" s="44"/>
      <c r="B111" s="21" t="s">
        <v>109</v>
      </c>
      <c r="C111" s="15" t="s">
        <v>110</v>
      </c>
      <c r="D111" s="16">
        <v>2532</v>
      </c>
    </row>
    <row r="112" spans="1:4" ht="18" customHeight="1" x14ac:dyDescent="0.25">
      <c r="A112" s="44"/>
      <c r="B112" s="31" t="s">
        <v>141</v>
      </c>
      <c r="C112" s="31"/>
      <c r="D112" s="19">
        <f>D111</f>
        <v>2532</v>
      </c>
    </row>
    <row r="113" spans="1:4" ht="15" customHeight="1" x14ac:dyDescent="0.25">
      <c r="A113" s="44"/>
      <c r="B113" s="32" t="s">
        <v>111</v>
      </c>
      <c r="C113" s="15" t="s">
        <v>112</v>
      </c>
      <c r="D113" s="16">
        <v>318</v>
      </c>
    </row>
    <row r="114" spans="1:4" ht="15" customHeight="1" x14ac:dyDescent="0.25">
      <c r="A114" s="44"/>
      <c r="B114" s="33"/>
      <c r="C114" s="15" t="s">
        <v>113</v>
      </c>
      <c r="D114" s="16">
        <v>806</v>
      </c>
    </row>
    <row r="115" spans="1:4" ht="15" customHeight="1" x14ac:dyDescent="0.25">
      <c r="A115" s="44"/>
      <c r="B115" s="34"/>
      <c r="C115" s="15" t="s">
        <v>114</v>
      </c>
      <c r="D115" s="16">
        <v>680</v>
      </c>
    </row>
    <row r="116" spans="1:4" ht="18" customHeight="1" x14ac:dyDescent="0.25">
      <c r="A116" s="44"/>
      <c r="B116" s="31" t="s">
        <v>141</v>
      </c>
      <c r="C116" s="31"/>
      <c r="D116" s="19">
        <f>SUM(D113:D115)</f>
        <v>1804</v>
      </c>
    </row>
    <row r="117" spans="1:4" ht="18" customHeight="1" thickBot="1" x14ac:dyDescent="0.3">
      <c r="A117" s="45"/>
      <c r="B117" s="35" t="s">
        <v>142</v>
      </c>
      <c r="C117" s="36"/>
      <c r="D117" s="20">
        <f>SUM(D110,D112,D116)</f>
        <v>8283</v>
      </c>
    </row>
    <row r="118" spans="1:4" ht="15" customHeight="1" x14ac:dyDescent="0.25">
      <c r="A118" s="43" t="s">
        <v>115</v>
      </c>
      <c r="B118" s="46" t="s">
        <v>116</v>
      </c>
      <c r="C118" s="13" t="s">
        <v>117</v>
      </c>
      <c r="D118" s="14">
        <v>2683</v>
      </c>
    </row>
    <row r="119" spans="1:4" ht="15" customHeight="1" x14ac:dyDescent="0.25">
      <c r="A119" s="44"/>
      <c r="B119" s="47"/>
      <c r="C119" s="15" t="s">
        <v>118</v>
      </c>
      <c r="D119" s="16">
        <v>3640</v>
      </c>
    </row>
    <row r="120" spans="1:4" ht="15" customHeight="1" x14ac:dyDescent="0.25">
      <c r="A120" s="44"/>
      <c r="B120" s="47"/>
      <c r="C120" s="17" t="s">
        <v>119</v>
      </c>
      <c r="D120" s="18">
        <v>705</v>
      </c>
    </row>
    <row r="121" spans="1:4" ht="18" customHeight="1" x14ac:dyDescent="0.25">
      <c r="A121" s="44"/>
      <c r="B121" s="31" t="s">
        <v>141</v>
      </c>
      <c r="C121" s="31"/>
      <c r="D121" s="19">
        <f>SUM(D118:D120)</f>
        <v>7028</v>
      </c>
    </row>
    <row r="122" spans="1:4" ht="15" customHeight="1" x14ac:dyDescent="0.25">
      <c r="A122" s="44"/>
      <c r="B122" s="32" t="s">
        <v>120</v>
      </c>
      <c r="C122" s="15" t="s">
        <v>121</v>
      </c>
      <c r="D122" s="16">
        <v>2861</v>
      </c>
    </row>
    <row r="123" spans="1:4" ht="15" customHeight="1" x14ac:dyDescent="0.25">
      <c r="A123" s="44"/>
      <c r="B123" s="33"/>
      <c r="C123" s="15" t="s">
        <v>122</v>
      </c>
      <c r="D123" s="16">
        <v>4362</v>
      </c>
    </row>
    <row r="124" spans="1:4" ht="15" customHeight="1" x14ac:dyDescent="0.25">
      <c r="A124" s="44"/>
      <c r="B124" s="34"/>
      <c r="C124" s="15" t="s">
        <v>123</v>
      </c>
      <c r="D124" s="16">
        <v>482</v>
      </c>
    </row>
    <row r="125" spans="1:4" ht="18" customHeight="1" x14ac:dyDescent="0.25">
      <c r="A125" s="44"/>
      <c r="B125" s="31" t="s">
        <v>141</v>
      </c>
      <c r="C125" s="31"/>
      <c r="D125" s="19">
        <f>SUM(D122:D124)</f>
        <v>7705</v>
      </c>
    </row>
    <row r="126" spans="1:4" ht="15" customHeight="1" x14ac:dyDescent="0.25">
      <c r="A126" s="44"/>
      <c r="B126" s="32" t="s">
        <v>124</v>
      </c>
      <c r="C126" s="15" t="s">
        <v>125</v>
      </c>
      <c r="D126" s="16">
        <v>3654</v>
      </c>
    </row>
    <row r="127" spans="1:4" ht="15" customHeight="1" x14ac:dyDescent="0.25">
      <c r="A127" s="44"/>
      <c r="B127" s="34"/>
      <c r="C127" s="15" t="s">
        <v>126</v>
      </c>
      <c r="D127" s="16">
        <v>1916</v>
      </c>
    </row>
    <row r="128" spans="1:4" ht="18" customHeight="1" x14ac:dyDescent="0.25">
      <c r="A128" s="44"/>
      <c r="B128" s="31" t="s">
        <v>141</v>
      </c>
      <c r="C128" s="31"/>
      <c r="D128" s="19">
        <f>SUM(D126:D127)</f>
        <v>5570</v>
      </c>
    </row>
    <row r="129" spans="1:4" ht="15" customHeight="1" x14ac:dyDescent="0.25">
      <c r="A129" s="44"/>
      <c r="B129" s="32" t="s">
        <v>127</v>
      </c>
      <c r="C129" s="15" t="s">
        <v>128</v>
      </c>
      <c r="D129" s="16">
        <v>3901</v>
      </c>
    </row>
    <row r="130" spans="1:4" ht="15" customHeight="1" x14ac:dyDescent="0.25">
      <c r="A130" s="44"/>
      <c r="B130" s="34"/>
      <c r="C130" s="15" t="s">
        <v>156</v>
      </c>
      <c r="D130" s="16">
        <v>3067</v>
      </c>
    </row>
    <row r="131" spans="1:4" ht="18" customHeight="1" x14ac:dyDescent="0.25">
      <c r="A131" s="44"/>
      <c r="B131" s="31" t="s">
        <v>141</v>
      </c>
      <c r="C131" s="31"/>
      <c r="D131" s="19">
        <f>SUM(D129:D130)</f>
        <v>6968</v>
      </c>
    </row>
    <row r="132" spans="1:4" ht="15" customHeight="1" x14ac:dyDescent="0.25">
      <c r="A132" s="44"/>
      <c r="B132" s="32" t="s">
        <v>130</v>
      </c>
      <c r="C132" s="15" t="s">
        <v>131</v>
      </c>
      <c r="D132" s="16">
        <v>225</v>
      </c>
    </row>
    <row r="133" spans="1:4" ht="15" customHeight="1" x14ac:dyDescent="0.25">
      <c r="A133" s="44"/>
      <c r="B133" s="34"/>
      <c r="C133" s="15" t="s">
        <v>132</v>
      </c>
      <c r="D133" s="16">
        <v>2014</v>
      </c>
    </row>
    <row r="134" spans="1:4" ht="18" customHeight="1" x14ac:dyDescent="0.25">
      <c r="A134" s="44"/>
      <c r="B134" s="31" t="s">
        <v>141</v>
      </c>
      <c r="C134" s="31"/>
      <c r="D134" s="19">
        <f>SUM(D132:D133)</f>
        <v>2239</v>
      </c>
    </row>
    <row r="135" spans="1:4" ht="15" customHeight="1" x14ac:dyDescent="0.25">
      <c r="A135" s="44"/>
      <c r="B135" s="32" t="s">
        <v>133</v>
      </c>
      <c r="C135" s="15" t="s">
        <v>134</v>
      </c>
      <c r="D135" s="16">
        <v>468</v>
      </c>
    </row>
    <row r="136" spans="1:4" ht="15" customHeight="1" x14ac:dyDescent="0.25">
      <c r="A136" s="44"/>
      <c r="B136" s="33"/>
      <c r="C136" s="15" t="s">
        <v>135</v>
      </c>
      <c r="D136" s="16">
        <v>988</v>
      </c>
    </row>
    <row r="137" spans="1:4" ht="15" customHeight="1" x14ac:dyDescent="0.25">
      <c r="A137" s="44"/>
      <c r="B137" s="34"/>
      <c r="C137" s="15" t="s">
        <v>136</v>
      </c>
      <c r="D137" s="16">
        <v>572</v>
      </c>
    </row>
    <row r="138" spans="1:4" ht="18" customHeight="1" x14ac:dyDescent="0.25">
      <c r="A138" s="44"/>
      <c r="B138" s="31" t="s">
        <v>141</v>
      </c>
      <c r="C138" s="31"/>
      <c r="D138" s="19">
        <f>SUM(D135:D137)</f>
        <v>2028</v>
      </c>
    </row>
    <row r="139" spans="1:4" ht="18" customHeight="1" thickBot="1" x14ac:dyDescent="0.3">
      <c r="A139" s="45"/>
      <c r="B139" s="35" t="s">
        <v>142</v>
      </c>
      <c r="C139" s="36"/>
      <c r="D139" s="20">
        <f>SUM(D121,D125,D128,D131,D134,D138)</f>
        <v>31538</v>
      </c>
    </row>
    <row r="140" spans="1:4" ht="20.100000000000001" customHeight="1" x14ac:dyDescent="0.25">
      <c r="A140" s="37" t="s">
        <v>148</v>
      </c>
      <c r="B140" s="38"/>
      <c r="C140" s="39"/>
      <c r="D140" s="25">
        <f t="shared" ref="D140" si="0">SUM(D13,D35,D60,D72,D87,D106,D117,D139)</f>
        <v>125919</v>
      </c>
    </row>
    <row r="141" spans="1:4" ht="20.100000000000001" customHeight="1" x14ac:dyDescent="0.25">
      <c r="A141" s="40" t="s">
        <v>149</v>
      </c>
      <c r="B141" s="41"/>
      <c r="C141" s="42"/>
      <c r="D141" s="26">
        <v>7853</v>
      </c>
    </row>
    <row r="142" spans="1:4" ht="20.100000000000001" customHeight="1" thickBot="1" x14ac:dyDescent="0.3">
      <c r="A142" s="28" t="s">
        <v>150</v>
      </c>
      <c r="B142" s="29"/>
      <c r="C142" s="30"/>
      <c r="D142" s="27">
        <f>D141+D140</f>
        <v>133772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Costa Vitorino</dc:creator>
  <cp:lastModifiedBy>Antonia Costa Vitorino</cp:lastModifiedBy>
  <cp:lastPrinted>2022-09-15T17:47:41Z</cp:lastPrinted>
  <dcterms:created xsi:type="dcterms:W3CDTF">2022-09-15T16:41:35Z</dcterms:created>
  <dcterms:modified xsi:type="dcterms:W3CDTF">2022-09-15T19:51:27Z</dcterms:modified>
</cp:coreProperties>
</file>