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adscops001\COVS\TRIMESTRAIS_TCM\2022\"/>
    </mc:Choice>
  </mc:AlternateContent>
  <xr:revisionPtr revIDLastSave="0" documentId="13_ncr:1_{8250F9DC-DFE5-48BA-A774-E3F2EFC0D5DF}" xr6:coauthVersionLast="47" xr6:coauthVersionMax="47" xr10:uidLastSave="{00000000-0000-0000-0000-000000000000}"/>
  <bookViews>
    <workbookView xWindow="-120" yWindow="-120" windowWidth="29040" windowHeight="15840" tabRatio="869" activeTab="11" xr2:uid="{6000B106-61AA-4939-AC12-DC08456E8DE8}"/>
  </bookViews>
  <sheets>
    <sheet name="CAE_MULHERES_TRANS" sheetId="7" r:id="rId1"/>
    <sheet name="CAE_IDOSOS" sheetId="8" r:id="rId2"/>
    <sheet name="ILPI" sheetId="9" r:id="rId3"/>
    <sheet name="CASA_LAR" sheetId="10" r:id="rId4"/>
    <sheet name="SAICA" sheetId="11" r:id="rId5"/>
    <sheet name="FAMILIA_ACOLHEDORA" sheetId="12" r:id="rId6"/>
    <sheet name="REPUBLICA_JOVEM" sheetId="13" r:id="rId7"/>
    <sheet name="REPUBLICA_ADULTA" sheetId="14" r:id="rId8"/>
    <sheet name=" SEAS ADULTO" sheetId="15" r:id="rId9"/>
    <sheet name="SEAS CRIANÇA E ADOLESCENTE" sheetId="17" r:id="rId10"/>
    <sheet name="CA24H" sheetId="2" r:id="rId11"/>
    <sheet name="CAE_CONVALESCENTES" sheetId="3" r:id="rId12"/>
    <sheet name="CAE_FAMILIA" sheetId="4" r:id="rId13"/>
    <sheet name="CAE_MULHERES" sheetId="5" r:id="rId14"/>
    <sheet name="NPJ_CENTROPOP" sheetId="6" r:id="rId15"/>
    <sheet name="CCA" sheetId="23" r:id="rId16"/>
    <sheet name="CCINTER" sheetId="24" r:id="rId17"/>
    <sheet name="CDI" sheetId="25" r:id="rId18"/>
    <sheet name="CEDESP" sheetId="26" r:id="rId19"/>
    <sheet name="CIRCO SOCIAL" sheetId="18" r:id="rId20"/>
    <sheet name="CJ" sheetId="19" r:id="rId21"/>
    <sheet name="CRECI" sheetId="28" r:id="rId22"/>
    <sheet name="NCI - DOMICILIAR" sheetId="31" r:id="rId23"/>
    <sheet name="NCI - CONVIVENCIA" sheetId="32" r:id="rId24"/>
    <sheet name="SADPI" sheetId="33" r:id="rId25"/>
    <sheet name="SASF" sheetId="20" r:id="rId26"/>
    <sheet name="SPVV" sheetId="21" r:id="rId27"/>
    <sheet name="NCASR" sheetId="29" r:id="rId28"/>
    <sheet name="MSE" sheetId="34" r:id="rId29"/>
    <sheet name="NAISPD" sheetId="37" r:id="rId30"/>
    <sheet name="Planilha1" sheetId="36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8" i="29" l="1"/>
  <c r="O38" i="29"/>
  <c r="N38" i="29"/>
  <c r="R36" i="7"/>
  <c r="Q36" i="7"/>
  <c r="P36" i="7"/>
  <c r="O36" i="7"/>
  <c r="T38" i="17"/>
  <c r="R38" i="17"/>
  <c r="S38" i="17"/>
  <c r="Q38" i="17"/>
  <c r="O38" i="17"/>
  <c r="M38" i="17"/>
  <c r="N38" i="17"/>
  <c r="L38" i="17"/>
  <c r="J38" i="17"/>
  <c r="H38" i="17"/>
  <c r="I38" i="17"/>
  <c r="G38" i="17"/>
  <c r="E38" i="17"/>
  <c r="C38" i="17"/>
  <c r="D38" i="17"/>
  <c r="B38" i="17"/>
  <c r="T38" i="15"/>
  <c r="R38" i="15"/>
  <c r="S38" i="15"/>
  <c r="Q38" i="15"/>
  <c r="O38" i="15"/>
  <c r="M38" i="15"/>
  <c r="N38" i="15"/>
  <c r="L38" i="15"/>
  <c r="J38" i="15"/>
  <c r="H38" i="15"/>
  <c r="I38" i="15"/>
  <c r="G38" i="15"/>
  <c r="E38" i="15"/>
  <c r="C38" i="15"/>
  <c r="D38" i="15"/>
  <c r="B38" i="15"/>
  <c r="V36" i="8" l="1"/>
  <c r="P36" i="13"/>
  <c r="O36" i="13"/>
  <c r="N36" i="13"/>
  <c r="T36" i="9"/>
  <c r="S36" i="9"/>
  <c r="R36" i="9"/>
  <c r="Q36" i="9"/>
  <c r="U36" i="8"/>
  <c r="T36" i="8"/>
  <c r="S36" i="8"/>
  <c r="R36" i="8"/>
  <c r="AF36" i="34" l="1"/>
  <c r="AE36" i="34"/>
  <c r="AD36" i="34"/>
  <c r="AC36" i="34"/>
  <c r="AB36" i="34"/>
  <c r="AA36" i="34"/>
  <c r="Z36" i="34"/>
  <c r="X36" i="34"/>
  <c r="W36" i="34"/>
  <c r="V36" i="34"/>
  <c r="U36" i="34"/>
  <c r="T36" i="34"/>
  <c r="S36" i="34"/>
  <c r="R36" i="34"/>
  <c r="P36" i="34"/>
  <c r="O36" i="34"/>
  <c r="N36" i="34"/>
  <c r="M36" i="34"/>
  <c r="L36" i="34"/>
  <c r="K36" i="34"/>
  <c r="J36" i="34"/>
  <c r="H36" i="34"/>
  <c r="G36" i="34"/>
  <c r="F36" i="34"/>
  <c r="E36" i="34"/>
  <c r="D36" i="34"/>
  <c r="C36" i="34"/>
  <c r="B36" i="34"/>
  <c r="L38" i="29" l="1"/>
  <c r="K38" i="29"/>
  <c r="J38" i="29"/>
  <c r="J38" i="21" l="1"/>
  <c r="I38" i="21"/>
  <c r="H38" i="21"/>
  <c r="G38" i="21"/>
  <c r="E38" i="21"/>
  <c r="D38" i="21"/>
  <c r="C38" i="21"/>
  <c r="B38" i="21"/>
  <c r="T38" i="21"/>
  <c r="S38" i="21"/>
  <c r="R38" i="21"/>
  <c r="Q38" i="21"/>
  <c r="P36" i="20" l="1"/>
  <c r="O36" i="20"/>
  <c r="N36" i="20"/>
  <c r="L36" i="20"/>
  <c r="K36" i="20"/>
  <c r="J36" i="20"/>
  <c r="H36" i="20"/>
  <c r="G36" i="20"/>
  <c r="F36" i="20"/>
  <c r="AB36" i="33"/>
  <c r="AA36" i="33"/>
  <c r="Z36" i="33"/>
  <c r="Y36" i="33"/>
  <c r="X36" i="33"/>
  <c r="W36" i="33"/>
  <c r="U36" i="33"/>
  <c r="T36" i="33"/>
  <c r="S36" i="33"/>
  <c r="R36" i="33"/>
  <c r="Q36" i="33"/>
  <c r="P36" i="33"/>
  <c r="N36" i="33"/>
  <c r="M36" i="33"/>
  <c r="L36" i="33"/>
  <c r="K36" i="33"/>
  <c r="J36" i="33"/>
  <c r="I36" i="33"/>
  <c r="G36" i="33"/>
  <c r="F36" i="33"/>
  <c r="E36" i="33"/>
  <c r="D36" i="33"/>
  <c r="C36" i="33"/>
  <c r="B36" i="33"/>
  <c r="T38" i="32" l="1"/>
  <c r="S38" i="32"/>
  <c r="R38" i="32"/>
  <c r="Q38" i="32"/>
  <c r="O38" i="32"/>
  <c r="N38" i="32"/>
  <c r="M38" i="32"/>
  <c r="L38" i="32"/>
  <c r="J38" i="32"/>
  <c r="I38" i="32"/>
  <c r="H38" i="32"/>
  <c r="G38" i="32"/>
  <c r="E38" i="32"/>
  <c r="D38" i="32"/>
  <c r="C38" i="32"/>
  <c r="B38" i="32"/>
  <c r="X38" i="31" l="1"/>
  <c r="W38" i="31"/>
  <c r="V38" i="31"/>
  <c r="U38" i="31"/>
  <c r="T38" i="31"/>
  <c r="R38" i="31"/>
  <c r="Q38" i="31"/>
  <c r="P38" i="31"/>
  <c r="O38" i="31"/>
  <c r="N38" i="31"/>
  <c r="L38" i="31"/>
  <c r="K38" i="31"/>
  <c r="J38" i="31"/>
  <c r="I38" i="31"/>
  <c r="H38" i="31"/>
  <c r="F38" i="31"/>
  <c r="E38" i="31"/>
  <c r="D38" i="31"/>
  <c r="C38" i="31"/>
  <c r="B38" i="31"/>
  <c r="H38" i="29" l="1"/>
  <c r="G38" i="29"/>
  <c r="F38" i="29"/>
  <c r="D38" i="29"/>
  <c r="C38" i="29"/>
  <c r="B38" i="29"/>
  <c r="L36" i="19"/>
  <c r="M36" i="19"/>
  <c r="N36" i="19"/>
  <c r="K36" i="19"/>
  <c r="J36" i="19"/>
  <c r="I36" i="19"/>
  <c r="E36" i="19"/>
  <c r="F36" i="19"/>
  <c r="G36" i="19"/>
  <c r="D36" i="19"/>
  <c r="C36" i="19"/>
  <c r="B36" i="19"/>
  <c r="Z36" i="19"/>
  <c r="AA36" i="19"/>
  <c r="AB36" i="19"/>
  <c r="Y36" i="19"/>
  <c r="X36" i="19"/>
  <c r="W36" i="19"/>
  <c r="S36" i="19"/>
  <c r="T36" i="19"/>
  <c r="U36" i="19"/>
  <c r="R36" i="19"/>
  <c r="Q36" i="19"/>
  <c r="P36" i="19"/>
  <c r="P36" i="18" l="1"/>
  <c r="O36" i="18"/>
  <c r="N36" i="18"/>
  <c r="H36" i="18"/>
  <c r="G36" i="18"/>
  <c r="F36" i="18"/>
  <c r="D36" i="18"/>
  <c r="C36" i="18"/>
  <c r="B36" i="18"/>
  <c r="L36" i="18"/>
  <c r="K36" i="18"/>
  <c r="J36" i="18"/>
  <c r="T38" i="26" l="1"/>
  <c r="W38" i="26"/>
  <c r="X38" i="26"/>
  <c r="V38" i="26"/>
  <c r="U38" i="26"/>
  <c r="Q38" i="26"/>
  <c r="R38" i="26"/>
  <c r="P38" i="26"/>
  <c r="O38" i="26"/>
  <c r="N38" i="26"/>
  <c r="K38" i="26"/>
  <c r="L38" i="26"/>
  <c r="J38" i="26"/>
  <c r="I38" i="26"/>
  <c r="H38" i="26"/>
  <c r="E38" i="26"/>
  <c r="F38" i="26"/>
  <c r="D38" i="26"/>
  <c r="C38" i="26"/>
  <c r="B38" i="26"/>
  <c r="T36" i="25" l="1"/>
  <c r="S36" i="25"/>
  <c r="R36" i="25"/>
  <c r="Q36" i="25"/>
  <c r="O36" i="25"/>
  <c r="N36" i="25"/>
  <c r="M36" i="25"/>
  <c r="L36" i="25"/>
  <c r="J36" i="25"/>
  <c r="I36" i="25"/>
  <c r="H36" i="25"/>
  <c r="G36" i="25"/>
  <c r="E36" i="25"/>
  <c r="D36" i="25"/>
  <c r="C36" i="25"/>
  <c r="B36" i="25"/>
  <c r="T36" i="24" l="1"/>
  <c r="S36" i="24"/>
  <c r="R36" i="24"/>
  <c r="Q36" i="24"/>
  <c r="G36" i="24"/>
  <c r="H36" i="24"/>
  <c r="I36" i="24"/>
  <c r="J36" i="24"/>
  <c r="O36" i="24"/>
  <c r="N36" i="24"/>
  <c r="M36" i="24"/>
  <c r="L36" i="24"/>
  <c r="D36" i="24"/>
  <c r="C36" i="24"/>
  <c r="B36" i="24"/>
  <c r="Q36" i="12" l="1"/>
  <c r="R36" i="12"/>
  <c r="P36" i="12"/>
  <c r="O36" i="12"/>
  <c r="R36" i="11" l="1"/>
  <c r="Q36" i="11"/>
  <c r="P36" i="11"/>
  <c r="O36" i="11"/>
  <c r="R37" i="10" l="1"/>
  <c r="Q37" i="10"/>
  <c r="P37" i="10"/>
  <c r="O37" i="10"/>
  <c r="R36" i="14" l="1"/>
  <c r="Q36" i="14"/>
  <c r="P36" i="14"/>
  <c r="O36" i="14"/>
  <c r="M36" i="14" l="1"/>
  <c r="L36" i="14"/>
  <c r="K36" i="14"/>
  <c r="I36" i="14"/>
  <c r="H36" i="14"/>
  <c r="G36" i="14"/>
  <c r="F36" i="14"/>
  <c r="D36" i="14"/>
  <c r="C36" i="14"/>
  <c r="B36" i="14"/>
  <c r="L36" i="13"/>
  <c r="K36" i="13"/>
  <c r="J36" i="13"/>
  <c r="H36" i="13"/>
  <c r="G36" i="13"/>
  <c r="F36" i="13"/>
  <c r="D36" i="13"/>
  <c r="C36" i="13"/>
  <c r="B36" i="13"/>
  <c r="M36" i="12"/>
  <c r="L36" i="12"/>
  <c r="K36" i="12"/>
  <c r="I36" i="12"/>
  <c r="H36" i="12"/>
  <c r="G36" i="12"/>
  <c r="F36" i="12"/>
  <c r="D36" i="12"/>
  <c r="C36" i="12"/>
  <c r="B36" i="12"/>
  <c r="M36" i="11"/>
  <c r="L36" i="11"/>
  <c r="K36" i="11"/>
  <c r="I36" i="11"/>
  <c r="H36" i="11"/>
  <c r="G36" i="11"/>
  <c r="F36" i="11"/>
  <c r="D36" i="11"/>
  <c r="C36" i="11"/>
  <c r="B36" i="11"/>
  <c r="M37" i="10"/>
  <c r="L37" i="10"/>
  <c r="K37" i="10"/>
  <c r="I37" i="10"/>
  <c r="H37" i="10"/>
  <c r="G37" i="10"/>
  <c r="F37" i="10"/>
  <c r="D37" i="10"/>
  <c r="C37" i="10"/>
  <c r="B37" i="10"/>
  <c r="O36" i="9"/>
  <c r="N36" i="9"/>
  <c r="M36" i="9"/>
  <c r="L36" i="9"/>
  <c r="J36" i="9"/>
  <c r="I36" i="9"/>
  <c r="H36" i="9"/>
  <c r="G36" i="9"/>
  <c r="E36" i="9"/>
  <c r="D36" i="9"/>
  <c r="C36" i="9"/>
  <c r="B36" i="9"/>
  <c r="P36" i="8"/>
  <c r="O36" i="8"/>
  <c r="N36" i="8"/>
  <c r="M36" i="8"/>
  <c r="K36" i="8"/>
  <c r="J36" i="8"/>
  <c r="I36" i="8"/>
  <c r="H36" i="8"/>
  <c r="G36" i="8"/>
  <c r="E36" i="8"/>
  <c r="D36" i="8"/>
  <c r="C36" i="8"/>
  <c r="B36" i="8"/>
  <c r="M36" i="7"/>
  <c r="L36" i="7"/>
  <c r="K36" i="7"/>
  <c r="I36" i="7"/>
  <c r="H36" i="7"/>
  <c r="G36" i="7"/>
  <c r="F36" i="7"/>
  <c r="D36" i="7"/>
  <c r="C36" i="7"/>
  <c r="B36" i="7"/>
  <c r="P37" i="6"/>
  <c r="O37" i="6"/>
  <c r="N37" i="6"/>
  <c r="L37" i="6"/>
  <c r="K37" i="6"/>
  <c r="J37" i="6"/>
  <c r="H37" i="6"/>
  <c r="G37" i="6"/>
  <c r="F37" i="6"/>
  <c r="D37" i="6"/>
  <c r="C37" i="6"/>
  <c r="B37" i="6"/>
  <c r="R36" i="5"/>
  <c r="Q36" i="5"/>
  <c r="P36" i="5"/>
  <c r="O36" i="5"/>
  <c r="M36" i="5"/>
  <c r="L36" i="5"/>
  <c r="K36" i="5"/>
  <c r="I36" i="5"/>
  <c r="H36" i="5"/>
  <c r="G36" i="5"/>
  <c r="F36" i="5"/>
  <c r="D36" i="5"/>
  <c r="C36" i="5"/>
  <c r="B36" i="5"/>
  <c r="R36" i="4"/>
  <c r="Q36" i="4"/>
  <c r="P36" i="4"/>
  <c r="O36" i="4"/>
  <c r="M36" i="4"/>
  <c r="L36" i="4"/>
  <c r="K36" i="4"/>
  <c r="I36" i="4"/>
  <c r="H36" i="4"/>
  <c r="G36" i="4"/>
  <c r="F36" i="4"/>
  <c r="D36" i="4"/>
  <c r="C36" i="4"/>
  <c r="B36" i="4"/>
  <c r="R36" i="3"/>
  <c r="Q36" i="3"/>
  <c r="P36" i="3"/>
  <c r="O36" i="3"/>
  <c r="M36" i="3"/>
  <c r="L36" i="3"/>
  <c r="K36" i="3"/>
  <c r="I36" i="3"/>
  <c r="H36" i="3"/>
  <c r="G36" i="3"/>
  <c r="F36" i="3"/>
  <c r="D36" i="3"/>
  <c r="C36" i="3"/>
  <c r="B36" i="3"/>
  <c r="R36" i="2"/>
  <c r="Q36" i="2"/>
  <c r="P36" i="2"/>
  <c r="O36" i="2"/>
  <c r="M36" i="2"/>
  <c r="L36" i="2"/>
  <c r="K36" i="2"/>
  <c r="I36" i="2"/>
  <c r="H36" i="2"/>
  <c r="G36" i="2"/>
  <c r="F36" i="2"/>
  <c r="D36" i="2"/>
  <c r="C36" i="2"/>
  <c r="B36" i="2"/>
</calcChain>
</file>

<file path=xl/sharedStrings.xml><?xml version="1.0" encoding="utf-8"?>
<sst xmlns="http://schemas.openxmlformats.org/spreadsheetml/2006/main" count="9132" uniqueCount="184">
  <si>
    <t>Número médio mensal de serviços</t>
  </si>
  <si>
    <t>Número médio mensal de vagas</t>
  </si>
  <si>
    <t xml:space="preserve">Taxa média mensal de ocupação % </t>
  </si>
  <si>
    <t>Percentual médio mensal de famílias participantes em "Trabalho com Famílias"                 META: &gt;=80%</t>
  </si>
  <si>
    <t>Subprefeitura</t>
  </si>
  <si>
    <t>ARICANDUVA- FORMOSA- CARRÃO</t>
  </si>
  <si>
    <t>BUTANTÃ</t>
  </si>
  <si>
    <t>CAMPO LIMPO</t>
  </si>
  <si>
    <t>CAPELA DO SOCORRO</t>
  </si>
  <si>
    <t>CASA VERDE- CACHOEIRINHA</t>
  </si>
  <si>
    <t>CIDADE ADEMAR</t>
  </si>
  <si>
    <t>CIDADE TIRADENTES</t>
  </si>
  <si>
    <t>ERMELINO MATARAZZO</t>
  </si>
  <si>
    <t>FREGUESIA- BRASILÂNDIA</t>
  </si>
  <si>
    <t>GUAIANASES</t>
  </si>
  <si>
    <t>IPIRANGA</t>
  </si>
  <si>
    <t>ITAIM PAULISTA</t>
  </si>
  <si>
    <t>ITAQUERA</t>
  </si>
  <si>
    <t>JABAQUARA</t>
  </si>
  <si>
    <t>JAÇANÃ- 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</si>
  <si>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</si>
  <si>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</si>
  <si>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</si>
  <si>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</si>
  <si>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</si>
  <si>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</si>
  <si>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</si>
  <si>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</t>
  </si>
  <si>
    <t>SANTANA- TUCURUVI</t>
  </si>
  <si>
    <t>SANTO AMARO</t>
  </si>
  <si>
    <t>SÃO MATEUS</t>
  </si>
  <si>
    <t>SÃO MIGUEL</t>
  </si>
  <si>
    <t>SAPOPEMBA</t>
  </si>
  <si>
    <t>SÉ</t>
  </si>
  <si>
    <t>VILA MARIA- VILA GUILHERME</t>
  </si>
  <si>
    <t>VILA MARIANA</t>
  </si>
  <si>
    <t>VILA PRUDENTE</t>
  </si>
  <si>
    <t>-</t>
  </si>
  <si>
    <t>Total da Média Geral</t>
  </si>
  <si>
    <t>Serviço: Centro de Acolhida II - 24 horas</t>
  </si>
  <si>
    <t>1º trimestre de 2022</t>
  </si>
  <si>
    <t>2º trimestre de 2022</t>
  </si>
  <si>
    <t>3º trimestre de 2022</t>
  </si>
  <si>
    <t>4º trimestre de 2022</t>
  </si>
  <si>
    <t>Nº Unidades</t>
  </si>
  <si>
    <t>Nº Vagas</t>
  </si>
  <si>
    <t>Taxa Média de Ocupação em %</t>
  </si>
  <si>
    <r>
      <t xml:space="preserve">Percentual de adultos desligados pela resolução do caso durante o semestre  Meta: </t>
    </r>
    <r>
      <rPr>
        <b/>
        <sz val="12"/>
        <rFont val="Calibri"/>
        <family val="2"/>
      </rPr>
      <t>›</t>
    </r>
    <r>
      <rPr>
        <b/>
        <sz val="9"/>
        <rFont val="Calibri"/>
        <family val="2"/>
      </rPr>
      <t>=30%</t>
    </r>
  </si>
  <si>
    <t>Percentual de adultos desligados pela resolução do caso durante o semestre  Meta: ›=30%</t>
  </si>
  <si>
    <t>Serviço: Centro de Acolhida Especial para Convalescentes</t>
  </si>
  <si>
    <t>Itaquera - serviço iniciou o atendimento no mês de fevereiro</t>
  </si>
  <si>
    <t>Penha e Pirituba - implantação da segunda casa demorou mais que o previsto</t>
  </si>
  <si>
    <t>Serviço: Centro de Acolhida Especial Familia</t>
  </si>
  <si>
    <t>Percentual de adultos desligados pela resolução do caso durante o semestre. Meta 30%</t>
  </si>
  <si>
    <r>
      <rPr>
        <b/>
        <sz val="12"/>
        <rFont val="Calibri"/>
        <family val="2"/>
      </rPr>
      <t>Fonte:</t>
    </r>
    <r>
      <rPr>
        <sz val="12"/>
        <rFont val="Calibri"/>
        <family val="2"/>
      </rPr>
      <t xml:space="preserve">  SMADS/GSUAS/COVS, CUBOS/SISA, 2022 e CGPar - planilhas de parcerias, 2022</t>
    </r>
  </si>
  <si>
    <t>Serviço: Centro de Acolhida Especial para Mulheres</t>
  </si>
  <si>
    <t>Serviço: NÚCLEO DE PROTEÇÃO JURÍDICO SOCIAL - apoio CPOP</t>
  </si>
  <si>
    <t>1º trimestre de 2021</t>
  </si>
  <si>
    <t>2º trimestre de 2021</t>
  </si>
  <si>
    <t>3º trimestre de 2021</t>
  </si>
  <si>
    <t>4º trimestre de 2021</t>
  </si>
  <si>
    <t>Média de Nº de Serviços</t>
  </si>
  <si>
    <t>Média de Vagas</t>
  </si>
  <si>
    <t>Taxa Média de Ocupação %</t>
  </si>
  <si>
    <t>Serviço: Centro de Acolhida Especial para Mulheres Trans</t>
  </si>
  <si>
    <t>Serviço: Centro de Acolhida Especial para Idosos</t>
  </si>
  <si>
    <t>Nº Médio de Unidades</t>
  </si>
  <si>
    <t>Nº Médio de Vagas</t>
  </si>
  <si>
    <t>Taxa Média de Ocupação</t>
  </si>
  <si>
    <t>Taxa Média de Ocupação PCD</t>
  </si>
  <si>
    <t xml:space="preserve">Percentual de adultos desligados pela resolução do caso durante o semestre. Meta 30% </t>
  </si>
  <si>
    <t>Serviço: Instituto de Longa Permanência para Idosos</t>
  </si>
  <si>
    <t>Taxa média mensal de ocupação (%)</t>
  </si>
  <si>
    <t>Serviço: Casa Lar</t>
  </si>
  <si>
    <t>Taxa Média de Ocupação                   %</t>
  </si>
  <si>
    <t>Percentual de crianças e adolescentes desligados pelo retorno à família de origem ou família substituta no semestre*                       Meta: =&gt;25%</t>
  </si>
  <si>
    <t>Serviço: SAICA</t>
  </si>
  <si>
    <t>Serviço: Família Acolhedora</t>
  </si>
  <si>
    <t>Serviço: República Jovem</t>
  </si>
  <si>
    <t>Serviço: República Adulta</t>
  </si>
  <si>
    <t>Percentual de adultos desligados pelo alcance da autonomia, no semestre META: &gt;=25%</t>
  </si>
  <si>
    <t>SEAS - Serviço de Abordagem a pessoas em situação de rua - segmento criança/adolescente</t>
  </si>
  <si>
    <t>Nº Médio de Convênios</t>
  </si>
  <si>
    <t>Percentual médio de Cças e Adol. abordados em relação à meta conveniada para o serviço                                Meta 100%</t>
  </si>
  <si>
    <t>Pessoas Atendidas</t>
  </si>
  <si>
    <t>Nº Serviços</t>
  </si>
  <si>
    <t xml:space="preserve">Taxa Média de Ocupação % </t>
  </si>
  <si>
    <t>FREGUESIA-BRASILANDIA</t>
  </si>
  <si>
    <t>Serviço: Circo Social</t>
  </si>
  <si>
    <t>Percentual médio mensal de jovens que abandonaram o serviço. Meta: &lt;10%</t>
  </si>
  <si>
    <t>Percentual médio mensal de jovens com deficiência atendidos. Meta:&gt;=10%</t>
  </si>
  <si>
    <t>Percentual médio mensal de participação de famílias de usuários nos trabalhos com famílias. Meta: &gt;=80%</t>
  </si>
  <si>
    <t>Serviço : CJ</t>
  </si>
  <si>
    <t>Serviço: SASF</t>
  </si>
  <si>
    <t>Nº Médio de unidades</t>
  </si>
  <si>
    <t>Taxa média de ocupação (%)</t>
  </si>
  <si>
    <t>Percentual médio de cças e adol. que foram desligados por recomendação da eq. Técnica s/ necessidade de acolhimento institucional          Meta: =&gt;75%</t>
  </si>
  <si>
    <t>Serviço: Centro para Crianças e Adolescentes</t>
  </si>
  <si>
    <t>Nº Médio de serviços</t>
  </si>
  <si>
    <t>Percentual de crianças de 06 a 11 anos que abandonaram o serviço              Meta: &lt;10%</t>
  </si>
  <si>
    <t>Percentual de crianças de 12 a 14 anos que abandonaram o serviço           Meta: &lt;10%</t>
  </si>
  <si>
    <t>Percentual médio de cças, adol com deficiência atendidos Meta:&gt;=10%</t>
  </si>
  <si>
    <t>Percentual Médio de participação de famílias de usuários nos trabalhos com famílias              Meta: &gt;=80%</t>
  </si>
  <si>
    <t>V. MARIA- V. GUILHERME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</si>
  <si>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SMADS/GSUAS/COVS, FMR, 2022 e CGPar - planilhas de parcerias, 2022</t>
    </r>
  </si>
  <si>
    <t>CCINTER</t>
  </si>
  <si>
    <t>CDI</t>
  </si>
  <si>
    <t>ARICANDUVA-FORMOSA-CARRAO</t>
  </si>
  <si>
    <t>BUTANTA</t>
  </si>
  <si>
    <t>CASA VERDE-CACHOEIRINHA</t>
  </si>
  <si>
    <t>JACANA-TREMEMBE</t>
  </si>
  <si>
    <t>SANTANA-TUCURUVI</t>
  </si>
  <si>
    <t>SAO MATEUS</t>
  </si>
  <si>
    <t>SAO MIGUEL</t>
  </si>
  <si>
    <t>SE</t>
  </si>
  <si>
    <t>VILA MARIA-VILA GUILHERME</t>
  </si>
  <si>
    <t>Nº Médio de Serviços</t>
  </si>
  <si>
    <t>Percentual médio de idosos beneficiários BPC atendidos</t>
  </si>
  <si>
    <t>Serviço: CEDESP</t>
  </si>
  <si>
    <t>Percentual de Jovens e Adultos que abandonaram o serviço                   Meta: &lt;10%</t>
  </si>
  <si>
    <t>Percentual médio de Jovens E Adultos com deficiência atendidos   Meta:&gt;=5%</t>
  </si>
  <si>
    <t>CRECI</t>
  </si>
  <si>
    <t>Taxa média de ocupação %</t>
  </si>
  <si>
    <t>Percentual de idosos beneficiários BPC atendidos  %                 Meta: 40%</t>
  </si>
  <si>
    <t>NÚCLEO DE CONVIVÊNCIA PARA PESSOAS EM SITUAÇÃO DE RUA</t>
  </si>
  <si>
    <t>Serviço: Núcleo de Convivência para Idosos - Domiciliar</t>
  </si>
  <si>
    <t>Nº Médio de Vagas Domiciliar</t>
  </si>
  <si>
    <t>Percentual médio de idosos atendidos c/ PDU desenvolvido        %        Meta: 100%</t>
  </si>
  <si>
    <t>Percentual médio de idosos atendidos c/ PDU desenvolvido        %       Meta: 100%</t>
  </si>
  <si>
    <t>Percentual médio de idosos atendidos c/ PDU desenvolvido        %     Meta: 100%</t>
  </si>
  <si>
    <t>Percentual médio de idosos atendidos c/ PDU desenvolvido        %   Meta: 100%</t>
  </si>
  <si>
    <t>Percentual de idosos beneficiários BPC atendidos  %      Meta: 40%</t>
  </si>
  <si>
    <t>Percentual de idosos beneficiários BPC atendidos  %    Meta: 40%</t>
  </si>
  <si>
    <t>Serviço: Núcleo de Convivência para Idosos - Convivência</t>
  </si>
  <si>
    <t>Nº Médio de Vagas Convivência</t>
  </si>
  <si>
    <t>Percentual de idosos beneficiários BPC atendidos  %         Meta: 40%</t>
  </si>
  <si>
    <t>Percentual de idosos beneficiários BPC atendidos  %   Meta: 40%</t>
  </si>
  <si>
    <t>Percentual de idosos beneficiários BPC atendidos  %  Meta: 40%</t>
  </si>
  <si>
    <t>SADPI</t>
  </si>
  <si>
    <t>Nº Médio de Refeições</t>
  </si>
  <si>
    <t>Percentual médio de idosos beneficiários BOLSA FAMÍLIA atendidos</t>
  </si>
  <si>
    <t>SPVV</t>
  </si>
  <si>
    <t xml:space="preserve">Serviço: MSE </t>
  </si>
  <si>
    <t xml:space="preserve">Número médio de adolescentes e jovens que cumpriram integralmente a medida socio educativa. % </t>
  </si>
  <si>
    <r>
      <rPr>
        <b/>
        <sz val="9"/>
        <color theme="1"/>
        <rFont val="Calibri"/>
        <family val="2"/>
        <scheme val="minor"/>
      </rPr>
      <t>Fonte</t>
    </r>
    <r>
      <rPr>
        <sz val="9"/>
        <color theme="1"/>
        <rFont val="Calibri"/>
        <family val="2"/>
        <scheme val="minor"/>
      </rPr>
      <t>:  SMADS/GSUAS/COVS, CUBOS/SISA, 2022</t>
    </r>
  </si>
  <si>
    <t>Elaboração: SMADS/GSUAS/COVS/SMAGI, março de 2023</t>
  </si>
  <si>
    <r>
      <t xml:space="preserve">Elaboração: </t>
    </r>
    <r>
      <rPr>
        <sz val="12"/>
        <color rgb="FF000000"/>
        <rFont val="Calibri"/>
        <family val="2"/>
      </rPr>
      <t>SMADS/GSUAS/COVS/SMAGI, março de 2023</t>
    </r>
  </si>
  <si>
    <r>
      <t xml:space="preserve">Elaboração: </t>
    </r>
    <r>
      <rPr>
        <sz val="10"/>
        <color rgb="FF000000"/>
        <rFont val="Calibri"/>
        <family val="2"/>
      </rPr>
      <t>SMADS/GSUAS/COVS/SMAGI, março de 2023</t>
    </r>
  </si>
  <si>
    <t>Nota: as vagas informadas são apenas as destinadas para a acolhida noturna</t>
  </si>
  <si>
    <t xml:space="preserve">Média de pessoas atendidas PSC </t>
  </si>
  <si>
    <t>Média de pessoas atendidas LA</t>
  </si>
  <si>
    <t>Média de pessoas atendidas Medida Acumulada</t>
  </si>
  <si>
    <t>Núcleo de Apoio à Inclusão Social para Pessoas com Deficiência - 2022</t>
  </si>
  <si>
    <t>1º Trimestre</t>
  </si>
  <si>
    <t>2º Trimestre</t>
  </si>
  <si>
    <t>3º Trimestre</t>
  </si>
  <si>
    <t>4º Trimestre</t>
  </si>
  <si>
    <t>Nº de serviços</t>
  </si>
  <si>
    <t>Média de Atendidos</t>
  </si>
  <si>
    <t>Taxa de ocupação %</t>
  </si>
  <si>
    <t>Capela Do Socorro</t>
  </si>
  <si>
    <t>Casa Verde-Cachoeirinha</t>
  </si>
  <si>
    <t>Ermelino Matarazzo</t>
  </si>
  <si>
    <t>Freguesia-Brasilandia</t>
  </si>
  <si>
    <t>Guaianases</t>
  </si>
  <si>
    <t>Itaquera</t>
  </si>
  <si>
    <t>Jabaquara</t>
  </si>
  <si>
    <t>Jacana-Tremembe</t>
  </si>
  <si>
    <t>M'Boi Mirim</t>
  </si>
  <si>
    <t>Mooca</t>
  </si>
  <si>
    <t>Parelheiros</t>
  </si>
  <si>
    <t>Perus</t>
  </si>
  <si>
    <t>Pinheiros</t>
  </si>
  <si>
    <t>Pirituba</t>
  </si>
  <si>
    <t>Santo Amaro</t>
  </si>
  <si>
    <t>Sao Mateus</t>
  </si>
  <si>
    <t>Sao Miguel</t>
  </si>
  <si>
    <t>Sapopemba</t>
  </si>
  <si>
    <t>Vila Mariana</t>
  </si>
  <si>
    <t>Vila Prudente</t>
  </si>
  <si>
    <t>Total Geral</t>
  </si>
  <si>
    <t>Fonte: Painel da IN04 em Smads intranet</t>
  </si>
  <si>
    <t>Elaboração: SMADS/GSUAS/COVS/SMAGI</t>
  </si>
  <si>
    <r>
      <t xml:space="preserve">Percentual de crianças e adolescentes desligados pela resolução do caso durante o semestre  Meta: </t>
    </r>
    <r>
      <rPr>
        <b/>
        <sz val="12"/>
        <rFont val="Calibri"/>
        <family val="2"/>
      </rPr>
      <t>›</t>
    </r>
    <r>
      <rPr>
        <b/>
        <sz val="9"/>
        <rFont val="Calibri"/>
        <family val="2"/>
      </rPr>
      <t>=30%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</si>
</sst>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2"/>
      <name val="Calibri"/>
      <family val="2"/>
    </font>
    <font>
      <b/>
      <sz val="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</font>
    <font>
      <sz val="9"/>
      <name val="Calibri"/>
      <family val="2"/>
    </font>
    <font>
      <sz val="10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2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1" fillId="10" borderId="0" applyNumberFormat="0" applyBorder="0" applyAlignment="0" applyProtection="0"/>
  </cellStyleXfs>
  <cellXfs count="303">
    <xf numFmtId="0" fontId="0" fillId="0" borderId="0" xfId="0"/>
    <xf numFmtId="0" fontId="5" fillId="3" borderId="3" xfId="2" applyFont="1" applyFill="1" applyBorder="1" applyAlignment="1">
      <alignment horizontal="center" vertical="center" wrapText="1"/>
    </xf>
    <xf numFmtId="9" fontId="5" fillId="3" borderId="3" xfId="1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vertical="center"/>
    </xf>
    <xf numFmtId="9" fontId="0" fillId="0" borderId="0" xfId="1" applyFont="1"/>
    <xf numFmtId="0" fontId="2" fillId="4" borderId="0" xfId="0" applyFont="1" applyFill="1"/>
    <xf numFmtId="0" fontId="3" fillId="4" borderId="6" xfId="3" applyFont="1" applyFill="1" applyBorder="1" applyAlignment="1">
      <alignment vertical="center" wrapText="1"/>
    </xf>
    <xf numFmtId="0" fontId="3" fillId="4" borderId="7" xfId="4" applyFont="1" applyFill="1" applyBorder="1" applyAlignment="1">
      <alignment vertical="center" wrapText="1"/>
    </xf>
    <xf numFmtId="0" fontId="3" fillId="4" borderId="7" xfId="4" applyFont="1" applyFill="1" applyBorder="1" applyAlignment="1">
      <alignment vertical="center"/>
    </xf>
    <xf numFmtId="0" fontId="3" fillId="4" borderId="7" xfId="0" applyFont="1" applyFill="1" applyBorder="1" applyAlignment="1">
      <alignment vertical="center" wrapText="1"/>
    </xf>
    <xf numFmtId="0" fontId="0" fillId="3" borderId="3" xfId="0" applyFill="1" applyBorder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64" fontId="0" fillId="3" borderId="3" xfId="1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  <xf numFmtId="0" fontId="9" fillId="0" borderId="0" xfId="0" applyFont="1"/>
    <xf numFmtId="2" fontId="11" fillId="0" borderId="3" xfId="0" applyNumberFormat="1" applyFont="1" applyBorder="1" applyAlignment="1" applyProtection="1">
      <alignment vertical="center" wrapText="1"/>
      <protection locked="0"/>
    </xf>
    <xf numFmtId="0" fontId="3" fillId="3" borderId="3" xfId="2" applyFont="1" applyFill="1" applyBorder="1" applyAlignment="1">
      <alignment vertical="center" wrapText="1"/>
    </xf>
    <xf numFmtId="164" fontId="0" fillId="5" borderId="3" xfId="1" applyNumberFormat="1" applyFont="1" applyFill="1" applyBorder="1" applyAlignment="1">
      <alignment horizontal="center" vertical="center"/>
    </xf>
    <xf numFmtId="0" fontId="0" fillId="0" borderId="3" xfId="1" applyNumberFormat="1" applyFont="1" applyBorder="1" applyAlignment="1">
      <alignment horizontal="center" vertical="center"/>
    </xf>
    <xf numFmtId="0" fontId="0" fillId="6" borderId="0" xfId="0" applyFill="1"/>
    <xf numFmtId="0" fontId="14" fillId="0" borderId="0" xfId="0" applyFont="1"/>
    <xf numFmtId="0" fontId="3" fillId="3" borderId="3" xfId="2" applyFont="1" applyFill="1" applyBorder="1" applyAlignment="1">
      <alignment horizontal="center" vertical="center"/>
    </xf>
    <xf numFmtId="1" fontId="0" fillId="0" borderId="0" xfId="0" applyNumberFormat="1"/>
    <xf numFmtId="0" fontId="2" fillId="4" borderId="3" xfId="0" applyFont="1" applyFill="1" applyBorder="1" applyAlignment="1">
      <alignment horizontal="center" vertical="center" wrapText="1"/>
    </xf>
    <xf numFmtId="1" fontId="16" fillId="4" borderId="3" xfId="4" applyNumberFormat="1" applyFont="1" applyFill="1" applyBorder="1" applyAlignment="1">
      <alignment horizontal="center" vertical="center" wrapText="1"/>
    </xf>
    <xf numFmtId="9" fontId="16" fillId="4" borderId="3" xfId="4" applyNumberFormat="1" applyFont="1" applyFill="1" applyBorder="1" applyAlignment="1">
      <alignment horizontal="center" vertical="center" wrapText="1"/>
    </xf>
    <xf numFmtId="1" fontId="16" fillId="4" borderId="5" xfId="4" applyNumberFormat="1" applyFont="1" applyFill="1" applyBorder="1" applyAlignment="1">
      <alignment horizontal="center" vertical="center" wrapText="1"/>
    </xf>
    <xf numFmtId="9" fontId="16" fillId="4" borderId="5" xfId="4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 vertical="center"/>
    </xf>
    <xf numFmtId="0" fontId="2" fillId="0" borderId="3" xfId="0" applyFont="1" applyBorder="1"/>
    <xf numFmtId="0" fontId="3" fillId="3" borderId="3" xfId="3" applyFont="1" applyFill="1" applyBorder="1" applyAlignment="1">
      <alignment vertical="center" wrapText="1"/>
    </xf>
    <xf numFmtId="0" fontId="0" fillId="0" borderId="3" xfId="0" applyBorder="1" applyAlignment="1">
      <alignment horizontal="left"/>
    </xf>
    <xf numFmtId="3" fontId="0" fillId="0" borderId="3" xfId="0" applyNumberFormat="1" applyBorder="1" applyAlignment="1">
      <alignment horizontal="center" vertical="center"/>
    </xf>
    <xf numFmtId="164" fontId="0" fillId="0" borderId="0" xfId="1" applyNumberFormat="1" applyFont="1"/>
    <xf numFmtId="0" fontId="0" fillId="3" borderId="3" xfId="0" applyFill="1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0" fillId="0" borderId="0" xfId="1" applyNumberFormat="1" applyFont="1"/>
    <xf numFmtId="164" fontId="1" fillId="3" borderId="3" xfId="1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1" fillId="0" borderId="3" xfId="1" applyNumberFormat="1" applyFont="1" applyBorder="1" applyAlignment="1">
      <alignment horizontal="center" vertical="center"/>
    </xf>
    <xf numFmtId="0" fontId="0" fillId="5" borderId="0" xfId="0" applyFill="1"/>
    <xf numFmtId="0" fontId="0" fillId="0" borderId="4" xfId="0" applyBorder="1"/>
    <xf numFmtId="0" fontId="0" fillId="0" borderId="11" xfId="0" applyBorder="1"/>
    <xf numFmtId="2" fontId="3" fillId="2" borderId="3" xfId="0" applyNumberFormat="1" applyFont="1" applyFill="1" applyBorder="1" applyAlignment="1" applyProtection="1">
      <alignment vertical="center" wrapText="1"/>
      <protection locked="0"/>
    </xf>
    <xf numFmtId="1" fontId="3" fillId="4" borderId="3" xfId="5" applyNumberFormat="1" applyFont="1" applyFill="1" applyBorder="1" applyAlignment="1">
      <alignment horizontal="center"/>
    </xf>
    <xf numFmtId="9" fontId="3" fillId="4" borderId="3" xfId="1" applyFont="1" applyFill="1" applyBorder="1" applyAlignment="1">
      <alignment horizontal="center"/>
    </xf>
    <xf numFmtId="0" fontId="2" fillId="4" borderId="3" xfId="0" applyFont="1" applyFill="1" applyBorder="1"/>
    <xf numFmtId="1" fontId="3" fillId="3" borderId="3" xfId="2" applyNumberFormat="1" applyFont="1" applyFill="1" applyBorder="1" applyAlignment="1">
      <alignment horizontal="center" vertical="center"/>
    </xf>
    <xf numFmtId="9" fontId="0" fillId="0" borderId="3" xfId="1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9" fontId="2" fillId="4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3" xfId="3" applyFont="1" applyFill="1" applyBorder="1" applyAlignment="1">
      <alignment horizontal="center" vertical="center" wrapText="1"/>
    </xf>
    <xf numFmtId="9" fontId="3" fillId="3" borderId="3" xfId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/>
    </xf>
    <xf numFmtId="3" fontId="17" fillId="5" borderId="3" xfId="5" quotePrefix="1" applyNumberFormat="1" applyFont="1" applyFill="1" applyBorder="1" applyAlignment="1">
      <alignment horizontal="center"/>
    </xf>
    <xf numFmtId="164" fontId="17" fillId="5" borderId="3" xfId="5" quotePrefix="1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center"/>
    </xf>
    <xf numFmtId="9" fontId="2" fillId="7" borderId="3" xfId="1" applyFont="1" applyFill="1" applyBorder="1" applyAlignment="1">
      <alignment horizontal="center"/>
    </xf>
    <xf numFmtId="1" fontId="2" fillId="7" borderId="3" xfId="0" applyNumberFormat="1" applyFont="1" applyFill="1" applyBorder="1" applyAlignment="1">
      <alignment horizontal="center"/>
    </xf>
    <xf numFmtId="9" fontId="3" fillId="3" borderId="3" xfId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wrapText="1"/>
    </xf>
    <xf numFmtId="9" fontId="3" fillId="4" borderId="3" xfId="1" applyFont="1" applyFill="1" applyBorder="1" applyAlignment="1" applyProtection="1">
      <alignment horizontal="center" wrapText="1"/>
    </xf>
    <xf numFmtId="9" fontId="5" fillId="4" borderId="3" xfId="1" applyFont="1" applyFill="1" applyBorder="1" applyAlignment="1" applyProtection="1">
      <alignment horizontal="center"/>
    </xf>
    <xf numFmtId="1" fontId="0" fillId="3" borderId="3" xfId="0" applyNumberFormat="1" applyFill="1" applyBorder="1" applyAlignment="1">
      <alignment horizontal="center"/>
    </xf>
    <xf numFmtId="0" fontId="3" fillId="4" borderId="3" xfId="4" applyFont="1" applyFill="1" applyBorder="1" applyAlignment="1">
      <alignment vertical="center" wrapText="1"/>
    </xf>
    <xf numFmtId="0" fontId="3" fillId="4" borderId="3" xfId="4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164" fontId="0" fillId="6" borderId="3" xfId="1" applyNumberFormat="1" applyFont="1" applyFill="1" applyBorder="1" applyAlignment="1">
      <alignment horizontal="center"/>
    </xf>
    <xf numFmtId="3" fontId="17" fillId="0" borderId="3" xfId="5" quotePrefix="1" applyNumberFormat="1" applyFont="1" applyBorder="1" applyAlignment="1">
      <alignment horizontal="left"/>
    </xf>
    <xf numFmtId="3" fontId="17" fillId="0" borderId="3" xfId="5" quotePrefix="1" applyNumberFormat="1" applyFont="1" applyBorder="1" applyAlignment="1">
      <alignment horizontal="center"/>
    </xf>
    <xf numFmtId="164" fontId="17" fillId="0" borderId="3" xfId="0" applyNumberFormat="1" applyFont="1" applyBorder="1" applyAlignment="1">
      <alignment horizontal="center"/>
    </xf>
    <xf numFmtId="164" fontId="17" fillId="0" borderId="3" xfId="1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vertical="center" wrapText="1"/>
    </xf>
    <xf numFmtId="3" fontId="3" fillId="4" borderId="3" xfId="5" quotePrefix="1" applyNumberFormat="1" applyFont="1" applyFill="1" applyBorder="1" applyAlignment="1">
      <alignment horizontal="center"/>
    </xf>
    <xf numFmtId="164" fontId="19" fillId="4" borderId="3" xfId="1" applyNumberFormat="1" applyFont="1" applyFill="1" applyBorder="1" applyAlignment="1">
      <alignment horizontal="center"/>
    </xf>
    <xf numFmtId="164" fontId="7" fillId="4" borderId="3" xfId="1" applyNumberFormat="1" applyFont="1" applyFill="1" applyBorder="1" applyAlignment="1">
      <alignment horizontal="center"/>
    </xf>
    <xf numFmtId="164" fontId="17" fillId="0" borderId="8" xfId="1" applyNumberFormat="1" applyFont="1" applyFill="1" applyBorder="1" applyAlignment="1">
      <alignment horizontal="center"/>
    </xf>
    <xf numFmtId="164" fontId="7" fillId="4" borderId="8" xfId="1" applyNumberFormat="1" applyFont="1" applyFill="1" applyBorder="1" applyAlignment="1">
      <alignment horizontal="center"/>
    </xf>
    <xf numFmtId="3" fontId="17" fillId="0" borderId="10" xfId="5" quotePrefix="1" applyNumberFormat="1" applyFont="1" applyBorder="1" applyAlignment="1">
      <alignment horizontal="center"/>
    </xf>
    <xf numFmtId="3" fontId="3" fillId="4" borderId="10" xfId="5" quotePrefix="1" applyNumberFormat="1" applyFont="1" applyFill="1" applyBorder="1" applyAlignment="1">
      <alignment horizontal="center"/>
    </xf>
    <xf numFmtId="2" fontId="3" fillId="0" borderId="9" xfId="0" applyNumberFormat="1" applyFont="1" applyBorder="1" applyAlignment="1" applyProtection="1">
      <alignment vertical="center" wrapText="1"/>
      <protection locked="0"/>
    </xf>
    <xf numFmtId="0" fontId="3" fillId="0" borderId="3" xfId="2" applyFont="1" applyBorder="1" applyAlignment="1">
      <alignment wrapText="1"/>
    </xf>
    <xf numFmtId="0" fontId="5" fillId="3" borderId="3" xfId="3" applyFont="1" applyFill="1" applyBorder="1" applyAlignment="1">
      <alignment horizontal="center" vertical="center" wrapText="1"/>
    </xf>
    <xf numFmtId="0" fontId="2" fillId="7" borderId="3" xfId="1" applyNumberFormat="1" applyFont="1" applyFill="1" applyBorder="1" applyAlignment="1">
      <alignment horizontal="center"/>
    </xf>
    <xf numFmtId="1" fontId="2" fillId="7" borderId="3" xfId="1" applyNumberFormat="1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 vertical="center" wrapText="1"/>
    </xf>
    <xf numFmtId="9" fontId="0" fillId="0" borderId="3" xfId="1" applyFont="1" applyFill="1" applyBorder="1" applyAlignment="1">
      <alignment horizontal="center"/>
    </xf>
    <xf numFmtId="0" fontId="3" fillId="3" borderId="8" xfId="2" applyFont="1" applyFill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" xfId="3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9" fontId="2" fillId="4" borderId="0" xfId="0" applyNumberFormat="1" applyFont="1" applyFill="1" applyAlignment="1">
      <alignment horizontal="center"/>
    </xf>
    <xf numFmtId="2" fontId="3" fillId="4" borderId="6" xfId="0" applyNumberFormat="1" applyFont="1" applyFill="1" applyBorder="1" applyAlignment="1" applyProtection="1">
      <alignment vertical="center" wrapText="1"/>
      <protection locked="0"/>
    </xf>
    <xf numFmtId="2" fontId="3" fillId="4" borderId="5" xfId="0" applyNumberFormat="1" applyFont="1" applyFill="1" applyBorder="1" applyAlignment="1" applyProtection="1">
      <alignment vertical="center" wrapText="1"/>
      <protection locked="0"/>
    </xf>
    <xf numFmtId="2" fontId="3" fillId="8" borderId="7" xfId="0" applyNumberFormat="1" applyFont="1" applyFill="1" applyBorder="1" applyAlignment="1" applyProtection="1">
      <alignment vertical="center" wrapText="1"/>
      <protection locked="0"/>
    </xf>
    <xf numFmtId="2" fontId="3" fillId="8" borderId="6" xfId="0" applyNumberFormat="1" applyFont="1" applyFill="1" applyBorder="1" applyAlignment="1" applyProtection="1">
      <alignment vertical="center" wrapText="1"/>
      <protection locked="0"/>
    </xf>
    <xf numFmtId="2" fontId="3" fillId="8" borderId="5" xfId="0" applyNumberFormat="1" applyFont="1" applyFill="1" applyBorder="1" applyAlignment="1" applyProtection="1">
      <alignment vertical="center" wrapText="1"/>
      <protection locked="0"/>
    </xf>
    <xf numFmtId="2" fontId="3" fillId="3" borderId="7" xfId="0" applyNumberFormat="1" applyFont="1" applyFill="1" applyBorder="1" applyAlignment="1" applyProtection="1">
      <alignment vertical="center" wrapText="1"/>
      <protection locked="0"/>
    </xf>
    <xf numFmtId="2" fontId="3" fillId="3" borderId="6" xfId="0" applyNumberFormat="1" applyFont="1" applyFill="1" applyBorder="1" applyAlignment="1" applyProtection="1">
      <alignment vertical="center" wrapText="1"/>
      <protection locked="0"/>
    </xf>
    <xf numFmtId="2" fontId="3" fillId="3" borderId="5" xfId="0" applyNumberFormat="1" applyFont="1" applyFill="1" applyBorder="1" applyAlignment="1" applyProtection="1">
      <alignment vertical="center" wrapText="1"/>
      <protection locked="0"/>
    </xf>
    <xf numFmtId="3" fontId="23" fillId="0" borderId="3" xfId="5" quotePrefix="1" applyNumberFormat="1" applyFont="1" applyBorder="1" applyAlignment="1">
      <alignment horizontal="left"/>
    </xf>
    <xf numFmtId="3" fontId="23" fillId="0" borderId="3" xfId="5" quotePrefix="1" applyNumberFormat="1" applyFont="1" applyBorder="1" applyAlignment="1">
      <alignment horizontal="center"/>
    </xf>
    <xf numFmtId="164" fontId="23" fillId="0" borderId="3" xfId="1" applyNumberFormat="1" applyFont="1" applyFill="1" applyBorder="1" applyAlignment="1">
      <alignment horizontal="center"/>
    </xf>
    <xf numFmtId="9" fontId="23" fillId="0" borderId="3" xfId="1" applyFont="1" applyFill="1" applyBorder="1" applyAlignment="1">
      <alignment horizontal="center"/>
    </xf>
    <xf numFmtId="9" fontId="0" fillId="3" borderId="3" xfId="1" applyFont="1" applyFill="1" applyBorder="1" applyAlignment="1">
      <alignment horizontal="center"/>
    </xf>
    <xf numFmtId="2" fontId="3" fillId="3" borderId="0" xfId="0" applyNumberFormat="1" applyFont="1" applyFill="1" applyAlignment="1" applyProtection="1">
      <alignment vertical="center" wrapText="1"/>
      <protection locked="0"/>
    </xf>
    <xf numFmtId="2" fontId="3" fillId="3" borderId="2" xfId="0" applyNumberFormat="1" applyFont="1" applyFill="1" applyBorder="1" applyAlignment="1" applyProtection="1">
      <alignment vertical="center" wrapText="1"/>
      <protection locked="0"/>
    </xf>
    <xf numFmtId="3" fontId="3" fillId="4" borderId="9" xfId="5" applyNumberFormat="1" applyFont="1" applyFill="1" applyBorder="1" applyAlignment="1">
      <alignment horizontal="center"/>
    </xf>
    <xf numFmtId="164" fontId="3" fillId="4" borderId="9" xfId="1" applyNumberFormat="1" applyFont="1" applyFill="1" applyBorder="1" applyAlignment="1">
      <alignment horizontal="center"/>
    </xf>
    <xf numFmtId="164" fontId="3" fillId="4" borderId="3" xfId="1" applyNumberFormat="1" applyFont="1" applyFill="1" applyBorder="1" applyAlignment="1">
      <alignment horizontal="center"/>
    </xf>
    <xf numFmtId="3" fontId="3" fillId="4" borderId="8" xfId="5" applyNumberFormat="1" applyFont="1" applyFill="1" applyBorder="1" applyAlignment="1">
      <alignment horizontal="center"/>
    </xf>
    <xf numFmtId="164" fontId="3" fillId="4" borderId="10" xfId="1" applyNumberFormat="1" applyFont="1" applyFill="1" applyBorder="1" applyAlignment="1">
      <alignment horizontal="center"/>
    </xf>
    <xf numFmtId="0" fontId="0" fillId="6" borderId="3" xfId="0" applyFill="1" applyBorder="1"/>
    <xf numFmtId="9" fontId="0" fillId="6" borderId="3" xfId="1" applyFont="1" applyFill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6" borderId="8" xfId="1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1" fontId="0" fillId="6" borderId="3" xfId="0" applyNumberForma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 vertical="center" wrapText="1"/>
    </xf>
    <xf numFmtId="9" fontId="23" fillId="4" borderId="3" xfId="0" applyNumberFormat="1" applyFont="1" applyFill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3" xfId="1" applyNumberFormat="1" applyFont="1" applyBorder="1" applyAlignment="1">
      <alignment horizontal="center"/>
    </xf>
    <xf numFmtId="164" fontId="23" fillId="0" borderId="3" xfId="1" applyNumberFormat="1" applyFont="1" applyBorder="1" applyAlignment="1">
      <alignment horizontal="center"/>
    </xf>
    <xf numFmtId="0" fontId="23" fillId="0" borderId="3" xfId="0" applyFont="1" applyBorder="1"/>
    <xf numFmtId="164" fontId="23" fillId="0" borderId="3" xfId="1" applyNumberFormat="1" applyFont="1" applyFill="1" applyBorder="1" applyAlignment="1">
      <alignment horizontal="center" vertical="center" wrapText="1"/>
    </xf>
    <xf numFmtId="3" fontId="3" fillId="4" borderId="3" xfId="5" applyNumberFormat="1" applyFont="1" applyFill="1" applyBorder="1" applyAlignment="1">
      <alignment horizontal="center"/>
    </xf>
    <xf numFmtId="1" fontId="3" fillId="4" borderId="3" xfId="1" applyNumberFormat="1" applyFont="1" applyFill="1" applyBorder="1" applyAlignment="1">
      <alignment horizontal="center"/>
    </xf>
    <xf numFmtId="164" fontId="3" fillId="4" borderId="3" xfId="5" applyNumberFormat="1" applyFont="1" applyFill="1" applyBorder="1" applyAlignment="1">
      <alignment horizontal="center"/>
    </xf>
    <xf numFmtId="0" fontId="2" fillId="3" borderId="3" xfId="0" applyFont="1" applyFill="1" applyBorder="1"/>
    <xf numFmtId="0" fontId="10" fillId="0" borderId="0" xfId="0" applyFont="1" applyAlignment="1">
      <alignment horizontal="center"/>
    </xf>
    <xf numFmtId="9" fontId="2" fillId="4" borderId="3" xfId="0" applyNumberFormat="1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/>
    <xf numFmtId="0" fontId="10" fillId="3" borderId="6" xfId="0" applyFont="1" applyFill="1" applyBorder="1"/>
    <xf numFmtId="0" fontId="10" fillId="3" borderId="5" xfId="0" applyFont="1" applyFill="1" applyBorder="1"/>
    <xf numFmtId="1" fontId="5" fillId="4" borderId="3" xfId="1" applyNumberFormat="1" applyFont="1" applyFill="1" applyBorder="1" applyAlignment="1" applyProtection="1">
      <alignment horizontal="center"/>
    </xf>
    <xf numFmtId="9" fontId="23" fillId="4" borderId="3" xfId="1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9" fontId="2" fillId="4" borderId="3" xfId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 applyProtection="1">
      <alignment vertical="center" wrapText="1"/>
      <protection locked="0"/>
    </xf>
    <xf numFmtId="0" fontId="3" fillId="4" borderId="10" xfId="3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64" fontId="0" fillId="0" borderId="3" xfId="1" applyNumberFormat="1" applyFont="1" applyFill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/>
    </xf>
    <xf numFmtId="164" fontId="0" fillId="3" borderId="8" xfId="1" applyNumberFormat="1" applyFont="1" applyFill="1" applyBorder="1" applyAlignment="1">
      <alignment horizontal="center"/>
    </xf>
    <xf numFmtId="164" fontId="3" fillId="3" borderId="8" xfId="1" applyNumberFormat="1" applyFont="1" applyFill="1" applyBorder="1" applyAlignment="1">
      <alignment horizontal="center" vertical="center"/>
    </xf>
    <xf numFmtId="9" fontId="16" fillId="4" borderId="3" xfId="1" applyFont="1" applyFill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/>
    </xf>
    <xf numFmtId="0" fontId="25" fillId="0" borderId="0" xfId="0" applyFont="1"/>
    <xf numFmtId="0" fontId="2" fillId="0" borderId="0" xfId="0" applyFont="1"/>
    <xf numFmtId="0" fontId="23" fillId="0" borderId="3" xfId="0" applyFont="1" applyBorder="1" applyAlignment="1">
      <alignment horizontal="center"/>
    </xf>
    <xf numFmtId="9" fontId="23" fillId="0" borderId="3" xfId="1" applyFont="1" applyBorder="1" applyAlignment="1">
      <alignment horizontal="center"/>
    </xf>
    <xf numFmtId="1" fontId="23" fillId="0" borderId="3" xfId="0" applyNumberFormat="1" applyFont="1" applyBorder="1" applyAlignment="1">
      <alignment horizontal="center"/>
    </xf>
    <xf numFmtId="3" fontId="17" fillId="9" borderId="3" xfId="5" quotePrefix="1" applyNumberFormat="1" applyFont="1" applyFill="1" applyBorder="1" applyAlignment="1">
      <alignment horizontal="center"/>
    </xf>
    <xf numFmtId="164" fontId="17" fillId="9" borderId="3" xfId="5" quotePrefix="1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9" fontId="0" fillId="9" borderId="3" xfId="1" applyFont="1" applyFill="1" applyBorder="1" applyAlignment="1">
      <alignment horizontal="center"/>
    </xf>
    <xf numFmtId="2" fontId="3" fillId="3" borderId="0" xfId="0" applyNumberFormat="1" applyFont="1" applyFill="1" applyAlignment="1" applyProtection="1">
      <alignment horizontal="center" vertical="center" wrapText="1"/>
      <protection locked="0"/>
    </xf>
    <xf numFmtId="9" fontId="0" fillId="9" borderId="0" xfId="1" applyFont="1" applyFill="1"/>
    <xf numFmtId="0" fontId="10" fillId="4" borderId="7" xfId="8" applyFont="1" applyFill="1" applyBorder="1" applyAlignment="1"/>
    <xf numFmtId="0" fontId="10" fillId="6" borderId="3" xfId="8" applyFont="1" applyFill="1" applyBorder="1"/>
    <xf numFmtId="0" fontId="10" fillId="6" borderId="8" xfId="8" applyFont="1" applyFill="1" applyBorder="1"/>
    <xf numFmtId="0" fontId="10" fillId="4" borderId="6" xfId="8" applyFont="1" applyFill="1" applyBorder="1" applyAlignment="1"/>
    <xf numFmtId="0" fontId="10" fillId="6" borderId="10" xfId="8" applyFont="1" applyFill="1" applyBorder="1"/>
    <xf numFmtId="165" fontId="0" fillId="0" borderId="3" xfId="0" applyNumberFormat="1" applyBorder="1" applyAlignment="1">
      <alignment horizontal="center" vertical="center"/>
    </xf>
    <xf numFmtId="164" fontId="10" fillId="4" borderId="6" xfId="1" applyNumberFormat="1" applyFont="1" applyFill="1" applyBorder="1" applyAlignment="1">
      <alignment horizontal="center" vertical="center"/>
    </xf>
    <xf numFmtId="0" fontId="10" fillId="4" borderId="3" xfId="0" applyFont="1" applyFill="1" applyBorder="1"/>
    <xf numFmtId="1" fontId="10" fillId="4" borderId="3" xfId="0" applyNumberFormat="1" applyFont="1" applyFill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center" vertical="center"/>
    </xf>
    <xf numFmtId="164" fontId="10" fillId="4" borderId="8" xfId="1" applyNumberFormat="1" applyFont="1" applyFill="1" applyBorder="1" applyAlignment="1">
      <alignment horizontal="center" vertical="center"/>
    </xf>
    <xf numFmtId="164" fontId="10" fillId="4" borderId="5" xfId="1" applyNumberFormat="1" applyFont="1" applyFill="1" applyBorder="1" applyAlignment="1">
      <alignment horizontal="center" vertical="center"/>
    </xf>
    <xf numFmtId="164" fontId="10" fillId="4" borderId="3" xfId="1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0" xfId="0" applyFont="1"/>
    <xf numFmtId="2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15" fillId="4" borderId="3" xfId="4" applyFont="1" applyFill="1" applyBorder="1" applyAlignment="1">
      <alignment horizontal="center" vertical="center" wrapText="1"/>
    </xf>
    <xf numFmtId="9" fontId="15" fillId="4" borderId="8" xfId="4" applyNumberFormat="1" applyFont="1" applyFill="1" applyBorder="1" applyAlignment="1">
      <alignment horizontal="center" vertical="center" wrapText="1"/>
    </xf>
    <xf numFmtId="9" fontId="15" fillId="4" borderId="3" xfId="4" applyNumberFormat="1" applyFont="1" applyFill="1" applyBorder="1" applyAlignment="1">
      <alignment horizontal="center" vertical="center" wrapText="1"/>
    </xf>
    <xf numFmtId="9" fontId="15" fillId="4" borderId="8" xfId="0" applyNumberFormat="1" applyFont="1" applyFill="1" applyBorder="1" applyAlignment="1">
      <alignment horizontal="center" vertical="center" wrapText="1"/>
    </xf>
    <xf numFmtId="9" fontId="15" fillId="4" borderId="3" xfId="0" applyNumberFormat="1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4" borderId="7" xfId="3" applyFont="1" applyFill="1" applyBorder="1" applyAlignment="1">
      <alignment horizontal="center" vertical="center" wrapText="1"/>
    </xf>
    <xf numFmtId="0" fontId="3" fillId="4" borderId="6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9" fontId="3" fillId="4" borderId="3" xfId="1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2" applyFont="1" applyFill="1" applyBorder="1" applyAlignment="1">
      <alignment horizontal="center" vertical="center"/>
    </xf>
    <xf numFmtId="0" fontId="3" fillId="3" borderId="5" xfId="5" applyFont="1" applyFill="1" applyBorder="1" applyAlignment="1">
      <alignment horizontal="center" vertical="center" wrapText="1"/>
    </xf>
    <xf numFmtId="0" fontId="3" fillId="3" borderId="3" xfId="5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5" applyFont="1" applyFill="1" applyBorder="1" applyAlignment="1">
      <alignment horizontal="center" vertical="center" wrapText="1"/>
    </xf>
    <xf numFmtId="0" fontId="3" fillId="3" borderId="10" xfId="5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 wrapText="1"/>
      <protection locked="0"/>
    </xf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2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3" fillId="3" borderId="3" xfId="5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3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3" fillId="3" borderId="7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3" fillId="3" borderId="3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2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3" borderId="7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9" fontId="17" fillId="4" borderId="3" xfId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1" fontId="17" fillId="4" borderId="3" xfId="0" applyNumberFormat="1" applyFont="1" applyFill="1" applyBorder="1" applyAlignment="1">
      <alignment horizontal="center" vertical="center" wrapText="1"/>
    </xf>
    <xf numFmtId="0" fontId="17" fillId="4" borderId="3" xfId="3" applyFont="1" applyFill="1" applyBorder="1" applyAlignment="1">
      <alignment horizontal="center" vertical="center" wrapText="1"/>
    </xf>
    <xf numFmtId="0" fontId="24" fillId="0" borderId="8" xfId="2" applyFont="1" applyBorder="1" applyAlignment="1">
      <alignment horizontal="center" wrapText="1"/>
    </xf>
    <xf numFmtId="0" fontId="24" fillId="0" borderId="9" xfId="2" applyFont="1" applyBorder="1" applyAlignment="1">
      <alignment horizontal="center" wrapText="1"/>
    </xf>
    <xf numFmtId="0" fontId="24" fillId="0" borderId="10" xfId="2" applyFont="1" applyBorder="1" applyAlignment="1">
      <alignment horizontal="center" wrapText="1"/>
    </xf>
    <xf numFmtId="0" fontId="24" fillId="0" borderId="8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0" xfId="3" applyFont="1" applyBorder="1" applyAlignment="1">
      <alignment horizontal="center" vertical="center" wrapText="1"/>
    </xf>
    <xf numFmtId="0" fontId="10" fillId="10" borderId="3" xfId="8" applyFont="1" applyBorder="1" applyAlignment="1">
      <alignment horizontal="center" vertical="center"/>
    </xf>
    <xf numFmtId="0" fontId="27" fillId="11" borderId="1" xfId="8" applyFont="1" applyFill="1" applyBorder="1" applyAlignment="1">
      <alignment horizontal="center"/>
    </xf>
    <xf numFmtId="0" fontId="27" fillId="11" borderId="2" xfId="8" applyFont="1" applyFill="1" applyBorder="1" applyAlignment="1">
      <alignment horizontal="center"/>
    </xf>
    <xf numFmtId="0" fontId="10" fillId="3" borderId="3" xfId="8" applyFont="1" applyFill="1" applyBorder="1" applyAlignment="1">
      <alignment horizontal="center"/>
    </xf>
    <xf numFmtId="0" fontId="10" fillId="3" borderId="8" xfId="8" applyFont="1" applyFill="1" applyBorder="1" applyAlignment="1">
      <alignment horizontal="center"/>
    </xf>
    <xf numFmtId="0" fontId="10" fillId="3" borderId="10" xfId="8" applyFont="1" applyFill="1" applyBorder="1" applyAlignment="1">
      <alignment horizontal="center"/>
    </xf>
  </cellXfs>
  <cellStyles count="9">
    <cellStyle name="60% - Ênfase3" xfId="8" builtinId="40"/>
    <cellStyle name="Normal" xfId="0" builtinId="0"/>
    <cellStyle name="Normal 2 3" xfId="2" xr:uid="{D6C72878-463E-460A-9998-AB252EB4B721}"/>
    <cellStyle name="Normal 4" xfId="6" xr:uid="{A1B24502-AB20-458F-B8CD-9B9930513EE1}"/>
    <cellStyle name="Normal 8" xfId="4" xr:uid="{E0796019-B53B-4F56-890D-FFDE4E16CBD0}"/>
    <cellStyle name="Normal 8 2 2" xfId="7" xr:uid="{DAA00D88-7338-4EC5-988D-4BDBB98BD6B1}"/>
    <cellStyle name="Normal_INSTRUMENTAIS DE OUTUBRO PREENCHIDOS" xfId="5" xr:uid="{42CACB39-8799-4577-83CC-D65ED9175AE6}"/>
    <cellStyle name="Normal_RelatórioMensal_AgenteJovem" xfId="3" xr:uid="{6DFE9A72-F8B2-47F1-8D7B-B24DFEACB437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EFF9-B90E-4FBE-9F1B-1DECAFB6B6FA}">
  <sheetPr>
    <tabColor theme="5" tint="0.59999389629810485"/>
  </sheetPr>
  <dimension ref="A1:R38"/>
  <sheetViews>
    <sheetView topLeftCell="A4" zoomScaleNormal="100" workbookViewId="0">
      <selection activeCell="T21" sqref="T21"/>
    </sheetView>
  </sheetViews>
  <sheetFormatPr defaultRowHeight="15" x14ac:dyDescent="0.25"/>
  <cols>
    <col min="1" max="1" width="32.42578125" bestFit="1" customWidth="1"/>
    <col min="2" max="2" width="11.140625" customWidth="1"/>
    <col min="3" max="3" width="9.5703125" customWidth="1"/>
    <col min="4" max="4" width="16.28515625" customWidth="1"/>
    <col min="5" max="5" width="2" customWidth="1"/>
    <col min="6" max="6" width="11.5703125" customWidth="1"/>
    <col min="7" max="7" width="10.7109375" customWidth="1"/>
    <col min="8" max="8" width="17.140625" customWidth="1"/>
    <col min="9" max="9" width="20.28515625" customWidth="1"/>
    <col min="10" max="10" width="2" customWidth="1"/>
    <col min="11" max="11" width="11.5703125" customWidth="1"/>
    <col min="12" max="12" width="10.5703125" customWidth="1"/>
    <col min="13" max="13" width="16.5703125" customWidth="1"/>
    <col min="14" max="14" width="2" customWidth="1"/>
    <col min="15" max="15" width="11" customWidth="1"/>
    <col min="16" max="16" width="10.140625" customWidth="1"/>
    <col min="17" max="17" width="17" customWidth="1"/>
    <col min="18" max="18" width="20.28515625" customWidth="1"/>
    <col min="20" max="20" width="19.85546875" bestFit="1" customWidth="1"/>
  </cols>
  <sheetData>
    <row r="1" spans="1:18" ht="18.75" customHeight="1" x14ac:dyDescent="0.25">
      <c r="A1" s="204" t="s">
        <v>64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ht="15.75" customHeight="1" x14ac:dyDescent="0.25">
      <c r="B2" s="200" t="s">
        <v>40</v>
      </c>
      <c r="C2" s="201"/>
      <c r="D2" s="202"/>
      <c r="E2" s="206"/>
      <c r="F2" s="200" t="s">
        <v>41</v>
      </c>
      <c r="G2" s="201"/>
      <c r="H2" s="201"/>
      <c r="I2" s="201"/>
      <c r="J2" s="206"/>
      <c r="K2" s="203" t="s">
        <v>42</v>
      </c>
      <c r="L2" s="203"/>
      <c r="M2" s="203"/>
      <c r="N2" s="206"/>
      <c r="O2" s="203" t="s">
        <v>43</v>
      </c>
      <c r="P2" s="203"/>
      <c r="Q2" s="203"/>
      <c r="R2" s="203"/>
    </row>
    <row r="3" spans="1:18" ht="98.25" customHeight="1" x14ac:dyDescent="0.25">
      <c r="A3" s="6" t="s">
        <v>4</v>
      </c>
      <c r="B3" s="7" t="s">
        <v>44</v>
      </c>
      <c r="C3" s="8" t="s">
        <v>45</v>
      </c>
      <c r="D3" s="7" t="s">
        <v>46</v>
      </c>
      <c r="E3" s="207"/>
      <c r="F3" s="7" t="s">
        <v>44</v>
      </c>
      <c r="G3" s="8" t="s">
        <v>45</v>
      </c>
      <c r="H3" s="7" t="s">
        <v>46</v>
      </c>
      <c r="I3" s="9" t="s">
        <v>47</v>
      </c>
      <c r="J3" s="207"/>
      <c r="K3" s="7" t="s">
        <v>44</v>
      </c>
      <c r="L3" s="8" t="s">
        <v>45</v>
      </c>
      <c r="M3" s="7" t="s">
        <v>46</v>
      </c>
      <c r="N3" s="207"/>
      <c r="O3" s="7" t="s">
        <v>44</v>
      </c>
      <c r="P3" s="7" t="s">
        <v>45</v>
      </c>
      <c r="Q3" s="7" t="s">
        <v>46</v>
      </c>
      <c r="R3" s="7" t="s">
        <v>48</v>
      </c>
    </row>
    <row r="4" spans="1:18" ht="15" customHeight="1" x14ac:dyDescent="0.25">
      <c r="A4" s="14" t="s">
        <v>5</v>
      </c>
      <c r="B4" s="15" t="s">
        <v>37</v>
      </c>
      <c r="C4" s="15" t="s">
        <v>37</v>
      </c>
      <c r="D4" s="17" t="s">
        <v>37</v>
      </c>
      <c r="E4" s="207"/>
      <c r="F4" s="15" t="s">
        <v>37</v>
      </c>
      <c r="G4" s="15" t="s">
        <v>37</v>
      </c>
      <c r="H4" s="17" t="s">
        <v>37</v>
      </c>
      <c r="I4" s="17" t="s">
        <v>37</v>
      </c>
      <c r="J4" s="207"/>
      <c r="K4" s="15" t="s">
        <v>37</v>
      </c>
      <c r="L4" s="15" t="s">
        <v>37</v>
      </c>
      <c r="M4" s="17" t="s">
        <v>37</v>
      </c>
      <c r="N4" s="207"/>
      <c r="O4" s="15" t="s">
        <v>37</v>
      </c>
      <c r="P4" s="15" t="s">
        <v>37</v>
      </c>
      <c r="Q4" s="17" t="s">
        <v>37</v>
      </c>
      <c r="R4" s="17" t="s">
        <v>37</v>
      </c>
    </row>
    <row r="5" spans="1:18" ht="15" customHeight="1" x14ac:dyDescent="0.25">
      <c r="A5" s="14" t="s">
        <v>6</v>
      </c>
      <c r="B5" s="15" t="s">
        <v>37</v>
      </c>
      <c r="C5" s="15" t="s">
        <v>37</v>
      </c>
      <c r="D5" s="17" t="s">
        <v>37</v>
      </c>
      <c r="E5" s="207"/>
      <c r="F5" s="15" t="s">
        <v>37</v>
      </c>
      <c r="G5" s="15" t="s">
        <v>37</v>
      </c>
      <c r="H5" s="17" t="s">
        <v>37</v>
      </c>
      <c r="I5" s="17" t="s">
        <v>37</v>
      </c>
      <c r="J5" s="207"/>
      <c r="K5" s="15" t="s">
        <v>37</v>
      </c>
      <c r="L5" s="15" t="s">
        <v>37</v>
      </c>
      <c r="M5" s="17" t="s">
        <v>37</v>
      </c>
      <c r="N5" s="207"/>
      <c r="O5" s="15" t="s">
        <v>37</v>
      </c>
      <c r="P5" s="15" t="s">
        <v>37</v>
      </c>
      <c r="Q5" s="17" t="s">
        <v>37</v>
      </c>
      <c r="R5" s="17" t="s">
        <v>37</v>
      </c>
    </row>
    <row r="6" spans="1:18" ht="15" customHeight="1" x14ac:dyDescent="0.25">
      <c r="A6" s="14" t="s">
        <v>7</v>
      </c>
      <c r="B6" s="15" t="s">
        <v>37</v>
      </c>
      <c r="C6" s="15" t="s">
        <v>37</v>
      </c>
      <c r="D6" s="17" t="s">
        <v>37</v>
      </c>
      <c r="E6" s="207"/>
      <c r="F6" s="15" t="s">
        <v>37</v>
      </c>
      <c r="G6" s="15" t="s">
        <v>37</v>
      </c>
      <c r="H6" s="17" t="s">
        <v>37</v>
      </c>
      <c r="I6" s="17" t="s">
        <v>37</v>
      </c>
      <c r="J6" s="207"/>
      <c r="K6" s="15" t="s">
        <v>37</v>
      </c>
      <c r="L6" s="15" t="s">
        <v>37</v>
      </c>
      <c r="M6" s="17" t="s">
        <v>37</v>
      </c>
      <c r="N6" s="207"/>
      <c r="O6" s="15" t="s">
        <v>37</v>
      </c>
      <c r="P6" s="15" t="s">
        <v>37</v>
      </c>
      <c r="Q6" s="17" t="s">
        <v>37</v>
      </c>
      <c r="R6" s="17" t="s">
        <v>37</v>
      </c>
    </row>
    <row r="7" spans="1:18" ht="15" customHeight="1" x14ac:dyDescent="0.25">
      <c r="A7" s="14" t="s">
        <v>8</v>
      </c>
      <c r="B7" s="15" t="s">
        <v>37</v>
      </c>
      <c r="C7" s="15" t="s">
        <v>37</v>
      </c>
      <c r="D7" s="17" t="s">
        <v>37</v>
      </c>
      <c r="E7" s="207"/>
      <c r="F7" s="15" t="s">
        <v>37</v>
      </c>
      <c r="G7" s="15" t="s">
        <v>37</v>
      </c>
      <c r="H7" s="17" t="s">
        <v>37</v>
      </c>
      <c r="I7" s="17" t="s">
        <v>37</v>
      </c>
      <c r="J7" s="207"/>
      <c r="K7" s="15" t="s">
        <v>37</v>
      </c>
      <c r="L7" s="15" t="s">
        <v>37</v>
      </c>
      <c r="M7" s="17" t="s">
        <v>37</v>
      </c>
      <c r="N7" s="207"/>
      <c r="O7" s="15" t="s">
        <v>37</v>
      </c>
      <c r="P7" s="15" t="s">
        <v>37</v>
      </c>
      <c r="Q7" s="17" t="s">
        <v>37</v>
      </c>
      <c r="R7" s="17" t="s">
        <v>37</v>
      </c>
    </row>
    <row r="8" spans="1:18" ht="15" customHeight="1" x14ac:dyDescent="0.25">
      <c r="A8" s="14" t="s">
        <v>9</v>
      </c>
      <c r="B8" s="15" t="s">
        <v>37</v>
      </c>
      <c r="C8" s="15" t="s">
        <v>37</v>
      </c>
      <c r="D8" s="17" t="s">
        <v>37</v>
      </c>
      <c r="E8" s="207"/>
      <c r="F8" s="15" t="s">
        <v>37</v>
      </c>
      <c r="G8" s="15" t="s">
        <v>37</v>
      </c>
      <c r="H8" s="17" t="s">
        <v>37</v>
      </c>
      <c r="I8" s="17" t="s">
        <v>37</v>
      </c>
      <c r="J8" s="207"/>
      <c r="K8" s="15" t="s">
        <v>37</v>
      </c>
      <c r="L8" s="15" t="s">
        <v>37</v>
      </c>
      <c r="M8" s="17" t="s">
        <v>37</v>
      </c>
      <c r="N8" s="207"/>
      <c r="O8" s="15" t="s">
        <v>37</v>
      </c>
      <c r="P8" s="15" t="s">
        <v>37</v>
      </c>
      <c r="Q8" s="17" t="s">
        <v>37</v>
      </c>
      <c r="R8" s="17" t="s">
        <v>37</v>
      </c>
    </row>
    <row r="9" spans="1:18" ht="15" customHeight="1" x14ac:dyDescent="0.25">
      <c r="A9" s="14" t="s">
        <v>10</v>
      </c>
      <c r="B9" s="15" t="s">
        <v>37</v>
      </c>
      <c r="C9" s="15" t="s">
        <v>37</v>
      </c>
      <c r="D9" s="17" t="s">
        <v>37</v>
      </c>
      <c r="E9" s="207"/>
      <c r="F9" s="15" t="s">
        <v>37</v>
      </c>
      <c r="G9" s="15" t="s">
        <v>37</v>
      </c>
      <c r="H9" s="17" t="s">
        <v>37</v>
      </c>
      <c r="I9" s="17" t="s">
        <v>37</v>
      </c>
      <c r="J9" s="207"/>
      <c r="K9" s="15" t="s">
        <v>37</v>
      </c>
      <c r="L9" s="15" t="s">
        <v>37</v>
      </c>
      <c r="M9" s="17" t="s">
        <v>37</v>
      </c>
      <c r="N9" s="207"/>
      <c r="O9" s="15" t="s">
        <v>37</v>
      </c>
      <c r="P9" s="15" t="s">
        <v>37</v>
      </c>
      <c r="Q9" s="17" t="s">
        <v>37</v>
      </c>
      <c r="R9" s="17" t="s">
        <v>37</v>
      </c>
    </row>
    <row r="10" spans="1:18" ht="15" customHeight="1" x14ac:dyDescent="0.25">
      <c r="A10" s="14" t="s">
        <v>11</v>
      </c>
      <c r="B10" s="15" t="s">
        <v>37</v>
      </c>
      <c r="C10" s="15" t="s">
        <v>37</v>
      </c>
      <c r="D10" s="17" t="s">
        <v>37</v>
      </c>
      <c r="E10" s="207"/>
      <c r="F10" s="15" t="s">
        <v>37</v>
      </c>
      <c r="G10" s="15" t="s">
        <v>37</v>
      </c>
      <c r="H10" s="17" t="s">
        <v>37</v>
      </c>
      <c r="I10" s="17" t="s">
        <v>37</v>
      </c>
      <c r="J10" s="207"/>
      <c r="K10" s="15" t="s">
        <v>37</v>
      </c>
      <c r="L10" s="15" t="s">
        <v>37</v>
      </c>
      <c r="M10" s="17" t="s">
        <v>37</v>
      </c>
      <c r="N10" s="207"/>
      <c r="O10" s="15" t="s">
        <v>37</v>
      </c>
      <c r="P10" s="15" t="s">
        <v>37</v>
      </c>
      <c r="Q10" s="17" t="s">
        <v>37</v>
      </c>
      <c r="R10" s="17" t="s">
        <v>37</v>
      </c>
    </row>
    <row r="11" spans="1:18" ht="15" customHeight="1" x14ac:dyDescent="0.25">
      <c r="A11" s="14" t="s">
        <v>12</v>
      </c>
      <c r="B11" s="15" t="s">
        <v>37</v>
      </c>
      <c r="C11" s="15" t="s">
        <v>37</v>
      </c>
      <c r="D11" s="17" t="s">
        <v>37</v>
      </c>
      <c r="E11" s="207"/>
      <c r="F11" s="15" t="s">
        <v>37</v>
      </c>
      <c r="G11" s="15" t="s">
        <v>37</v>
      </c>
      <c r="H11" s="17" t="s">
        <v>37</v>
      </c>
      <c r="I11" s="17" t="s">
        <v>37</v>
      </c>
      <c r="J11" s="207"/>
      <c r="K11" s="15" t="s">
        <v>37</v>
      </c>
      <c r="L11" s="15" t="s">
        <v>37</v>
      </c>
      <c r="M11" s="17" t="s">
        <v>37</v>
      </c>
      <c r="N11" s="207"/>
      <c r="O11" s="15" t="s">
        <v>37</v>
      </c>
      <c r="P11" s="15" t="s">
        <v>37</v>
      </c>
      <c r="Q11" s="17" t="s">
        <v>37</v>
      </c>
      <c r="R11" s="17" t="s">
        <v>37</v>
      </c>
    </row>
    <row r="12" spans="1:18" ht="15" customHeight="1" x14ac:dyDescent="0.25">
      <c r="A12" s="14" t="s">
        <v>13</v>
      </c>
      <c r="B12" s="15" t="s">
        <v>37</v>
      </c>
      <c r="C12" s="15" t="s">
        <v>37</v>
      </c>
      <c r="D12" s="17" t="s">
        <v>37</v>
      </c>
      <c r="E12" s="207"/>
      <c r="F12" s="15" t="s">
        <v>37</v>
      </c>
      <c r="G12" s="15" t="s">
        <v>37</v>
      </c>
      <c r="H12" s="17" t="s">
        <v>37</v>
      </c>
      <c r="I12" s="17" t="s">
        <v>37</v>
      </c>
      <c r="J12" s="207"/>
      <c r="K12" s="15" t="s">
        <v>37</v>
      </c>
      <c r="L12" s="15" t="s">
        <v>37</v>
      </c>
      <c r="M12" s="17" t="s">
        <v>37</v>
      </c>
      <c r="N12" s="207"/>
      <c r="O12" s="15" t="s">
        <v>37</v>
      </c>
      <c r="P12" s="15" t="s">
        <v>37</v>
      </c>
      <c r="Q12" s="17" t="s">
        <v>37</v>
      </c>
      <c r="R12" s="17" t="s">
        <v>37</v>
      </c>
    </row>
    <row r="13" spans="1:18" ht="15" customHeight="1" x14ac:dyDescent="0.25">
      <c r="A13" s="14" t="s">
        <v>14</v>
      </c>
      <c r="B13" s="15" t="s">
        <v>37</v>
      </c>
      <c r="C13" s="15" t="s">
        <v>37</v>
      </c>
      <c r="D13" s="17" t="s">
        <v>37</v>
      </c>
      <c r="E13" s="207"/>
      <c r="F13" s="15" t="s">
        <v>37</v>
      </c>
      <c r="G13" s="15" t="s">
        <v>37</v>
      </c>
      <c r="H13" s="17" t="s">
        <v>37</v>
      </c>
      <c r="I13" s="17" t="s">
        <v>37</v>
      </c>
      <c r="J13" s="207"/>
      <c r="K13" s="15" t="s">
        <v>37</v>
      </c>
      <c r="L13" s="15" t="s">
        <v>37</v>
      </c>
      <c r="M13" s="17" t="s">
        <v>37</v>
      </c>
      <c r="N13" s="207"/>
      <c r="O13" s="15" t="s">
        <v>37</v>
      </c>
      <c r="P13" s="15" t="s">
        <v>37</v>
      </c>
      <c r="Q13" s="17" t="s">
        <v>37</v>
      </c>
      <c r="R13" s="17" t="s">
        <v>37</v>
      </c>
    </row>
    <row r="14" spans="1:18" ht="15" customHeight="1" x14ac:dyDescent="0.25">
      <c r="A14" s="14" t="s">
        <v>15</v>
      </c>
      <c r="B14" s="15" t="s">
        <v>37</v>
      </c>
      <c r="C14" s="15" t="s">
        <v>37</v>
      </c>
      <c r="D14" s="17" t="s">
        <v>37</v>
      </c>
      <c r="E14" s="207"/>
      <c r="F14" s="15" t="s">
        <v>37</v>
      </c>
      <c r="G14" s="15" t="s">
        <v>37</v>
      </c>
      <c r="H14" s="17" t="s">
        <v>37</v>
      </c>
      <c r="I14" s="17" t="s">
        <v>37</v>
      </c>
      <c r="J14" s="207"/>
      <c r="K14" s="15" t="s">
        <v>37</v>
      </c>
      <c r="L14" s="15" t="s">
        <v>37</v>
      </c>
      <c r="M14" s="17" t="s">
        <v>37</v>
      </c>
      <c r="N14" s="207"/>
      <c r="O14" s="15" t="s">
        <v>37</v>
      </c>
      <c r="P14" s="15" t="s">
        <v>37</v>
      </c>
      <c r="Q14" s="17" t="s">
        <v>37</v>
      </c>
      <c r="R14" s="17" t="s">
        <v>37</v>
      </c>
    </row>
    <row r="15" spans="1:18" ht="15" customHeight="1" x14ac:dyDescent="0.25">
      <c r="A15" s="14" t="s">
        <v>16</v>
      </c>
      <c r="B15" s="15" t="s">
        <v>37</v>
      </c>
      <c r="C15" s="15" t="s">
        <v>37</v>
      </c>
      <c r="D15" s="17" t="s">
        <v>37</v>
      </c>
      <c r="E15" s="207"/>
      <c r="F15" s="15" t="s">
        <v>37</v>
      </c>
      <c r="G15" s="15" t="s">
        <v>37</v>
      </c>
      <c r="H15" s="17" t="s">
        <v>37</v>
      </c>
      <c r="I15" s="17" t="s">
        <v>37</v>
      </c>
      <c r="J15" s="207"/>
      <c r="K15" s="15" t="s">
        <v>37</v>
      </c>
      <c r="L15" s="15" t="s">
        <v>37</v>
      </c>
      <c r="M15" s="17" t="s">
        <v>37</v>
      </c>
      <c r="N15" s="207"/>
      <c r="O15" s="15" t="s">
        <v>37</v>
      </c>
      <c r="P15" s="15" t="s">
        <v>37</v>
      </c>
      <c r="Q15" s="17" t="s">
        <v>37</v>
      </c>
      <c r="R15" s="17" t="s">
        <v>37</v>
      </c>
    </row>
    <row r="16" spans="1:18" ht="15" customHeight="1" x14ac:dyDescent="0.25">
      <c r="A16" s="14" t="s">
        <v>17</v>
      </c>
      <c r="B16" s="15" t="s">
        <v>37</v>
      </c>
      <c r="C16" s="15" t="s">
        <v>37</v>
      </c>
      <c r="D16" s="17" t="s">
        <v>37</v>
      </c>
      <c r="E16" s="207"/>
      <c r="F16" s="15" t="s">
        <v>37</v>
      </c>
      <c r="G16" s="15" t="s">
        <v>37</v>
      </c>
      <c r="H16" s="17" t="s">
        <v>37</v>
      </c>
      <c r="I16" s="17" t="s">
        <v>37</v>
      </c>
      <c r="J16" s="207"/>
      <c r="K16" s="15" t="s">
        <v>37</v>
      </c>
      <c r="L16" s="15" t="s">
        <v>37</v>
      </c>
      <c r="M16" s="17" t="s">
        <v>37</v>
      </c>
      <c r="N16" s="207"/>
      <c r="O16" s="15" t="s">
        <v>37</v>
      </c>
      <c r="P16" s="15" t="s">
        <v>37</v>
      </c>
      <c r="Q16" s="17" t="s">
        <v>37</v>
      </c>
      <c r="R16" s="17" t="s">
        <v>37</v>
      </c>
    </row>
    <row r="17" spans="1:18" ht="15" customHeight="1" x14ac:dyDescent="0.25">
      <c r="A17" s="14" t="s">
        <v>18</v>
      </c>
      <c r="B17" s="15" t="s">
        <v>37</v>
      </c>
      <c r="C17" s="15" t="s">
        <v>37</v>
      </c>
      <c r="D17" s="17" t="s">
        <v>37</v>
      </c>
      <c r="E17" s="207"/>
      <c r="F17" s="15" t="s">
        <v>37</v>
      </c>
      <c r="G17" s="15" t="s">
        <v>37</v>
      </c>
      <c r="H17" s="17" t="s">
        <v>37</v>
      </c>
      <c r="I17" s="17" t="s">
        <v>37</v>
      </c>
      <c r="J17" s="207"/>
      <c r="K17" s="15" t="s">
        <v>37</v>
      </c>
      <c r="L17" s="15" t="s">
        <v>37</v>
      </c>
      <c r="M17" s="17" t="s">
        <v>37</v>
      </c>
      <c r="N17" s="207"/>
      <c r="O17" s="15" t="s">
        <v>37</v>
      </c>
      <c r="P17" s="15" t="s">
        <v>37</v>
      </c>
      <c r="Q17" s="17" t="s">
        <v>37</v>
      </c>
      <c r="R17" s="17" t="s">
        <v>37</v>
      </c>
    </row>
    <row r="18" spans="1:18" ht="15" customHeight="1" x14ac:dyDescent="0.25">
      <c r="A18" s="14" t="s">
        <v>19</v>
      </c>
      <c r="B18" s="15" t="s">
        <v>37</v>
      </c>
      <c r="C18" s="15" t="s">
        <v>37</v>
      </c>
      <c r="D18" s="17" t="s">
        <v>37</v>
      </c>
      <c r="E18" s="207"/>
      <c r="F18" s="15" t="s">
        <v>37</v>
      </c>
      <c r="G18" s="15" t="s">
        <v>37</v>
      </c>
      <c r="H18" s="17" t="s">
        <v>37</v>
      </c>
      <c r="I18" s="17" t="s">
        <v>37</v>
      </c>
      <c r="J18" s="207"/>
      <c r="K18" s="15" t="s">
        <v>37</v>
      </c>
      <c r="L18" s="15" t="s">
        <v>37</v>
      </c>
      <c r="M18" s="17" t="s">
        <v>37</v>
      </c>
      <c r="N18" s="207"/>
      <c r="O18" s="15" t="s">
        <v>37</v>
      </c>
      <c r="P18" s="15" t="s">
        <v>37</v>
      </c>
      <c r="Q18" s="17" t="s">
        <v>37</v>
      </c>
      <c r="R18" s="17" t="s">
        <v>37</v>
      </c>
    </row>
    <row r="19" spans="1:18" ht="15" customHeight="1" x14ac:dyDescent="0.25">
      <c r="A19" s="14" t="s">
        <v>20</v>
      </c>
      <c r="B19" s="15" t="s">
        <v>37</v>
      </c>
      <c r="C19" s="15" t="s">
        <v>37</v>
      </c>
      <c r="D19" s="17" t="s">
        <v>37</v>
      </c>
      <c r="E19" s="207"/>
      <c r="F19" s="15" t="s">
        <v>37</v>
      </c>
      <c r="G19" s="15" t="s">
        <v>37</v>
      </c>
      <c r="H19" s="17" t="s">
        <v>37</v>
      </c>
      <c r="I19" s="17" t="s">
        <v>37</v>
      </c>
      <c r="J19" s="207"/>
      <c r="K19" s="15" t="s">
        <v>37</v>
      </c>
      <c r="L19" s="15" t="s">
        <v>37</v>
      </c>
      <c r="M19" s="17" t="s">
        <v>37</v>
      </c>
      <c r="N19" s="207"/>
      <c r="O19" s="15" t="s">
        <v>37</v>
      </c>
      <c r="P19" s="15" t="s">
        <v>37</v>
      </c>
      <c r="Q19" s="17" t="s">
        <v>37</v>
      </c>
      <c r="R19" s="17" t="s">
        <v>37</v>
      </c>
    </row>
    <row r="20" spans="1:18" ht="15" customHeight="1" x14ac:dyDescent="0.25">
      <c r="A20" s="14" t="s">
        <v>21</v>
      </c>
      <c r="B20" s="15" t="s">
        <v>37</v>
      </c>
      <c r="C20" s="15" t="s">
        <v>37</v>
      </c>
      <c r="D20" s="17" t="s">
        <v>37</v>
      </c>
      <c r="E20" s="207"/>
      <c r="F20" s="15" t="s">
        <v>37</v>
      </c>
      <c r="G20" s="15" t="s">
        <v>37</v>
      </c>
      <c r="H20" s="17" t="s">
        <v>37</v>
      </c>
      <c r="I20" s="17" t="s">
        <v>37</v>
      </c>
      <c r="J20" s="207"/>
      <c r="K20" s="15" t="s">
        <v>37</v>
      </c>
      <c r="L20" s="15" t="s">
        <v>37</v>
      </c>
      <c r="M20" s="17" t="s">
        <v>37</v>
      </c>
      <c r="N20" s="207"/>
      <c r="O20" s="15" t="s">
        <v>37</v>
      </c>
      <c r="P20" s="15" t="s">
        <v>37</v>
      </c>
      <c r="Q20" s="17" t="s">
        <v>37</v>
      </c>
      <c r="R20" s="17" t="s">
        <v>37</v>
      </c>
    </row>
    <row r="21" spans="1:18" ht="15" customHeight="1" x14ac:dyDescent="0.25">
      <c r="A21" s="14" t="s">
        <v>22</v>
      </c>
      <c r="B21" s="15" t="s">
        <v>37</v>
      </c>
      <c r="C21" s="15" t="s">
        <v>37</v>
      </c>
      <c r="D21" s="17" t="s">
        <v>37</v>
      </c>
      <c r="E21" s="207"/>
      <c r="F21" s="15" t="s">
        <v>37</v>
      </c>
      <c r="G21" s="15" t="s">
        <v>37</v>
      </c>
      <c r="H21" s="17" t="s">
        <v>37</v>
      </c>
      <c r="I21" s="17" t="s">
        <v>37</v>
      </c>
      <c r="J21" s="207"/>
      <c r="K21" s="15" t="s">
        <v>37</v>
      </c>
      <c r="L21" s="15" t="s">
        <v>37</v>
      </c>
      <c r="M21" s="17" t="s">
        <v>37</v>
      </c>
      <c r="N21" s="207"/>
      <c r="O21" s="15" t="s">
        <v>37</v>
      </c>
      <c r="P21" s="15" t="s">
        <v>37</v>
      </c>
      <c r="Q21" s="17" t="s">
        <v>37</v>
      </c>
      <c r="R21" s="17" t="s">
        <v>37</v>
      </c>
    </row>
    <row r="22" spans="1:18" ht="15" customHeight="1" x14ac:dyDescent="0.25">
      <c r="A22" s="14" t="s">
        <v>23</v>
      </c>
      <c r="B22" s="15" t="s">
        <v>37</v>
      </c>
      <c r="C22" s="15" t="s">
        <v>37</v>
      </c>
      <c r="D22" s="17" t="s">
        <v>37</v>
      </c>
      <c r="E22" s="207"/>
      <c r="F22" s="15" t="s">
        <v>37</v>
      </c>
      <c r="G22" s="15" t="s">
        <v>37</v>
      </c>
      <c r="H22" s="17" t="s">
        <v>37</v>
      </c>
      <c r="I22" s="17" t="s">
        <v>37</v>
      </c>
      <c r="J22" s="207"/>
      <c r="K22" s="15" t="s">
        <v>37</v>
      </c>
      <c r="L22" s="15" t="s">
        <v>37</v>
      </c>
      <c r="M22" s="17" t="s">
        <v>37</v>
      </c>
      <c r="N22" s="207"/>
      <c r="O22" s="15" t="s">
        <v>37</v>
      </c>
      <c r="P22" s="15" t="s">
        <v>37</v>
      </c>
      <c r="Q22" s="17" t="s">
        <v>37</v>
      </c>
      <c r="R22" s="17" t="s">
        <v>37</v>
      </c>
    </row>
    <row r="23" spans="1:18" ht="15" customHeight="1" x14ac:dyDescent="0.25">
      <c r="A23" s="14" t="s">
        <v>24</v>
      </c>
      <c r="B23" s="15" t="s">
        <v>37</v>
      </c>
      <c r="C23" s="15" t="s">
        <v>37</v>
      </c>
      <c r="D23" s="17" t="s">
        <v>37</v>
      </c>
      <c r="E23" s="207"/>
      <c r="F23" s="15" t="s">
        <v>37</v>
      </c>
      <c r="G23" s="15" t="s">
        <v>37</v>
      </c>
      <c r="H23" s="17" t="s">
        <v>37</v>
      </c>
      <c r="I23" s="17" t="s">
        <v>37</v>
      </c>
      <c r="J23" s="207"/>
      <c r="K23" s="15" t="s">
        <v>37</v>
      </c>
      <c r="L23" s="15" t="s">
        <v>37</v>
      </c>
      <c r="M23" s="17" t="s">
        <v>37</v>
      </c>
      <c r="N23" s="207"/>
      <c r="O23" s="15" t="s">
        <v>37</v>
      </c>
      <c r="P23" s="15" t="s">
        <v>37</v>
      </c>
      <c r="Q23" s="17" t="s">
        <v>37</v>
      </c>
      <c r="R23" s="17" t="s">
        <v>37</v>
      </c>
    </row>
    <row r="24" spans="1:18" ht="15" customHeight="1" x14ac:dyDescent="0.25">
      <c r="A24" s="14" t="s">
        <v>25</v>
      </c>
      <c r="B24" s="15" t="s">
        <v>37</v>
      </c>
      <c r="C24" s="15" t="s">
        <v>37</v>
      </c>
      <c r="D24" s="17" t="s">
        <v>37</v>
      </c>
      <c r="E24" s="207"/>
      <c r="F24" s="15" t="s">
        <v>37</v>
      </c>
      <c r="G24" s="15" t="s">
        <v>37</v>
      </c>
      <c r="H24" s="17" t="s">
        <v>37</v>
      </c>
      <c r="I24" s="17" t="s">
        <v>37</v>
      </c>
      <c r="J24" s="207"/>
      <c r="K24" s="15" t="s">
        <v>37</v>
      </c>
      <c r="L24" s="15" t="s">
        <v>37</v>
      </c>
      <c r="M24" s="17" t="s">
        <v>37</v>
      </c>
      <c r="N24" s="207"/>
      <c r="O24" s="15" t="s">
        <v>37</v>
      </c>
      <c r="P24" s="15" t="s">
        <v>37</v>
      </c>
      <c r="Q24" s="17" t="s">
        <v>37</v>
      </c>
      <c r="R24" s="17" t="s">
        <v>37</v>
      </c>
    </row>
    <row r="25" spans="1:18" ht="15" customHeight="1" x14ac:dyDescent="0.25">
      <c r="A25" s="14" t="s">
        <v>26</v>
      </c>
      <c r="B25" s="15" t="s">
        <v>37</v>
      </c>
      <c r="C25" s="15" t="s">
        <v>37</v>
      </c>
      <c r="D25" s="17" t="s">
        <v>37</v>
      </c>
      <c r="E25" s="207"/>
      <c r="F25" s="15" t="s">
        <v>37</v>
      </c>
      <c r="G25" s="15" t="s">
        <v>37</v>
      </c>
      <c r="H25" s="17" t="s">
        <v>37</v>
      </c>
      <c r="I25" s="17" t="s">
        <v>37</v>
      </c>
      <c r="J25" s="207"/>
      <c r="K25" s="15" t="s">
        <v>37</v>
      </c>
      <c r="L25" s="15" t="s">
        <v>37</v>
      </c>
      <c r="M25" s="17" t="s">
        <v>37</v>
      </c>
      <c r="N25" s="207"/>
      <c r="O25" s="15" t="s">
        <v>37</v>
      </c>
      <c r="P25" s="15" t="s">
        <v>37</v>
      </c>
      <c r="Q25" s="17" t="s">
        <v>37</v>
      </c>
      <c r="R25" s="17" t="s">
        <v>37</v>
      </c>
    </row>
    <row r="26" spans="1:18" ht="15" customHeight="1" x14ac:dyDescent="0.25">
      <c r="A26" s="14" t="s">
        <v>27</v>
      </c>
      <c r="B26" s="15" t="s">
        <v>37</v>
      </c>
      <c r="C26" s="15" t="s">
        <v>37</v>
      </c>
      <c r="D26" s="17" t="s">
        <v>37</v>
      </c>
      <c r="E26" s="207"/>
      <c r="F26" s="15" t="s">
        <v>37</v>
      </c>
      <c r="G26" s="15" t="s">
        <v>37</v>
      </c>
      <c r="H26" s="17" t="s">
        <v>37</v>
      </c>
      <c r="I26" s="17" t="s">
        <v>37</v>
      </c>
      <c r="J26" s="207"/>
      <c r="K26" s="15" t="s">
        <v>37</v>
      </c>
      <c r="L26" s="15" t="s">
        <v>37</v>
      </c>
      <c r="M26" s="17" t="s">
        <v>37</v>
      </c>
      <c r="N26" s="207"/>
      <c r="O26" s="15" t="s">
        <v>37</v>
      </c>
      <c r="P26" s="15" t="s">
        <v>37</v>
      </c>
      <c r="Q26" s="17" t="s">
        <v>37</v>
      </c>
      <c r="R26" s="17" t="s">
        <v>37</v>
      </c>
    </row>
    <row r="27" spans="1:18" ht="15" customHeight="1" x14ac:dyDescent="0.25">
      <c r="A27" s="10" t="s">
        <v>28</v>
      </c>
      <c r="B27" s="11">
        <v>1</v>
      </c>
      <c r="C27" s="11">
        <v>30</v>
      </c>
      <c r="D27" s="13">
        <v>0.79518518518518511</v>
      </c>
      <c r="E27" s="207"/>
      <c r="F27" s="12">
        <v>1</v>
      </c>
      <c r="G27" s="11">
        <v>30</v>
      </c>
      <c r="H27" s="13">
        <v>0.71648351648351638</v>
      </c>
      <c r="I27" s="13">
        <v>2.4390243902439025E-2</v>
      </c>
      <c r="J27" s="207"/>
      <c r="K27" s="12">
        <v>1</v>
      </c>
      <c r="L27" s="11">
        <v>30</v>
      </c>
      <c r="M27" s="13">
        <v>0.76811594202898559</v>
      </c>
      <c r="N27" s="207"/>
      <c r="O27" s="12">
        <v>1</v>
      </c>
      <c r="P27" s="11">
        <v>30</v>
      </c>
      <c r="Q27" s="13">
        <v>0.70652173913043481</v>
      </c>
      <c r="R27" s="13">
        <v>8.2089552238805971E-2</v>
      </c>
    </row>
    <row r="28" spans="1:18" ht="15" customHeight="1" x14ac:dyDescent="0.25">
      <c r="A28" s="10" t="s">
        <v>29</v>
      </c>
      <c r="B28" s="11">
        <v>1</v>
      </c>
      <c r="C28" s="11">
        <v>30</v>
      </c>
      <c r="D28" s="13">
        <v>0.69518518518518513</v>
      </c>
      <c r="E28" s="207"/>
      <c r="F28" s="12">
        <v>1</v>
      </c>
      <c r="G28" s="11">
        <v>30</v>
      </c>
      <c r="H28" s="13">
        <v>0.68791208791208791</v>
      </c>
      <c r="I28" s="13">
        <v>0.10975609756097561</v>
      </c>
      <c r="J28" s="207"/>
      <c r="K28" s="12">
        <v>1</v>
      </c>
      <c r="L28" s="11">
        <v>30</v>
      </c>
      <c r="M28" s="13">
        <v>0.7021739130434782</v>
      </c>
      <c r="N28" s="207"/>
      <c r="O28" s="12">
        <v>1</v>
      </c>
      <c r="P28" s="11">
        <v>30</v>
      </c>
      <c r="Q28" s="13">
        <v>0.72898550724637678</v>
      </c>
      <c r="R28" s="13">
        <v>7.5268817204301078E-2</v>
      </c>
    </row>
    <row r="29" spans="1:18" ht="15" customHeight="1" x14ac:dyDescent="0.25">
      <c r="A29" s="14" t="s">
        <v>30</v>
      </c>
      <c r="B29" s="15" t="s">
        <v>37</v>
      </c>
      <c r="C29" s="15" t="s">
        <v>37</v>
      </c>
      <c r="D29" s="17" t="s">
        <v>37</v>
      </c>
      <c r="E29" s="207"/>
      <c r="F29" s="16" t="s">
        <v>37</v>
      </c>
      <c r="G29" s="15" t="s">
        <v>37</v>
      </c>
      <c r="H29" s="17" t="s">
        <v>37</v>
      </c>
      <c r="I29" s="17" t="s">
        <v>37</v>
      </c>
      <c r="J29" s="207"/>
      <c r="K29" s="16" t="s">
        <v>37</v>
      </c>
      <c r="L29" s="15" t="s">
        <v>37</v>
      </c>
      <c r="M29" s="17" t="s">
        <v>37</v>
      </c>
      <c r="N29" s="207"/>
      <c r="O29" s="16" t="s">
        <v>37</v>
      </c>
      <c r="P29" s="15" t="s">
        <v>37</v>
      </c>
      <c r="Q29" s="17" t="s">
        <v>37</v>
      </c>
      <c r="R29" s="17" t="s">
        <v>37</v>
      </c>
    </row>
    <row r="30" spans="1:18" ht="15" customHeight="1" x14ac:dyDescent="0.25">
      <c r="A30" s="14" t="s">
        <v>31</v>
      </c>
      <c r="B30" s="15" t="s">
        <v>37</v>
      </c>
      <c r="C30" s="15" t="s">
        <v>37</v>
      </c>
      <c r="D30" s="17" t="s">
        <v>37</v>
      </c>
      <c r="E30" s="207"/>
      <c r="F30" s="16" t="s">
        <v>37</v>
      </c>
      <c r="G30" s="15" t="s">
        <v>37</v>
      </c>
      <c r="H30" s="17" t="s">
        <v>37</v>
      </c>
      <c r="I30" s="17" t="s">
        <v>37</v>
      </c>
      <c r="J30" s="207"/>
      <c r="K30" s="16" t="s">
        <v>37</v>
      </c>
      <c r="L30" s="15" t="s">
        <v>37</v>
      </c>
      <c r="M30" s="17" t="s">
        <v>37</v>
      </c>
      <c r="N30" s="207"/>
      <c r="O30" s="16" t="s">
        <v>37</v>
      </c>
      <c r="P30" s="15" t="s">
        <v>37</v>
      </c>
      <c r="Q30" s="17" t="s">
        <v>37</v>
      </c>
      <c r="R30" s="17" t="s">
        <v>37</v>
      </c>
    </row>
    <row r="31" spans="1:18" ht="15" customHeight="1" x14ac:dyDescent="0.25">
      <c r="A31" s="14" t="s">
        <v>32</v>
      </c>
      <c r="B31" s="15" t="s">
        <v>37</v>
      </c>
      <c r="C31" s="15" t="s">
        <v>37</v>
      </c>
      <c r="D31" s="17" t="s">
        <v>37</v>
      </c>
      <c r="E31" s="207"/>
      <c r="F31" s="16" t="s">
        <v>37</v>
      </c>
      <c r="G31" s="15" t="s">
        <v>37</v>
      </c>
      <c r="H31" s="17" t="s">
        <v>37</v>
      </c>
      <c r="I31" s="17" t="s">
        <v>37</v>
      </c>
      <c r="J31" s="207"/>
      <c r="K31" s="16" t="s">
        <v>37</v>
      </c>
      <c r="L31" s="15" t="s">
        <v>37</v>
      </c>
      <c r="M31" s="17" t="s">
        <v>37</v>
      </c>
      <c r="N31" s="207"/>
      <c r="O31" s="16" t="s">
        <v>37</v>
      </c>
      <c r="P31" s="15" t="s">
        <v>37</v>
      </c>
      <c r="Q31" s="17" t="s">
        <v>37</v>
      </c>
      <c r="R31" s="17" t="s">
        <v>37</v>
      </c>
    </row>
    <row r="32" spans="1:18" ht="15" customHeight="1" x14ac:dyDescent="0.25">
      <c r="A32" s="10" t="s">
        <v>33</v>
      </c>
      <c r="B32" s="11">
        <v>1</v>
      </c>
      <c r="C32" s="11">
        <v>30</v>
      </c>
      <c r="D32" s="13">
        <v>0.7659259259259259</v>
      </c>
      <c r="E32" s="207"/>
      <c r="F32" s="12">
        <v>1</v>
      </c>
      <c r="G32" s="11">
        <v>30</v>
      </c>
      <c r="H32" s="13">
        <v>0.76959706959706964</v>
      </c>
      <c r="I32" s="13">
        <v>0.15942028985507245</v>
      </c>
      <c r="J32" s="207"/>
      <c r="K32" s="12">
        <v>1</v>
      </c>
      <c r="L32" s="11">
        <v>30</v>
      </c>
      <c r="M32" s="13">
        <v>0.75</v>
      </c>
      <c r="N32" s="207"/>
      <c r="O32" s="12">
        <v>1</v>
      </c>
      <c r="P32" s="11">
        <v>30</v>
      </c>
      <c r="Q32" s="13">
        <v>0.68405797101449273</v>
      </c>
      <c r="R32" s="13">
        <v>0.12345679012345678</v>
      </c>
    </row>
    <row r="33" spans="1:18" ht="15" customHeight="1" x14ac:dyDescent="0.25">
      <c r="A33" s="14" t="s">
        <v>34</v>
      </c>
      <c r="B33" s="15">
        <v>0</v>
      </c>
      <c r="C33" s="15">
        <v>0</v>
      </c>
      <c r="D33" s="17">
        <v>0</v>
      </c>
      <c r="E33" s="207"/>
      <c r="F33" s="15">
        <v>0</v>
      </c>
      <c r="G33" s="15">
        <v>0</v>
      </c>
      <c r="H33" s="17">
        <v>0</v>
      </c>
      <c r="I33" s="17">
        <v>0</v>
      </c>
      <c r="J33" s="207"/>
      <c r="K33" s="15">
        <v>0</v>
      </c>
      <c r="L33" s="15">
        <v>0</v>
      </c>
      <c r="M33" s="17">
        <v>0</v>
      </c>
      <c r="N33" s="207"/>
      <c r="O33" s="15" t="s">
        <v>37</v>
      </c>
      <c r="P33" s="15" t="s">
        <v>37</v>
      </c>
      <c r="Q33" s="17" t="s">
        <v>37</v>
      </c>
      <c r="R33" s="17" t="s">
        <v>37</v>
      </c>
    </row>
    <row r="34" spans="1:18" ht="15" customHeight="1" x14ac:dyDescent="0.25">
      <c r="A34" s="14" t="s">
        <v>35</v>
      </c>
      <c r="B34" s="15">
        <v>0</v>
      </c>
      <c r="C34" s="15">
        <v>0</v>
      </c>
      <c r="D34" s="17">
        <v>0</v>
      </c>
      <c r="E34" s="207"/>
      <c r="F34" s="15">
        <v>0</v>
      </c>
      <c r="G34" s="15">
        <v>0</v>
      </c>
      <c r="H34" s="17">
        <v>0</v>
      </c>
      <c r="I34" s="17">
        <v>0</v>
      </c>
      <c r="J34" s="207"/>
      <c r="K34" s="15">
        <v>0</v>
      </c>
      <c r="L34" s="15">
        <v>0</v>
      </c>
      <c r="M34" s="17">
        <v>0</v>
      </c>
      <c r="N34" s="207"/>
      <c r="O34" s="15" t="s">
        <v>37</v>
      </c>
      <c r="P34" s="15" t="s">
        <v>37</v>
      </c>
      <c r="Q34" s="17" t="s">
        <v>37</v>
      </c>
      <c r="R34" s="17" t="s">
        <v>37</v>
      </c>
    </row>
    <row r="35" spans="1:18" ht="15" customHeight="1" x14ac:dyDescent="0.25">
      <c r="A35" s="14" t="s">
        <v>36</v>
      </c>
      <c r="B35" s="15">
        <v>0</v>
      </c>
      <c r="C35" s="15">
        <v>0</v>
      </c>
      <c r="D35" s="17">
        <v>0</v>
      </c>
      <c r="E35" s="207"/>
      <c r="F35" s="15">
        <v>0</v>
      </c>
      <c r="G35" s="15">
        <v>0</v>
      </c>
      <c r="H35" s="17">
        <v>0</v>
      </c>
      <c r="I35" s="17">
        <v>0</v>
      </c>
      <c r="J35" s="207"/>
      <c r="K35" s="15">
        <v>0</v>
      </c>
      <c r="L35" s="15">
        <v>0</v>
      </c>
      <c r="M35" s="17">
        <v>0</v>
      </c>
      <c r="N35" s="207"/>
      <c r="O35" s="15" t="s">
        <v>37</v>
      </c>
      <c r="P35" s="15" t="s">
        <v>37</v>
      </c>
      <c r="Q35" s="17" t="s">
        <v>37</v>
      </c>
      <c r="R35" s="17" t="s">
        <v>37</v>
      </c>
    </row>
    <row r="36" spans="1:18" ht="15.75" x14ac:dyDescent="0.25">
      <c r="A36" s="3" t="s">
        <v>38</v>
      </c>
      <c r="B36" s="18">
        <f>SUM(B4:B35)</f>
        <v>3</v>
      </c>
      <c r="C36" s="18">
        <f>SUM(C4:C35)</f>
        <v>90</v>
      </c>
      <c r="D36" s="19">
        <f>AVERAGE(D27,D28,D32)</f>
        <v>0.75209876543209875</v>
      </c>
      <c r="E36" s="208"/>
      <c r="F36" s="18">
        <f>SUM(F4:F35)</f>
        <v>3</v>
      </c>
      <c r="G36" s="18">
        <f>SUM(G4:G35)</f>
        <v>90</v>
      </c>
      <c r="H36" s="19">
        <f>AVERAGE(H27,H28,H32)</f>
        <v>0.72466422466422464</v>
      </c>
      <c r="I36" s="19">
        <f>AVERAGE(I27,I28,I32)</f>
        <v>9.7855543772829026E-2</v>
      </c>
      <c r="J36" s="208"/>
      <c r="K36" s="18">
        <f>SUM(K4:K35)</f>
        <v>3</v>
      </c>
      <c r="L36" s="18">
        <f>SUM(L4:L35)</f>
        <v>90</v>
      </c>
      <c r="M36" s="19">
        <f>AVERAGE(M27,M28,M32)</f>
        <v>0.74009661835748786</v>
      </c>
      <c r="N36" s="208"/>
      <c r="O36" s="18">
        <f t="shared" ref="O36:P36" si="0">SUM(O4:O35)</f>
        <v>3</v>
      </c>
      <c r="P36" s="18">
        <f t="shared" si="0"/>
        <v>90</v>
      </c>
      <c r="Q36" s="19">
        <f>AVERAGE(Q27,Q28,Q32)</f>
        <v>0.70652173913043492</v>
      </c>
      <c r="R36" s="19">
        <f>AVERAGE(R27,R28,R32)</f>
        <v>9.3605053188854606E-2</v>
      </c>
    </row>
    <row r="37" spans="1:18" x14ac:dyDescent="0.25">
      <c r="A37" s="172" t="s">
        <v>144</v>
      </c>
      <c r="D37" s="4"/>
      <c r="E37" s="4"/>
    </row>
    <row r="38" spans="1:18" x14ac:dyDescent="0.25">
      <c r="A38" s="172" t="s">
        <v>145</v>
      </c>
      <c r="D38" s="4"/>
      <c r="E38" s="4"/>
    </row>
  </sheetData>
  <mergeCells count="8">
    <mergeCell ref="B2:D2"/>
    <mergeCell ref="F2:I2"/>
    <mergeCell ref="K2:M2"/>
    <mergeCell ref="O2:R2"/>
    <mergeCell ref="A1:R1"/>
    <mergeCell ref="E2:E36"/>
    <mergeCell ref="J2:J36"/>
    <mergeCell ref="N2:N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E735B-CC62-4D59-8ADA-16117DA4D938}">
  <sheetPr>
    <tabColor theme="5" tint="0.59999389629810485"/>
  </sheetPr>
  <dimension ref="A1:T40"/>
  <sheetViews>
    <sheetView workbookViewId="0">
      <selection activeCell="I3" sqref="I3:I5"/>
    </sheetView>
  </sheetViews>
  <sheetFormatPr defaultRowHeight="15" x14ac:dyDescent="0.25"/>
  <cols>
    <col min="1" max="1" width="32.42578125" bestFit="1" customWidth="1"/>
    <col min="2" max="2" width="12.5703125" customWidth="1"/>
    <col min="3" max="3" width="11.42578125" customWidth="1"/>
    <col min="4" max="4" width="13.28515625" customWidth="1"/>
    <col min="5" max="5" width="15.28515625" customWidth="1"/>
    <col min="6" max="6" width="1.5703125" customWidth="1"/>
    <col min="7" max="7" width="12" customWidth="1"/>
    <col min="8" max="8" width="11.85546875" customWidth="1"/>
    <col min="9" max="9" width="13.42578125" customWidth="1"/>
    <col min="10" max="10" width="18" customWidth="1"/>
    <col min="11" max="11" width="1.5703125" customWidth="1"/>
    <col min="12" max="12" width="12.42578125" customWidth="1"/>
    <col min="13" max="13" width="10.28515625" customWidth="1"/>
    <col min="14" max="14" width="13.28515625" customWidth="1"/>
    <col min="15" max="15" width="15.28515625" customWidth="1"/>
    <col min="16" max="16" width="1.5703125" customWidth="1"/>
    <col min="17" max="17" width="12.7109375" customWidth="1"/>
    <col min="18" max="18" width="11" customWidth="1"/>
    <col min="19" max="19" width="12.28515625" customWidth="1"/>
    <col min="20" max="20" width="18" customWidth="1"/>
  </cols>
  <sheetData>
    <row r="1" spans="1:20" ht="18.75" customHeight="1" x14ac:dyDescent="0.3">
      <c r="A1" s="224" t="s">
        <v>81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</row>
    <row r="2" spans="1:20" ht="15.75" customHeight="1" x14ac:dyDescent="0.25">
      <c r="A2" s="55"/>
      <c r="B2" s="200" t="s">
        <v>40</v>
      </c>
      <c r="C2" s="201"/>
      <c r="D2" s="201"/>
      <c r="E2" s="202"/>
      <c r="F2" s="116"/>
      <c r="G2" s="200" t="s">
        <v>41</v>
      </c>
      <c r="H2" s="201"/>
      <c r="I2" s="201"/>
      <c r="J2" s="202"/>
      <c r="K2" s="116"/>
      <c r="L2" s="200" t="s">
        <v>42</v>
      </c>
      <c r="M2" s="201"/>
      <c r="N2" s="201"/>
      <c r="O2" s="202"/>
      <c r="P2" s="116"/>
      <c r="Q2" s="200" t="s">
        <v>43</v>
      </c>
      <c r="R2" s="201"/>
      <c r="S2" s="201"/>
      <c r="T2" s="202"/>
    </row>
    <row r="3" spans="1:20" ht="47.25" customHeight="1" x14ac:dyDescent="0.25">
      <c r="A3" s="231" t="s">
        <v>4</v>
      </c>
      <c r="B3" s="226" t="s">
        <v>82</v>
      </c>
      <c r="C3" s="226" t="s">
        <v>67</v>
      </c>
      <c r="D3" s="227" t="s">
        <v>84</v>
      </c>
      <c r="E3" s="230" t="s">
        <v>83</v>
      </c>
      <c r="F3" s="117"/>
      <c r="G3" s="226" t="s">
        <v>82</v>
      </c>
      <c r="H3" s="226" t="s">
        <v>67</v>
      </c>
      <c r="I3" s="227" t="s">
        <v>84</v>
      </c>
      <c r="J3" s="230" t="s">
        <v>83</v>
      </c>
      <c r="K3" s="117"/>
      <c r="L3" s="226" t="s">
        <v>82</v>
      </c>
      <c r="M3" s="226" t="s">
        <v>67</v>
      </c>
      <c r="N3" s="227" t="s">
        <v>84</v>
      </c>
      <c r="O3" s="230" t="s">
        <v>83</v>
      </c>
      <c r="P3" s="117"/>
      <c r="Q3" s="226" t="s">
        <v>82</v>
      </c>
      <c r="R3" s="226" t="s">
        <v>67</v>
      </c>
      <c r="S3" s="227" t="s">
        <v>84</v>
      </c>
      <c r="T3" s="230" t="s">
        <v>83</v>
      </c>
    </row>
    <row r="4" spans="1:20" ht="52.5" customHeight="1" x14ac:dyDescent="0.25">
      <c r="A4" s="231"/>
      <c r="B4" s="226"/>
      <c r="C4" s="226"/>
      <c r="D4" s="228"/>
      <c r="E4" s="230"/>
      <c r="F4" s="117"/>
      <c r="G4" s="226"/>
      <c r="H4" s="226"/>
      <c r="I4" s="228"/>
      <c r="J4" s="230"/>
      <c r="K4" s="117"/>
      <c r="L4" s="226"/>
      <c r="M4" s="226"/>
      <c r="N4" s="228"/>
      <c r="O4" s="230"/>
      <c r="P4" s="117"/>
      <c r="Q4" s="226"/>
      <c r="R4" s="226"/>
      <c r="S4" s="228"/>
      <c r="T4" s="230"/>
    </row>
    <row r="5" spans="1:20" ht="48.75" customHeight="1" x14ac:dyDescent="0.25">
      <c r="A5" s="231"/>
      <c r="B5" s="226"/>
      <c r="C5" s="226"/>
      <c r="D5" s="229"/>
      <c r="E5" s="230"/>
      <c r="F5" s="117"/>
      <c r="G5" s="226"/>
      <c r="H5" s="226"/>
      <c r="I5" s="229"/>
      <c r="J5" s="230"/>
      <c r="K5" s="117"/>
      <c r="L5" s="226"/>
      <c r="M5" s="226"/>
      <c r="N5" s="229"/>
      <c r="O5" s="230"/>
      <c r="P5" s="117"/>
      <c r="Q5" s="226"/>
      <c r="R5" s="226"/>
      <c r="S5" s="229"/>
      <c r="T5" s="230"/>
    </row>
    <row r="6" spans="1:20" ht="15" customHeight="1" x14ac:dyDescent="0.25">
      <c r="A6" s="14" t="s">
        <v>5</v>
      </c>
      <c r="B6" s="34">
        <v>1</v>
      </c>
      <c r="C6" s="34">
        <v>50</v>
      </c>
      <c r="D6" s="47">
        <v>12.333333333333334</v>
      </c>
      <c r="E6" s="60">
        <v>0.24666666666666667</v>
      </c>
      <c r="F6" s="117"/>
      <c r="G6" s="34">
        <v>1</v>
      </c>
      <c r="H6" s="34">
        <v>50</v>
      </c>
      <c r="I6" s="47">
        <v>11.666666666666666</v>
      </c>
      <c r="J6" s="60">
        <v>0.23333333333333331</v>
      </c>
      <c r="K6" s="117"/>
      <c r="L6" s="34">
        <v>1</v>
      </c>
      <c r="M6" s="34">
        <v>50</v>
      </c>
      <c r="N6" s="47">
        <v>12.666666666666666</v>
      </c>
      <c r="O6" s="60">
        <v>0.2533333333333333</v>
      </c>
      <c r="P6" s="117"/>
      <c r="Q6" s="34">
        <v>1</v>
      </c>
      <c r="R6" s="34">
        <v>50</v>
      </c>
      <c r="S6" s="47">
        <v>6.333333333333333</v>
      </c>
      <c r="T6" s="60">
        <v>0.12666666666666665</v>
      </c>
    </row>
    <row r="7" spans="1:20" ht="15" customHeight="1" x14ac:dyDescent="0.25">
      <c r="A7" s="14" t="s">
        <v>6</v>
      </c>
      <c r="B7" s="34">
        <v>1</v>
      </c>
      <c r="C7" s="34">
        <v>40</v>
      </c>
      <c r="D7" s="47">
        <v>92</v>
      </c>
      <c r="E7" s="60">
        <v>2.2999999999999998</v>
      </c>
      <c r="F7" s="117"/>
      <c r="G7" s="34">
        <v>1</v>
      </c>
      <c r="H7" s="34">
        <v>40</v>
      </c>
      <c r="I7" s="47">
        <v>78.666666666666671</v>
      </c>
      <c r="J7" s="60">
        <v>1.9666666666666668</v>
      </c>
      <c r="K7" s="117"/>
      <c r="L7" s="34">
        <v>1</v>
      </c>
      <c r="M7" s="34">
        <v>40</v>
      </c>
      <c r="N7" s="47">
        <v>79</v>
      </c>
      <c r="O7" s="60">
        <v>1.9750000000000001</v>
      </c>
      <c r="P7" s="117"/>
      <c r="Q7" s="34">
        <v>1</v>
      </c>
      <c r="R7" s="34">
        <v>40</v>
      </c>
      <c r="S7" s="47">
        <v>80.333333333333329</v>
      </c>
      <c r="T7" s="60">
        <v>2.0083333333333333</v>
      </c>
    </row>
    <row r="8" spans="1:20" ht="15" customHeight="1" x14ac:dyDescent="0.25">
      <c r="A8" s="14" t="s">
        <v>7</v>
      </c>
      <c r="B8" s="34">
        <v>1</v>
      </c>
      <c r="C8" s="34">
        <v>50</v>
      </c>
      <c r="D8" s="47">
        <v>42.666666666666664</v>
      </c>
      <c r="E8" s="60">
        <v>0.85333333333333328</v>
      </c>
      <c r="F8" s="117"/>
      <c r="G8" s="34">
        <v>1</v>
      </c>
      <c r="H8" s="34">
        <v>50</v>
      </c>
      <c r="I8" s="47">
        <v>34.666666666666664</v>
      </c>
      <c r="J8" s="60">
        <v>0.69333333333333325</v>
      </c>
      <c r="K8" s="117"/>
      <c r="L8" s="34">
        <v>1</v>
      </c>
      <c r="M8" s="34">
        <v>50</v>
      </c>
      <c r="N8" s="47">
        <v>55.333333333333336</v>
      </c>
      <c r="O8" s="60">
        <v>1.1066666666666667</v>
      </c>
      <c r="P8" s="117"/>
      <c r="Q8" s="34">
        <v>1</v>
      </c>
      <c r="R8" s="34">
        <v>50</v>
      </c>
      <c r="S8" s="47">
        <v>32.333333333333336</v>
      </c>
      <c r="T8" s="60">
        <v>0.64666666666666672</v>
      </c>
    </row>
    <row r="9" spans="1:20" ht="15" customHeight="1" x14ac:dyDescent="0.25">
      <c r="A9" s="14" t="s">
        <v>8</v>
      </c>
      <c r="B9" s="34">
        <v>1</v>
      </c>
      <c r="C9" s="34">
        <v>50</v>
      </c>
      <c r="D9" s="47">
        <v>79</v>
      </c>
      <c r="E9" s="60">
        <v>1.58</v>
      </c>
      <c r="F9" s="117"/>
      <c r="G9" s="34">
        <v>1</v>
      </c>
      <c r="H9" s="34">
        <v>50</v>
      </c>
      <c r="I9" s="47">
        <v>65.333333333333329</v>
      </c>
      <c r="J9" s="60">
        <v>1.3066666666666666</v>
      </c>
      <c r="K9" s="117"/>
      <c r="L9" s="34">
        <v>1</v>
      </c>
      <c r="M9" s="34">
        <v>50</v>
      </c>
      <c r="N9" s="47">
        <v>65.333333333333329</v>
      </c>
      <c r="O9" s="60">
        <v>1.3066666666666666</v>
      </c>
      <c r="P9" s="117"/>
      <c r="Q9" s="34">
        <v>1</v>
      </c>
      <c r="R9" s="34">
        <v>50</v>
      </c>
      <c r="S9" s="47">
        <v>57.666666666666664</v>
      </c>
      <c r="T9" s="60">
        <v>1.1533333333333333</v>
      </c>
    </row>
    <row r="10" spans="1:20" ht="15" customHeight="1" x14ac:dyDescent="0.25">
      <c r="A10" s="14" t="s">
        <v>9</v>
      </c>
      <c r="B10" s="34">
        <v>1</v>
      </c>
      <c r="C10" s="34">
        <v>40</v>
      </c>
      <c r="D10" s="47">
        <v>46.666666666666664</v>
      </c>
      <c r="E10" s="60">
        <v>1.1666666666666665</v>
      </c>
      <c r="F10" s="117"/>
      <c r="G10" s="34">
        <v>1</v>
      </c>
      <c r="H10" s="34">
        <v>40</v>
      </c>
      <c r="I10" s="47">
        <v>45.333333333333336</v>
      </c>
      <c r="J10" s="60">
        <v>1.1333333333333333</v>
      </c>
      <c r="K10" s="117"/>
      <c r="L10" s="34">
        <v>1</v>
      </c>
      <c r="M10" s="34">
        <v>40</v>
      </c>
      <c r="N10" s="47">
        <v>47</v>
      </c>
      <c r="O10" s="60">
        <v>1.175</v>
      </c>
      <c r="P10" s="117"/>
      <c r="Q10" s="34">
        <v>1</v>
      </c>
      <c r="R10" s="34">
        <v>40</v>
      </c>
      <c r="S10" s="47">
        <v>48.333333333333336</v>
      </c>
      <c r="T10" s="60">
        <v>1.2083333333333335</v>
      </c>
    </row>
    <row r="11" spans="1:20" ht="15" customHeight="1" x14ac:dyDescent="0.25">
      <c r="A11" s="14" t="s">
        <v>10</v>
      </c>
      <c r="B11" s="34">
        <v>1</v>
      </c>
      <c r="C11" s="34">
        <v>50</v>
      </c>
      <c r="D11" s="47">
        <v>19.333333333333332</v>
      </c>
      <c r="E11" s="60">
        <v>0.38666666666666666</v>
      </c>
      <c r="F11" s="117"/>
      <c r="G11" s="34">
        <v>1</v>
      </c>
      <c r="H11" s="34">
        <v>50</v>
      </c>
      <c r="I11" s="47">
        <v>19.666666666666668</v>
      </c>
      <c r="J11" s="60">
        <v>0.39333333333333337</v>
      </c>
      <c r="K11" s="117"/>
      <c r="L11" s="34">
        <v>1</v>
      </c>
      <c r="M11" s="34">
        <v>50</v>
      </c>
      <c r="N11" s="47">
        <v>15.333333333333334</v>
      </c>
      <c r="O11" s="60">
        <v>0.3066666666666667</v>
      </c>
      <c r="P11" s="117"/>
      <c r="Q11" s="34">
        <v>1</v>
      </c>
      <c r="R11" s="34">
        <v>50</v>
      </c>
      <c r="S11" s="47">
        <v>8.3333333333333339</v>
      </c>
      <c r="T11" s="60">
        <v>0.16666666666666669</v>
      </c>
    </row>
    <row r="12" spans="1:20" ht="15" customHeight="1" x14ac:dyDescent="0.25">
      <c r="A12" s="14" t="s">
        <v>11</v>
      </c>
      <c r="B12" s="34" t="s">
        <v>37</v>
      </c>
      <c r="C12" s="34" t="s">
        <v>37</v>
      </c>
      <c r="D12" s="47" t="s">
        <v>37</v>
      </c>
      <c r="E12" s="60" t="s">
        <v>37</v>
      </c>
      <c r="F12" s="117"/>
      <c r="G12" s="34" t="s">
        <v>37</v>
      </c>
      <c r="H12" s="34" t="s">
        <v>37</v>
      </c>
      <c r="I12" s="47" t="s">
        <v>37</v>
      </c>
      <c r="J12" s="60" t="s">
        <v>37</v>
      </c>
      <c r="K12" s="117"/>
      <c r="L12" s="34" t="s">
        <v>37</v>
      </c>
      <c r="M12" s="34" t="s">
        <v>37</v>
      </c>
      <c r="N12" s="47" t="s">
        <v>37</v>
      </c>
      <c r="O12" s="60" t="s">
        <v>37</v>
      </c>
      <c r="P12" s="117"/>
      <c r="Q12" s="34" t="s">
        <v>37</v>
      </c>
      <c r="R12" s="34" t="s">
        <v>37</v>
      </c>
      <c r="S12" s="47" t="s">
        <v>37</v>
      </c>
      <c r="T12" s="60" t="s">
        <v>37</v>
      </c>
    </row>
    <row r="13" spans="1:20" ht="15" customHeight="1" x14ac:dyDescent="0.25">
      <c r="A13" s="14" t="s">
        <v>12</v>
      </c>
      <c r="B13" s="34" t="s">
        <v>37</v>
      </c>
      <c r="C13" s="34" t="s">
        <v>37</v>
      </c>
      <c r="D13" s="47" t="s">
        <v>37</v>
      </c>
      <c r="E13" s="60" t="s">
        <v>37</v>
      </c>
      <c r="F13" s="117"/>
      <c r="G13" s="34" t="s">
        <v>37</v>
      </c>
      <c r="H13" s="34" t="s">
        <v>37</v>
      </c>
      <c r="I13" s="47" t="s">
        <v>37</v>
      </c>
      <c r="J13" s="60" t="s">
        <v>37</v>
      </c>
      <c r="K13" s="117"/>
      <c r="L13" s="34" t="s">
        <v>37</v>
      </c>
      <c r="M13" s="34" t="s">
        <v>37</v>
      </c>
      <c r="N13" s="47" t="s">
        <v>37</v>
      </c>
      <c r="O13" s="60" t="s">
        <v>37</v>
      </c>
      <c r="P13" s="117"/>
      <c r="Q13" s="34" t="s">
        <v>37</v>
      </c>
      <c r="R13" s="34" t="s">
        <v>37</v>
      </c>
      <c r="S13" s="47" t="s">
        <v>37</v>
      </c>
      <c r="T13" s="60" t="s">
        <v>37</v>
      </c>
    </row>
    <row r="14" spans="1:20" ht="15" customHeight="1" x14ac:dyDescent="0.25">
      <c r="A14" s="14" t="s">
        <v>13</v>
      </c>
      <c r="B14" s="34" t="s">
        <v>37</v>
      </c>
      <c r="C14" s="34" t="s">
        <v>37</v>
      </c>
      <c r="D14" s="47" t="s">
        <v>37</v>
      </c>
      <c r="E14" s="60" t="s">
        <v>37</v>
      </c>
      <c r="F14" s="117"/>
      <c r="G14" s="34" t="s">
        <v>37</v>
      </c>
      <c r="H14" s="34" t="s">
        <v>37</v>
      </c>
      <c r="I14" s="47" t="s">
        <v>37</v>
      </c>
      <c r="J14" s="60" t="s">
        <v>37</v>
      </c>
      <c r="K14" s="117"/>
      <c r="L14" s="34" t="s">
        <v>37</v>
      </c>
      <c r="M14" s="34" t="s">
        <v>37</v>
      </c>
      <c r="N14" s="47" t="s">
        <v>37</v>
      </c>
      <c r="O14" s="60" t="s">
        <v>37</v>
      </c>
      <c r="P14" s="117"/>
      <c r="Q14" s="34" t="s">
        <v>37</v>
      </c>
      <c r="R14" s="34" t="s">
        <v>37</v>
      </c>
      <c r="S14" s="47" t="s">
        <v>37</v>
      </c>
      <c r="T14" s="60" t="s">
        <v>37</v>
      </c>
    </row>
    <row r="15" spans="1:20" ht="15" customHeight="1" x14ac:dyDescent="0.25">
      <c r="A15" s="14" t="s">
        <v>14</v>
      </c>
      <c r="B15" s="34">
        <v>1</v>
      </c>
      <c r="C15" s="34">
        <v>40</v>
      </c>
      <c r="D15" s="47">
        <v>14</v>
      </c>
      <c r="E15" s="60">
        <v>0.35</v>
      </c>
      <c r="F15" s="117"/>
      <c r="G15" s="34">
        <v>1</v>
      </c>
      <c r="H15" s="34">
        <v>40</v>
      </c>
      <c r="I15" s="47">
        <v>15</v>
      </c>
      <c r="J15" s="60">
        <v>0.375</v>
      </c>
      <c r="K15" s="117"/>
      <c r="L15" s="34">
        <v>1</v>
      </c>
      <c r="M15" s="34">
        <v>40</v>
      </c>
      <c r="N15" s="47">
        <v>18.666666666666668</v>
      </c>
      <c r="O15" s="60">
        <v>0.46666666666666667</v>
      </c>
      <c r="P15" s="117"/>
      <c r="Q15" s="34">
        <v>1</v>
      </c>
      <c r="R15" s="34">
        <v>40</v>
      </c>
      <c r="S15" s="47">
        <v>18</v>
      </c>
      <c r="T15" s="60">
        <v>0.45</v>
      </c>
    </row>
    <row r="16" spans="1:20" ht="15" customHeight="1" x14ac:dyDescent="0.25">
      <c r="A16" s="14" t="s">
        <v>15</v>
      </c>
      <c r="B16" s="34">
        <v>1</v>
      </c>
      <c r="C16" s="34">
        <v>40</v>
      </c>
      <c r="D16" s="47">
        <v>31</v>
      </c>
      <c r="E16" s="60">
        <v>0.77500000000000002</v>
      </c>
      <c r="F16" s="117"/>
      <c r="G16" s="34">
        <v>1</v>
      </c>
      <c r="H16" s="34">
        <v>40</v>
      </c>
      <c r="I16" s="47">
        <v>32.666666666666664</v>
      </c>
      <c r="J16" s="60">
        <v>0.81666666666666665</v>
      </c>
      <c r="K16" s="117"/>
      <c r="L16" s="34">
        <v>1</v>
      </c>
      <c r="M16" s="34">
        <v>40</v>
      </c>
      <c r="N16" s="47">
        <v>42.333333333333336</v>
      </c>
      <c r="O16" s="60">
        <v>1.0583333333333333</v>
      </c>
      <c r="P16" s="117"/>
      <c r="Q16" s="34">
        <v>1</v>
      </c>
      <c r="R16" s="34">
        <v>40</v>
      </c>
      <c r="S16" s="47">
        <v>38.333333333333336</v>
      </c>
      <c r="T16" s="60">
        <v>0.95833333333333337</v>
      </c>
    </row>
    <row r="17" spans="1:20" ht="15" customHeight="1" x14ac:dyDescent="0.25">
      <c r="A17" s="14" t="s">
        <v>16</v>
      </c>
      <c r="B17" s="34">
        <v>1</v>
      </c>
      <c r="C17" s="34">
        <v>80</v>
      </c>
      <c r="D17" s="47">
        <v>99.666666666666671</v>
      </c>
      <c r="E17" s="60">
        <v>1.2458333333333333</v>
      </c>
      <c r="F17" s="117"/>
      <c r="G17" s="34">
        <v>1</v>
      </c>
      <c r="H17" s="34">
        <v>80</v>
      </c>
      <c r="I17" s="47">
        <v>95.666666666666671</v>
      </c>
      <c r="J17" s="60">
        <v>1.1958333333333333</v>
      </c>
      <c r="K17" s="117"/>
      <c r="L17" s="34">
        <v>1</v>
      </c>
      <c r="M17" s="34">
        <v>80</v>
      </c>
      <c r="N17" s="47">
        <v>92</v>
      </c>
      <c r="O17" s="60">
        <v>1.1499999999999999</v>
      </c>
      <c r="P17" s="117"/>
      <c r="Q17" s="34">
        <v>1</v>
      </c>
      <c r="R17" s="34">
        <v>80</v>
      </c>
      <c r="S17" s="47">
        <v>107</v>
      </c>
      <c r="T17" s="60">
        <v>1.3374999999999999</v>
      </c>
    </row>
    <row r="18" spans="1:20" ht="15" customHeight="1" x14ac:dyDescent="0.25">
      <c r="A18" s="14" t="s">
        <v>17</v>
      </c>
      <c r="B18" s="34">
        <v>1</v>
      </c>
      <c r="C18" s="34">
        <v>60</v>
      </c>
      <c r="D18" s="47">
        <v>44.666666666666664</v>
      </c>
      <c r="E18" s="60">
        <v>0.74444444444444435</v>
      </c>
      <c r="F18" s="117"/>
      <c r="G18" s="34">
        <v>1</v>
      </c>
      <c r="H18" s="34">
        <v>60</v>
      </c>
      <c r="I18" s="47">
        <v>29</v>
      </c>
      <c r="J18" s="60">
        <v>0.48333333333333334</v>
      </c>
      <c r="K18" s="117"/>
      <c r="L18" s="34">
        <v>1</v>
      </c>
      <c r="M18" s="34">
        <v>60</v>
      </c>
      <c r="N18" s="47">
        <v>31.333333333333332</v>
      </c>
      <c r="O18" s="60">
        <v>0.52222222222222225</v>
      </c>
      <c r="P18" s="117"/>
      <c r="Q18" s="34">
        <v>1</v>
      </c>
      <c r="R18" s="34">
        <v>60</v>
      </c>
      <c r="S18" s="47">
        <v>27</v>
      </c>
      <c r="T18" s="60">
        <v>0.45</v>
      </c>
    </row>
    <row r="19" spans="1:20" ht="15" customHeight="1" x14ac:dyDescent="0.25">
      <c r="A19" s="14" t="s">
        <v>18</v>
      </c>
      <c r="B19" s="34">
        <v>1</v>
      </c>
      <c r="C19" s="34">
        <v>40</v>
      </c>
      <c r="D19" s="47">
        <v>12.666666666666666</v>
      </c>
      <c r="E19" s="60">
        <v>0.31666666666666665</v>
      </c>
      <c r="F19" s="117"/>
      <c r="G19" s="34">
        <v>1</v>
      </c>
      <c r="H19" s="34">
        <v>40</v>
      </c>
      <c r="I19" s="47">
        <v>11.666666666666666</v>
      </c>
      <c r="J19" s="60">
        <v>0.29166666666666663</v>
      </c>
      <c r="K19" s="117"/>
      <c r="L19" s="34">
        <v>1</v>
      </c>
      <c r="M19" s="34">
        <v>40</v>
      </c>
      <c r="N19" s="47">
        <v>6</v>
      </c>
      <c r="O19" s="60">
        <v>0.15</v>
      </c>
      <c r="P19" s="117"/>
      <c r="Q19" s="34">
        <v>1</v>
      </c>
      <c r="R19" s="34">
        <v>40</v>
      </c>
      <c r="S19" s="47">
        <v>3.6666666666666665</v>
      </c>
      <c r="T19" s="60">
        <v>9.166666666666666E-2</v>
      </c>
    </row>
    <row r="20" spans="1:20" ht="15" customHeight="1" x14ac:dyDescent="0.25">
      <c r="A20" s="14" t="s">
        <v>19</v>
      </c>
      <c r="B20" s="34" t="s">
        <v>37</v>
      </c>
      <c r="C20" s="34" t="s">
        <v>37</v>
      </c>
      <c r="D20" s="47" t="s">
        <v>37</v>
      </c>
      <c r="E20" s="60" t="s">
        <v>37</v>
      </c>
      <c r="F20" s="117"/>
      <c r="G20" s="34" t="s">
        <v>37</v>
      </c>
      <c r="H20" s="34" t="s">
        <v>37</v>
      </c>
      <c r="I20" s="47" t="s">
        <v>37</v>
      </c>
      <c r="J20" s="60" t="s">
        <v>37</v>
      </c>
      <c r="K20" s="117"/>
      <c r="L20" s="34" t="s">
        <v>37</v>
      </c>
      <c r="M20" s="34" t="s">
        <v>37</v>
      </c>
      <c r="N20" s="47" t="s">
        <v>37</v>
      </c>
      <c r="O20" s="60" t="s">
        <v>37</v>
      </c>
      <c r="P20" s="117"/>
      <c r="Q20" s="34" t="s">
        <v>37</v>
      </c>
      <c r="R20" s="34" t="s">
        <v>37</v>
      </c>
      <c r="S20" s="47" t="s">
        <v>37</v>
      </c>
      <c r="T20" s="60" t="s">
        <v>37</v>
      </c>
    </row>
    <row r="21" spans="1:20" ht="15" customHeight="1" x14ac:dyDescent="0.25">
      <c r="A21" s="14" t="s">
        <v>20</v>
      </c>
      <c r="B21" s="34">
        <v>1</v>
      </c>
      <c r="C21" s="34">
        <v>120</v>
      </c>
      <c r="D21" s="47">
        <v>71.666666666666671</v>
      </c>
      <c r="E21" s="60">
        <v>0.59722222222222221</v>
      </c>
      <c r="F21" s="117"/>
      <c r="G21" s="34">
        <v>1</v>
      </c>
      <c r="H21" s="34">
        <v>120</v>
      </c>
      <c r="I21" s="47">
        <v>68.333333333333329</v>
      </c>
      <c r="J21" s="60">
        <v>0.56944444444444442</v>
      </c>
      <c r="K21" s="117"/>
      <c r="L21" s="34">
        <v>1</v>
      </c>
      <c r="M21" s="34">
        <v>120</v>
      </c>
      <c r="N21" s="47">
        <v>56.333333333333336</v>
      </c>
      <c r="O21" s="60">
        <v>0.46944444444444444</v>
      </c>
      <c r="P21" s="117"/>
      <c r="Q21" s="34">
        <v>1</v>
      </c>
      <c r="R21" s="34">
        <v>120</v>
      </c>
      <c r="S21" s="47">
        <v>31.333333333333332</v>
      </c>
      <c r="T21" s="60">
        <v>0.26111111111111113</v>
      </c>
    </row>
    <row r="22" spans="1:20" ht="15" customHeight="1" x14ac:dyDescent="0.25">
      <c r="A22" s="14" t="s">
        <v>21</v>
      </c>
      <c r="B22" s="34">
        <v>1</v>
      </c>
      <c r="C22" s="34">
        <v>40</v>
      </c>
      <c r="D22" s="47">
        <v>18</v>
      </c>
      <c r="E22" s="60">
        <v>0.45</v>
      </c>
      <c r="F22" s="117"/>
      <c r="G22" s="34">
        <v>1</v>
      </c>
      <c r="H22" s="34">
        <v>40</v>
      </c>
      <c r="I22" s="47">
        <v>29.666666666666668</v>
      </c>
      <c r="J22" s="60">
        <v>0.7416666666666667</v>
      </c>
      <c r="K22" s="117"/>
      <c r="L22" s="34">
        <v>1</v>
      </c>
      <c r="M22" s="34">
        <v>40</v>
      </c>
      <c r="N22" s="47">
        <v>26.333333333333332</v>
      </c>
      <c r="O22" s="60">
        <v>0.65833333333333333</v>
      </c>
      <c r="P22" s="117"/>
      <c r="Q22" s="34">
        <v>1</v>
      </c>
      <c r="R22" s="34">
        <v>40</v>
      </c>
      <c r="S22" s="47">
        <v>25.666666666666668</v>
      </c>
      <c r="T22" s="60">
        <v>0.64166666666666672</v>
      </c>
    </row>
    <row r="23" spans="1:20" ht="15" customHeight="1" x14ac:dyDescent="0.25">
      <c r="A23" s="14" t="s">
        <v>22</v>
      </c>
      <c r="B23" s="34">
        <v>1</v>
      </c>
      <c r="C23" s="34">
        <v>120</v>
      </c>
      <c r="D23" s="47">
        <v>39</v>
      </c>
      <c r="E23" s="60">
        <v>0.32500000000000001</v>
      </c>
      <c r="F23" s="117"/>
      <c r="G23" s="34">
        <v>1</v>
      </c>
      <c r="H23" s="34">
        <v>120</v>
      </c>
      <c r="I23" s="47">
        <v>41.333333333333336</v>
      </c>
      <c r="J23" s="60">
        <v>0.34444444444444444</v>
      </c>
      <c r="K23" s="117"/>
      <c r="L23" s="34">
        <v>1</v>
      </c>
      <c r="M23" s="34">
        <v>120</v>
      </c>
      <c r="N23" s="47">
        <v>60</v>
      </c>
      <c r="O23" s="60">
        <v>0.5</v>
      </c>
      <c r="P23" s="117"/>
      <c r="Q23" s="34">
        <v>1</v>
      </c>
      <c r="R23" s="34">
        <v>120</v>
      </c>
      <c r="S23" s="47">
        <v>57</v>
      </c>
      <c r="T23" s="60">
        <v>0.47499999999999998</v>
      </c>
    </row>
    <row r="24" spans="1:20" ht="15" customHeight="1" x14ac:dyDescent="0.25">
      <c r="A24" s="14" t="s">
        <v>23</v>
      </c>
      <c r="B24" s="34" t="s">
        <v>37</v>
      </c>
      <c r="C24" s="34" t="s">
        <v>37</v>
      </c>
      <c r="D24" s="47" t="s">
        <v>37</v>
      </c>
      <c r="E24" s="60" t="s">
        <v>37</v>
      </c>
      <c r="F24" s="117"/>
      <c r="G24" s="34" t="s">
        <v>37</v>
      </c>
      <c r="H24" s="34" t="s">
        <v>37</v>
      </c>
      <c r="I24" s="47" t="s">
        <v>37</v>
      </c>
      <c r="J24" s="60" t="s">
        <v>37</v>
      </c>
      <c r="K24" s="117"/>
      <c r="L24" s="34" t="s">
        <v>37</v>
      </c>
      <c r="M24" s="34" t="s">
        <v>37</v>
      </c>
      <c r="N24" s="47" t="s">
        <v>37</v>
      </c>
      <c r="O24" s="60" t="s">
        <v>37</v>
      </c>
      <c r="P24" s="117"/>
      <c r="Q24" s="34" t="s">
        <v>37</v>
      </c>
      <c r="R24" s="34" t="s">
        <v>37</v>
      </c>
      <c r="S24" s="47" t="s">
        <v>37</v>
      </c>
      <c r="T24" s="60" t="s">
        <v>37</v>
      </c>
    </row>
    <row r="25" spans="1:20" ht="15" customHeight="1" x14ac:dyDescent="0.25">
      <c r="A25" s="14" t="s">
        <v>24</v>
      </c>
      <c r="B25" s="34">
        <v>1</v>
      </c>
      <c r="C25" s="34">
        <v>40</v>
      </c>
      <c r="D25" s="47">
        <v>15.333333333333334</v>
      </c>
      <c r="E25" s="60">
        <v>0.38333333333333336</v>
      </c>
      <c r="F25" s="117"/>
      <c r="G25" s="34">
        <v>1</v>
      </c>
      <c r="H25" s="34">
        <v>40</v>
      </c>
      <c r="I25" s="47">
        <v>7.666666666666667</v>
      </c>
      <c r="J25" s="60">
        <v>0.19166666666666668</v>
      </c>
      <c r="K25" s="117"/>
      <c r="L25" s="34">
        <v>1</v>
      </c>
      <c r="M25" s="34">
        <v>40</v>
      </c>
      <c r="N25" s="47">
        <v>8.6666666666666661</v>
      </c>
      <c r="O25" s="60">
        <v>0.21666666666666665</v>
      </c>
      <c r="P25" s="117"/>
      <c r="Q25" s="34">
        <v>1</v>
      </c>
      <c r="R25" s="34">
        <v>40</v>
      </c>
      <c r="S25" s="47">
        <v>6</v>
      </c>
      <c r="T25" s="60">
        <v>0.15</v>
      </c>
    </row>
    <row r="26" spans="1:20" ht="15" customHeight="1" x14ac:dyDescent="0.25">
      <c r="A26" s="14" t="s">
        <v>25</v>
      </c>
      <c r="B26" s="34">
        <v>1</v>
      </c>
      <c r="C26" s="34">
        <v>40</v>
      </c>
      <c r="D26" s="47">
        <v>3.3333333333333335</v>
      </c>
      <c r="E26" s="60">
        <v>8.3333333333333343E-2</v>
      </c>
      <c r="F26" s="117"/>
      <c r="G26" s="34">
        <v>1</v>
      </c>
      <c r="H26" s="34">
        <v>40</v>
      </c>
      <c r="I26" s="47">
        <v>1.6666666666666667</v>
      </c>
      <c r="J26" s="60">
        <v>4.1666666666666671E-2</v>
      </c>
      <c r="K26" s="117"/>
      <c r="L26" s="34">
        <v>1</v>
      </c>
      <c r="M26" s="34">
        <v>40</v>
      </c>
      <c r="N26" s="47">
        <v>1.6666666666666667</v>
      </c>
      <c r="O26" s="60">
        <v>4.1666666666666671E-2</v>
      </c>
      <c r="P26" s="117"/>
      <c r="Q26" s="34">
        <v>1</v>
      </c>
      <c r="R26" s="34">
        <v>40</v>
      </c>
      <c r="S26" s="47">
        <v>1.6666666666666667</v>
      </c>
      <c r="T26" s="60">
        <v>4.1666666666666671E-2</v>
      </c>
    </row>
    <row r="27" spans="1:20" ht="15" customHeight="1" x14ac:dyDescent="0.25">
      <c r="A27" s="14" t="s">
        <v>26</v>
      </c>
      <c r="B27" s="34">
        <v>1</v>
      </c>
      <c r="C27" s="34">
        <v>160</v>
      </c>
      <c r="D27" s="47">
        <v>167.66666666666666</v>
      </c>
      <c r="E27" s="60">
        <v>1.0479166666666666</v>
      </c>
      <c r="F27" s="117"/>
      <c r="G27" s="34">
        <v>1</v>
      </c>
      <c r="H27" s="34">
        <v>160</v>
      </c>
      <c r="I27" s="47">
        <v>164</v>
      </c>
      <c r="J27" s="60">
        <v>1.0249999999999999</v>
      </c>
      <c r="K27" s="117"/>
      <c r="L27" s="34">
        <v>1</v>
      </c>
      <c r="M27" s="34">
        <v>160</v>
      </c>
      <c r="N27" s="47">
        <v>178.66666666666666</v>
      </c>
      <c r="O27" s="60">
        <v>1.1166666666666667</v>
      </c>
      <c r="P27" s="117"/>
      <c r="Q27" s="34">
        <v>1</v>
      </c>
      <c r="R27" s="34">
        <v>160</v>
      </c>
      <c r="S27" s="47">
        <v>183.33333333333334</v>
      </c>
      <c r="T27" s="60">
        <v>1.1458333333333335</v>
      </c>
    </row>
    <row r="28" spans="1:20" ht="15" customHeight="1" x14ac:dyDescent="0.25">
      <c r="A28" s="14" t="s">
        <v>27</v>
      </c>
      <c r="B28" s="34" t="s">
        <v>37</v>
      </c>
      <c r="C28" s="34" t="s">
        <v>37</v>
      </c>
      <c r="D28" s="47" t="s">
        <v>37</v>
      </c>
      <c r="E28" s="60" t="s">
        <v>37</v>
      </c>
      <c r="F28" s="117"/>
      <c r="G28" s="34" t="s">
        <v>37</v>
      </c>
      <c r="H28" s="34" t="s">
        <v>37</v>
      </c>
      <c r="I28" s="47" t="s">
        <v>37</v>
      </c>
      <c r="J28" s="60" t="s">
        <v>37</v>
      </c>
      <c r="K28" s="117"/>
      <c r="L28" s="34" t="s">
        <v>37</v>
      </c>
      <c r="M28" s="34" t="s">
        <v>37</v>
      </c>
      <c r="N28" s="47" t="s">
        <v>37</v>
      </c>
      <c r="O28" s="60" t="s">
        <v>37</v>
      </c>
      <c r="P28" s="117"/>
      <c r="Q28" s="34" t="s">
        <v>37</v>
      </c>
      <c r="R28" s="34" t="s">
        <v>37</v>
      </c>
      <c r="S28" s="47" t="s">
        <v>37</v>
      </c>
      <c r="T28" s="60" t="s">
        <v>37</v>
      </c>
    </row>
    <row r="29" spans="1:20" ht="15" customHeight="1" x14ac:dyDescent="0.25">
      <c r="A29" s="14" t="s">
        <v>28</v>
      </c>
      <c r="B29" s="34">
        <v>1</v>
      </c>
      <c r="C29" s="34">
        <v>180</v>
      </c>
      <c r="D29" s="47">
        <v>177</v>
      </c>
      <c r="E29" s="60">
        <v>0.98333333333333328</v>
      </c>
      <c r="F29" s="117"/>
      <c r="G29" s="34">
        <v>1</v>
      </c>
      <c r="H29" s="34">
        <v>180</v>
      </c>
      <c r="I29" s="47">
        <v>157.33333333333334</v>
      </c>
      <c r="J29" s="60">
        <v>0.87407407407407411</v>
      </c>
      <c r="K29" s="117"/>
      <c r="L29" s="34">
        <v>1</v>
      </c>
      <c r="M29" s="34">
        <v>180</v>
      </c>
      <c r="N29" s="47">
        <v>119.66666666666667</v>
      </c>
      <c r="O29" s="60">
        <v>0.66481481481481486</v>
      </c>
      <c r="P29" s="117"/>
      <c r="Q29" s="34">
        <v>1</v>
      </c>
      <c r="R29" s="34">
        <v>180</v>
      </c>
      <c r="S29" s="47">
        <v>135.66666666666666</v>
      </c>
      <c r="T29" s="60">
        <v>0.75370370370370365</v>
      </c>
    </row>
    <row r="30" spans="1:20" ht="15" customHeight="1" x14ac:dyDescent="0.25">
      <c r="A30" s="14" t="s">
        <v>29</v>
      </c>
      <c r="B30" s="34">
        <v>1</v>
      </c>
      <c r="C30" s="34">
        <v>160</v>
      </c>
      <c r="D30" s="47">
        <v>42</v>
      </c>
      <c r="E30" s="60">
        <v>0.26250000000000001</v>
      </c>
      <c r="F30" s="117"/>
      <c r="G30" s="34">
        <v>1</v>
      </c>
      <c r="H30" s="34">
        <v>160</v>
      </c>
      <c r="I30" s="47">
        <v>46.333333333333336</v>
      </c>
      <c r="J30" s="60">
        <v>0.28958333333333336</v>
      </c>
      <c r="K30" s="117"/>
      <c r="L30" s="34">
        <v>1</v>
      </c>
      <c r="M30" s="34">
        <v>160</v>
      </c>
      <c r="N30" s="47">
        <v>48.666666666666664</v>
      </c>
      <c r="O30" s="60">
        <v>0.30416666666666664</v>
      </c>
      <c r="P30" s="117"/>
      <c r="Q30" s="34">
        <v>1</v>
      </c>
      <c r="R30" s="34">
        <v>160</v>
      </c>
      <c r="S30" s="47">
        <v>52.333333333333336</v>
      </c>
      <c r="T30" s="60">
        <v>0.32708333333333334</v>
      </c>
    </row>
    <row r="31" spans="1:20" ht="15" customHeight="1" x14ac:dyDescent="0.25">
      <c r="A31" s="14" t="s">
        <v>30</v>
      </c>
      <c r="B31" s="34">
        <v>1</v>
      </c>
      <c r="C31" s="34">
        <v>40</v>
      </c>
      <c r="D31" s="47">
        <v>20</v>
      </c>
      <c r="E31" s="60">
        <v>0.5</v>
      </c>
      <c r="F31" s="117"/>
      <c r="G31" s="34">
        <v>1</v>
      </c>
      <c r="H31" s="34">
        <v>40</v>
      </c>
      <c r="I31" s="47">
        <v>9.6666666666666661</v>
      </c>
      <c r="J31" s="60">
        <v>0.24166666666666664</v>
      </c>
      <c r="K31" s="117"/>
      <c r="L31" s="34">
        <v>1</v>
      </c>
      <c r="M31" s="34">
        <v>40</v>
      </c>
      <c r="N31" s="47">
        <v>7.666666666666667</v>
      </c>
      <c r="O31" s="60">
        <v>0.19166666666666668</v>
      </c>
      <c r="P31" s="117"/>
      <c r="Q31" s="34">
        <v>1</v>
      </c>
      <c r="R31" s="34">
        <v>40</v>
      </c>
      <c r="S31" s="47">
        <v>8.3333333333333339</v>
      </c>
      <c r="T31" s="60">
        <v>0.20833333333333334</v>
      </c>
    </row>
    <row r="32" spans="1:20" ht="15" customHeight="1" x14ac:dyDescent="0.25">
      <c r="A32" s="14" t="s">
        <v>31</v>
      </c>
      <c r="B32" s="34" t="s">
        <v>37</v>
      </c>
      <c r="C32" s="34" t="s">
        <v>37</v>
      </c>
      <c r="D32" s="47" t="s">
        <v>37</v>
      </c>
      <c r="E32" s="60" t="s">
        <v>37</v>
      </c>
      <c r="F32" s="117"/>
      <c r="G32" s="34" t="s">
        <v>37</v>
      </c>
      <c r="H32" s="34" t="s">
        <v>37</v>
      </c>
      <c r="I32" s="47" t="s">
        <v>37</v>
      </c>
      <c r="J32" s="60" t="s">
        <v>37</v>
      </c>
      <c r="K32" s="117"/>
      <c r="L32" s="34" t="s">
        <v>37</v>
      </c>
      <c r="M32" s="34" t="s">
        <v>37</v>
      </c>
      <c r="N32" s="47" t="s">
        <v>37</v>
      </c>
      <c r="O32" s="60" t="s">
        <v>37</v>
      </c>
      <c r="P32" s="117"/>
      <c r="Q32" s="34" t="s">
        <v>37</v>
      </c>
      <c r="R32" s="34" t="s">
        <v>37</v>
      </c>
      <c r="S32" s="47" t="s">
        <v>37</v>
      </c>
      <c r="T32" s="60" t="s">
        <v>37</v>
      </c>
    </row>
    <row r="33" spans="1:20" ht="15" customHeight="1" x14ac:dyDescent="0.25">
      <c r="A33" s="14" t="s">
        <v>32</v>
      </c>
      <c r="B33" s="34" t="s">
        <v>37</v>
      </c>
      <c r="C33" s="34" t="s">
        <v>37</v>
      </c>
      <c r="D33" s="47" t="s">
        <v>37</v>
      </c>
      <c r="E33" s="60" t="s">
        <v>37</v>
      </c>
      <c r="F33" s="117"/>
      <c r="G33" s="34" t="s">
        <v>37</v>
      </c>
      <c r="H33" s="34" t="s">
        <v>37</v>
      </c>
      <c r="I33" s="47" t="s">
        <v>37</v>
      </c>
      <c r="J33" s="60" t="s">
        <v>37</v>
      </c>
      <c r="K33" s="117"/>
      <c r="L33" s="34" t="s">
        <v>37</v>
      </c>
      <c r="M33" s="34" t="s">
        <v>37</v>
      </c>
      <c r="N33" s="47" t="s">
        <v>37</v>
      </c>
      <c r="O33" s="60" t="s">
        <v>37</v>
      </c>
      <c r="P33" s="117"/>
      <c r="Q33" s="34" t="s">
        <v>37</v>
      </c>
      <c r="R33" s="34" t="s">
        <v>37</v>
      </c>
      <c r="S33" s="47" t="s">
        <v>37</v>
      </c>
      <c r="T33" s="60" t="s">
        <v>37</v>
      </c>
    </row>
    <row r="34" spans="1:20" ht="15" customHeight="1" x14ac:dyDescent="0.25">
      <c r="A34" s="14" t="s">
        <v>33</v>
      </c>
      <c r="B34" s="34">
        <v>3</v>
      </c>
      <c r="C34" s="34">
        <v>520</v>
      </c>
      <c r="D34" s="47">
        <v>277</v>
      </c>
      <c r="E34" s="60">
        <v>0.53269230769230769</v>
      </c>
      <c r="F34" s="117"/>
      <c r="G34" s="34">
        <v>3</v>
      </c>
      <c r="H34" s="34">
        <v>520</v>
      </c>
      <c r="I34" s="47">
        <v>315</v>
      </c>
      <c r="J34" s="60">
        <v>0.60576923076923073</v>
      </c>
      <c r="K34" s="117"/>
      <c r="L34" s="34">
        <v>3</v>
      </c>
      <c r="M34" s="34">
        <v>520</v>
      </c>
      <c r="N34" s="47">
        <v>339.33333333333331</v>
      </c>
      <c r="O34" s="60">
        <v>0.65256410256410258</v>
      </c>
      <c r="P34" s="117"/>
      <c r="Q34" s="34">
        <v>3</v>
      </c>
      <c r="R34" s="34">
        <v>520</v>
      </c>
      <c r="S34" s="47">
        <v>290.66666666666669</v>
      </c>
      <c r="T34" s="60">
        <v>0.55897435897435899</v>
      </c>
    </row>
    <row r="35" spans="1:20" ht="15" customHeight="1" x14ac:dyDescent="0.25">
      <c r="A35" s="14" t="s">
        <v>34</v>
      </c>
      <c r="B35" s="34">
        <v>1</v>
      </c>
      <c r="C35" s="34">
        <v>40</v>
      </c>
      <c r="D35" s="47">
        <v>20</v>
      </c>
      <c r="E35" s="60">
        <v>0.5</v>
      </c>
      <c r="F35" s="117"/>
      <c r="G35" s="34">
        <v>1</v>
      </c>
      <c r="H35" s="34">
        <v>40</v>
      </c>
      <c r="I35" s="47">
        <v>20.333333333333332</v>
      </c>
      <c r="J35" s="60">
        <v>0.5083333333333333</v>
      </c>
      <c r="K35" s="117"/>
      <c r="L35" s="34">
        <v>1</v>
      </c>
      <c r="M35" s="34">
        <v>40</v>
      </c>
      <c r="N35" s="47">
        <v>18.333333333333332</v>
      </c>
      <c r="O35" s="60">
        <v>0.45833333333333331</v>
      </c>
      <c r="P35" s="117"/>
      <c r="Q35" s="34">
        <v>1</v>
      </c>
      <c r="R35" s="34">
        <v>40</v>
      </c>
      <c r="S35" s="47">
        <v>17.666666666666668</v>
      </c>
      <c r="T35" s="60">
        <v>0.44166666666666671</v>
      </c>
    </row>
    <row r="36" spans="1:20" ht="15" customHeight="1" x14ac:dyDescent="0.25">
      <c r="A36" s="14" t="s">
        <v>35</v>
      </c>
      <c r="B36" s="34">
        <v>1</v>
      </c>
      <c r="C36" s="34">
        <v>40</v>
      </c>
      <c r="D36" s="47">
        <v>18</v>
      </c>
      <c r="E36" s="60">
        <v>0.45</v>
      </c>
      <c r="F36" s="117"/>
      <c r="G36" s="34">
        <v>1</v>
      </c>
      <c r="H36" s="34">
        <v>40</v>
      </c>
      <c r="I36" s="47">
        <v>27.333333333333332</v>
      </c>
      <c r="J36" s="60">
        <v>0.68333333333333335</v>
      </c>
      <c r="K36" s="117"/>
      <c r="L36" s="34">
        <v>1</v>
      </c>
      <c r="M36" s="34">
        <v>40</v>
      </c>
      <c r="N36" s="47">
        <v>17.333333333333332</v>
      </c>
      <c r="O36" s="60">
        <v>0.43333333333333329</v>
      </c>
      <c r="P36" s="117"/>
      <c r="Q36" s="34">
        <v>1</v>
      </c>
      <c r="R36" s="34">
        <v>40</v>
      </c>
      <c r="S36" s="47">
        <v>47.333333333333336</v>
      </c>
      <c r="T36" s="60">
        <v>1.1833333333333333</v>
      </c>
    </row>
    <row r="37" spans="1:20" ht="15" customHeight="1" x14ac:dyDescent="0.25">
      <c r="A37" s="14" t="s">
        <v>36</v>
      </c>
      <c r="B37" s="34" t="s">
        <v>37</v>
      </c>
      <c r="C37" s="34" t="s">
        <v>37</v>
      </c>
      <c r="D37" s="34" t="s">
        <v>37</v>
      </c>
      <c r="E37" s="60" t="s">
        <v>37</v>
      </c>
      <c r="F37" s="117"/>
      <c r="G37" s="34" t="s">
        <v>37</v>
      </c>
      <c r="H37" s="34" t="s">
        <v>37</v>
      </c>
      <c r="I37" s="34" t="s">
        <v>37</v>
      </c>
      <c r="J37" s="60" t="s">
        <v>37</v>
      </c>
      <c r="K37" s="117"/>
      <c r="L37" s="34" t="s">
        <v>37</v>
      </c>
      <c r="M37" s="34" t="s">
        <v>37</v>
      </c>
      <c r="N37" s="34" t="s">
        <v>37</v>
      </c>
      <c r="O37" s="60" t="s">
        <v>37</v>
      </c>
      <c r="P37" s="117"/>
      <c r="Q37" s="34" t="s">
        <v>37</v>
      </c>
      <c r="R37" s="34" t="s">
        <v>37</v>
      </c>
      <c r="S37" s="34" t="s">
        <v>37</v>
      </c>
      <c r="T37" s="60" t="s">
        <v>37</v>
      </c>
    </row>
    <row r="38" spans="1:20" ht="15.75" x14ac:dyDescent="0.25">
      <c r="A38" s="58" t="s">
        <v>38</v>
      </c>
      <c r="B38" s="56">
        <f>SUM(B6:B37)</f>
        <v>25</v>
      </c>
      <c r="C38" s="56">
        <f t="shared" ref="C38:D38" si="0">SUM(C6:C37)</f>
        <v>2040</v>
      </c>
      <c r="D38" s="56">
        <f t="shared" si="0"/>
        <v>1363</v>
      </c>
      <c r="E38" s="57">
        <f>AVERAGE(E6:E37)</f>
        <v>0.69915691192865093</v>
      </c>
      <c r="F38" s="118"/>
      <c r="G38" s="56">
        <f>SUM(G6:G37)</f>
        <v>25</v>
      </c>
      <c r="H38" s="56">
        <f t="shared" ref="H38:I38" si="1">SUM(H6:H37)</f>
        <v>2040</v>
      </c>
      <c r="I38" s="56">
        <f t="shared" si="1"/>
        <v>1328</v>
      </c>
      <c r="J38" s="57">
        <f>AVERAGE(J6:J37)</f>
        <v>0.65242676204632721</v>
      </c>
      <c r="K38" s="118"/>
      <c r="L38" s="56">
        <f>SUM(L6:L37)</f>
        <v>25</v>
      </c>
      <c r="M38" s="56">
        <f t="shared" ref="M38:N38" si="2">SUM(M6:M37)</f>
        <v>2040</v>
      </c>
      <c r="N38" s="56">
        <f t="shared" si="2"/>
        <v>1347.6666666666663</v>
      </c>
      <c r="O38" s="57">
        <f>AVERAGE(O6:O37)</f>
        <v>0.65992227177009799</v>
      </c>
      <c r="P38" s="118"/>
      <c r="Q38" s="56">
        <f>SUM(Q6:Q37)</f>
        <v>25</v>
      </c>
      <c r="R38" s="56">
        <f t="shared" ref="R38:S38" si="3">SUM(R6:R37)</f>
        <v>2040</v>
      </c>
      <c r="S38" s="56">
        <f t="shared" si="3"/>
        <v>1284.3333333333335</v>
      </c>
      <c r="T38" s="57">
        <f>AVERAGE(T6:T37)</f>
        <v>0.64286402204880455</v>
      </c>
    </row>
    <row r="39" spans="1:20" ht="15.75" x14ac:dyDescent="0.25">
      <c r="A39" s="20" t="s">
        <v>54</v>
      </c>
    </row>
    <row r="40" spans="1:20" ht="15.75" x14ac:dyDescent="0.25">
      <c r="A40" s="20" t="s">
        <v>146</v>
      </c>
    </row>
  </sheetData>
  <mergeCells count="22">
    <mergeCell ref="J3:J5"/>
    <mergeCell ref="B3:B5"/>
    <mergeCell ref="C3:C5"/>
    <mergeCell ref="E3:E5"/>
    <mergeCell ref="G3:G5"/>
    <mergeCell ref="H3:H5"/>
    <mergeCell ref="A1:T1"/>
    <mergeCell ref="L2:O2"/>
    <mergeCell ref="Q2:T2"/>
    <mergeCell ref="L3:L5"/>
    <mergeCell ref="M3:M5"/>
    <mergeCell ref="N3:N5"/>
    <mergeCell ref="O3:O5"/>
    <mergeCell ref="Q3:Q5"/>
    <mergeCell ref="R3:R5"/>
    <mergeCell ref="S3:S5"/>
    <mergeCell ref="T3:T5"/>
    <mergeCell ref="D3:D5"/>
    <mergeCell ref="I3:I5"/>
    <mergeCell ref="B2:E2"/>
    <mergeCell ref="G2:J2"/>
    <mergeCell ref="A3:A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E25B-8B92-4253-9179-3A4BA6173756}">
  <sheetPr>
    <tabColor theme="5" tint="0.59999389629810485"/>
  </sheetPr>
  <dimension ref="A1:R39"/>
  <sheetViews>
    <sheetView zoomScale="85" zoomScaleNormal="85" workbookViewId="0">
      <selection activeCell="S37" sqref="S37"/>
    </sheetView>
  </sheetViews>
  <sheetFormatPr defaultRowHeight="15" x14ac:dyDescent="0.25"/>
  <cols>
    <col min="1" max="1" width="32.42578125" bestFit="1" customWidth="1"/>
    <col min="2" max="2" width="12.85546875" customWidth="1"/>
    <col min="3" max="3" width="11.5703125" customWidth="1"/>
    <col min="4" max="4" width="18.7109375" customWidth="1"/>
    <col min="5" max="5" width="2" customWidth="1"/>
    <col min="6" max="6" width="13.28515625" bestFit="1" customWidth="1"/>
    <col min="7" max="7" width="12" customWidth="1"/>
    <col min="8" max="8" width="18" customWidth="1"/>
    <col min="9" max="9" width="29.7109375" customWidth="1"/>
    <col min="10" max="10" width="2" customWidth="1"/>
    <col min="11" max="11" width="14.42578125" customWidth="1"/>
    <col min="12" max="12" width="11.28515625" customWidth="1"/>
    <col min="13" max="13" width="17.28515625" customWidth="1"/>
    <col min="14" max="14" width="2" customWidth="1"/>
    <col min="15" max="15" width="12.7109375" customWidth="1"/>
    <col min="16" max="16" width="10.42578125" customWidth="1"/>
    <col min="17" max="17" width="17.5703125" customWidth="1"/>
    <col min="18" max="18" width="30.28515625" customWidth="1"/>
    <col min="19" max="19" width="27.42578125" bestFit="1" customWidth="1"/>
    <col min="20" max="20" width="13.28515625" bestFit="1" customWidth="1"/>
  </cols>
  <sheetData>
    <row r="1" spans="1:18" ht="18.75" customHeight="1" x14ac:dyDescent="0.25">
      <c r="A1" s="222" t="s">
        <v>39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5.75" customHeight="1" x14ac:dyDescent="0.25">
      <c r="B2" s="232" t="s">
        <v>40</v>
      </c>
      <c r="C2" s="233"/>
      <c r="D2" s="234"/>
      <c r="E2" s="206"/>
      <c r="F2" s="232" t="s">
        <v>41</v>
      </c>
      <c r="G2" s="233"/>
      <c r="H2" s="233"/>
      <c r="I2" s="234"/>
      <c r="J2" s="206"/>
      <c r="K2" s="232" t="s">
        <v>42</v>
      </c>
      <c r="L2" s="233"/>
      <c r="M2" s="234"/>
      <c r="N2" s="206"/>
      <c r="O2" s="209" t="s">
        <v>43</v>
      </c>
      <c r="P2" s="209"/>
      <c r="Q2" s="209"/>
      <c r="R2" s="209"/>
    </row>
    <row r="3" spans="1:18" ht="88.5" customHeight="1" x14ac:dyDescent="0.25">
      <c r="A3" s="6" t="s">
        <v>4</v>
      </c>
      <c r="B3" s="7" t="s">
        <v>44</v>
      </c>
      <c r="C3" s="8" t="s">
        <v>45</v>
      </c>
      <c r="D3" s="7" t="s">
        <v>46</v>
      </c>
      <c r="E3" s="207"/>
      <c r="F3" s="7" t="s">
        <v>44</v>
      </c>
      <c r="G3" s="8" t="s">
        <v>45</v>
      </c>
      <c r="H3" s="7" t="s">
        <v>46</v>
      </c>
      <c r="I3" s="9" t="s">
        <v>47</v>
      </c>
      <c r="J3" s="207"/>
      <c r="K3" s="7" t="s">
        <v>44</v>
      </c>
      <c r="L3" s="8" t="s">
        <v>45</v>
      </c>
      <c r="M3" s="7" t="s">
        <v>46</v>
      </c>
      <c r="N3" s="207"/>
      <c r="O3" s="7" t="s">
        <v>44</v>
      </c>
      <c r="P3" s="8" t="s">
        <v>45</v>
      </c>
      <c r="Q3" s="7" t="s">
        <v>46</v>
      </c>
      <c r="R3" s="9" t="s">
        <v>48</v>
      </c>
    </row>
    <row r="4" spans="1:18" ht="15" customHeight="1" x14ac:dyDescent="0.25">
      <c r="A4" s="14" t="s">
        <v>5</v>
      </c>
      <c r="B4" s="15">
        <v>1</v>
      </c>
      <c r="C4" s="16">
        <v>210</v>
      </c>
      <c r="D4" s="165">
        <v>0.86455026455026451</v>
      </c>
      <c r="E4" s="207"/>
      <c r="F4" s="15">
        <v>1</v>
      </c>
      <c r="G4" s="16">
        <v>210</v>
      </c>
      <c r="H4" s="165">
        <v>0.85940671350507414</v>
      </c>
      <c r="I4" s="165">
        <v>4.736842105263158E-2</v>
      </c>
      <c r="J4" s="207"/>
      <c r="K4" s="15">
        <v>1</v>
      </c>
      <c r="L4" s="16">
        <v>210</v>
      </c>
      <c r="M4" s="165">
        <v>0.91335403726708075</v>
      </c>
      <c r="N4" s="207"/>
      <c r="O4" s="15">
        <v>1</v>
      </c>
      <c r="P4" s="16">
        <v>260</v>
      </c>
      <c r="Q4" s="165">
        <v>0.66003344481605353</v>
      </c>
      <c r="R4" s="165">
        <v>5.4973821989528798E-2</v>
      </c>
    </row>
    <row r="5" spans="1:18" ht="15" customHeight="1" x14ac:dyDescent="0.25">
      <c r="A5" s="14" t="s">
        <v>6</v>
      </c>
      <c r="B5" s="15">
        <v>1</v>
      </c>
      <c r="C5" s="16">
        <v>158</v>
      </c>
      <c r="D5" s="165">
        <v>0.75478199718706052</v>
      </c>
      <c r="E5" s="207"/>
      <c r="F5" s="15">
        <v>1</v>
      </c>
      <c r="G5" s="16">
        <v>158</v>
      </c>
      <c r="H5" s="165">
        <v>0.76198381406930893</v>
      </c>
      <c r="I5" s="165">
        <v>0.16901408450704225</v>
      </c>
      <c r="J5" s="207"/>
      <c r="K5" s="15">
        <v>1</v>
      </c>
      <c r="L5" s="16">
        <v>158</v>
      </c>
      <c r="M5" s="165">
        <v>0.80703082003302151</v>
      </c>
      <c r="N5" s="207"/>
      <c r="O5" s="15">
        <v>1</v>
      </c>
      <c r="P5" s="16">
        <v>158</v>
      </c>
      <c r="Q5" s="165">
        <v>0.8362685745734727</v>
      </c>
      <c r="R5" s="165">
        <v>0.12340425531914893</v>
      </c>
    </row>
    <row r="6" spans="1:18" ht="15" customHeight="1" x14ac:dyDescent="0.25">
      <c r="A6" s="14" t="s">
        <v>7</v>
      </c>
      <c r="B6" s="15">
        <v>1</v>
      </c>
      <c r="C6" s="16">
        <v>104</v>
      </c>
      <c r="D6" s="165">
        <v>0.82094017094017091</v>
      </c>
      <c r="E6" s="207"/>
      <c r="F6" s="15">
        <v>1</v>
      </c>
      <c r="G6" s="16">
        <v>104</v>
      </c>
      <c r="H6" s="165">
        <v>0.92670239596469106</v>
      </c>
      <c r="I6" s="165">
        <v>8.1967213114754092E-2</v>
      </c>
      <c r="J6" s="207"/>
      <c r="K6" s="15">
        <v>1</v>
      </c>
      <c r="L6" s="16">
        <v>104</v>
      </c>
      <c r="M6" s="165">
        <v>0.96007525083612033</v>
      </c>
      <c r="N6" s="207"/>
      <c r="O6" s="15">
        <v>1</v>
      </c>
      <c r="P6" s="16">
        <v>204</v>
      </c>
      <c r="Q6" s="165">
        <v>0.47591645353793688</v>
      </c>
      <c r="R6" s="165">
        <v>9.45945945945946E-2</v>
      </c>
    </row>
    <row r="7" spans="1:18" ht="15" customHeight="1" x14ac:dyDescent="0.25">
      <c r="A7" s="14" t="s">
        <v>8</v>
      </c>
      <c r="B7" s="15">
        <v>1</v>
      </c>
      <c r="C7" s="16">
        <v>60</v>
      </c>
      <c r="D7" s="165">
        <v>0.9144444444444445</v>
      </c>
      <c r="E7" s="207"/>
      <c r="F7" s="15">
        <v>1</v>
      </c>
      <c r="G7" s="16">
        <v>60</v>
      </c>
      <c r="H7" s="165">
        <v>0.92322404371584699</v>
      </c>
      <c r="I7" s="165">
        <v>0.2</v>
      </c>
      <c r="J7" s="207"/>
      <c r="K7" s="15">
        <v>1</v>
      </c>
      <c r="L7" s="16">
        <v>60</v>
      </c>
      <c r="M7" s="165">
        <v>0.9652173913043478</v>
      </c>
      <c r="N7" s="207"/>
      <c r="O7" s="15">
        <v>1</v>
      </c>
      <c r="P7" s="16">
        <v>56</v>
      </c>
      <c r="Q7" s="165">
        <v>0.98466614906832295</v>
      </c>
      <c r="R7" s="165">
        <v>0.15454545454545454</v>
      </c>
    </row>
    <row r="8" spans="1:18" ht="15" customHeight="1" x14ac:dyDescent="0.25">
      <c r="A8" s="14" t="s">
        <v>9</v>
      </c>
      <c r="B8" s="15">
        <v>1</v>
      </c>
      <c r="C8" s="16">
        <v>100</v>
      </c>
      <c r="D8" s="165">
        <v>1.0875555555555556</v>
      </c>
      <c r="E8" s="207"/>
      <c r="F8" s="15">
        <v>1</v>
      </c>
      <c r="G8" s="16">
        <v>100</v>
      </c>
      <c r="H8" s="165">
        <v>0.96360655737704914</v>
      </c>
      <c r="I8" s="165">
        <v>7.7294685990338161E-2</v>
      </c>
      <c r="J8" s="207"/>
      <c r="K8" s="15">
        <v>1</v>
      </c>
      <c r="L8" s="16">
        <v>100</v>
      </c>
      <c r="M8" s="165">
        <v>0.96902173913043488</v>
      </c>
      <c r="N8" s="207"/>
      <c r="O8" s="15">
        <v>1</v>
      </c>
      <c r="P8" s="16">
        <v>100</v>
      </c>
      <c r="Q8" s="165">
        <v>0.95826086956521739</v>
      </c>
      <c r="R8" s="165">
        <v>0.10835913312693499</v>
      </c>
    </row>
    <row r="9" spans="1:18" ht="15" customHeight="1" x14ac:dyDescent="0.25">
      <c r="A9" s="14" t="s">
        <v>10</v>
      </c>
      <c r="B9" s="15">
        <v>0</v>
      </c>
      <c r="C9" s="16">
        <v>0</v>
      </c>
      <c r="D9" s="165">
        <v>0</v>
      </c>
      <c r="E9" s="207"/>
      <c r="F9" s="15">
        <v>0</v>
      </c>
      <c r="G9" s="16">
        <v>0</v>
      </c>
      <c r="H9" s="165">
        <v>0</v>
      </c>
      <c r="I9" s="165">
        <v>0</v>
      </c>
      <c r="J9" s="207"/>
      <c r="K9" s="15">
        <v>0</v>
      </c>
      <c r="L9" s="16">
        <v>0</v>
      </c>
      <c r="M9" s="165">
        <v>0</v>
      </c>
      <c r="N9" s="207"/>
      <c r="O9" s="15">
        <v>1</v>
      </c>
      <c r="P9" s="16">
        <v>80</v>
      </c>
      <c r="Q9" s="165">
        <v>0.65994318181818179</v>
      </c>
      <c r="R9" s="165">
        <v>0</v>
      </c>
    </row>
    <row r="10" spans="1:18" ht="15" customHeight="1" x14ac:dyDescent="0.25">
      <c r="A10" s="10" t="s">
        <v>11</v>
      </c>
      <c r="B10" s="11" t="s">
        <v>37</v>
      </c>
      <c r="C10" s="12" t="s">
        <v>37</v>
      </c>
      <c r="D10" s="13" t="s">
        <v>37</v>
      </c>
      <c r="E10" s="207"/>
      <c r="F10" s="11" t="s">
        <v>37</v>
      </c>
      <c r="G10" s="12" t="s">
        <v>37</v>
      </c>
      <c r="H10" s="13" t="s">
        <v>37</v>
      </c>
      <c r="I10" s="13" t="s">
        <v>37</v>
      </c>
      <c r="J10" s="207"/>
      <c r="K10" s="11" t="s">
        <v>37</v>
      </c>
      <c r="L10" s="12" t="s">
        <v>37</v>
      </c>
      <c r="M10" s="13" t="s">
        <v>37</v>
      </c>
      <c r="N10" s="207"/>
      <c r="O10" s="11" t="s">
        <v>37</v>
      </c>
      <c r="P10" s="12" t="s">
        <v>37</v>
      </c>
      <c r="Q10" s="13" t="s">
        <v>37</v>
      </c>
      <c r="R10" s="13" t="s">
        <v>37</v>
      </c>
    </row>
    <row r="11" spans="1:18" ht="15" customHeight="1" x14ac:dyDescent="0.25">
      <c r="A11" s="14" t="s">
        <v>12</v>
      </c>
      <c r="B11" s="15">
        <v>1</v>
      </c>
      <c r="C11" s="16">
        <v>88</v>
      </c>
      <c r="D11" s="165">
        <v>0.90934343434343434</v>
      </c>
      <c r="E11" s="207"/>
      <c r="F11" s="15">
        <v>1</v>
      </c>
      <c r="G11" s="16">
        <v>88</v>
      </c>
      <c r="H11" s="165">
        <v>0.93274962742175849</v>
      </c>
      <c r="I11" s="165">
        <v>0.23966942148760331</v>
      </c>
      <c r="J11" s="207"/>
      <c r="K11" s="15">
        <v>1</v>
      </c>
      <c r="L11" s="16">
        <v>88</v>
      </c>
      <c r="M11" s="165">
        <v>1.0002470355731226</v>
      </c>
      <c r="N11" s="207"/>
      <c r="O11" s="15">
        <v>1</v>
      </c>
      <c r="P11" s="16">
        <v>88</v>
      </c>
      <c r="Q11" s="165">
        <v>0.94849308300395263</v>
      </c>
      <c r="R11" s="165">
        <v>0.22500000000000001</v>
      </c>
    </row>
    <row r="12" spans="1:18" ht="15" customHeight="1" x14ac:dyDescent="0.25">
      <c r="A12" s="10" t="s">
        <v>13</v>
      </c>
      <c r="B12" s="11" t="s">
        <v>37</v>
      </c>
      <c r="C12" s="12" t="s">
        <v>37</v>
      </c>
      <c r="D12" s="13" t="s">
        <v>37</v>
      </c>
      <c r="E12" s="207"/>
      <c r="F12" s="11" t="s">
        <v>37</v>
      </c>
      <c r="G12" s="12" t="s">
        <v>37</v>
      </c>
      <c r="H12" s="13" t="s">
        <v>37</v>
      </c>
      <c r="I12" s="13" t="s">
        <v>37</v>
      </c>
      <c r="J12" s="207"/>
      <c r="K12" s="11" t="s">
        <v>37</v>
      </c>
      <c r="L12" s="12" t="s">
        <v>37</v>
      </c>
      <c r="M12" s="13" t="s">
        <v>37</v>
      </c>
      <c r="N12" s="207"/>
      <c r="O12" s="11" t="s">
        <v>37</v>
      </c>
      <c r="P12" s="12" t="s">
        <v>37</v>
      </c>
      <c r="Q12" s="13" t="s">
        <v>37</v>
      </c>
      <c r="R12" s="13" t="s">
        <v>37</v>
      </c>
    </row>
    <row r="13" spans="1:18" ht="15" customHeight="1" x14ac:dyDescent="0.25">
      <c r="A13" s="14" t="s">
        <v>14</v>
      </c>
      <c r="B13" s="15">
        <v>3</v>
      </c>
      <c r="C13" s="16">
        <v>354.44444444444446</v>
      </c>
      <c r="D13" s="165">
        <v>0.71752351097178679</v>
      </c>
      <c r="E13" s="207"/>
      <c r="F13" s="16">
        <v>3</v>
      </c>
      <c r="G13" s="16">
        <v>308.84615384615387</v>
      </c>
      <c r="H13" s="165">
        <v>0.72490864177367653</v>
      </c>
      <c r="I13" s="165">
        <v>0.12298136645962733</v>
      </c>
      <c r="J13" s="207"/>
      <c r="K13" s="15">
        <v>2</v>
      </c>
      <c r="L13" s="16">
        <v>305</v>
      </c>
      <c r="M13" s="165">
        <v>0.82052744119743415</v>
      </c>
      <c r="N13" s="207"/>
      <c r="O13" s="15">
        <v>3</v>
      </c>
      <c r="P13" s="16">
        <v>348.26086956521738</v>
      </c>
      <c r="Q13" s="165">
        <v>0.80717852684144831</v>
      </c>
      <c r="R13" s="165">
        <v>9.166666666666666E-2</v>
      </c>
    </row>
    <row r="14" spans="1:18" ht="15" customHeight="1" x14ac:dyDescent="0.25">
      <c r="A14" s="14" t="s">
        <v>15</v>
      </c>
      <c r="B14" s="15">
        <v>1</v>
      </c>
      <c r="C14" s="16">
        <v>100</v>
      </c>
      <c r="D14" s="165">
        <v>0.9695555555555555</v>
      </c>
      <c r="E14" s="207"/>
      <c r="F14" s="15">
        <v>1</v>
      </c>
      <c r="G14" s="16">
        <v>100</v>
      </c>
      <c r="H14" s="165">
        <v>0.95393442622950819</v>
      </c>
      <c r="I14" s="165">
        <v>0.10859728506787331</v>
      </c>
      <c r="J14" s="207"/>
      <c r="K14" s="15">
        <v>2</v>
      </c>
      <c r="L14" s="16">
        <v>131.08695652173913</v>
      </c>
      <c r="M14" s="165">
        <v>0.93043117744610282</v>
      </c>
      <c r="N14" s="207"/>
      <c r="O14" s="15">
        <v>2</v>
      </c>
      <c r="P14" s="16">
        <v>112.91304347826087</v>
      </c>
      <c r="Q14" s="165">
        <v>0.92048517520215634</v>
      </c>
      <c r="R14" s="165">
        <v>0.28205128205128205</v>
      </c>
    </row>
    <row r="15" spans="1:18" ht="15" customHeight="1" x14ac:dyDescent="0.25">
      <c r="A15" s="10" t="s">
        <v>16</v>
      </c>
      <c r="B15" s="11" t="s">
        <v>37</v>
      </c>
      <c r="C15" s="12" t="s">
        <v>37</v>
      </c>
      <c r="D15" s="13" t="s">
        <v>37</v>
      </c>
      <c r="E15" s="207"/>
      <c r="F15" s="11" t="s">
        <v>37</v>
      </c>
      <c r="G15" s="12" t="s">
        <v>37</v>
      </c>
      <c r="H15" s="13" t="s">
        <v>37</v>
      </c>
      <c r="I15" s="13" t="s">
        <v>37</v>
      </c>
      <c r="J15" s="207"/>
      <c r="K15" s="11" t="s">
        <v>37</v>
      </c>
      <c r="L15" s="12" t="s">
        <v>37</v>
      </c>
      <c r="M15" s="13" t="s">
        <v>37</v>
      </c>
      <c r="N15" s="207"/>
      <c r="O15" s="11" t="s">
        <v>37</v>
      </c>
      <c r="P15" s="12" t="s">
        <v>37</v>
      </c>
      <c r="Q15" s="13" t="s">
        <v>37</v>
      </c>
      <c r="R15" s="13" t="s">
        <v>37</v>
      </c>
    </row>
    <row r="16" spans="1:18" ht="15" customHeight="1" x14ac:dyDescent="0.25">
      <c r="A16" s="14" t="s">
        <v>17</v>
      </c>
      <c r="B16" s="15">
        <v>1</v>
      </c>
      <c r="C16" s="16">
        <v>109</v>
      </c>
      <c r="D16" s="165">
        <v>0.80020387359836909</v>
      </c>
      <c r="E16" s="207"/>
      <c r="F16" s="15">
        <v>1</v>
      </c>
      <c r="G16" s="16">
        <v>109</v>
      </c>
      <c r="H16" s="165">
        <v>0.7736501729583396</v>
      </c>
      <c r="I16" s="165">
        <v>0.12238805970149254</v>
      </c>
      <c r="J16" s="207"/>
      <c r="K16" s="15">
        <v>1</v>
      </c>
      <c r="L16" s="16">
        <v>109</v>
      </c>
      <c r="M16" s="165">
        <v>0.8165137614678899</v>
      </c>
      <c r="N16" s="207"/>
      <c r="O16" s="15">
        <v>1</v>
      </c>
      <c r="P16" s="16">
        <v>147</v>
      </c>
      <c r="Q16" s="165">
        <v>0.61098787341023364</v>
      </c>
      <c r="R16" s="165">
        <v>0.10582010582010581</v>
      </c>
    </row>
    <row r="17" spans="1:18" ht="15" customHeight="1" x14ac:dyDescent="0.25">
      <c r="A17" s="14" t="s">
        <v>18</v>
      </c>
      <c r="B17" s="15">
        <v>1</v>
      </c>
      <c r="C17" s="16">
        <v>170</v>
      </c>
      <c r="D17" s="165">
        <v>0.88372549019607838</v>
      </c>
      <c r="E17" s="207"/>
      <c r="F17" s="15">
        <v>1</v>
      </c>
      <c r="G17" s="16">
        <v>170</v>
      </c>
      <c r="H17" s="165">
        <v>0.92189006750241076</v>
      </c>
      <c r="I17" s="165">
        <v>0.1163895486935867</v>
      </c>
      <c r="J17" s="207"/>
      <c r="K17" s="15">
        <v>1</v>
      </c>
      <c r="L17" s="16">
        <v>170</v>
      </c>
      <c r="M17" s="165">
        <v>0.99757033248081839</v>
      </c>
      <c r="N17" s="207"/>
      <c r="O17" s="15">
        <v>1</v>
      </c>
      <c r="P17" s="16">
        <v>150</v>
      </c>
      <c r="Q17" s="165">
        <v>1.0565942028985507</v>
      </c>
      <c r="R17" s="165">
        <v>0.14010989010989011</v>
      </c>
    </row>
    <row r="18" spans="1:18" ht="15" customHeight="1" x14ac:dyDescent="0.25">
      <c r="A18" s="14" t="s">
        <v>19</v>
      </c>
      <c r="B18" s="15">
        <v>1</v>
      </c>
      <c r="C18" s="16">
        <v>100</v>
      </c>
      <c r="D18" s="165">
        <v>1.0864444444444445</v>
      </c>
      <c r="E18" s="207"/>
      <c r="F18" s="15">
        <v>1</v>
      </c>
      <c r="G18" s="16">
        <v>100</v>
      </c>
      <c r="H18" s="165">
        <v>1.1018032786885246</v>
      </c>
      <c r="I18" s="165">
        <v>9.5959595959595953E-2</v>
      </c>
      <c r="J18" s="207"/>
      <c r="K18" s="15">
        <v>1</v>
      </c>
      <c r="L18" s="16">
        <v>100</v>
      </c>
      <c r="M18" s="165">
        <v>1.0032608695652174</v>
      </c>
      <c r="N18" s="207"/>
      <c r="O18" s="15">
        <v>1</v>
      </c>
      <c r="P18" s="16">
        <v>100</v>
      </c>
      <c r="Q18" s="165">
        <v>1.0101086956521739</v>
      </c>
      <c r="R18" s="165">
        <v>0.12745098039215685</v>
      </c>
    </row>
    <row r="19" spans="1:18" ht="15" customHeight="1" x14ac:dyDescent="0.25">
      <c r="A19" s="14" t="s">
        <v>20</v>
      </c>
      <c r="B19" s="15">
        <v>3</v>
      </c>
      <c r="C19" s="16">
        <v>418</v>
      </c>
      <c r="D19" s="165">
        <v>0.96932482721956414</v>
      </c>
      <c r="E19" s="207"/>
      <c r="F19" s="15">
        <v>3</v>
      </c>
      <c r="G19" s="16">
        <v>418</v>
      </c>
      <c r="H19" s="165">
        <v>0.94023060632206445</v>
      </c>
      <c r="I19" s="165">
        <v>0.15948275862068967</v>
      </c>
      <c r="J19" s="207"/>
      <c r="K19" s="15">
        <v>3</v>
      </c>
      <c r="L19" s="16">
        <v>418</v>
      </c>
      <c r="M19" s="165">
        <v>0.93818909923028915</v>
      </c>
      <c r="N19" s="207"/>
      <c r="O19" s="15">
        <v>3</v>
      </c>
      <c r="P19" s="16">
        <v>418</v>
      </c>
      <c r="Q19" s="165">
        <v>0.92048054919908462</v>
      </c>
      <c r="R19" s="165">
        <v>0.15107913669064749</v>
      </c>
    </row>
    <row r="20" spans="1:18" ht="15" customHeight="1" x14ac:dyDescent="0.25">
      <c r="A20" s="10" t="s">
        <v>21</v>
      </c>
      <c r="B20" s="11" t="s">
        <v>37</v>
      </c>
      <c r="C20" s="12" t="s">
        <v>37</v>
      </c>
      <c r="D20" s="13" t="s">
        <v>37</v>
      </c>
      <c r="E20" s="207"/>
      <c r="F20" s="11" t="s">
        <v>37</v>
      </c>
      <c r="G20" s="12" t="s">
        <v>37</v>
      </c>
      <c r="H20" s="13" t="s">
        <v>37</v>
      </c>
      <c r="I20" s="13" t="s">
        <v>37</v>
      </c>
      <c r="J20" s="207"/>
      <c r="K20" s="11" t="s">
        <v>37</v>
      </c>
      <c r="L20" s="12" t="s">
        <v>37</v>
      </c>
      <c r="M20" s="13" t="s">
        <v>37</v>
      </c>
      <c r="N20" s="207"/>
      <c r="O20" s="11" t="s">
        <v>37</v>
      </c>
      <c r="P20" s="12" t="s">
        <v>37</v>
      </c>
      <c r="Q20" s="13" t="s">
        <v>37</v>
      </c>
      <c r="R20" s="13" t="s">
        <v>37</v>
      </c>
    </row>
    <row r="21" spans="1:18" ht="15" customHeight="1" x14ac:dyDescent="0.25">
      <c r="A21" s="14" t="s">
        <v>22</v>
      </c>
      <c r="B21" s="15">
        <v>12</v>
      </c>
      <c r="C21" s="16">
        <v>3334</v>
      </c>
      <c r="D21" s="165">
        <v>0.89167499833366659</v>
      </c>
      <c r="E21" s="207"/>
      <c r="F21" s="15">
        <v>12</v>
      </c>
      <c r="G21" s="16">
        <v>3340</v>
      </c>
      <c r="H21" s="165">
        <v>0.92655835869245107</v>
      </c>
      <c r="I21" s="165">
        <v>0.18256772673733804</v>
      </c>
      <c r="J21" s="207"/>
      <c r="K21" s="15">
        <v>12</v>
      </c>
      <c r="L21" s="16">
        <v>3340</v>
      </c>
      <c r="M21" s="165">
        <v>0.92685824004165585</v>
      </c>
      <c r="N21" s="207"/>
      <c r="O21" s="15">
        <v>13</v>
      </c>
      <c r="P21" s="16">
        <v>3397.0652173913045</v>
      </c>
      <c r="Q21" s="165">
        <v>0.90151985409400703</v>
      </c>
      <c r="R21" s="165">
        <v>0.20184049079754601</v>
      </c>
    </row>
    <row r="22" spans="1:18" ht="15" customHeight="1" x14ac:dyDescent="0.25">
      <c r="A22" s="10" t="s">
        <v>23</v>
      </c>
      <c r="B22" s="11" t="s">
        <v>37</v>
      </c>
      <c r="C22" s="12" t="s">
        <v>37</v>
      </c>
      <c r="D22" s="13" t="s">
        <v>37</v>
      </c>
      <c r="E22" s="207"/>
      <c r="F22" s="11" t="s">
        <v>37</v>
      </c>
      <c r="G22" s="12" t="s">
        <v>37</v>
      </c>
      <c r="H22" s="13" t="s">
        <v>37</v>
      </c>
      <c r="I22" s="13" t="s">
        <v>37</v>
      </c>
      <c r="J22" s="207"/>
      <c r="K22" s="11" t="s">
        <v>37</v>
      </c>
      <c r="L22" s="12" t="s">
        <v>37</v>
      </c>
      <c r="M22" s="13" t="s">
        <v>37</v>
      </c>
      <c r="N22" s="207"/>
      <c r="O22" s="11" t="s">
        <v>37</v>
      </c>
      <c r="P22" s="12" t="s">
        <v>37</v>
      </c>
      <c r="Q22" s="13" t="s">
        <v>37</v>
      </c>
      <c r="R22" s="13" t="s">
        <v>37</v>
      </c>
    </row>
    <row r="23" spans="1:18" ht="15" customHeight="1" x14ac:dyDescent="0.25">
      <c r="A23" s="14" t="s">
        <v>24</v>
      </c>
      <c r="B23" s="15">
        <v>1</v>
      </c>
      <c r="C23" s="16">
        <v>80</v>
      </c>
      <c r="D23" s="165">
        <v>0.98847222222222231</v>
      </c>
      <c r="E23" s="207"/>
      <c r="F23" s="15">
        <v>1</v>
      </c>
      <c r="G23" s="16">
        <v>80</v>
      </c>
      <c r="H23" s="165">
        <v>1.0018442622950821</v>
      </c>
      <c r="I23" s="165">
        <v>0.30201342281879195</v>
      </c>
      <c r="J23" s="207"/>
      <c r="K23" s="15">
        <v>1</v>
      </c>
      <c r="L23" s="16">
        <v>80</v>
      </c>
      <c r="M23" s="165">
        <v>0.96236413043478264</v>
      </c>
      <c r="N23" s="207"/>
      <c r="O23" s="15">
        <v>2</v>
      </c>
      <c r="P23" s="16">
        <v>98.260869565217391</v>
      </c>
      <c r="Q23" s="165">
        <v>0.84911504424778761</v>
      </c>
      <c r="R23" s="165">
        <v>0.23853211009174313</v>
      </c>
    </row>
    <row r="24" spans="1:18" ht="15" customHeight="1" x14ac:dyDescent="0.25">
      <c r="A24" s="10" t="s">
        <v>25</v>
      </c>
      <c r="B24" s="11" t="s">
        <v>37</v>
      </c>
      <c r="C24" s="12" t="s">
        <v>37</v>
      </c>
      <c r="D24" s="13" t="s">
        <v>37</v>
      </c>
      <c r="E24" s="207"/>
      <c r="F24" s="11" t="s">
        <v>37</v>
      </c>
      <c r="G24" s="12" t="s">
        <v>37</v>
      </c>
      <c r="H24" s="13" t="s">
        <v>37</v>
      </c>
      <c r="I24" s="13" t="s">
        <v>37</v>
      </c>
      <c r="J24" s="207"/>
      <c r="K24" s="11" t="s">
        <v>37</v>
      </c>
      <c r="L24" s="12" t="s">
        <v>37</v>
      </c>
      <c r="M24" s="13" t="s">
        <v>37</v>
      </c>
      <c r="N24" s="207"/>
      <c r="O24" s="11" t="s">
        <v>37</v>
      </c>
      <c r="P24" s="12" t="s">
        <v>37</v>
      </c>
      <c r="Q24" s="13" t="s">
        <v>37</v>
      </c>
      <c r="R24" s="13" t="s">
        <v>37</v>
      </c>
    </row>
    <row r="25" spans="1:18" ht="15" customHeight="1" x14ac:dyDescent="0.25">
      <c r="A25" s="14" t="s">
        <v>26</v>
      </c>
      <c r="B25" s="15">
        <v>1</v>
      </c>
      <c r="C25" s="16">
        <v>110</v>
      </c>
      <c r="D25" s="165">
        <v>0.98333333333333339</v>
      </c>
      <c r="E25" s="207"/>
      <c r="F25" s="15">
        <v>1</v>
      </c>
      <c r="G25" s="16">
        <v>110</v>
      </c>
      <c r="H25" s="165">
        <v>0.95216095380029808</v>
      </c>
      <c r="I25" s="165">
        <v>0.16153846153846155</v>
      </c>
      <c r="J25" s="207"/>
      <c r="K25" s="15">
        <v>1</v>
      </c>
      <c r="L25" s="16">
        <v>110</v>
      </c>
      <c r="M25" s="165">
        <v>0.95899209486166004</v>
      </c>
      <c r="N25" s="207"/>
      <c r="O25" s="15">
        <v>1</v>
      </c>
      <c r="P25" s="16">
        <v>110</v>
      </c>
      <c r="Q25" s="165">
        <v>0.92697628458498027</v>
      </c>
      <c r="R25" s="165">
        <v>0.12781954887218044</v>
      </c>
    </row>
    <row r="26" spans="1:18" ht="15" customHeight="1" x14ac:dyDescent="0.25">
      <c r="A26" s="10" t="s">
        <v>27</v>
      </c>
      <c r="B26" s="11" t="s">
        <v>37</v>
      </c>
      <c r="C26" s="12" t="s">
        <v>37</v>
      </c>
      <c r="D26" s="13" t="s">
        <v>37</v>
      </c>
      <c r="E26" s="207"/>
      <c r="F26" s="11" t="s">
        <v>37</v>
      </c>
      <c r="G26" s="12" t="s">
        <v>37</v>
      </c>
      <c r="H26" s="13" t="s">
        <v>37</v>
      </c>
      <c r="I26" s="13" t="s">
        <v>37</v>
      </c>
      <c r="J26" s="207"/>
      <c r="K26" s="11" t="s">
        <v>37</v>
      </c>
      <c r="L26" s="12" t="s">
        <v>37</v>
      </c>
      <c r="M26" s="13" t="s">
        <v>37</v>
      </c>
      <c r="N26" s="207"/>
      <c r="O26" s="11" t="s">
        <v>37</v>
      </c>
      <c r="P26" s="12" t="s">
        <v>37</v>
      </c>
      <c r="Q26" s="13" t="s">
        <v>37</v>
      </c>
      <c r="R26" s="13" t="s">
        <v>37</v>
      </c>
    </row>
    <row r="27" spans="1:18" ht="15" customHeight="1" x14ac:dyDescent="0.25">
      <c r="A27" s="14" t="s">
        <v>28</v>
      </c>
      <c r="B27" s="15">
        <v>2</v>
      </c>
      <c r="C27" s="16">
        <v>268</v>
      </c>
      <c r="D27" s="165">
        <v>0.95907960199004982</v>
      </c>
      <c r="E27" s="207"/>
      <c r="F27" s="15">
        <v>2</v>
      </c>
      <c r="G27" s="16">
        <v>268</v>
      </c>
      <c r="H27" s="165">
        <v>0.95571323709322231</v>
      </c>
      <c r="I27" s="165">
        <v>0.16538461538461538</v>
      </c>
      <c r="J27" s="207"/>
      <c r="K27" s="15">
        <v>2</v>
      </c>
      <c r="L27" s="16">
        <v>268</v>
      </c>
      <c r="M27" s="165">
        <v>0.99963497728747575</v>
      </c>
      <c r="N27" s="207"/>
      <c r="O27" s="15">
        <v>2</v>
      </c>
      <c r="P27" s="16">
        <v>268</v>
      </c>
      <c r="Q27" s="165">
        <v>0.9670262816353018</v>
      </c>
      <c r="R27" s="165">
        <v>0.17631224764468373</v>
      </c>
    </row>
    <row r="28" spans="1:18" ht="15" customHeight="1" x14ac:dyDescent="0.25">
      <c r="A28" s="14" t="s">
        <v>29</v>
      </c>
      <c r="B28" s="15">
        <v>3</v>
      </c>
      <c r="C28" s="16">
        <v>362</v>
      </c>
      <c r="D28" s="165">
        <v>1.0433394720687539</v>
      </c>
      <c r="E28" s="207"/>
      <c r="F28" s="15">
        <v>3</v>
      </c>
      <c r="G28" s="16">
        <v>362</v>
      </c>
      <c r="H28" s="165">
        <v>1.0306131690970022</v>
      </c>
      <c r="I28" s="165">
        <v>0.13366834170854272</v>
      </c>
      <c r="J28" s="207"/>
      <c r="K28" s="15">
        <v>3</v>
      </c>
      <c r="L28" s="16">
        <v>362</v>
      </c>
      <c r="M28" s="165">
        <v>1.0283749699735769</v>
      </c>
      <c r="N28" s="207"/>
      <c r="O28" s="15">
        <v>3</v>
      </c>
      <c r="P28" s="16">
        <v>362</v>
      </c>
      <c r="Q28" s="165">
        <v>1.0303867403314917</v>
      </c>
      <c r="R28" s="165">
        <v>0.13380281690140844</v>
      </c>
    </row>
    <row r="29" spans="1:18" ht="15" customHeight="1" x14ac:dyDescent="0.25">
      <c r="A29" s="14" t="s">
        <v>30</v>
      </c>
      <c r="B29" s="15">
        <v>2</v>
      </c>
      <c r="C29" s="16">
        <v>302</v>
      </c>
      <c r="D29" s="165">
        <v>0.99002943340691685</v>
      </c>
      <c r="E29" s="207"/>
      <c r="F29" s="15">
        <v>1</v>
      </c>
      <c r="G29" s="16">
        <v>302</v>
      </c>
      <c r="H29" s="165">
        <v>0.99050048854630324</v>
      </c>
      <c r="I29" s="165">
        <v>0.18786127167630057</v>
      </c>
      <c r="J29" s="207"/>
      <c r="K29" s="15">
        <v>2</v>
      </c>
      <c r="L29" s="16">
        <v>302</v>
      </c>
      <c r="M29" s="165">
        <v>0.98974229772530964</v>
      </c>
      <c r="N29" s="207"/>
      <c r="O29" s="15">
        <v>3</v>
      </c>
      <c r="P29" s="16">
        <v>454.39130434782606</v>
      </c>
      <c r="Q29" s="165">
        <v>0.77380155009090046</v>
      </c>
      <c r="R29" s="165">
        <v>0.11652542372881355</v>
      </c>
    </row>
    <row r="30" spans="1:18" ht="15" customHeight="1" x14ac:dyDescent="0.25">
      <c r="A30" s="14" t="s">
        <v>31</v>
      </c>
      <c r="B30" s="15">
        <v>1</v>
      </c>
      <c r="C30" s="16">
        <v>80</v>
      </c>
      <c r="D30" s="165">
        <v>0.94388888888888878</v>
      </c>
      <c r="E30" s="207"/>
      <c r="F30" s="15">
        <v>1</v>
      </c>
      <c r="G30" s="16">
        <v>80</v>
      </c>
      <c r="H30" s="165">
        <v>0.89118852459016407</v>
      </c>
      <c r="I30" s="165">
        <v>0.2</v>
      </c>
      <c r="J30" s="207"/>
      <c r="K30" s="15">
        <v>1</v>
      </c>
      <c r="L30" s="16">
        <v>80</v>
      </c>
      <c r="M30" s="165">
        <v>0.84864130434782614</v>
      </c>
      <c r="N30" s="207"/>
      <c r="O30" s="15">
        <v>1</v>
      </c>
      <c r="P30" s="16">
        <v>80</v>
      </c>
      <c r="Q30" s="165">
        <v>0.88464673913043479</v>
      </c>
      <c r="R30" s="165">
        <v>0.15384615384615385</v>
      </c>
    </row>
    <row r="31" spans="1:18" ht="15" customHeight="1" x14ac:dyDescent="0.25">
      <c r="A31" s="10" t="s">
        <v>32</v>
      </c>
      <c r="B31" s="11" t="s">
        <v>37</v>
      </c>
      <c r="C31" s="12" t="s">
        <v>37</v>
      </c>
      <c r="D31" s="13" t="s">
        <v>37</v>
      </c>
      <c r="E31" s="207"/>
      <c r="F31" s="11" t="s">
        <v>37</v>
      </c>
      <c r="G31" s="12" t="s">
        <v>37</v>
      </c>
      <c r="H31" s="13" t="s">
        <v>37</v>
      </c>
      <c r="I31" s="13" t="s">
        <v>37</v>
      </c>
      <c r="J31" s="207"/>
      <c r="K31" s="11" t="s">
        <v>37</v>
      </c>
      <c r="L31" s="12" t="s">
        <v>37</v>
      </c>
      <c r="M31" s="13" t="s">
        <v>37</v>
      </c>
      <c r="N31" s="207"/>
      <c r="O31" s="11" t="s">
        <v>37</v>
      </c>
      <c r="P31" s="12" t="s">
        <v>37</v>
      </c>
      <c r="Q31" s="13" t="s">
        <v>37</v>
      </c>
      <c r="R31" s="13" t="s">
        <v>37</v>
      </c>
    </row>
    <row r="32" spans="1:18" ht="15" customHeight="1" x14ac:dyDescent="0.25">
      <c r="A32" s="14" t="s">
        <v>33</v>
      </c>
      <c r="B32" s="15">
        <v>16</v>
      </c>
      <c r="C32" s="16">
        <v>3170</v>
      </c>
      <c r="D32" s="165">
        <v>0.89252015422362418</v>
      </c>
      <c r="E32" s="207"/>
      <c r="F32" s="16">
        <v>19</v>
      </c>
      <c r="G32" s="16">
        <v>3326.098901098901</v>
      </c>
      <c r="H32" s="165">
        <v>0.87029045654390425</v>
      </c>
      <c r="I32" s="165">
        <v>0.11015037593984962</v>
      </c>
      <c r="J32" s="207"/>
      <c r="K32" s="15">
        <v>19</v>
      </c>
      <c r="L32" s="16">
        <v>3385</v>
      </c>
      <c r="M32" s="165">
        <v>0.9142444287457453</v>
      </c>
      <c r="N32" s="207"/>
      <c r="O32" s="15">
        <v>19</v>
      </c>
      <c r="P32" s="16">
        <v>3325</v>
      </c>
      <c r="Q32" s="165">
        <v>0.89425302386400785</v>
      </c>
      <c r="R32" s="165">
        <v>0.1152317880794702</v>
      </c>
    </row>
    <row r="33" spans="1:18" ht="15" customHeight="1" x14ac:dyDescent="0.25">
      <c r="A33" s="14" t="s">
        <v>34</v>
      </c>
      <c r="B33" s="15">
        <v>2</v>
      </c>
      <c r="C33" s="16">
        <v>770</v>
      </c>
      <c r="D33" s="165">
        <v>0.95685425685425696</v>
      </c>
      <c r="E33" s="207"/>
      <c r="F33" s="15">
        <v>2</v>
      </c>
      <c r="G33" s="16">
        <v>770</v>
      </c>
      <c r="H33" s="165">
        <v>0.93974877581434957</v>
      </c>
      <c r="I33" s="165">
        <v>4.0721649484536084E-2</v>
      </c>
      <c r="J33" s="207"/>
      <c r="K33" s="15">
        <v>2</v>
      </c>
      <c r="L33" s="16">
        <v>770</v>
      </c>
      <c r="M33" s="165">
        <v>0.92595990965556185</v>
      </c>
      <c r="N33" s="207"/>
      <c r="O33" s="15">
        <v>2</v>
      </c>
      <c r="P33" s="16">
        <v>770</v>
      </c>
      <c r="Q33" s="165">
        <v>0.93486730660643702</v>
      </c>
      <c r="R33" s="165">
        <v>2.4883359253499222E-2</v>
      </c>
    </row>
    <row r="34" spans="1:18" ht="15" customHeight="1" x14ac:dyDescent="0.25">
      <c r="A34" s="14" t="s">
        <v>35</v>
      </c>
      <c r="B34" s="15">
        <v>3</v>
      </c>
      <c r="C34" s="16">
        <v>152.22222222222223</v>
      </c>
      <c r="D34" s="165">
        <v>0.83510948905109483</v>
      </c>
      <c r="E34" s="207"/>
      <c r="F34" s="15">
        <v>3</v>
      </c>
      <c r="G34" s="16">
        <v>160.1098901098901</v>
      </c>
      <c r="H34" s="165">
        <v>0.76269338524027586</v>
      </c>
      <c r="I34" s="165">
        <v>0.11494252873563218</v>
      </c>
      <c r="J34" s="207"/>
      <c r="K34" s="15">
        <v>3</v>
      </c>
      <c r="L34" s="16">
        <v>166.19565217391303</v>
      </c>
      <c r="M34" s="165">
        <v>0.73126226291693919</v>
      </c>
      <c r="N34" s="207"/>
      <c r="O34" s="15">
        <v>3</v>
      </c>
      <c r="P34" s="16">
        <v>150.97826086956522</v>
      </c>
      <c r="Q34" s="165">
        <v>0.78005759539236863</v>
      </c>
      <c r="R34" s="165">
        <v>0.19708029197080293</v>
      </c>
    </row>
    <row r="35" spans="1:18" ht="15" customHeight="1" x14ac:dyDescent="0.25">
      <c r="A35" s="14" t="s">
        <v>36</v>
      </c>
      <c r="B35" s="15">
        <v>1</v>
      </c>
      <c r="C35" s="16">
        <v>110</v>
      </c>
      <c r="D35" s="165">
        <v>0.91020202020202023</v>
      </c>
      <c r="E35" s="207"/>
      <c r="F35" s="15">
        <v>1</v>
      </c>
      <c r="G35" s="16">
        <v>110</v>
      </c>
      <c r="H35" s="165">
        <v>0.91505216095380038</v>
      </c>
      <c r="I35" s="165">
        <v>0.29213483146067415</v>
      </c>
      <c r="J35" s="207"/>
      <c r="K35" s="15">
        <v>1</v>
      </c>
      <c r="L35" s="16">
        <v>110</v>
      </c>
      <c r="M35" s="165">
        <v>1.015415019762846</v>
      </c>
      <c r="N35" s="207"/>
      <c r="O35" s="15">
        <v>1</v>
      </c>
      <c r="P35" s="16">
        <v>100</v>
      </c>
      <c r="Q35" s="165">
        <v>1.056086956521739</v>
      </c>
      <c r="R35" s="165">
        <v>0.26041666666666669</v>
      </c>
    </row>
    <row r="36" spans="1:18" ht="15.75" x14ac:dyDescent="0.25">
      <c r="A36" s="3" t="s">
        <v>38</v>
      </c>
      <c r="B36" s="18">
        <f>SUM(B4:B35)</f>
        <v>60</v>
      </c>
      <c r="C36" s="18">
        <f>SUM(C4:C35)</f>
        <v>10709.666666666668</v>
      </c>
      <c r="D36" s="19">
        <f>AVERAGE(D4:D8,D11,D13,D14,D16,D17,D18,D19,D21,D23,D25,D27,D28,D29,D30,D32,D33,D34,D35)</f>
        <v>0.92056075824267658</v>
      </c>
      <c r="E36" s="208"/>
      <c r="F36" s="18">
        <f>SUM(F4:F35)</f>
        <v>62</v>
      </c>
      <c r="G36" s="18">
        <f>SUM(G4:G35)</f>
        <v>10834.054945054946</v>
      </c>
      <c r="H36" s="19">
        <f>AVERAGE(H4:H8,H11,H13,H14,H16,H17,H18,H19,H21,H23,H25,H27,H28,H29,H30,H32,H33,H34,H35)</f>
        <v>0.91393278774761344</v>
      </c>
      <c r="I36" s="19">
        <f>AVERAGE(I4:I8,I11,I13,I14,I16,I17,I18,I19,I21,I23,I25,I27,I28,I29,I30,I32,I33,I34,I35)</f>
        <v>0.14922155070173812</v>
      </c>
      <c r="J36" s="208"/>
      <c r="K36" s="18">
        <f>SUM(K4:K35)</f>
        <v>63</v>
      </c>
      <c r="L36" s="18">
        <f>SUM(L4:L35)</f>
        <v>10926.282608695654</v>
      </c>
      <c r="M36" s="19">
        <f>AVERAGE(M4:M8,M11,M13,M14,M16,M17,M18,M19,M21,M23,M25,M27,M28,M29,M30,M32,M33,M34,M35)</f>
        <v>0.93143167788196768</v>
      </c>
      <c r="N36" s="208"/>
      <c r="O36" s="18">
        <f>SUM(O4:O35)</f>
        <v>68</v>
      </c>
      <c r="P36" s="18">
        <f>SUM(P4:P35)</f>
        <v>11337.869565217392</v>
      </c>
      <c r="Q36" s="19">
        <f>AVERAGE(Q4:Q9,Q11,Q13:Q14,Q16:Q19,Q21,Q23,Q25,Q27:Q30,Q32:Q35)</f>
        <v>0.86867308983692659</v>
      </c>
      <c r="R36" s="19">
        <f>AVERAGE(R4:R9,R11,R13:R14,R16:R19,R21,R23,R25,R27:R30,R32:R35)</f>
        <v>0.14188942579830743</v>
      </c>
    </row>
    <row r="37" spans="1:18" ht="15.75" x14ac:dyDescent="0.25">
      <c r="A37" s="20" t="s">
        <v>54</v>
      </c>
    </row>
    <row r="38" spans="1:18" ht="15.75" x14ac:dyDescent="0.25">
      <c r="A38" s="20" t="s">
        <v>146</v>
      </c>
    </row>
    <row r="39" spans="1:18" x14ac:dyDescent="0.25">
      <c r="A39" s="173" t="s">
        <v>148</v>
      </c>
    </row>
  </sheetData>
  <mergeCells count="8">
    <mergeCell ref="A1:R1"/>
    <mergeCell ref="B2:D2"/>
    <mergeCell ref="F2:I2"/>
    <mergeCell ref="K2:M2"/>
    <mergeCell ref="O2:R2"/>
    <mergeCell ref="E2:E36"/>
    <mergeCell ref="J2:J36"/>
    <mergeCell ref="N2:N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5752-2E3A-4440-B74A-30D0CA26BDC5}">
  <sheetPr>
    <tabColor theme="5" tint="0.59999389629810485"/>
  </sheetPr>
  <dimension ref="A1:R63"/>
  <sheetViews>
    <sheetView tabSelected="1" zoomScale="80" zoomScaleNormal="80" workbookViewId="0">
      <selection activeCell="V34" sqref="V34"/>
    </sheetView>
  </sheetViews>
  <sheetFormatPr defaultRowHeight="15" x14ac:dyDescent="0.25"/>
  <cols>
    <col min="1" max="1" width="32.42578125" bestFit="1" customWidth="1"/>
    <col min="2" max="2" width="12.85546875" customWidth="1"/>
    <col min="3" max="3" width="9.7109375" bestFit="1" customWidth="1"/>
    <col min="4" max="4" width="17.28515625" customWidth="1"/>
    <col min="5" max="5" width="2.5703125" customWidth="1"/>
    <col min="6" max="6" width="14.5703125" customWidth="1"/>
    <col min="7" max="7" width="10.5703125" customWidth="1"/>
    <col min="8" max="8" width="17.28515625" customWidth="1"/>
    <col min="9" max="9" width="27.28515625" customWidth="1"/>
    <col min="10" max="10" width="2.5703125" customWidth="1"/>
    <col min="11" max="11" width="13.28515625" bestFit="1" customWidth="1"/>
    <col min="12" max="12" width="9.7109375" bestFit="1" customWidth="1"/>
    <col min="13" max="13" width="17.42578125" customWidth="1"/>
    <col min="14" max="14" width="2.5703125" customWidth="1"/>
    <col min="15" max="15" width="13.140625" customWidth="1"/>
    <col min="16" max="16" width="10" customWidth="1"/>
    <col min="17" max="17" width="17.5703125" customWidth="1"/>
    <col min="18" max="18" width="27.28515625" customWidth="1"/>
  </cols>
  <sheetData>
    <row r="1" spans="1:18" ht="18.75" customHeight="1" x14ac:dyDescent="0.25">
      <c r="A1" s="222" t="s">
        <v>49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5.75" customHeight="1" x14ac:dyDescent="0.25">
      <c r="B2" s="200" t="s">
        <v>40</v>
      </c>
      <c r="C2" s="201"/>
      <c r="D2" s="202"/>
      <c r="E2" s="206"/>
      <c r="F2" s="200" t="s">
        <v>41</v>
      </c>
      <c r="G2" s="201"/>
      <c r="H2" s="201"/>
      <c r="I2" s="202"/>
      <c r="J2" s="206"/>
      <c r="K2" s="203" t="s">
        <v>42</v>
      </c>
      <c r="L2" s="203"/>
      <c r="M2" s="203"/>
      <c r="N2" s="206"/>
      <c r="O2" s="200" t="s">
        <v>43</v>
      </c>
      <c r="P2" s="201"/>
      <c r="Q2" s="201"/>
      <c r="R2" s="202"/>
    </row>
    <row r="3" spans="1:18" ht="99.75" customHeight="1" x14ac:dyDescent="0.25">
      <c r="A3" s="6" t="s">
        <v>4</v>
      </c>
      <c r="B3" s="7" t="s">
        <v>44</v>
      </c>
      <c r="C3" s="8" t="s">
        <v>45</v>
      </c>
      <c r="D3" s="7" t="s">
        <v>46</v>
      </c>
      <c r="E3" s="207"/>
      <c r="F3" s="7" t="s">
        <v>44</v>
      </c>
      <c r="G3" s="8" t="s">
        <v>45</v>
      </c>
      <c r="H3" s="7" t="s">
        <v>46</v>
      </c>
      <c r="I3" s="9" t="s">
        <v>47</v>
      </c>
      <c r="J3" s="207"/>
      <c r="K3" s="7" t="s">
        <v>44</v>
      </c>
      <c r="L3" s="8" t="s">
        <v>45</v>
      </c>
      <c r="M3" s="7" t="s">
        <v>46</v>
      </c>
      <c r="N3" s="207"/>
      <c r="O3" s="7" t="s">
        <v>44</v>
      </c>
      <c r="P3" s="8" t="s">
        <v>45</v>
      </c>
      <c r="Q3" s="7" t="s">
        <v>46</v>
      </c>
      <c r="R3" s="9" t="s">
        <v>48</v>
      </c>
    </row>
    <row r="4" spans="1:18" ht="15" customHeight="1" x14ac:dyDescent="0.25">
      <c r="A4" s="14" t="s">
        <v>5</v>
      </c>
      <c r="B4" s="15" t="s">
        <v>37</v>
      </c>
      <c r="C4" s="15" t="s">
        <v>37</v>
      </c>
      <c r="D4" s="17" t="s">
        <v>37</v>
      </c>
      <c r="E4" s="207"/>
      <c r="F4" s="15" t="s">
        <v>37</v>
      </c>
      <c r="G4" s="15" t="s">
        <v>37</v>
      </c>
      <c r="H4" s="17" t="s">
        <v>37</v>
      </c>
      <c r="I4" s="17" t="s">
        <v>37</v>
      </c>
      <c r="J4" s="207"/>
      <c r="K4" s="15" t="s">
        <v>37</v>
      </c>
      <c r="L4" s="15" t="s">
        <v>37</v>
      </c>
      <c r="M4" s="17" t="s">
        <v>37</v>
      </c>
      <c r="N4" s="207"/>
      <c r="O4" s="15" t="s">
        <v>37</v>
      </c>
      <c r="P4" s="15" t="s">
        <v>37</v>
      </c>
      <c r="Q4" s="17" t="s">
        <v>37</v>
      </c>
      <c r="R4" s="17" t="s">
        <v>37</v>
      </c>
    </row>
    <row r="5" spans="1:18" ht="15" customHeight="1" x14ac:dyDescent="0.25">
      <c r="A5" s="14" t="s">
        <v>6</v>
      </c>
      <c r="B5" s="15" t="s">
        <v>37</v>
      </c>
      <c r="C5" s="15" t="s">
        <v>37</v>
      </c>
      <c r="D5" s="17" t="s">
        <v>37</v>
      </c>
      <c r="E5" s="207"/>
      <c r="F5" s="15" t="s">
        <v>37</v>
      </c>
      <c r="G5" s="15" t="s">
        <v>37</v>
      </c>
      <c r="H5" s="17" t="s">
        <v>37</v>
      </c>
      <c r="I5" s="17" t="s">
        <v>37</v>
      </c>
      <c r="J5" s="207"/>
      <c r="K5" s="15" t="s">
        <v>37</v>
      </c>
      <c r="L5" s="15" t="s">
        <v>37</v>
      </c>
      <c r="M5" s="17" t="s">
        <v>37</v>
      </c>
      <c r="N5" s="207"/>
      <c r="O5" s="15" t="s">
        <v>37</v>
      </c>
      <c r="P5" s="15" t="s">
        <v>37</v>
      </c>
      <c r="Q5" s="17" t="s">
        <v>37</v>
      </c>
      <c r="R5" s="17" t="s">
        <v>37</v>
      </c>
    </row>
    <row r="6" spans="1:18" ht="15" customHeight="1" x14ac:dyDescent="0.25">
      <c r="A6" s="14" t="s">
        <v>7</v>
      </c>
      <c r="B6" s="15" t="s">
        <v>37</v>
      </c>
      <c r="C6" s="15" t="s">
        <v>37</v>
      </c>
      <c r="D6" s="17" t="s">
        <v>37</v>
      </c>
      <c r="E6" s="207"/>
      <c r="F6" s="15" t="s">
        <v>37</v>
      </c>
      <c r="G6" s="15" t="s">
        <v>37</v>
      </c>
      <c r="H6" s="17" t="s">
        <v>37</v>
      </c>
      <c r="I6" s="17" t="s">
        <v>37</v>
      </c>
      <c r="J6" s="207"/>
      <c r="K6" s="15" t="s">
        <v>37</v>
      </c>
      <c r="L6" s="15" t="s">
        <v>37</v>
      </c>
      <c r="M6" s="17" t="s">
        <v>37</v>
      </c>
      <c r="N6" s="207"/>
      <c r="O6" s="15" t="s">
        <v>37</v>
      </c>
      <c r="P6" s="15" t="s">
        <v>37</v>
      </c>
      <c r="Q6" s="17" t="s">
        <v>37</v>
      </c>
      <c r="R6" s="17" t="s">
        <v>37</v>
      </c>
    </row>
    <row r="7" spans="1:18" ht="15" customHeight="1" x14ac:dyDescent="0.25">
      <c r="A7" s="14" t="s">
        <v>8</v>
      </c>
      <c r="B7" s="15" t="s">
        <v>37</v>
      </c>
      <c r="C7" s="15" t="s">
        <v>37</v>
      </c>
      <c r="D7" s="17" t="s">
        <v>37</v>
      </c>
      <c r="E7" s="207"/>
      <c r="F7" s="15" t="s">
        <v>37</v>
      </c>
      <c r="G7" s="15" t="s">
        <v>37</v>
      </c>
      <c r="H7" s="17" t="s">
        <v>37</v>
      </c>
      <c r="I7" s="17" t="s">
        <v>37</v>
      </c>
      <c r="J7" s="207"/>
      <c r="K7" s="15" t="s">
        <v>37</v>
      </c>
      <c r="L7" s="15" t="s">
        <v>37</v>
      </c>
      <c r="M7" s="17" t="s">
        <v>37</v>
      </c>
      <c r="N7" s="207"/>
      <c r="O7" s="15" t="s">
        <v>37</v>
      </c>
      <c r="P7" s="15" t="s">
        <v>37</v>
      </c>
      <c r="Q7" s="17" t="s">
        <v>37</v>
      </c>
      <c r="R7" s="17" t="s">
        <v>37</v>
      </c>
    </row>
    <row r="8" spans="1:18" ht="15" customHeight="1" x14ac:dyDescent="0.25">
      <c r="A8" s="14" t="s">
        <v>9</v>
      </c>
      <c r="B8" s="15" t="s">
        <v>37</v>
      </c>
      <c r="C8" s="15" t="s">
        <v>37</v>
      </c>
      <c r="D8" s="17" t="s">
        <v>37</v>
      </c>
      <c r="E8" s="207"/>
      <c r="F8" s="15" t="s">
        <v>37</v>
      </c>
      <c r="G8" s="15" t="s">
        <v>37</v>
      </c>
      <c r="H8" s="17" t="s">
        <v>37</v>
      </c>
      <c r="I8" s="17" t="s">
        <v>37</v>
      </c>
      <c r="J8" s="207"/>
      <c r="K8" s="15" t="s">
        <v>37</v>
      </c>
      <c r="L8" s="15" t="s">
        <v>37</v>
      </c>
      <c r="M8" s="17" t="s">
        <v>37</v>
      </c>
      <c r="N8" s="207"/>
      <c r="O8" s="15" t="s">
        <v>37</v>
      </c>
      <c r="P8" s="15" t="s">
        <v>37</v>
      </c>
      <c r="Q8" s="17" t="s">
        <v>37</v>
      </c>
      <c r="R8" s="17" t="s">
        <v>37</v>
      </c>
    </row>
    <row r="9" spans="1:18" ht="15" customHeight="1" x14ac:dyDescent="0.25">
      <c r="A9" s="14" t="s">
        <v>10</v>
      </c>
      <c r="B9" s="15" t="s">
        <v>37</v>
      </c>
      <c r="C9" s="15" t="s">
        <v>37</v>
      </c>
      <c r="D9" s="17" t="s">
        <v>37</v>
      </c>
      <c r="E9" s="207"/>
      <c r="F9" s="15" t="s">
        <v>37</v>
      </c>
      <c r="G9" s="15" t="s">
        <v>37</v>
      </c>
      <c r="H9" s="17" t="s">
        <v>37</v>
      </c>
      <c r="I9" s="17" t="s">
        <v>37</v>
      </c>
      <c r="J9" s="207"/>
      <c r="K9" s="15" t="s">
        <v>37</v>
      </c>
      <c r="L9" s="15" t="s">
        <v>37</v>
      </c>
      <c r="M9" s="17" t="s">
        <v>37</v>
      </c>
      <c r="N9" s="207"/>
      <c r="O9" s="15" t="s">
        <v>37</v>
      </c>
      <c r="P9" s="15" t="s">
        <v>37</v>
      </c>
      <c r="Q9" s="17" t="s">
        <v>37</v>
      </c>
      <c r="R9" s="17" t="s">
        <v>37</v>
      </c>
    </row>
    <row r="10" spans="1:18" ht="15" customHeight="1" x14ac:dyDescent="0.25">
      <c r="A10" s="14" t="s">
        <v>11</v>
      </c>
      <c r="B10" s="15" t="s">
        <v>37</v>
      </c>
      <c r="C10" s="15" t="s">
        <v>37</v>
      </c>
      <c r="D10" s="17" t="s">
        <v>37</v>
      </c>
      <c r="E10" s="207"/>
      <c r="F10" s="15" t="s">
        <v>37</v>
      </c>
      <c r="G10" s="15" t="s">
        <v>37</v>
      </c>
      <c r="H10" s="17" t="s">
        <v>37</v>
      </c>
      <c r="I10" s="17" t="s">
        <v>37</v>
      </c>
      <c r="J10" s="207"/>
      <c r="K10" s="15" t="s">
        <v>37</v>
      </c>
      <c r="L10" s="15" t="s">
        <v>37</v>
      </c>
      <c r="M10" s="17" t="s">
        <v>37</v>
      </c>
      <c r="N10" s="207"/>
      <c r="O10" s="15" t="s">
        <v>37</v>
      </c>
      <c r="P10" s="15" t="s">
        <v>37</v>
      </c>
      <c r="Q10" s="17" t="s">
        <v>37</v>
      </c>
      <c r="R10" s="17" t="s">
        <v>37</v>
      </c>
    </row>
    <row r="11" spans="1:18" ht="15" customHeight="1" x14ac:dyDescent="0.25">
      <c r="A11" s="14" t="s">
        <v>12</v>
      </c>
      <c r="B11" s="15" t="s">
        <v>37</v>
      </c>
      <c r="C11" s="15" t="s">
        <v>37</v>
      </c>
      <c r="D11" s="17" t="s">
        <v>37</v>
      </c>
      <c r="E11" s="207"/>
      <c r="F11" s="15" t="s">
        <v>37</v>
      </c>
      <c r="G11" s="15" t="s">
        <v>37</v>
      </c>
      <c r="H11" s="17" t="s">
        <v>37</v>
      </c>
      <c r="I11" s="17" t="s">
        <v>37</v>
      </c>
      <c r="J11" s="207"/>
      <c r="K11" s="15" t="s">
        <v>37</v>
      </c>
      <c r="L11" s="15" t="s">
        <v>37</v>
      </c>
      <c r="M11" s="17" t="s">
        <v>37</v>
      </c>
      <c r="N11" s="207"/>
      <c r="O11" s="15" t="s">
        <v>37</v>
      </c>
      <c r="P11" s="15" t="s">
        <v>37</v>
      </c>
      <c r="Q11" s="17" t="s">
        <v>37</v>
      </c>
      <c r="R11" s="17" t="s">
        <v>37</v>
      </c>
    </row>
    <row r="12" spans="1:18" ht="15" customHeight="1" x14ac:dyDescent="0.25">
      <c r="A12" s="14" t="s">
        <v>13</v>
      </c>
      <c r="B12" s="15" t="s">
        <v>37</v>
      </c>
      <c r="C12" s="15" t="s">
        <v>37</v>
      </c>
      <c r="D12" s="17" t="s">
        <v>37</v>
      </c>
      <c r="E12" s="207"/>
      <c r="F12" s="15" t="s">
        <v>37</v>
      </c>
      <c r="G12" s="15" t="s">
        <v>37</v>
      </c>
      <c r="H12" s="17" t="s">
        <v>37</v>
      </c>
      <c r="I12" s="17" t="s">
        <v>37</v>
      </c>
      <c r="J12" s="207"/>
      <c r="K12" s="15" t="s">
        <v>37</v>
      </c>
      <c r="L12" s="15" t="s">
        <v>37</v>
      </c>
      <c r="M12" s="17" t="s">
        <v>37</v>
      </c>
      <c r="N12" s="207"/>
      <c r="O12" s="15" t="s">
        <v>37</v>
      </c>
      <c r="P12" s="15" t="s">
        <v>37</v>
      </c>
      <c r="Q12" s="17" t="s">
        <v>37</v>
      </c>
      <c r="R12" s="17" t="s">
        <v>37</v>
      </c>
    </row>
    <row r="13" spans="1:18" ht="15" customHeight="1" x14ac:dyDescent="0.25">
      <c r="A13" s="14" t="s">
        <v>14</v>
      </c>
      <c r="B13" s="15" t="s">
        <v>37</v>
      </c>
      <c r="C13" s="15" t="s">
        <v>37</v>
      </c>
      <c r="D13" s="17" t="s">
        <v>37</v>
      </c>
      <c r="E13" s="207"/>
      <c r="F13" s="15" t="s">
        <v>37</v>
      </c>
      <c r="G13" s="15" t="s">
        <v>37</v>
      </c>
      <c r="H13" s="17" t="s">
        <v>37</v>
      </c>
      <c r="I13" s="17" t="s">
        <v>37</v>
      </c>
      <c r="J13" s="207"/>
      <c r="K13" s="15" t="s">
        <v>37</v>
      </c>
      <c r="L13" s="15" t="s">
        <v>37</v>
      </c>
      <c r="M13" s="17" t="s">
        <v>37</v>
      </c>
      <c r="N13" s="207"/>
      <c r="O13" s="15" t="s">
        <v>37</v>
      </c>
      <c r="P13" s="15" t="s">
        <v>37</v>
      </c>
      <c r="Q13" s="17" t="s">
        <v>37</v>
      </c>
      <c r="R13" s="17" t="s">
        <v>37</v>
      </c>
    </row>
    <row r="14" spans="1:18" ht="15" customHeight="1" x14ac:dyDescent="0.25">
      <c r="A14" s="14" t="s">
        <v>15</v>
      </c>
      <c r="B14" s="15" t="s">
        <v>37</v>
      </c>
      <c r="C14" s="15" t="s">
        <v>37</v>
      </c>
      <c r="D14" s="17" t="s">
        <v>37</v>
      </c>
      <c r="E14" s="207"/>
      <c r="F14" s="15" t="s">
        <v>37</v>
      </c>
      <c r="G14" s="15" t="s">
        <v>37</v>
      </c>
      <c r="H14" s="17" t="s">
        <v>37</v>
      </c>
      <c r="I14" s="17" t="s">
        <v>37</v>
      </c>
      <c r="J14" s="207"/>
      <c r="K14" s="15" t="s">
        <v>37</v>
      </c>
      <c r="L14" s="15" t="s">
        <v>37</v>
      </c>
      <c r="M14" s="17" t="s">
        <v>37</v>
      </c>
      <c r="N14" s="207"/>
      <c r="O14" s="15" t="s">
        <v>37</v>
      </c>
      <c r="P14" s="15" t="s">
        <v>37</v>
      </c>
      <c r="Q14" s="17" t="s">
        <v>37</v>
      </c>
      <c r="R14" s="17" t="s">
        <v>37</v>
      </c>
    </row>
    <row r="15" spans="1:18" ht="15" customHeight="1" x14ac:dyDescent="0.25">
      <c r="A15" s="14" t="s">
        <v>16</v>
      </c>
      <c r="B15" s="15" t="s">
        <v>37</v>
      </c>
      <c r="C15" s="15" t="s">
        <v>37</v>
      </c>
      <c r="D15" s="17" t="s">
        <v>37</v>
      </c>
      <c r="E15" s="207"/>
      <c r="F15" s="15" t="s">
        <v>37</v>
      </c>
      <c r="G15" s="15" t="s">
        <v>37</v>
      </c>
      <c r="H15" s="17" t="s">
        <v>37</v>
      </c>
      <c r="I15" s="17" t="s">
        <v>37</v>
      </c>
      <c r="J15" s="207"/>
      <c r="K15" s="15" t="s">
        <v>37</v>
      </c>
      <c r="L15" s="15" t="s">
        <v>37</v>
      </c>
      <c r="M15" s="17" t="s">
        <v>37</v>
      </c>
      <c r="N15" s="207"/>
      <c r="O15" s="15" t="s">
        <v>37</v>
      </c>
      <c r="P15" s="15" t="s">
        <v>37</v>
      </c>
      <c r="Q15" s="17" t="s">
        <v>37</v>
      </c>
      <c r="R15" s="17" t="s">
        <v>37</v>
      </c>
    </row>
    <row r="16" spans="1:18" ht="15" customHeight="1" x14ac:dyDescent="0.25">
      <c r="A16" s="14" t="s">
        <v>17</v>
      </c>
      <c r="B16" s="15" t="s">
        <v>37</v>
      </c>
      <c r="C16" s="15" t="s">
        <v>37</v>
      </c>
      <c r="D16" s="17" t="s">
        <v>37</v>
      </c>
      <c r="E16" s="207"/>
      <c r="F16" s="15" t="s">
        <v>37</v>
      </c>
      <c r="G16" s="15" t="s">
        <v>37</v>
      </c>
      <c r="H16" s="17" t="s">
        <v>37</v>
      </c>
      <c r="I16" s="17" t="s">
        <v>37</v>
      </c>
      <c r="J16" s="207"/>
      <c r="K16" s="15" t="s">
        <v>37</v>
      </c>
      <c r="L16" s="15" t="s">
        <v>37</v>
      </c>
      <c r="M16" s="17" t="s">
        <v>37</v>
      </c>
      <c r="N16" s="207"/>
      <c r="O16" s="15" t="s">
        <v>37</v>
      </c>
      <c r="P16" s="15" t="s">
        <v>37</v>
      </c>
      <c r="Q16" s="17" t="s">
        <v>37</v>
      </c>
      <c r="R16" s="17" t="s">
        <v>37</v>
      </c>
    </row>
    <row r="17" spans="1:18" ht="15" customHeight="1" x14ac:dyDescent="0.25">
      <c r="A17" s="14" t="s">
        <v>18</v>
      </c>
      <c r="B17" s="15" t="s">
        <v>37</v>
      </c>
      <c r="C17" s="15" t="s">
        <v>37</v>
      </c>
      <c r="D17" s="17" t="s">
        <v>37</v>
      </c>
      <c r="E17" s="207"/>
      <c r="F17" s="15" t="s">
        <v>37</v>
      </c>
      <c r="G17" s="15" t="s">
        <v>37</v>
      </c>
      <c r="H17" s="17" t="s">
        <v>37</v>
      </c>
      <c r="I17" s="17" t="s">
        <v>37</v>
      </c>
      <c r="J17" s="207"/>
      <c r="K17" s="15" t="s">
        <v>37</v>
      </c>
      <c r="L17" s="15" t="s">
        <v>37</v>
      </c>
      <c r="M17" s="17" t="s">
        <v>37</v>
      </c>
      <c r="N17" s="207"/>
      <c r="O17" s="15" t="s">
        <v>37</v>
      </c>
      <c r="P17" s="15" t="s">
        <v>37</v>
      </c>
      <c r="Q17" s="17" t="s">
        <v>37</v>
      </c>
      <c r="R17" s="17" t="s">
        <v>37</v>
      </c>
    </row>
    <row r="18" spans="1:18" ht="15" customHeight="1" x14ac:dyDescent="0.25">
      <c r="A18" s="14" t="s">
        <v>19</v>
      </c>
      <c r="B18" s="15" t="s">
        <v>37</v>
      </c>
      <c r="C18" s="15" t="s">
        <v>37</v>
      </c>
      <c r="D18" s="17" t="s">
        <v>37</v>
      </c>
      <c r="E18" s="207"/>
      <c r="F18" s="15" t="s">
        <v>37</v>
      </c>
      <c r="G18" s="15" t="s">
        <v>37</v>
      </c>
      <c r="H18" s="17" t="s">
        <v>37</v>
      </c>
      <c r="I18" s="17" t="s">
        <v>37</v>
      </c>
      <c r="J18" s="207"/>
      <c r="K18" s="15" t="s">
        <v>37</v>
      </c>
      <c r="L18" s="15" t="s">
        <v>37</v>
      </c>
      <c r="M18" s="17" t="s">
        <v>37</v>
      </c>
      <c r="N18" s="207"/>
      <c r="O18" s="15" t="s">
        <v>37</v>
      </c>
      <c r="P18" s="15" t="s">
        <v>37</v>
      </c>
      <c r="Q18" s="17" t="s">
        <v>37</v>
      </c>
      <c r="R18" s="17" t="s">
        <v>37</v>
      </c>
    </row>
    <row r="19" spans="1:18" ht="15" customHeight="1" x14ac:dyDescent="0.25">
      <c r="A19" s="14" t="s">
        <v>20</v>
      </c>
      <c r="B19" s="15" t="s">
        <v>37</v>
      </c>
      <c r="C19" s="15" t="s">
        <v>37</v>
      </c>
      <c r="D19" s="17" t="s">
        <v>37</v>
      </c>
      <c r="E19" s="207"/>
      <c r="F19" s="15" t="s">
        <v>37</v>
      </c>
      <c r="G19" s="15" t="s">
        <v>37</v>
      </c>
      <c r="H19" s="17" t="s">
        <v>37</v>
      </c>
      <c r="I19" s="17" t="s">
        <v>37</v>
      </c>
      <c r="J19" s="207"/>
      <c r="K19" s="15" t="s">
        <v>37</v>
      </c>
      <c r="L19" s="15" t="s">
        <v>37</v>
      </c>
      <c r="M19" s="17" t="s">
        <v>37</v>
      </c>
      <c r="N19" s="207"/>
      <c r="O19" s="15" t="s">
        <v>37</v>
      </c>
      <c r="P19" s="15" t="s">
        <v>37</v>
      </c>
      <c r="Q19" s="17" t="s">
        <v>37</v>
      </c>
      <c r="R19" s="17" t="s">
        <v>37</v>
      </c>
    </row>
    <row r="20" spans="1:18" ht="15" customHeight="1" x14ac:dyDescent="0.25">
      <c r="A20" s="14" t="s">
        <v>21</v>
      </c>
      <c r="B20" s="15" t="s">
        <v>37</v>
      </c>
      <c r="C20" s="15" t="s">
        <v>37</v>
      </c>
      <c r="D20" s="17" t="s">
        <v>37</v>
      </c>
      <c r="E20" s="207"/>
      <c r="F20" s="15" t="s">
        <v>37</v>
      </c>
      <c r="G20" s="15" t="s">
        <v>37</v>
      </c>
      <c r="H20" s="17" t="s">
        <v>37</v>
      </c>
      <c r="I20" s="17" t="s">
        <v>37</v>
      </c>
      <c r="J20" s="207"/>
      <c r="K20" s="15" t="s">
        <v>37</v>
      </c>
      <c r="L20" s="15" t="s">
        <v>37</v>
      </c>
      <c r="M20" s="17" t="s">
        <v>37</v>
      </c>
      <c r="N20" s="207"/>
      <c r="O20" s="15" t="s">
        <v>37</v>
      </c>
      <c r="P20" s="15" t="s">
        <v>37</v>
      </c>
      <c r="Q20" s="17" t="s">
        <v>37</v>
      </c>
      <c r="R20" s="17" t="s">
        <v>37</v>
      </c>
    </row>
    <row r="21" spans="1:18" ht="15" customHeight="1" x14ac:dyDescent="0.25">
      <c r="A21" s="14" t="s">
        <v>22</v>
      </c>
      <c r="B21" s="15" t="s">
        <v>37</v>
      </c>
      <c r="C21" s="15" t="s">
        <v>37</v>
      </c>
      <c r="D21" s="17" t="s">
        <v>37</v>
      </c>
      <c r="E21" s="207"/>
      <c r="F21" s="15" t="s">
        <v>37</v>
      </c>
      <c r="G21" s="15" t="s">
        <v>37</v>
      </c>
      <c r="H21" s="17" t="s">
        <v>37</v>
      </c>
      <c r="I21" s="17" t="s">
        <v>37</v>
      </c>
      <c r="J21" s="207"/>
      <c r="K21" s="15" t="s">
        <v>37</v>
      </c>
      <c r="L21" s="15" t="s">
        <v>37</v>
      </c>
      <c r="M21" s="17" t="s">
        <v>37</v>
      </c>
      <c r="N21" s="207"/>
      <c r="O21" s="15" t="s">
        <v>37</v>
      </c>
      <c r="P21" s="15" t="s">
        <v>37</v>
      </c>
      <c r="Q21" s="17" t="s">
        <v>37</v>
      </c>
      <c r="R21" s="17" t="s">
        <v>37</v>
      </c>
    </row>
    <row r="22" spans="1:18" ht="15" customHeight="1" x14ac:dyDescent="0.25">
      <c r="A22" s="14" t="s">
        <v>23</v>
      </c>
      <c r="B22" s="15" t="s">
        <v>37</v>
      </c>
      <c r="C22" s="15" t="s">
        <v>37</v>
      </c>
      <c r="D22" s="17" t="s">
        <v>37</v>
      </c>
      <c r="E22" s="207"/>
      <c r="F22" s="15" t="s">
        <v>37</v>
      </c>
      <c r="G22" s="15" t="s">
        <v>37</v>
      </c>
      <c r="H22" s="17" t="s">
        <v>37</v>
      </c>
      <c r="I22" s="17" t="s">
        <v>37</v>
      </c>
      <c r="J22" s="207"/>
      <c r="K22" s="15" t="s">
        <v>37</v>
      </c>
      <c r="L22" s="15" t="s">
        <v>37</v>
      </c>
      <c r="M22" s="17" t="s">
        <v>37</v>
      </c>
      <c r="N22" s="207"/>
      <c r="O22" s="15" t="s">
        <v>37</v>
      </c>
      <c r="P22" s="15" t="s">
        <v>37</v>
      </c>
      <c r="Q22" s="17" t="s">
        <v>37</v>
      </c>
      <c r="R22" s="17" t="s">
        <v>37</v>
      </c>
    </row>
    <row r="23" spans="1:18" ht="15" customHeight="1" x14ac:dyDescent="0.25">
      <c r="A23" s="14" t="s">
        <v>24</v>
      </c>
      <c r="B23" s="15" t="s">
        <v>37</v>
      </c>
      <c r="C23" s="15" t="s">
        <v>37</v>
      </c>
      <c r="D23" s="17" t="s">
        <v>37</v>
      </c>
      <c r="E23" s="207"/>
      <c r="F23" s="15" t="s">
        <v>37</v>
      </c>
      <c r="G23" s="15" t="s">
        <v>37</v>
      </c>
      <c r="H23" s="17" t="s">
        <v>37</v>
      </c>
      <c r="I23" s="17" t="s">
        <v>37</v>
      </c>
      <c r="J23" s="207"/>
      <c r="K23" s="15" t="s">
        <v>37</v>
      </c>
      <c r="L23" s="15" t="s">
        <v>37</v>
      </c>
      <c r="M23" s="17" t="s">
        <v>37</v>
      </c>
      <c r="N23" s="207"/>
      <c r="O23" s="15" t="s">
        <v>37</v>
      </c>
      <c r="P23" s="15" t="s">
        <v>37</v>
      </c>
      <c r="Q23" s="17" t="s">
        <v>37</v>
      </c>
      <c r="R23" s="17" t="s">
        <v>37</v>
      </c>
    </row>
    <row r="24" spans="1:18" ht="15" customHeight="1" x14ac:dyDescent="0.25">
      <c r="A24" s="14" t="s">
        <v>25</v>
      </c>
      <c r="B24" s="15" t="s">
        <v>37</v>
      </c>
      <c r="C24" s="15" t="s">
        <v>37</v>
      </c>
      <c r="D24" s="17" t="s">
        <v>37</v>
      </c>
      <c r="E24" s="207"/>
      <c r="F24" s="15" t="s">
        <v>37</v>
      </c>
      <c r="G24" s="15" t="s">
        <v>37</v>
      </c>
      <c r="H24" s="17" t="s">
        <v>37</v>
      </c>
      <c r="I24" s="17" t="s">
        <v>37</v>
      </c>
      <c r="J24" s="207"/>
      <c r="K24" s="15" t="s">
        <v>37</v>
      </c>
      <c r="L24" s="15" t="s">
        <v>37</v>
      </c>
      <c r="M24" s="17" t="s">
        <v>37</v>
      </c>
      <c r="N24" s="207"/>
      <c r="O24" s="15" t="s">
        <v>37</v>
      </c>
      <c r="P24" s="15" t="s">
        <v>37</v>
      </c>
      <c r="Q24" s="17" t="s">
        <v>37</v>
      </c>
      <c r="R24" s="17" t="s">
        <v>37</v>
      </c>
    </row>
    <row r="25" spans="1:18" ht="15" customHeight="1" x14ac:dyDescent="0.25">
      <c r="A25" s="14" t="s">
        <v>26</v>
      </c>
      <c r="B25" s="15" t="s">
        <v>37</v>
      </c>
      <c r="C25" s="15" t="s">
        <v>37</v>
      </c>
      <c r="D25" s="17" t="s">
        <v>37</v>
      </c>
      <c r="E25" s="207"/>
      <c r="F25" s="15" t="s">
        <v>37</v>
      </c>
      <c r="G25" s="15" t="s">
        <v>37</v>
      </c>
      <c r="H25" s="17" t="s">
        <v>37</v>
      </c>
      <c r="I25" s="17" t="s">
        <v>37</v>
      </c>
      <c r="J25" s="207"/>
      <c r="K25" s="15" t="s">
        <v>37</v>
      </c>
      <c r="L25" s="15" t="s">
        <v>37</v>
      </c>
      <c r="M25" s="17" t="s">
        <v>37</v>
      </c>
      <c r="N25" s="207"/>
      <c r="O25" s="15" t="s">
        <v>37</v>
      </c>
      <c r="P25" s="15" t="s">
        <v>37</v>
      </c>
      <c r="Q25" s="17" t="s">
        <v>37</v>
      </c>
      <c r="R25" s="17" t="s">
        <v>37</v>
      </c>
    </row>
    <row r="26" spans="1:18" ht="15" customHeight="1" x14ac:dyDescent="0.25">
      <c r="A26" s="14" t="s">
        <v>27</v>
      </c>
      <c r="B26" s="15" t="s">
        <v>37</v>
      </c>
      <c r="C26" s="15" t="s">
        <v>37</v>
      </c>
      <c r="D26" s="17" t="s">
        <v>37</v>
      </c>
      <c r="E26" s="207"/>
      <c r="F26" s="15" t="s">
        <v>37</v>
      </c>
      <c r="G26" s="15" t="s">
        <v>37</v>
      </c>
      <c r="H26" s="17" t="s">
        <v>37</v>
      </c>
      <c r="I26" s="17" t="s">
        <v>37</v>
      </c>
      <c r="J26" s="207"/>
      <c r="K26" s="15" t="s">
        <v>37</v>
      </c>
      <c r="L26" s="15" t="s">
        <v>37</v>
      </c>
      <c r="M26" s="17" t="s">
        <v>37</v>
      </c>
      <c r="N26" s="207"/>
      <c r="O26" s="15" t="s">
        <v>37</v>
      </c>
      <c r="P26" s="15" t="s">
        <v>37</v>
      </c>
      <c r="Q26" s="17" t="s">
        <v>37</v>
      </c>
      <c r="R26" s="17" t="s">
        <v>37</v>
      </c>
    </row>
    <row r="27" spans="1:18" ht="15" customHeight="1" x14ac:dyDescent="0.25">
      <c r="A27" s="14" t="s">
        <v>28</v>
      </c>
      <c r="B27" s="15" t="s">
        <v>37</v>
      </c>
      <c r="C27" s="15" t="s">
        <v>37</v>
      </c>
      <c r="D27" s="17" t="s">
        <v>37</v>
      </c>
      <c r="E27" s="207"/>
      <c r="F27" s="15" t="s">
        <v>37</v>
      </c>
      <c r="G27" s="15" t="s">
        <v>37</v>
      </c>
      <c r="H27" s="17" t="s">
        <v>37</v>
      </c>
      <c r="I27" s="17" t="s">
        <v>37</v>
      </c>
      <c r="J27" s="207"/>
      <c r="K27" s="15" t="s">
        <v>37</v>
      </c>
      <c r="L27" s="15" t="s">
        <v>37</v>
      </c>
      <c r="M27" s="17" t="s">
        <v>37</v>
      </c>
      <c r="N27" s="207"/>
      <c r="O27" s="15" t="s">
        <v>37</v>
      </c>
      <c r="P27" s="15" t="s">
        <v>37</v>
      </c>
      <c r="Q27" s="17" t="s">
        <v>37</v>
      </c>
      <c r="R27" s="17" t="s">
        <v>37</v>
      </c>
    </row>
    <row r="28" spans="1:18" ht="15" customHeight="1" x14ac:dyDescent="0.25">
      <c r="A28" s="14" t="s">
        <v>29</v>
      </c>
      <c r="B28" s="15" t="s">
        <v>37</v>
      </c>
      <c r="C28" s="15" t="s">
        <v>37</v>
      </c>
      <c r="D28" s="17" t="s">
        <v>37</v>
      </c>
      <c r="E28" s="207"/>
      <c r="F28" s="15" t="s">
        <v>37</v>
      </c>
      <c r="G28" s="15" t="s">
        <v>37</v>
      </c>
      <c r="H28" s="17" t="s">
        <v>37</v>
      </c>
      <c r="I28" s="17" t="s">
        <v>37</v>
      </c>
      <c r="J28" s="207"/>
      <c r="K28" s="15" t="s">
        <v>37</v>
      </c>
      <c r="L28" s="15" t="s">
        <v>37</v>
      </c>
      <c r="M28" s="17" t="s">
        <v>37</v>
      </c>
      <c r="N28" s="207"/>
      <c r="O28" s="15" t="s">
        <v>37</v>
      </c>
      <c r="P28" s="15" t="s">
        <v>37</v>
      </c>
      <c r="Q28" s="17" t="s">
        <v>37</v>
      </c>
      <c r="R28" s="17" t="s">
        <v>37</v>
      </c>
    </row>
    <row r="29" spans="1:18" ht="15" customHeight="1" x14ac:dyDescent="0.25">
      <c r="A29" s="14" t="s">
        <v>30</v>
      </c>
      <c r="B29" s="15" t="s">
        <v>37</v>
      </c>
      <c r="C29" s="15" t="s">
        <v>37</v>
      </c>
      <c r="D29" s="17" t="s">
        <v>37</v>
      </c>
      <c r="E29" s="207"/>
      <c r="F29" s="15" t="s">
        <v>37</v>
      </c>
      <c r="G29" s="15" t="s">
        <v>37</v>
      </c>
      <c r="H29" s="17" t="s">
        <v>37</v>
      </c>
      <c r="I29" s="17" t="s">
        <v>37</v>
      </c>
      <c r="J29" s="207"/>
      <c r="K29" s="15" t="s">
        <v>37</v>
      </c>
      <c r="L29" s="15" t="s">
        <v>37</v>
      </c>
      <c r="M29" s="17" t="s">
        <v>37</v>
      </c>
      <c r="N29" s="207"/>
      <c r="O29" s="15" t="s">
        <v>37</v>
      </c>
      <c r="P29" s="15" t="s">
        <v>37</v>
      </c>
      <c r="Q29" s="17" t="s">
        <v>37</v>
      </c>
      <c r="R29" s="17" t="s">
        <v>37</v>
      </c>
    </row>
    <row r="30" spans="1:18" ht="15" customHeight="1" x14ac:dyDescent="0.25">
      <c r="A30" s="14" t="s">
        <v>31</v>
      </c>
      <c r="B30" s="15" t="s">
        <v>37</v>
      </c>
      <c r="C30" s="15" t="s">
        <v>37</v>
      </c>
      <c r="D30" s="17" t="s">
        <v>37</v>
      </c>
      <c r="E30" s="207"/>
      <c r="F30" s="15" t="s">
        <v>37</v>
      </c>
      <c r="G30" s="15" t="s">
        <v>37</v>
      </c>
      <c r="H30" s="17" t="s">
        <v>37</v>
      </c>
      <c r="I30" s="17" t="s">
        <v>37</v>
      </c>
      <c r="J30" s="207"/>
      <c r="K30" s="15" t="s">
        <v>37</v>
      </c>
      <c r="L30" s="15" t="s">
        <v>37</v>
      </c>
      <c r="M30" s="17" t="s">
        <v>37</v>
      </c>
      <c r="N30" s="207"/>
      <c r="O30" s="15" t="s">
        <v>37</v>
      </c>
      <c r="P30" s="15" t="s">
        <v>37</v>
      </c>
      <c r="Q30" s="17" t="s">
        <v>37</v>
      </c>
      <c r="R30" s="17" t="s">
        <v>37</v>
      </c>
    </row>
    <row r="31" spans="1:18" ht="15" customHeight="1" x14ac:dyDescent="0.25">
      <c r="A31" s="14" t="s">
        <v>32</v>
      </c>
      <c r="B31" s="15" t="s">
        <v>37</v>
      </c>
      <c r="C31" s="15" t="s">
        <v>37</v>
      </c>
      <c r="D31" s="17" t="s">
        <v>37</v>
      </c>
      <c r="E31" s="207"/>
      <c r="F31" s="15" t="s">
        <v>37</v>
      </c>
      <c r="G31" s="15" t="s">
        <v>37</v>
      </c>
      <c r="H31" s="17" t="s">
        <v>37</v>
      </c>
      <c r="I31" s="17" t="s">
        <v>37</v>
      </c>
      <c r="J31" s="207"/>
      <c r="K31" s="15" t="s">
        <v>37</v>
      </c>
      <c r="L31" s="15" t="s">
        <v>37</v>
      </c>
      <c r="M31" s="17" t="s">
        <v>37</v>
      </c>
      <c r="N31" s="207"/>
      <c r="O31" s="15" t="s">
        <v>37</v>
      </c>
      <c r="P31" s="15" t="s">
        <v>37</v>
      </c>
      <c r="Q31" s="17" t="s">
        <v>37</v>
      </c>
      <c r="R31" s="17" t="s">
        <v>37</v>
      </c>
    </row>
    <row r="32" spans="1:18" ht="15" customHeight="1" x14ac:dyDescent="0.25">
      <c r="A32" s="10" t="s">
        <v>33</v>
      </c>
      <c r="B32" s="11">
        <v>2</v>
      </c>
      <c r="C32" s="11">
        <v>93</v>
      </c>
      <c r="D32" s="13">
        <v>0.70776583034647556</v>
      </c>
      <c r="E32" s="207"/>
      <c r="F32" s="11">
        <v>2</v>
      </c>
      <c r="G32" s="11">
        <v>93</v>
      </c>
      <c r="H32" s="13">
        <v>0.66016778920004726</v>
      </c>
      <c r="I32" s="13">
        <v>9.0909090909090912E-2</v>
      </c>
      <c r="J32" s="207"/>
      <c r="K32" s="12">
        <v>2</v>
      </c>
      <c r="L32" s="11">
        <v>93</v>
      </c>
      <c r="M32" s="13">
        <v>0.63136979897148204</v>
      </c>
      <c r="N32" s="207"/>
      <c r="O32" s="11">
        <v>2</v>
      </c>
      <c r="P32" s="11">
        <v>93</v>
      </c>
      <c r="Q32" s="13">
        <v>0.6379149135109865</v>
      </c>
      <c r="R32" s="13">
        <v>9.7560975609756101E-2</v>
      </c>
    </row>
    <row r="33" spans="1:18" ht="15" customHeight="1" x14ac:dyDescent="0.25">
      <c r="A33" s="14" t="s">
        <v>34</v>
      </c>
      <c r="B33" s="15" t="s">
        <v>37</v>
      </c>
      <c r="C33" s="15" t="s">
        <v>37</v>
      </c>
      <c r="D33" s="17" t="s">
        <v>37</v>
      </c>
      <c r="E33" s="207"/>
      <c r="F33" s="15" t="s">
        <v>37</v>
      </c>
      <c r="G33" s="15" t="s">
        <v>37</v>
      </c>
      <c r="H33" s="17" t="s">
        <v>37</v>
      </c>
      <c r="I33" s="17" t="s">
        <v>37</v>
      </c>
      <c r="J33" s="207"/>
      <c r="K33" s="15" t="s">
        <v>37</v>
      </c>
      <c r="L33" s="15" t="s">
        <v>37</v>
      </c>
      <c r="M33" s="17" t="s">
        <v>37</v>
      </c>
      <c r="N33" s="207"/>
      <c r="O33" s="15" t="s">
        <v>37</v>
      </c>
      <c r="P33" s="15" t="s">
        <v>37</v>
      </c>
      <c r="Q33" s="17" t="s">
        <v>37</v>
      </c>
      <c r="R33" s="17" t="s">
        <v>37</v>
      </c>
    </row>
    <row r="34" spans="1:18" ht="15" customHeight="1" x14ac:dyDescent="0.25">
      <c r="A34" s="14" t="s">
        <v>35</v>
      </c>
      <c r="B34" s="15" t="s">
        <v>37</v>
      </c>
      <c r="C34" s="15" t="s">
        <v>37</v>
      </c>
      <c r="D34" s="17" t="s">
        <v>37</v>
      </c>
      <c r="E34" s="207"/>
      <c r="F34" s="15" t="s">
        <v>37</v>
      </c>
      <c r="G34" s="15" t="s">
        <v>37</v>
      </c>
      <c r="H34" s="17" t="s">
        <v>37</v>
      </c>
      <c r="I34" s="17" t="s">
        <v>37</v>
      </c>
      <c r="J34" s="207"/>
      <c r="K34" s="15" t="s">
        <v>37</v>
      </c>
      <c r="L34" s="15" t="s">
        <v>37</v>
      </c>
      <c r="M34" s="17" t="s">
        <v>37</v>
      </c>
      <c r="N34" s="207"/>
      <c r="O34" s="15" t="s">
        <v>37</v>
      </c>
      <c r="P34" s="15" t="s">
        <v>37</v>
      </c>
      <c r="Q34" s="17" t="s">
        <v>37</v>
      </c>
      <c r="R34" s="17" t="s">
        <v>37</v>
      </c>
    </row>
    <row r="35" spans="1:18" ht="15" customHeight="1" x14ac:dyDescent="0.25">
      <c r="A35" s="14" t="s">
        <v>36</v>
      </c>
      <c r="B35" s="15" t="s">
        <v>37</v>
      </c>
      <c r="C35" s="15" t="s">
        <v>37</v>
      </c>
      <c r="D35" s="17" t="s">
        <v>37</v>
      </c>
      <c r="E35" s="207"/>
      <c r="F35" s="15" t="s">
        <v>37</v>
      </c>
      <c r="G35" s="15" t="s">
        <v>37</v>
      </c>
      <c r="H35" s="17" t="s">
        <v>37</v>
      </c>
      <c r="I35" s="17" t="s">
        <v>37</v>
      </c>
      <c r="J35" s="207"/>
      <c r="K35" s="15" t="s">
        <v>37</v>
      </c>
      <c r="L35" s="15" t="s">
        <v>37</v>
      </c>
      <c r="M35" s="17" t="s">
        <v>37</v>
      </c>
      <c r="N35" s="207"/>
      <c r="O35" s="15" t="s">
        <v>37</v>
      </c>
      <c r="P35" s="15" t="s">
        <v>37</v>
      </c>
      <c r="Q35" s="17" t="s">
        <v>37</v>
      </c>
      <c r="R35" s="17" t="s">
        <v>37</v>
      </c>
    </row>
    <row r="36" spans="1:18" ht="15.75" x14ac:dyDescent="0.25">
      <c r="A36" s="3" t="s">
        <v>38</v>
      </c>
      <c r="B36" s="18">
        <f>SUM(B4:B35)</f>
        <v>2</v>
      </c>
      <c r="C36" s="18">
        <f>SUM(C4:C35)</f>
        <v>93</v>
      </c>
      <c r="D36" s="19">
        <f>AVERAGE(D32)</f>
        <v>0.70776583034647556</v>
      </c>
      <c r="E36" s="208"/>
      <c r="F36" s="18">
        <f>SUM(F4:F35)</f>
        <v>2</v>
      </c>
      <c r="G36" s="18">
        <f>SUM(G4:G35)</f>
        <v>93</v>
      </c>
      <c r="H36" s="19">
        <f>AVERAGE(H32)</f>
        <v>0.66016778920004726</v>
      </c>
      <c r="I36" s="19">
        <f>AVERAGE(I32)</f>
        <v>9.0909090909090912E-2</v>
      </c>
      <c r="J36" s="208"/>
      <c r="K36" s="18">
        <f>SUM(K4:K35)</f>
        <v>2</v>
      </c>
      <c r="L36" s="18">
        <f>SUM(L4:L35)</f>
        <v>93</v>
      </c>
      <c r="M36" s="19">
        <f>AVERAGE(M32)</f>
        <v>0.63136979897148204</v>
      </c>
      <c r="N36" s="208"/>
      <c r="O36" s="18">
        <f>SUM(O4:O35)</f>
        <v>2</v>
      </c>
      <c r="P36" s="18">
        <f>SUM(P4:P35)</f>
        <v>93</v>
      </c>
      <c r="Q36" s="19">
        <f>AVERAGE(Q32)</f>
        <v>0.6379149135109865</v>
      </c>
      <c r="R36" s="19">
        <f>AVERAGE(R32)</f>
        <v>9.7560975609756101E-2</v>
      </c>
    </row>
    <row r="37" spans="1:18" ht="15.75" x14ac:dyDescent="0.25">
      <c r="A37" s="20" t="s">
        <v>54</v>
      </c>
      <c r="B37" s="20"/>
      <c r="C37" s="20"/>
      <c r="D37" s="20"/>
      <c r="E37" s="20"/>
    </row>
    <row r="38" spans="1:18" ht="15.75" x14ac:dyDescent="0.25">
      <c r="A38" s="20" t="s">
        <v>146</v>
      </c>
      <c r="B38" s="20"/>
      <c r="C38" s="20"/>
      <c r="D38" s="20"/>
      <c r="E38" s="20"/>
    </row>
    <row r="62" spans="1:1" x14ac:dyDescent="0.25">
      <c r="A62" t="s">
        <v>50</v>
      </c>
    </row>
    <row r="63" spans="1:1" x14ac:dyDescent="0.25">
      <c r="A63" t="s">
        <v>51</v>
      </c>
    </row>
  </sheetData>
  <mergeCells count="8">
    <mergeCell ref="A1:R1"/>
    <mergeCell ref="B2:D2"/>
    <mergeCell ref="F2:I2"/>
    <mergeCell ref="K2:M2"/>
    <mergeCell ref="O2:R2"/>
    <mergeCell ref="E2:E36"/>
    <mergeCell ref="J2:J36"/>
    <mergeCell ref="N2:N36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3376-3B17-4094-BBD3-1CB8295CFD53}">
  <sheetPr>
    <tabColor theme="5" tint="0.59999389629810485"/>
  </sheetPr>
  <dimension ref="A1:R38"/>
  <sheetViews>
    <sheetView zoomScale="85" zoomScaleNormal="85" workbookViewId="0">
      <selection activeCell="G39" sqref="G39"/>
    </sheetView>
  </sheetViews>
  <sheetFormatPr defaultRowHeight="15" x14ac:dyDescent="0.25"/>
  <cols>
    <col min="1" max="1" width="32.42578125" bestFit="1" customWidth="1"/>
    <col min="2" max="4" width="14.7109375" customWidth="1"/>
    <col min="5" max="5" width="2.140625" customWidth="1"/>
    <col min="6" max="8" width="14.7109375" customWidth="1"/>
    <col min="9" max="9" width="29.28515625" customWidth="1"/>
    <col min="10" max="10" width="2.140625" customWidth="1"/>
    <col min="11" max="11" width="19.42578125" bestFit="1" customWidth="1"/>
    <col min="12" max="12" width="14.7109375" bestFit="1" customWidth="1"/>
    <col min="13" max="13" width="14.28515625" customWidth="1"/>
    <col min="14" max="14" width="2.140625" customWidth="1"/>
    <col min="15" max="15" width="15" customWidth="1"/>
    <col min="16" max="16" width="15.7109375" customWidth="1"/>
    <col min="17" max="17" width="12.7109375" customWidth="1"/>
    <col min="18" max="18" width="29.28515625" customWidth="1"/>
  </cols>
  <sheetData>
    <row r="1" spans="1:18" ht="15.75" customHeight="1" x14ac:dyDescent="0.25">
      <c r="A1" s="204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ht="15.75" customHeight="1" x14ac:dyDescent="0.25">
      <c r="A2" s="21"/>
      <c r="B2" s="203" t="s">
        <v>40</v>
      </c>
      <c r="C2" s="203"/>
      <c r="D2" s="203"/>
      <c r="E2" s="206"/>
      <c r="F2" s="203" t="s">
        <v>41</v>
      </c>
      <c r="G2" s="203"/>
      <c r="H2" s="203"/>
      <c r="I2" s="203"/>
      <c r="J2" s="206"/>
      <c r="K2" s="200" t="s">
        <v>42</v>
      </c>
      <c r="L2" s="201"/>
      <c r="M2" s="202"/>
      <c r="N2" s="206"/>
      <c r="O2" s="203" t="s">
        <v>43</v>
      </c>
      <c r="P2" s="203"/>
      <c r="Q2" s="203"/>
      <c r="R2" s="203"/>
    </row>
    <row r="3" spans="1:18" ht="84" customHeight="1" x14ac:dyDescent="0.25">
      <c r="A3" s="22" t="s">
        <v>4</v>
      </c>
      <c r="B3" s="22" t="s">
        <v>0</v>
      </c>
      <c r="C3" s="22" t="s">
        <v>1</v>
      </c>
      <c r="D3" s="22" t="s">
        <v>2</v>
      </c>
      <c r="E3" s="207"/>
      <c r="F3" s="22" t="s">
        <v>0</v>
      </c>
      <c r="G3" s="22" t="s">
        <v>1</v>
      </c>
      <c r="H3" s="22" t="s">
        <v>2</v>
      </c>
      <c r="I3" s="22" t="s">
        <v>53</v>
      </c>
      <c r="J3" s="207"/>
      <c r="K3" s="22" t="s">
        <v>0</v>
      </c>
      <c r="L3" s="22" t="s">
        <v>1</v>
      </c>
      <c r="M3" s="22" t="s">
        <v>2</v>
      </c>
      <c r="N3" s="207"/>
      <c r="O3" s="22" t="s">
        <v>0</v>
      </c>
      <c r="P3" s="22" t="s">
        <v>1</v>
      </c>
      <c r="Q3" s="22" t="s">
        <v>2</v>
      </c>
      <c r="R3" s="22" t="s">
        <v>53</v>
      </c>
    </row>
    <row r="4" spans="1:18" ht="15" customHeight="1" x14ac:dyDescent="0.25">
      <c r="A4" s="10" t="s">
        <v>5</v>
      </c>
      <c r="B4" s="11">
        <v>0</v>
      </c>
      <c r="C4" s="11">
        <v>0</v>
      </c>
      <c r="D4" s="13">
        <v>0</v>
      </c>
      <c r="E4" s="207"/>
      <c r="F4" s="11">
        <v>0</v>
      </c>
      <c r="G4" s="11">
        <v>0</v>
      </c>
      <c r="H4" s="13">
        <v>0</v>
      </c>
      <c r="I4" s="13">
        <v>0</v>
      </c>
      <c r="J4" s="207"/>
      <c r="K4" s="11">
        <v>0</v>
      </c>
      <c r="L4" s="11">
        <v>0</v>
      </c>
      <c r="M4" s="13">
        <v>0</v>
      </c>
      <c r="N4" s="207"/>
      <c r="O4" s="11">
        <v>1</v>
      </c>
      <c r="P4" s="11">
        <v>256</v>
      </c>
      <c r="Q4" s="13">
        <v>0.2962791313559322</v>
      </c>
      <c r="R4" s="13">
        <v>0.16</v>
      </c>
    </row>
    <row r="5" spans="1:18" ht="15" customHeight="1" x14ac:dyDescent="0.25">
      <c r="A5" s="14" t="s">
        <v>6</v>
      </c>
      <c r="B5" s="15" t="s">
        <v>37</v>
      </c>
      <c r="C5" s="15" t="s">
        <v>37</v>
      </c>
      <c r="D5" s="17" t="s">
        <v>37</v>
      </c>
      <c r="E5" s="207"/>
      <c r="F5" s="15" t="s">
        <v>37</v>
      </c>
      <c r="G5" s="15" t="s">
        <v>37</v>
      </c>
      <c r="H5" s="17" t="s">
        <v>37</v>
      </c>
      <c r="I5" s="23" t="s">
        <v>37</v>
      </c>
      <c r="J5" s="207"/>
      <c r="K5" s="15" t="s">
        <v>37</v>
      </c>
      <c r="L5" s="15" t="s">
        <v>37</v>
      </c>
      <c r="M5" s="17" t="s">
        <v>37</v>
      </c>
      <c r="N5" s="207"/>
      <c r="O5" s="15" t="s">
        <v>37</v>
      </c>
      <c r="P5" s="15" t="s">
        <v>37</v>
      </c>
      <c r="Q5" s="17" t="s">
        <v>37</v>
      </c>
      <c r="R5" s="23" t="s">
        <v>37</v>
      </c>
    </row>
    <row r="6" spans="1:18" ht="15" customHeight="1" x14ac:dyDescent="0.25">
      <c r="A6" s="14" t="s">
        <v>7</v>
      </c>
      <c r="B6" s="15" t="s">
        <v>37</v>
      </c>
      <c r="C6" s="15" t="s">
        <v>37</v>
      </c>
      <c r="D6" s="17" t="s">
        <v>37</v>
      </c>
      <c r="E6" s="207"/>
      <c r="F6" s="15" t="s">
        <v>37</v>
      </c>
      <c r="G6" s="15" t="s">
        <v>37</v>
      </c>
      <c r="H6" s="17" t="s">
        <v>37</v>
      </c>
      <c r="I6" s="23" t="s">
        <v>37</v>
      </c>
      <c r="J6" s="207"/>
      <c r="K6" s="15" t="s">
        <v>37</v>
      </c>
      <c r="L6" s="15" t="s">
        <v>37</v>
      </c>
      <c r="M6" s="17" t="s">
        <v>37</v>
      </c>
      <c r="N6" s="207"/>
      <c r="O6" s="15" t="s">
        <v>37</v>
      </c>
      <c r="P6" s="15" t="s">
        <v>37</v>
      </c>
      <c r="Q6" s="17" t="s">
        <v>37</v>
      </c>
      <c r="R6" s="23" t="s">
        <v>37</v>
      </c>
    </row>
    <row r="7" spans="1:18" ht="15" customHeight="1" x14ac:dyDescent="0.25">
      <c r="A7" s="14" t="s">
        <v>8</v>
      </c>
      <c r="B7" s="15" t="s">
        <v>37</v>
      </c>
      <c r="C7" s="15" t="s">
        <v>37</v>
      </c>
      <c r="D7" s="17" t="s">
        <v>37</v>
      </c>
      <c r="E7" s="207"/>
      <c r="F7" s="15" t="s">
        <v>37</v>
      </c>
      <c r="G7" s="15" t="s">
        <v>37</v>
      </c>
      <c r="H7" s="17" t="s">
        <v>37</v>
      </c>
      <c r="I7" s="23" t="s">
        <v>37</v>
      </c>
      <c r="J7" s="207"/>
      <c r="K7" s="15" t="s">
        <v>37</v>
      </c>
      <c r="L7" s="15" t="s">
        <v>37</v>
      </c>
      <c r="M7" s="17" t="s">
        <v>37</v>
      </c>
      <c r="N7" s="207"/>
      <c r="O7" s="15" t="s">
        <v>37</v>
      </c>
      <c r="P7" s="15" t="s">
        <v>37</v>
      </c>
      <c r="Q7" s="17" t="s">
        <v>37</v>
      </c>
      <c r="R7" s="23" t="s">
        <v>37</v>
      </c>
    </row>
    <row r="8" spans="1:18" ht="15" customHeight="1" x14ac:dyDescent="0.25">
      <c r="A8" s="14" t="s">
        <v>9</v>
      </c>
      <c r="B8" s="15" t="s">
        <v>37</v>
      </c>
      <c r="C8" s="15" t="s">
        <v>37</v>
      </c>
      <c r="D8" s="17" t="s">
        <v>37</v>
      </c>
      <c r="E8" s="207"/>
      <c r="F8" s="15" t="s">
        <v>37</v>
      </c>
      <c r="G8" s="15" t="s">
        <v>37</v>
      </c>
      <c r="H8" s="17" t="s">
        <v>37</v>
      </c>
      <c r="I8" s="23" t="s">
        <v>37</v>
      </c>
      <c r="J8" s="207"/>
      <c r="K8" s="15" t="s">
        <v>37</v>
      </c>
      <c r="L8" s="15" t="s">
        <v>37</v>
      </c>
      <c r="M8" s="17" t="s">
        <v>37</v>
      </c>
      <c r="N8" s="207"/>
      <c r="O8" s="15" t="s">
        <v>37</v>
      </c>
      <c r="P8" s="15" t="s">
        <v>37</v>
      </c>
      <c r="Q8" s="17" t="s">
        <v>37</v>
      </c>
      <c r="R8" s="23" t="s">
        <v>37</v>
      </c>
    </row>
    <row r="9" spans="1:18" ht="15" customHeight="1" x14ac:dyDescent="0.25">
      <c r="A9" s="14" t="s">
        <v>10</v>
      </c>
      <c r="B9" s="15" t="s">
        <v>37</v>
      </c>
      <c r="C9" s="15" t="s">
        <v>37</v>
      </c>
      <c r="D9" s="17" t="s">
        <v>37</v>
      </c>
      <c r="E9" s="207"/>
      <c r="F9" s="15" t="s">
        <v>37</v>
      </c>
      <c r="G9" s="15" t="s">
        <v>37</v>
      </c>
      <c r="H9" s="17" t="s">
        <v>37</v>
      </c>
      <c r="I9" s="23" t="s">
        <v>37</v>
      </c>
      <c r="J9" s="207"/>
      <c r="K9" s="15" t="s">
        <v>37</v>
      </c>
      <c r="L9" s="15" t="s">
        <v>37</v>
      </c>
      <c r="M9" s="17" t="s">
        <v>37</v>
      </c>
      <c r="N9" s="207"/>
      <c r="O9" s="15" t="s">
        <v>37</v>
      </c>
      <c r="P9" s="15" t="s">
        <v>37</v>
      </c>
      <c r="Q9" s="17" t="s">
        <v>37</v>
      </c>
      <c r="R9" s="23" t="s">
        <v>37</v>
      </c>
    </row>
    <row r="10" spans="1:18" ht="15" customHeight="1" x14ac:dyDescent="0.25">
      <c r="A10" s="14" t="s">
        <v>11</v>
      </c>
      <c r="B10" s="15" t="s">
        <v>37</v>
      </c>
      <c r="C10" s="15" t="s">
        <v>37</v>
      </c>
      <c r="D10" s="17" t="s">
        <v>37</v>
      </c>
      <c r="E10" s="207"/>
      <c r="F10" s="15" t="s">
        <v>37</v>
      </c>
      <c r="G10" s="15" t="s">
        <v>37</v>
      </c>
      <c r="H10" s="17" t="s">
        <v>37</v>
      </c>
      <c r="I10" s="23" t="s">
        <v>37</v>
      </c>
      <c r="J10" s="207"/>
      <c r="K10" s="15" t="s">
        <v>37</v>
      </c>
      <c r="L10" s="15" t="s">
        <v>37</v>
      </c>
      <c r="M10" s="17" t="s">
        <v>37</v>
      </c>
      <c r="N10" s="207"/>
      <c r="O10" s="15" t="s">
        <v>37</v>
      </c>
      <c r="P10" s="15" t="s">
        <v>37</v>
      </c>
      <c r="Q10" s="17" t="s">
        <v>37</v>
      </c>
      <c r="R10" s="23" t="s">
        <v>37</v>
      </c>
    </row>
    <row r="11" spans="1:18" ht="15" customHeight="1" x14ac:dyDescent="0.25">
      <c r="A11" s="10" t="s">
        <v>12</v>
      </c>
      <c r="B11" s="11">
        <v>1</v>
      </c>
      <c r="C11" s="11">
        <v>80</v>
      </c>
      <c r="D11" s="13">
        <v>0.62</v>
      </c>
      <c r="E11" s="207"/>
      <c r="F11" s="11">
        <v>1</v>
      </c>
      <c r="G11" s="11">
        <v>80</v>
      </c>
      <c r="H11" s="13">
        <v>0.64793956043956036</v>
      </c>
      <c r="I11" s="13">
        <v>0.330188679245283</v>
      </c>
      <c r="J11" s="207"/>
      <c r="K11" s="11">
        <v>1</v>
      </c>
      <c r="L11" s="11">
        <v>80</v>
      </c>
      <c r="M11" s="13">
        <v>0.72105978260869563</v>
      </c>
      <c r="N11" s="207"/>
      <c r="O11" s="11">
        <v>1</v>
      </c>
      <c r="P11" s="11">
        <v>80</v>
      </c>
      <c r="Q11" s="13">
        <v>0.7725543478260869</v>
      </c>
      <c r="R11" s="13">
        <v>0.4044943820224719</v>
      </c>
    </row>
    <row r="12" spans="1:18" ht="15" customHeight="1" x14ac:dyDescent="0.25">
      <c r="A12" s="14" t="s">
        <v>13</v>
      </c>
      <c r="B12" s="15" t="s">
        <v>37</v>
      </c>
      <c r="C12" s="15" t="s">
        <v>37</v>
      </c>
      <c r="D12" s="17" t="s">
        <v>37</v>
      </c>
      <c r="E12" s="207"/>
      <c r="F12" s="15" t="s">
        <v>37</v>
      </c>
      <c r="G12" s="24" t="s">
        <v>37</v>
      </c>
      <c r="H12" s="17" t="s">
        <v>37</v>
      </c>
      <c r="I12" s="23" t="s">
        <v>37</v>
      </c>
      <c r="J12" s="207"/>
      <c r="K12" s="15" t="s">
        <v>37</v>
      </c>
      <c r="L12" s="15" t="s">
        <v>37</v>
      </c>
      <c r="M12" s="17" t="s">
        <v>37</v>
      </c>
      <c r="N12" s="207"/>
      <c r="O12" s="15" t="s">
        <v>37</v>
      </c>
      <c r="P12" s="24" t="s">
        <v>37</v>
      </c>
      <c r="Q12" s="17" t="s">
        <v>37</v>
      </c>
      <c r="R12" s="23" t="s">
        <v>37</v>
      </c>
    </row>
    <row r="13" spans="1:18" ht="15" customHeight="1" x14ac:dyDescent="0.25">
      <c r="A13" s="14" t="s">
        <v>14</v>
      </c>
      <c r="B13" s="15" t="s">
        <v>37</v>
      </c>
      <c r="C13" s="15" t="s">
        <v>37</v>
      </c>
      <c r="D13" s="17" t="s">
        <v>37</v>
      </c>
      <c r="E13" s="207"/>
      <c r="F13" s="15" t="s">
        <v>37</v>
      </c>
      <c r="G13" s="24" t="s">
        <v>37</v>
      </c>
      <c r="H13" s="17" t="s">
        <v>37</v>
      </c>
      <c r="I13" s="23" t="s">
        <v>37</v>
      </c>
      <c r="J13" s="207"/>
      <c r="K13" s="15" t="s">
        <v>37</v>
      </c>
      <c r="L13" s="15" t="s">
        <v>37</v>
      </c>
      <c r="M13" s="17" t="s">
        <v>37</v>
      </c>
      <c r="N13" s="207"/>
      <c r="O13" s="15" t="s">
        <v>37</v>
      </c>
      <c r="P13" s="24" t="s">
        <v>37</v>
      </c>
      <c r="Q13" s="17" t="s">
        <v>37</v>
      </c>
      <c r="R13" s="23" t="s">
        <v>37</v>
      </c>
    </row>
    <row r="14" spans="1:18" ht="15" customHeight="1" x14ac:dyDescent="0.25">
      <c r="A14" s="14" t="s">
        <v>15</v>
      </c>
      <c r="B14" s="15" t="s">
        <v>37</v>
      </c>
      <c r="C14" s="15" t="s">
        <v>37</v>
      </c>
      <c r="D14" s="17" t="s">
        <v>37</v>
      </c>
      <c r="E14" s="207"/>
      <c r="F14" s="15" t="s">
        <v>37</v>
      </c>
      <c r="G14" s="24" t="s">
        <v>37</v>
      </c>
      <c r="H14" s="17" t="s">
        <v>37</v>
      </c>
      <c r="I14" s="23" t="s">
        <v>37</v>
      </c>
      <c r="J14" s="207"/>
      <c r="K14" s="15" t="s">
        <v>37</v>
      </c>
      <c r="L14" s="15" t="s">
        <v>37</v>
      </c>
      <c r="M14" s="17" t="s">
        <v>37</v>
      </c>
      <c r="N14" s="207"/>
      <c r="O14" s="15" t="s">
        <v>37</v>
      </c>
      <c r="P14" s="24" t="s">
        <v>37</v>
      </c>
      <c r="Q14" s="17" t="s">
        <v>37</v>
      </c>
      <c r="R14" s="23" t="s">
        <v>37</v>
      </c>
    </row>
    <row r="15" spans="1:18" ht="15" customHeight="1" x14ac:dyDescent="0.25">
      <c r="A15" s="10" t="s">
        <v>16</v>
      </c>
      <c r="B15" s="11">
        <v>0</v>
      </c>
      <c r="C15" s="11">
        <v>0</v>
      </c>
      <c r="D15" s="13">
        <v>0</v>
      </c>
      <c r="E15" s="207"/>
      <c r="F15" s="11">
        <v>0</v>
      </c>
      <c r="G15" s="11">
        <v>0</v>
      </c>
      <c r="H15" s="13">
        <v>0</v>
      </c>
      <c r="I15" s="13">
        <v>0</v>
      </c>
      <c r="J15" s="207"/>
      <c r="K15" s="11">
        <v>1</v>
      </c>
      <c r="L15" s="11">
        <v>100</v>
      </c>
      <c r="M15" s="13">
        <v>0.5753125</v>
      </c>
      <c r="N15" s="207"/>
      <c r="O15" s="11">
        <v>1</v>
      </c>
      <c r="P15" s="11">
        <v>100</v>
      </c>
      <c r="Q15" s="13">
        <v>0.63782608695652177</v>
      </c>
      <c r="R15" s="13">
        <v>0.43859649122807015</v>
      </c>
    </row>
    <row r="16" spans="1:18" ht="15" customHeight="1" x14ac:dyDescent="0.25">
      <c r="A16" s="14" t="s">
        <v>17</v>
      </c>
      <c r="B16" s="15" t="s">
        <v>37</v>
      </c>
      <c r="C16" s="15" t="s">
        <v>37</v>
      </c>
      <c r="D16" s="17" t="s">
        <v>37</v>
      </c>
      <c r="E16" s="207"/>
      <c r="F16" s="15" t="s">
        <v>37</v>
      </c>
      <c r="G16" s="24" t="s">
        <v>37</v>
      </c>
      <c r="H16" s="17" t="s">
        <v>37</v>
      </c>
      <c r="I16" s="23" t="s">
        <v>37</v>
      </c>
      <c r="J16" s="207"/>
      <c r="K16" s="15" t="s">
        <v>37</v>
      </c>
      <c r="L16" s="15" t="s">
        <v>37</v>
      </c>
      <c r="M16" s="17" t="s">
        <v>37</v>
      </c>
      <c r="N16" s="207"/>
      <c r="O16" s="15" t="s">
        <v>37</v>
      </c>
      <c r="P16" s="24" t="s">
        <v>37</v>
      </c>
      <c r="Q16" s="17" t="s">
        <v>37</v>
      </c>
      <c r="R16" s="23" t="s">
        <v>37</v>
      </c>
    </row>
    <row r="17" spans="1:18" ht="15" customHeight="1" x14ac:dyDescent="0.25">
      <c r="A17" s="14" t="s">
        <v>18</v>
      </c>
      <c r="B17" s="15" t="s">
        <v>37</v>
      </c>
      <c r="C17" s="15" t="s">
        <v>37</v>
      </c>
      <c r="D17" s="17" t="s">
        <v>37</v>
      </c>
      <c r="E17" s="207"/>
      <c r="F17" s="15" t="s">
        <v>37</v>
      </c>
      <c r="G17" s="24" t="s">
        <v>37</v>
      </c>
      <c r="H17" s="17" t="s">
        <v>37</v>
      </c>
      <c r="I17" s="23" t="s">
        <v>37</v>
      </c>
      <c r="J17" s="207"/>
      <c r="K17" s="15" t="s">
        <v>37</v>
      </c>
      <c r="L17" s="15" t="s">
        <v>37</v>
      </c>
      <c r="M17" s="17" t="s">
        <v>37</v>
      </c>
      <c r="N17" s="207"/>
      <c r="O17" s="15" t="s">
        <v>37</v>
      </c>
      <c r="P17" s="24" t="s">
        <v>37</v>
      </c>
      <c r="Q17" s="17" t="s">
        <v>37</v>
      </c>
      <c r="R17" s="23" t="s">
        <v>37</v>
      </c>
    </row>
    <row r="18" spans="1:18" ht="15" customHeight="1" x14ac:dyDescent="0.25">
      <c r="A18" s="14" t="s">
        <v>19</v>
      </c>
      <c r="B18" s="15" t="s">
        <v>37</v>
      </c>
      <c r="C18" s="15" t="s">
        <v>37</v>
      </c>
      <c r="D18" s="17" t="s">
        <v>37</v>
      </c>
      <c r="E18" s="207"/>
      <c r="F18" s="15" t="s">
        <v>37</v>
      </c>
      <c r="G18" s="24" t="s">
        <v>37</v>
      </c>
      <c r="H18" s="17" t="s">
        <v>37</v>
      </c>
      <c r="I18" s="23" t="s">
        <v>37</v>
      </c>
      <c r="J18" s="207"/>
      <c r="K18" s="15" t="s">
        <v>37</v>
      </c>
      <c r="L18" s="15" t="s">
        <v>37</v>
      </c>
      <c r="M18" s="17" t="s">
        <v>37</v>
      </c>
      <c r="N18" s="207"/>
      <c r="O18" s="15" t="s">
        <v>37</v>
      </c>
      <c r="P18" s="24" t="s">
        <v>37</v>
      </c>
      <c r="Q18" s="17" t="s">
        <v>37</v>
      </c>
      <c r="R18" s="23" t="s">
        <v>37</v>
      </c>
    </row>
    <row r="19" spans="1:18" ht="15" customHeight="1" x14ac:dyDescent="0.25">
      <c r="A19" s="14" t="s">
        <v>20</v>
      </c>
      <c r="B19" s="15" t="s">
        <v>37</v>
      </c>
      <c r="C19" s="15" t="s">
        <v>37</v>
      </c>
      <c r="D19" s="17" t="s">
        <v>37</v>
      </c>
      <c r="E19" s="207"/>
      <c r="F19" s="15" t="s">
        <v>37</v>
      </c>
      <c r="G19" s="24" t="s">
        <v>37</v>
      </c>
      <c r="H19" s="17" t="s">
        <v>37</v>
      </c>
      <c r="I19" s="23" t="s">
        <v>37</v>
      </c>
      <c r="J19" s="207"/>
      <c r="K19" s="15" t="s">
        <v>37</v>
      </c>
      <c r="L19" s="15" t="s">
        <v>37</v>
      </c>
      <c r="M19" s="17" t="s">
        <v>37</v>
      </c>
      <c r="N19" s="207"/>
      <c r="O19" s="15" t="s">
        <v>37</v>
      </c>
      <c r="P19" s="24" t="s">
        <v>37</v>
      </c>
      <c r="Q19" s="17" t="s">
        <v>37</v>
      </c>
      <c r="R19" s="23" t="s">
        <v>37</v>
      </c>
    </row>
    <row r="20" spans="1:18" ht="15" customHeight="1" x14ac:dyDescent="0.25">
      <c r="A20" s="14" t="s">
        <v>21</v>
      </c>
      <c r="B20" s="15" t="s">
        <v>37</v>
      </c>
      <c r="C20" s="15" t="s">
        <v>37</v>
      </c>
      <c r="D20" s="17" t="s">
        <v>37</v>
      </c>
      <c r="E20" s="207"/>
      <c r="F20" s="15" t="s">
        <v>37</v>
      </c>
      <c r="G20" s="24" t="s">
        <v>37</v>
      </c>
      <c r="H20" s="17" t="s">
        <v>37</v>
      </c>
      <c r="I20" s="23" t="s">
        <v>37</v>
      </c>
      <c r="J20" s="207"/>
      <c r="K20" s="15" t="s">
        <v>37</v>
      </c>
      <c r="L20" s="15" t="s">
        <v>37</v>
      </c>
      <c r="M20" s="17" t="s">
        <v>37</v>
      </c>
      <c r="N20" s="207"/>
      <c r="O20" s="15" t="s">
        <v>37</v>
      </c>
      <c r="P20" s="24" t="s">
        <v>37</v>
      </c>
      <c r="Q20" s="17" t="s">
        <v>37</v>
      </c>
      <c r="R20" s="23" t="s">
        <v>37</v>
      </c>
    </row>
    <row r="21" spans="1:18" ht="15" customHeight="1" x14ac:dyDescent="0.25">
      <c r="A21" s="10" t="s">
        <v>22</v>
      </c>
      <c r="B21" s="11">
        <v>1</v>
      </c>
      <c r="C21" s="11">
        <v>204</v>
      </c>
      <c r="D21" s="13">
        <v>0.85969498910675379</v>
      </c>
      <c r="E21" s="207"/>
      <c r="F21" s="11">
        <v>1</v>
      </c>
      <c r="G21" s="11">
        <v>204</v>
      </c>
      <c r="H21" s="13">
        <v>0.81329454858866623</v>
      </c>
      <c r="I21" s="13">
        <v>0.40322580645161288</v>
      </c>
      <c r="J21" s="207"/>
      <c r="K21" s="11">
        <v>1</v>
      </c>
      <c r="L21" s="11">
        <v>204</v>
      </c>
      <c r="M21" s="13">
        <v>0.80557331628303497</v>
      </c>
      <c r="N21" s="207"/>
      <c r="O21" s="11">
        <v>3</v>
      </c>
      <c r="P21" s="12">
        <v>299.6521739130435</v>
      </c>
      <c r="Q21" s="13">
        <v>0.68510591990713865</v>
      </c>
      <c r="R21" s="13">
        <v>0.38019169329073482</v>
      </c>
    </row>
    <row r="22" spans="1:18" ht="15" customHeight="1" x14ac:dyDescent="0.25">
      <c r="A22" s="14" t="s">
        <v>23</v>
      </c>
      <c r="B22" s="15" t="s">
        <v>37</v>
      </c>
      <c r="C22" s="15" t="s">
        <v>37</v>
      </c>
      <c r="D22" s="17" t="s">
        <v>37</v>
      </c>
      <c r="E22" s="207"/>
      <c r="F22" s="15" t="s">
        <v>37</v>
      </c>
      <c r="G22" s="24" t="s">
        <v>37</v>
      </c>
      <c r="H22" s="17" t="s">
        <v>37</v>
      </c>
      <c r="I22" s="23" t="s">
        <v>37</v>
      </c>
      <c r="J22" s="207"/>
      <c r="K22" s="15" t="s">
        <v>37</v>
      </c>
      <c r="L22" s="15" t="s">
        <v>37</v>
      </c>
      <c r="M22" s="17" t="s">
        <v>37</v>
      </c>
      <c r="N22" s="207"/>
      <c r="O22" s="15" t="s">
        <v>37</v>
      </c>
      <c r="P22" s="24" t="s">
        <v>37</v>
      </c>
      <c r="Q22" s="17" t="s">
        <v>37</v>
      </c>
      <c r="R22" s="23" t="s">
        <v>37</v>
      </c>
    </row>
    <row r="23" spans="1:18" ht="15" customHeight="1" x14ac:dyDescent="0.25">
      <c r="A23" s="10" t="s">
        <v>24</v>
      </c>
      <c r="B23" s="11">
        <v>1</v>
      </c>
      <c r="C23" s="11">
        <v>50</v>
      </c>
      <c r="D23" s="13">
        <v>0.63755555555555554</v>
      </c>
      <c r="E23" s="207"/>
      <c r="F23" s="11">
        <v>1</v>
      </c>
      <c r="G23" s="11">
        <v>50</v>
      </c>
      <c r="H23" s="13">
        <v>0.67560439560439567</v>
      </c>
      <c r="I23" s="13">
        <v>0.60606060606060608</v>
      </c>
      <c r="J23" s="207"/>
      <c r="K23" s="11">
        <v>2</v>
      </c>
      <c r="L23" s="12">
        <v>82.608695652173907</v>
      </c>
      <c r="M23" s="13">
        <v>0.64631578947368429</v>
      </c>
      <c r="N23" s="207"/>
      <c r="O23" s="11">
        <v>2</v>
      </c>
      <c r="P23" s="11">
        <v>250</v>
      </c>
      <c r="Q23" s="13">
        <v>0.64965217391304353</v>
      </c>
      <c r="R23" s="13">
        <v>0.14559386973180077</v>
      </c>
    </row>
    <row r="24" spans="1:18" ht="15" customHeight="1" x14ac:dyDescent="0.25">
      <c r="A24" s="10" t="s">
        <v>25</v>
      </c>
      <c r="B24" s="11">
        <v>0</v>
      </c>
      <c r="C24" s="11">
        <v>0</v>
      </c>
      <c r="D24" s="13">
        <v>0</v>
      </c>
      <c r="E24" s="207"/>
      <c r="F24" s="11">
        <v>0</v>
      </c>
      <c r="G24" s="11">
        <v>0</v>
      </c>
      <c r="H24" s="13">
        <v>0</v>
      </c>
      <c r="I24" s="13">
        <v>0</v>
      </c>
      <c r="J24" s="207"/>
      <c r="K24" s="11">
        <v>1</v>
      </c>
      <c r="L24" s="11">
        <v>46</v>
      </c>
      <c r="M24" s="13">
        <v>0.85007496251874071</v>
      </c>
      <c r="N24" s="207"/>
      <c r="O24" s="11">
        <v>0</v>
      </c>
      <c r="P24" s="11">
        <v>0</v>
      </c>
      <c r="Q24" s="13">
        <v>0</v>
      </c>
      <c r="R24" s="13">
        <v>0.140625</v>
      </c>
    </row>
    <row r="25" spans="1:18" ht="15" customHeight="1" x14ac:dyDescent="0.25">
      <c r="A25" s="14" t="s">
        <v>26</v>
      </c>
      <c r="B25" s="15" t="s">
        <v>37</v>
      </c>
      <c r="C25" s="15" t="s">
        <v>37</v>
      </c>
      <c r="D25" s="17" t="s">
        <v>37</v>
      </c>
      <c r="E25" s="207"/>
      <c r="F25" s="15" t="s">
        <v>37</v>
      </c>
      <c r="G25" s="24" t="s">
        <v>37</v>
      </c>
      <c r="H25" s="17" t="s">
        <v>37</v>
      </c>
      <c r="I25" s="23" t="s">
        <v>37</v>
      </c>
      <c r="J25" s="207"/>
      <c r="K25" s="15" t="s">
        <v>37</v>
      </c>
      <c r="L25" s="15" t="s">
        <v>37</v>
      </c>
      <c r="M25" s="17" t="s">
        <v>37</v>
      </c>
      <c r="N25" s="207"/>
      <c r="O25" s="15" t="s">
        <v>37</v>
      </c>
      <c r="P25" s="24" t="s">
        <v>37</v>
      </c>
      <c r="Q25" s="17" t="s">
        <v>37</v>
      </c>
      <c r="R25" s="23" t="s">
        <v>37</v>
      </c>
    </row>
    <row r="26" spans="1:18" ht="15" customHeight="1" x14ac:dyDescent="0.25">
      <c r="A26" s="14" t="s">
        <v>27</v>
      </c>
      <c r="B26" s="15" t="s">
        <v>37</v>
      </c>
      <c r="C26" s="15" t="s">
        <v>37</v>
      </c>
      <c r="D26" s="17" t="s">
        <v>37</v>
      </c>
      <c r="E26" s="207"/>
      <c r="F26" s="15" t="s">
        <v>37</v>
      </c>
      <c r="G26" s="24" t="s">
        <v>37</v>
      </c>
      <c r="H26" s="17" t="s">
        <v>37</v>
      </c>
      <c r="I26" s="23" t="s">
        <v>37</v>
      </c>
      <c r="J26" s="207"/>
      <c r="K26" s="15" t="s">
        <v>37</v>
      </c>
      <c r="L26" s="15" t="s">
        <v>37</v>
      </c>
      <c r="M26" s="17" t="s">
        <v>37</v>
      </c>
      <c r="N26" s="207"/>
      <c r="O26" s="15" t="s">
        <v>37</v>
      </c>
      <c r="P26" s="24" t="s">
        <v>37</v>
      </c>
      <c r="Q26" s="17" t="s">
        <v>37</v>
      </c>
      <c r="R26" s="23" t="s">
        <v>37</v>
      </c>
    </row>
    <row r="27" spans="1:18" ht="15" customHeight="1" x14ac:dyDescent="0.25">
      <c r="A27" s="10" t="s">
        <v>28</v>
      </c>
      <c r="B27" s="11">
        <v>1</v>
      </c>
      <c r="C27" s="11">
        <v>50</v>
      </c>
      <c r="D27" s="13">
        <v>0.94777777777777772</v>
      </c>
      <c r="E27" s="207"/>
      <c r="F27" s="11">
        <v>1</v>
      </c>
      <c r="G27" s="11">
        <v>50</v>
      </c>
      <c r="H27" s="13">
        <v>0.94417582417582424</v>
      </c>
      <c r="I27" s="13">
        <v>0.46153846153846156</v>
      </c>
      <c r="J27" s="207"/>
      <c r="K27" s="11">
        <v>1</v>
      </c>
      <c r="L27" s="11">
        <v>50</v>
      </c>
      <c r="M27" s="13">
        <v>0.92782608695652169</v>
      </c>
      <c r="N27" s="207"/>
      <c r="O27" s="11">
        <v>1</v>
      </c>
      <c r="P27" s="11">
        <v>50</v>
      </c>
      <c r="Q27" s="13">
        <v>0.87391304347826093</v>
      </c>
      <c r="R27" s="13">
        <v>0.16666666666666666</v>
      </c>
    </row>
    <row r="28" spans="1:18" ht="15" customHeight="1" x14ac:dyDescent="0.25">
      <c r="A28" s="10" t="s">
        <v>29</v>
      </c>
      <c r="B28" s="11">
        <v>1</v>
      </c>
      <c r="C28" s="11">
        <v>44</v>
      </c>
      <c r="D28" s="13">
        <v>0.65606060606060612</v>
      </c>
      <c r="E28" s="207"/>
      <c r="F28" s="11">
        <v>1</v>
      </c>
      <c r="G28" s="11">
        <v>44</v>
      </c>
      <c r="H28" s="13">
        <v>0.71228771228771226</v>
      </c>
      <c r="I28" s="13">
        <v>0.33333333333333331</v>
      </c>
      <c r="J28" s="207"/>
      <c r="K28" s="11">
        <v>1</v>
      </c>
      <c r="L28" s="11">
        <v>44</v>
      </c>
      <c r="M28" s="13">
        <v>0.73122529644268763</v>
      </c>
      <c r="N28" s="207"/>
      <c r="O28" s="11">
        <v>1</v>
      </c>
      <c r="P28" s="11">
        <v>44</v>
      </c>
      <c r="Q28" s="13">
        <v>0.70948616600790515</v>
      </c>
      <c r="R28" s="13">
        <v>0.42857142857142855</v>
      </c>
    </row>
    <row r="29" spans="1:18" ht="15" customHeight="1" x14ac:dyDescent="0.25">
      <c r="A29" s="14" t="s">
        <v>30</v>
      </c>
      <c r="B29" s="15" t="s">
        <v>37</v>
      </c>
      <c r="C29" s="15" t="s">
        <v>37</v>
      </c>
      <c r="D29" s="17" t="s">
        <v>37</v>
      </c>
      <c r="E29" s="207"/>
      <c r="F29" s="15" t="s">
        <v>37</v>
      </c>
      <c r="G29" s="24" t="s">
        <v>37</v>
      </c>
      <c r="H29" s="17" t="s">
        <v>37</v>
      </c>
      <c r="I29" s="23" t="s">
        <v>37</v>
      </c>
      <c r="J29" s="207"/>
      <c r="K29" s="15" t="s">
        <v>37</v>
      </c>
      <c r="L29" s="15" t="s">
        <v>37</v>
      </c>
      <c r="M29" s="17" t="s">
        <v>37</v>
      </c>
      <c r="N29" s="207"/>
      <c r="O29" s="15" t="s">
        <v>37</v>
      </c>
      <c r="P29" s="24" t="s">
        <v>37</v>
      </c>
      <c r="Q29" s="17" t="s">
        <v>37</v>
      </c>
      <c r="R29" s="23" t="s">
        <v>37</v>
      </c>
    </row>
    <row r="30" spans="1:18" ht="15" customHeight="1" x14ac:dyDescent="0.25">
      <c r="A30" s="14" t="s">
        <v>31</v>
      </c>
      <c r="B30" s="15" t="s">
        <v>37</v>
      </c>
      <c r="C30" s="15" t="s">
        <v>37</v>
      </c>
      <c r="D30" s="17" t="s">
        <v>37</v>
      </c>
      <c r="E30" s="207"/>
      <c r="F30" s="15" t="s">
        <v>37</v>
      </c>
      <c r="G30" s="24" t="s">
        <v>37</v>
      </c>
      <c r="H30" s="17" t="s">
        <v>37</v>
      </c>
      <c r="I30" s="23" t="s">
        <v>37</v>
      </c>
      <c r="J30" s="207"/>
      <c r="K30" s="15" t="s">
        <v>37</v>
      </c>
      <c r="L30" s="15" t="s">
        <v>37</v>
      </c>
      <c r="M30" s="17" t="s">
        <v>37</v>
      </c>
      <c r="N30" s="207"/>
      <c r="O30" s="15" t="s">
        <v>37</v>
      </c>
      <c r="P30" s="24" t="s">
        <v>37</v>
      </c>
      <c r="Q30" s="17" t="s">
        <v>37</v>
      </c>
      <c r="R30" s="23" t="s">
        <v>37</v>
      </c>
    </row>
    <row r="31" spans="1:18" ht="15" customHeight="1" x14ac:dyDescent="0.25">
      <c r="A31" s="14" t="s">
        <v>32</v>
      </c>
      <c r="B31" s="15" t="s">
        <v>37</v>
      </c>
      <c r="C31" s="15" t="s">
        <v>37</v>
      </c>
      <c r="D31" s="17" t="s">
        <v>37</v>
      </c>
      <c r="E31" s="207"/>
      <c r="F31" s="15" t="s">
        <v>37</v>
      </c>
      <c r="G31" s="24" t="s">
        <v>37</v>
      </c>
      <c r="H31" s="17" t="s">
        <v>37</v>
      </c>
      <c r="I31" s="23" t="s">
        <v>37</v>
      </c>
      <c r="J31" s="207"/>
      <c r="K31" s="15" t="s">
        <v>37</v>
      </c>
      <c r="L31" s="15" t="s">
        <v>37</v>
      </c>
      <c r="M31" s="17" t="s">
        <v>37</v>
      </c>
      <c r="N31" s="207"/>
      <c r="O31" s="15" t="s">
        <v>37</v>
      </c>
      <c r="P31" s="24" t="s">
        <v>37</v>
      </c>
      <c r="Q31" s="17" t="s">
        <v>37</v>
      </c>
      <c r="R31" s="23" t="s">
        <v>37</v>
      </c>
    </row>
    <row r="32" spans="1:18" ht="15" customHeight="1" x14ac:dyDescent="0.25">
      <c r="A32" s="10" t="s">
        <v>33</v>
      </c>
      <c r="B32" s="11">
        <v>7</v>
      </c>
      <c r="C32" s="11">
        <v>624</v>
      </c>
      <c r="D32" s="13">
        <v>0.85275997150997163</v>
      </c>
      <c r="E32" s="207"/>
      <c r="F32" s="11">
        <v>8</v>
      </c>
      <c r="G32" s="12">
        <v>679.38461538461536</v>
      </c>
      <c r="H32" s="13">
        <v>0.75996376811594202</v>
      </c>
      <c r="I32" s="13">
        <v>0.32124352331606215</v>
      </c>
      <c r="J32" s="207"/>
      <c r="K32" s="11">
        <v>8</v>
      </c>
      <c r="L32" s="11">
        <v>684</v>
      </c>
      <c r="M32" s="13">
        <v>0.69531845919145685</v>
      </c>
      <c r="N32" s="207"/>
      <c r="O32" s="11">
        <v>7</v>
      </c>
      <c r="P32" s="12">
        <v>454.18478260869563</v>
      </c>
      <c r="Q32" s="13">
        <v>0.84571018308005275</v>
      </c>
      <c r="R32" s="13">
        <v>0.18924302788844621</v>
      </c>
    </row>
    <row r="33" spans="1:18" ht="15" customHeight="1" x14ac:dyDescent="0.25">
      <c r="A33" s="14" t="s">
        <v>34</v>
      </c>
      <c r="B33" s="15" t="s">
        <v>37</v>
      </c>
      <c r="C33" s="15" t="s">
        <v>37</v>
      </c>
      <c r="D33" s="17" t="s">
        <v>37</v>
      </c>
      <c r="E33" s="207"/>
      <c r="F33" s="15" t="s">
        <v>37</v>
      </c>
      <c r="G33" s="24" t="s">
        <v>37</v>
      </c>
      <c r="H33" s="17" t="s">
        <v>37</v>
      </c>
      <c r="I33" s="23" t="s">
        <v>37</v>
      </c>
      <c r="J33" s="207"/>
      <c r="K33" s="15" t="s">
        <v>37</v>
      </c>
      <c r="L33" s="15" t="s">
        <v>37</v>
      </c>
      <c r="M33" s="17" t="s">
        <v>37</v>
      </c>
      <c r="N33" s="207"/>
      <c r="O33" s="15" t="s">
        <v>37</v>
      </c>
      <c r="P33" s="24" t="s">
        <v>37</v>
      </c>
      <c r="Q33" s="17" t="s">
        <v>37</v>
      </c>
      <c r="R33" s="23" t="s">
        <v>37</v>
      </c>
    </row>
    <row r="34" spans="1:18" ht="15" customHeight="1" x14ac:dyDescent="0.25">
      <c r="A34" s="10" t="s">
        <v>35</v>
      </c>
      <c r="B34" s="11">
        <v>0</v>
      </c>
      <c r="C34" s="11">
        <v>0</v>
      </c>
      <c r="D34" s="13">
        <v>0</v>
      </c>
      <c r="E34" s="207"/>
      <c r="F34" s="11">
        <v>0</v>
      </c>
      <c r="G34" s="12">
        <v>0</v>
      </c>
      <c r="H34" s="13">
        <v>0</v>
      </c>
      <c r="I34" s="13">
        <v>0</v>
      </c>
      <c r="J34" s="207"/>
      <c r="K34" s="11">
        <v>0</v>
      </c>
      <c r="L34" s="11">
        <v>0</v>
      </c>
      <c r="M34" s="13">
        <v>0</v>
      </c>
      <c r="N34" s="207"/>
      <c r="O34" s="11">
        <v>1</v>
      </c>
      <c r="P34" s="12">
        <v>50</v>
      </c>
      <c r="Q34" s="13">
        <v>0.41354838709677416</v>
      </c>
      <c r="R34" s="13">
        <v>6.3829787234042548E-2</v>
      </c>
    </row>
    <row r="35" spans="1:18" ht="15" customHeight="1" x14ac:dyDescent="0.25">
      <c r="A35" s="14" t="s">
        <v>36</v>
      </c>
      <c r="B35" s="15" t="s">
        <v>37</v>
      </c>
      <c r="C35" s="15" t="s">
        <v>37</v>
      </c>
      <c r="D35" s="17" t="s">
        <v>37</v>
      </c>
      <c r="E35" s="207"/>
      <c r="F35" s="15" t="s">
        <v>37</v>
      </c>
      <c r="G35" s="24" t="s">
        <v>37</v>
      </c>
      <c r="H35" s="17" t="s">
        <v>37</v>
      </c>
      <c r="I35" s="23" t="s">
        <v>37</v>
      </c>
      <c r="J35" s="207"/>
      <c r="K35" s="15" t="s">
        <v>37</v>
      </c>
      <c r="L35" s="15" t="s">
        <v>37</v>
      </c>
      <c r="M35" s="17" t="s">
        <v>37</v>
      </c>
      <c r="N35" s="207"/>
      <c r="O35" s="15" t="s">
        <v>37</v>
      </c>
      <c r="P35" s="24" t="s">
        <v>37</v>
      </c>
      <c r="Q35" s="17" t="s">
        <v>37</v>
      </c>
      <c r="R35" s="23" t="s">
        <v>37</v>
      </c>
    </row>
    <row r="36" spans="1:18" ht="15.75" x14ac:dyDescent="0.25">
      <c r="A36" s="3" t="s">
        <v>38</v>
      </c>
      <c r="B36" s="18">
        <f>SUM(B4:B35)</f>
        <v>12</v>
      </c>
      <c r="C36" s="18">
        <f>SUM(C4:C35)</f>
        <v>1052</v>
      </c>
      <c r="D36" s="19">
        <f>AVERAGE(D11,D21,D23,D27,D28,D32)</f>
        <v>0.76230815000177754</v>
      </c>
      <c r="E36" s="208"/>
      <c r="F36" s="18">
        <f>SUM(F4:F35)</f>
        <v>13</v>
      </c>
      <c r="G36" s="18">
        <f>SUM(G4:G35)</f>
        <v>1107.3846153846152</v>
      </c>
      <c r="H36" s="19">
        <f>AVERAGE(H11,H21,H23,H27,H28,H32)</f>
        <v>0.75887763486868354</v>
      </c>
      <c r="I36" s="19">
        <f>AVERAGE(I11,I21,I23,I27,I28,I32)</f>
        <v>0.40926506832422649</v>
      </c>
      <c r="J36" s="208"/>
      <c r="K36" s="18">
        <f>SUM(K4:K35)</f>
        <v>16</v>
      </c>
      <c r="L36" s="18">
        <f>SUM(L4:L35)</f>
        <v>1290.608695652174</v>
      </c>
      <c r="M36" s="19">
        <f>AVERAGE(M11,M15,M21,M23,M24,M27,M28,M32)</f>
        <v>0.74408827418435264</v>
      </c>
      <c r="N36" s="208"/>
      <c r="O36" s="18">
        <f>SUM(O4:O35)</f>
        <v>18</v>
      </c>
      <c r="P36" s="18">
        <f>SUM(P4:P35)</f>
        <v>1583.836956521739</v>
      </c>
      <c r="Q36" s="19">
        <f>AVERAGE(Q4,Q11,Q15,Q21,Q23,Q27,Q28,Q32,Q34)</f>
        <v>0.6537861599579684</v>
      </c>
      <c r="R36" s="19">
        <f>AVERAGE(R4,R11,R15,R21,R23,R24,R27,R28,R32,R34)</f>
        <v>0.25178123466336616</v>
      </c>
    </row>
    <row r="37" spans="1:18" ht="15.75" x14ac:dyDescent="0.25">
      <c r="A37" s="20" t="s">
        <v>54</v>
      </c>
    </row>
    <row r="38" spans="1:18" ht="15.75" x14ac:dyDescent="0.25">
      <c r="A38" s="20" t="s">
        <v>146</v>
      </c>
    </row>
  </sheetData>
  <mergeCells count="8">
    <mergeCell ref="A1:R1"/>
    <mergeCell ref="B2:D2"/>
    <mergeCell ref="F2:I2"/>
    <mergeCell ref="K2:M2"/>
    <mergeCell ref="O2:R2"/>
    <mergeCell ref="E2:E36"/>
    <mergeCell ref="J2:J36"/>
    <mergeCell ref="N2:N36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0820-AEA5-4ACC-917F-02BBE2592467}">
  <sheetPr>
    <tabColor theme="5" tint="0.59999389629810485"/>
  </sheetPr>
  <dimension ref="A1:BA63"/>
  <sheetViews>
    <sheetView zoomScale="80" zoomScaleNormal="80" workbookViewId="0">
      <selection activeCell="I40" sqref="I40"/>
    </sheetView>
  </sheetViews>
  <sheetFormatPr defaultRowHeight="15" x14ac:dyDescent="0.25"/>
  <cols>
    <col min="1" max="1" width="32.42578125" bestFit="1" customWidth="1"/>
    <col min="2" max="2" width="12.85546875" customWidth="1"/>
    <col min="3" max="3" width="9.5703125" customWidth="1"/>
    <col min="4" max="4" width="19.140625" customWidth="1"/>
    <col min="5" max="5" width="2.5703125" customWidth="1"/>
    <col min="6" max="6" width="13.28515625" bestFit="1" customWidth="1"/>
    <col min="7" max="7" width="10.7109375" customWidth="1"/>
    <col min="8" max="8" width="17.85546875" customWidth="1"/>
    <col min="9" max="9" width="26.42578125" customWidth="1"/>
    <col min="10" max="10" width="2.5703125" customWidth="1"/>
    <col min="12" max="12" width="9.7109375" bestFit="1" customWidth="1"/>
    <col min="13" max="13" width="17.140625" customWidth="1"/>
    <col min="14" max="14" width="2.5703125" customWidth="1"/>
    <col min="15" max="15" width="10.5703125" customWidth="1"/>
    <col min="16" max="16" width="9.7109375" customWidth="1"/>
    <col min="17" max="17" width="17.140625" customWidth="1"/>
    <col min="18" max="18" width="25.85546875" customWidth="1"/>
    <col min="19" max="19" width="26.85546875" bestFit="1" customWidth="1"/>
    <col min="20" max="20" width="13.85546875" bestFit="1" customWidth="1"/>
  </cols>
  <sheetData>
    <row r="1" spans="1:53" ht="18.75" customHeight="1" x14ac:dyDescent="0.25">
      <c r="A1" s="204" t="s">
        <v>55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53" ht="15.75" customHeight="1" x14ac:dyDescent="0.25">
      <c r="B2" s="200" t="s">
        <v>40</v>
      </c>
      <c r="C2" s="201"/>
      <c r="D2" s="202"/>
      <c r="E2" s="206"/>
      <c r="F2" s="203" t="s">
        <v>41</v>
      </c>
      <c r="G2" s="203"/>
      <c r="H2" s="203"/>
      <c r="I2" s="203"/>
      <c r="J2" s="206"/>
      <c r="K2" s="200" t="s">
        <v>42</v>
      </c>
      <c r="L2" s="201"/>
      <c r="M2" s="202"/>
      <c r="N2" s="206"/>
      <c r="O2" s="203" t="s">
        <v>43</v>
      </c>
      <c r="P2" s="203"/>
      <c r="Q2" s="203"/>
      <c r="R2" s="203"/>
    </row>
    <row r="3" spans="1:53" ht="78.75" x14ac:dyDescent="0.25">
      <c r="A3" s="6" t="s">
        <v>4</v>
      </c>
      <c r="B3" s="7" t="s">
        <v>44</v>
      </c>
      <c r="C3" s="8" t="s">
        <v>45</v>
      </c>
      <c r="D3" s="7" t="s">
        <v>46</v>
      </c>
      <c r="E3" s="207"/>
      <c r="F3" s="7" t="s">
        <v>44</v>
      </c>
      <c r="G3" s="8" t="s">
        <v>45</v>
      </c>
      <c r="H3" s="7" t="s">
        <v>46</v>
      </c>
      <c r="I3" s="9" t="s">
        <v>47</v>
      </c>
      <c r="J3" s="207"/>
      <c r="K3" s="7" t="s">
        <v>44</v>
      </c>
      <c r="L3" s="8" t="s">
        <v>45</v>
      </c>
      <c r="M3" s="7" t="s">
        <v>46</v>
      </c>
      <c r="N3" s="207"/>
      <c r="O3" s="7" t="s">
        <v>44</v>
      </c>
      <c r="P3" s="8" t="s">
        <v>45</v>
      </c>
      <c r="Q3" s="7" t="s">
        <v>46</v>
      </c>
      <c r="R3" s="9" t="s">
        <v>48</v>
      </c>
    </row>
    <row r="4" spans="1:53" ht="15" customHeight="1" x14ac:dyDescent="0.25">
      <c r="A4" s="14" t="s">
        <v>5</v>
      </c>
      <c r="B4" s="15" t="s">
        <v>37</v>
      </c>
      <c r="C4" s="15" t="s">
        <v>37</v>
      </c>
      <c r="D4" s="17" t="s">
        <v>37</v>
      </c>
      <c r="E4" s="207"/>
      <c r="F4" s="15" t="s">
        <v>37</v>
      </c>
      <c r="G4" s="15" t="s">
        <v>37</v>
      </c>
      <c r="H4" s="17" t="s">
        <v>37</v>
      </c>
      <c r="I4" s="17" t="s">
        <v>37</v>
      </c>
      <c r="J4" s="207"/>
      <c r="K4" s="15" t="s">
        <v>37</v>
      </c>
      <c r="L4" s="15" t="s">
        <v>37</v>
      </c>
      <c r="M4" s="17" t="s">
        <v>37</v>
      </c>
      <c r="N4" s="207"/>
      <c r="O4" s="15" t="s">
        <v>37</v>
      </c>
      <c r="P4" s="15" t="s">
        <v>37</v>
      </c>
      <c r="Q4" s="17" t="s">
        <v>37</v>
      </c>
      <c r="R4" s="17" t="s">
        <v>37</v>
      </c>
    </row>
    <row r="5" spans="1:53" ht="15" customHeight="1" x14ac:dyDescent="0.25">
      <c r="A5" s="14" t="s">
        <v>6</v>
      </c>
      <c r="B5" s="15" t="s">
        <v>37</v>
      </c>
      <c r="C5" s="15" t="s">
        <v>37</v>
      </c>
      <c r="D5" s="17" t="s">
        <v>37</v>
      </c>
      <c r="E5" s="207"/>
      <c r="F5" s="15" t="s">
        <v>37</v>
      </c>
      <c r="G5" s="15" t="s">
        <v>37</v>
      </c>
      <c r="H5" s="17" t="s">
        <v>37</v>
      </c>
      <c r="I5" s="17" t="s">
        <v>37</v>
      </c>
      <c r="J5" s="207"/>
      <c r="K5" s="15" t="s">
        <v>37</v>
      </c>
      <c r="L5" s="15" t="s">
        <v>37</v>
      </c>
      <c r="M5" s="17" t="s">
        <v>37</v>
      </c>
      <c r="N5" s="207"/>
      <c r="O5" s="15" t="s">
        <v>37</v>
      </c>
      <c r="P5" s="15" t="s">
        <v>37</v>
      </c>
      <c r="Q5" s="17" t="s">
        <v>37</v>
      </c>
      <c r="R5" s="17" t="s">
        <v>37</v>
      </c>
    </row>
    <row r="6" spans="1:53" ht="15" customHeight="1" x14ac:dyDescent="0.25">
      <c r="A6" s="10" t="s">
        <v>7</v>
      </c>
      <c r="B6" s="11">
        <v>0</v>
      </c>
      <c r="C6" s="11">
        <v>0</v>
      </c>
      <c r="D6" s="13">
        <v>0</v>
      </c>
      <c r="E6" s="207"/>
      <c r="F6" s="11">
        <v>0</v>
      </c>
      <c r="G6" s="11">
        <v>0</v>
      </c>
      <c r="H6" s="13">
        <v>0</v>
      </c>
      <c r="I6" s="13">
        <v>0</v>
      </c>
      <c r="J6" s="207"/>
      <c r="K6" s="11">
        <v>0</v>
      </c>
      <c r="L6" s="11">
        <v>0</v>
      </c>
      <c r="M6" s="13">
        <v>0</v>
      </c>
      <c r="N6" s="207"/>
      <c r="O6" s="11">
        <v>1</v>
      </c>
      <c r="P6" s="11">
        <v>50</v>
      </c>
      <c r="Q6" s="13">
        <v>0.61235294117647054</v>
      </c>
      <c r="R6" s="13">
        <v>0.22282608695652173</v>
      </c>
    </row>
    <row r="7" spans="1:53" ht="15" customHeight="1" x14ac:dyDescent="0.25">
      <c r="A7" s="14" t="s">
        <v>8</v>
      </c>
      <c r="B7" s="15" t="s">
        <v>37</v>
      </c>
      <c r="C7" s="15" t="s">
        <v>37</v>
      </c>
      <c r="D7" s="17" t="s">
        <v>37</v>
      </c>
      <c r="E7" s="207"/>
      <c r="F7" s="15" t="s">
        <v>37</v>
      </c>
      <c r="G7" s="15" t="s">
        <v>37</v>
      </c>
      <c r="H7" s="17" t="s">
        <v>37</v>
      </c>
      <c r="I7" s="17" t="s">
        <v>37</v>
      </c>
      <c r="J7" s="207"/>
      <c r="K7" s="15" t="s">
        <v>37</v>
      </c>
      <c r="L7" s="15" t="s">
        <v>37</v>
      </c>
      <c r="M7" s="17" t="s">
        <v>37</v>
      </c>
      <c r="N7" s="207"/>
      <c r="O7" s="15" t="s">
        <v>37</v>
      </c>
      <c r="P7" s="15" t="s">
        <v>37</v>
      </c>
      <c r="Q7" s="17" t="s">
        <v>37</v>
      </c>
      <c r="R7" s="17" t="s">
        <v>37</v>
      </c>
    </row>
    <row r="8" spans="1:53" ht="15" customHeight="1" x14ac:dyDescent="0.25">
      <c r="A8" s="10" t="s">
        <v>9</v>
      </c>
      <c r="B8" s="11">
        <v>0</v>
      </c>
      <c r="C8" s="11">
        <v>0</v>
      </c>
      <c r="D8" s="13">
        <v>0</v>
      </c>
      <c r="E8" s="207"/>
      <c r="F8" s="11">
        <v>0</v>
      </c>
      <c r="G8" s="11">
        <v>0</v>
      </c>
      <c r="H8" s="13">
        <v>0</v>
      </c>
      <c r="I8" s="13">
        <v>0</v>
      </c>
      <c r="J8" s="207"/>
      <c r="K8" s="11">
        <v>1</v>
      </c>
      <c r="L8" s="11">
        <v>100</v>
      </c>
      <c r="M8" s="13">
        <v>0.58894736842105255</v>
      </c>
      <c r="N8" s="207"/>
      <c r="O8" s="11">
        <v>1</v>
      </c>
      <c r="P8" s="11">
        <v>100</v>
      </c>
      <c r="Q8" s="13">
        <v>0.73586956521739122</v>
      </c>
      <c r="R8" s="13">
        <v>0.22093023255813954</v>
      </c>
    </row>
    <row r="9" spans="1:53" ht="15" customHeight="1" x14ac:dyDescent="0.25">
      <c r="A9" s="14" t="s">
        <v>10</v>
      </c>
      <c r="B9" s="15" t="s">
        <v>37</v>
      </c>
      <c r="C9" s="15" t="s">
        <v>37</v>
      </c>
      <c r="D9" s="17" t="s">
        <v>37</v>
      </c>
      <c r="E9" s="207"/>
      <c r="F9" s="15" t="s">
        <v>37</v>
      </c>
      <c r="G9" s="15" t="s">
        <v>37</v>
      </c>
      <c r="H9" s="17" t="s">
        <v>37</v>
      </c>
      <c r="I9" s="17" t="s">
        <v>37</v>
      </c>
      <c r="J9" s="207"/>
      <c r="K9" s="15" t="s">
        <v>37</v>
      </c>
      <c r="L9" s="15" t="s">
        <v>37</v>
      </c>
      <c r="M9" s="17" t="s">
        <v>37</v>
      </c>
      <c r="N9" s="207"/>
      <c r="O9" s="15" t="s">
        <v>37</v>
      </c>
      <c r="P9" s="15" t="s">
        <v>37</v>
      </c>
      <c r="Q9" s="17" t="s">
        <v>37</v>
      </c>
      <c r="R9" s="17" t="s">
        <v>37</v>
      </c>
    </row>
    <row r="10" spans="1:53" ht="15" customHeight="1" x14ac:dyDescent="0.25">
      <c r="A10" s="14" t="s">
        <v>11</v>
      </c>
      <c r="B10" s="15" t="s">
        <v>37</v>
      </c>
      <c r="C10" s="15" t="s">
        <v>37</v>
      </c>
      <c r="D10" s="17" t="s">
        <v>37</v>
      </c>
      <c r="E10" s="207"/>
      <c r="F10" s="15" t="s">
        <v>37</v>
      </c>
      <c r="G10" s="15" t="s">
        <v>37</v>
      </c>
      <c r="H10" s="17" t="s">
        <v>37</v>
      </c>
      <c r="I10" s="17" t="s">
        <v>37</v>
      </c>
      <c r="J10" s="207"/>
      <c r="K10" s="15" t="s">
        <v>37</v>
      </c>
      <c r="L10" s="15" t="s">
        <v>37</v>
      </c>
      <c r="M10" s="17" t="s">
        <v>37</v>
      </c>
      <c r="N10" s="207"/>
      <c r="O10" s="15" t="s">
        <v>37</v>
      </c>
      <c r="P10" s="15" t="s">
        <v>37</v>
      </c>
      <c r="Q10" s="17" t="s">
        <v>37</v>
      </c>
      <c r="R10" s="17" t="s">
        <v>37</v>
      </c>
    </row>
    <row r="11" spans="1:53" s="25" customFormat="1" ht="15" customHeight="1" x14ac:dyDescent="0.25">
      <c r="A11" s="10" t="s">
        <v>12</v>
      </c>
      <c r="B11" s="11">
        <v>1</v>
      </c>
      <c r="C11" s="11">
        <v>66</v>
      </c>
      <c r="D11" s="13">
        <v>0.65875420875420865</v>
      </c>
      <c r="E11" s="207"/>
      <c r="F11" s="11">
        <v>1</v>
      </c>
      <c r="G11" s="11">
        <v>66</v>
      </c>
      <c r="H11" s="13">
        <v>0.76989676989676981</v>
      </c>
      <c r="I11" s="13">
        <v>0.15972222222222221</v>
      </c>
      <c r="J11" s="207"/>
      <c r="K11" s="11">
        <v>1</v>
      </c>
      <c r="L11" s="11">
        <v>66</v>
      </c>
      <c r="M11" s="13">
        <v>0.78705533596837951</v>
      </c>
      <c r="N11" s="207"/>
      <c r="O11" s="11">
        <v>1</v>
      </c>
      <c r="P11" s="11">
        <v>66</v>
      </c>
      <c r="Q11" s="13">
        <v>0.77322134387351771</v>
      </c>
      <c r="R11" s="13">
        <v>0.23239436619718309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ht="15" customHeight="1" x14ac:dyDescent="0.25">
      <c r="A12" s="14" t="s">
        <v>13</v>
      </c>
      <c r="B12" s="15" t="s">
        <v>37</v>
      </c>
      <c r="C12" s="15" t="s">
        <v>37</v>
      </c>
      <c r="D12" s="17" t="s">
        <v>37</v>
      </c>
      <c r="E12" s="207"/>
      <c r="F12" s="15" t="s">
        <v>37</v>
      </c>
      <c r="G12" s="15" t="s">
        <v>37</v>
      </c>
      <c r="H12" s="17" t="s">
        <v>37</v>
      </c>
      <c r="I12" s="17" t="s">
        <v>37</v>
      </c>
      <c r="J12" s="207"/>
      <c r="K12" s="15" t="s">
        <v>37</v>
      </c>
      <c r="L12" s="15" t="s">
        <v>37</v>
      </c>
      <c r="M12" s="17" t="s">
        <v>37</v>
      </c>
      <c r="N12" s="207"/>
      <c r="O12" s="15" t="s">
        <v>37</v>
      </c>
      <c r="P12" s="15" t="s">
        <v>37</v>
      </c>
      <c r="Q12" s="17" t="s">
        <v>37</v>
      </c>
      <c r="R12" s="17" t="s">
        <v>37</v>
      </c>
    </row>
    <row r="13" spans="1:53" s="25" customFormat="1" ht="15" customHeight="1" x14ac:dyDescent="0.25">
      <c r="A13" s="10" t="s">
        <v>14</v>
      </c>
      <c r="B13" s="11">
        <v>0</v>
      </c>
      <c r="C13" s="11">
        <v>0</v>
      </c>
      <c r="D13" s="13">
        <v>0</v>
      </c>
      <c r="E13" s="207"/>
      <c r="F13" s="11">
        <v>1</v>
      </c>
      <c r="G13" s="11">
        <v>52</v>
      </c>
      <c r="H13" s="13">
        <v>0.75114468864468864</v>
      </c>
      <c r="I13" s="13">
        <v>0.26506024096385544</v>
      </c>
      <c r="J13" s="207"/>
      <c r="K13" s="11">
        <v>1</v>
      </c>
      <c r="L13" s="11">
        <v>52</v>
      </c>
      <c r="M13" s="13">
        <v>0.87625418060200677</v>
      </c>
      <c r="N13" s="207"/>
      <c r="O13" s="11">
        <v>1</v>
      </c>
      <c r="P13" s="11">
        <v>50</v>
      </c>
      <c r="Q13" s="13">
        <v>0.85847826086956514</v>
      </c>
      <c r="R13" s="13">
        <v>0.31578947368421051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5" customHeight="1" x14ac:dyDescent="0.25">
      <c r="A14" s="14" t="s">
        <v>15</v>
      </c>
      <c r="B14" s="15" t="s">
        <v>37</v>
      </c>
      <c r="C14" s="15" t="s">
        <v>37</v>
      </c>
      <c r="D14" s="17" t="s">
        <v>37</v>
      </c>
      <c r="E14" s="207"/>
      <c r="F14" s="15" t="s">
        <v>37</v>
      </c>
      <c r="G14" s="15" t="s">
        <v>37</v>
      </c>
      <c r="H14" s="17" t="s">
        <v>37</v>
      </c>
      <c r="I14" s="17" t="s">
        <v>37</v>
      </c>
      <c r="J14" s="207"/>
      <c r="K14" s="15" t="s">
        <v>37</v>
      </c>
      <c r="L14" s="15" t="s">
        <v>37</v>
      </c>
      <c r="M14" s="17" t="s">
        <v>37</v>
      </c>
      <c r="N14" s="207"/>
      <c r="O14" s="15" t="s">
        <v>37</v>
      </c>
      <c r="P14" s="15" t="s">
        <v>37</v>
      </c>
      <c r="Q14" s="17" t="s">
        <v>37</v>
      </c>
      <c r="R14" s="17" t="s">
        <v>37</v>
      </c>
    </row>
    <row r="15" spans="1:53" s="25" customFormat="1" ht="15" customHeight="1" x14ac:dyDescent="0.25">
      <c r="A15" s="10" t="s">
        <v>16</v>
      </c>
      <c r="B15" s="11">
        <v>0</v>
      </c>
      <c r="C15" s="11">
        <v>0</v>
      </c>
      <c r="D15" s="13">
        <v>0</v>
      </c>
      <c r="E15" s="207"/>
      <c r="F15" s="11">
        <v>0</v>
      </c>
      <c r="G15" s="11">
        <v>0</v>
      </c>
      <c r="H15" s="13">
        <v>0</v>
      </c>
      <c r="I15" s="13">
        <v>0</v>
      </c>
      <c r="J15" s="207"/>
      <c r="K15" s="11">
        <v>0</v>
      </c>
      <c r="L15" s="11">
        <v>0</v>
      </c>
      <c r="M15" s="13">
        <v>0</v>
      </c>
      <c r="N15" s="207"/>
      <c r="O15" s="11">
        <v>1</v>
      </c>
      <c r="P15" s="11">
        <v>100</v>
      </c>
      <c r="Q15" s="13">
        <v>0.69068965517241376</v>
      </c>
      <c r="R15" s="13">
        <v>0.20408163265306123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ht="15" customHeight="1" x14ac:dyDescent="0.25">
      <c r="A16" s="14" t="s">
        <v>17</v>
      </c>
      <c r="B16" s="15" t="s">
        <v>37</v>
      </c>
      <c r="C16" s="15" t="s">
        <v>37</v>
      </c>
      <c r="D16" s="17" t="s">
        <v>37</v>
      </c>
      <c r="E16" s="207"/>
      <c r="F16" s="15" t="s">
        <v>37</v>
      </c>
      <c r="G16" s="15" t="s">
        <v>37</v>
      </c>
      <c r="H16" s="17" t="s">
        <v>37</v>
      </c>
      <c r="I16" s="17" t="s">
        <v>37</v>
      </c>
      <c r="J16" s="207"/>
      <c r="K16" s="15" t="s">
        <v>37</v>
      </c>
      <c r="L16" s="15" t="s">
        <v>37</v>
      </c>
      <c r="M16" s="17" t="s">
        <v>37</v>
      </c>
      <c r="N16" s="207"/>
      <c r="O16" s="15" t="s">
        <v>37</v>
      </c>
      <c r="P16" s="15" t="s">
        <v>37</v>
      </c>
      <c r="Q16" s="17" t="s">
        <v>37</v>
      </c>
      <c r="R16" s="17" t="s">
        <v>37</v>
      </c>
    </row>
    <row r="17" spans="1:53" ht="15" customHeight="1" x14ac:dyDescent="0.25">
      <c r="A17" s="14" t="s">
        <v>18</v>
      </c>
      <c r="B17" s="15" t="s">
        <v>37</v>
      </c>
      <c r="C17" s="15" t="s">
        <v>37</v>
      </c>
      <c r="D17" s="17" t="s">
        <v>37</v>
      </c>
      <c r="E17" s="207"/>
      <c r="F17" s="15" t="s">
        <v>37</v>
      </c>
      <c r="G17" s="15" t="s">
        <v>37</v>
      </c>
      <c r="H17" s="17" t="s">
        <v>37</v>
      </c>
      <c r="I17" s="17" t="s">
        <v>37</v>
      </c>
      <c r="J17" s="207"/>
      <c r="K17" s="15" t="s">
        <v>37</v>
      </c>
      <c r="L17" s="15" t="s">
        <v>37</v>
      </c>
      <c r="M17" s="17" t="s">
        <v>37</v>
      </c>
      <c r="N17" s="207"/>
      <c r="O17" s="15" t="s">
        <v>37</v>
      </c>
      <c r="P17" s="15" t="s">
        <v>37</v>
      </c>
      <c r="Q17" s="17" t="s">
        <v>37</v>
      </c>
      <c r="R17" s="17" t="s">
        <v>37</v>
      </c>
    </row>
    <row r="18" spans="1:53" ht="15" customHeight="1" x14ac:dyDescent="0.25">
      <c r="A18" s="14" t="s">
        <v>19</v>
      </c>
      <c r="B18" s="15" t="s">
        <v>37</v>
      </c>
      <c r="C18" s="15" t="s">
        <v>37</v>
      </c>
      <c r="D18" s="17" t="s">
        <v>37</v>
      </c>
      <c r="E18" s="207"/>
      <c r="F18" s="15" t="s">
        <v>37</v>
      </c>
      <c r="G18" s="15" t="s">
        <v>37</v>
      </c>
      <c r="H18" s="17" t="s">
        <v>37</v>
      </c>
      <c r="I18" s="17" t="s">
        <v>37</v>
      </c>
      <c r="J18" s="207"/>
      <c r="K18" s="15" t="s">
        <v>37</v>
      </c>
      <c r="L18" s="15" t="s">
        <v>37</v>
      </c>
      <c r="M18" s="17" t="s">
        <v>37</v>
      </c>
      <c r="N18" s="207"/>
      <c r="O18" s="15" t="s">
        <v>37</v>
      </c>
      <c r="P18" s="15" t="s">
        <v>37</v>
      </c>
      <c r="Q18" s="17" t="s">
        <v>37</v>
      </c>
      <c r="R18" s="17" t="s">
        <v>37</v>
      </c>
    </row>
    <row r="19" spans="1:53" ht="15" customHeight="1" x14ac:dyDescent="0.25">
      <c r="A19" s="14" t="s">
        <v>20</v>
      </c>
      <c r="B19" s="15" t="s">
        <v>37</v>
      </c>
      <c r="C19" s="15" t="s">
        <v>37</v>
      </c>
      <c r="D19" s="17" t="s">
        <v>37</v>
      </c>
      <c r="E19" s="207"/>
      <c r="F19" s="15" t="s">
        <v>37</v>
      </c>
      <c r="G19" s="15" t="s">
        <v>37</v>
      </c>
      <c r="H19" s="17" t="s">
        <v>37</v>
      </c>
      <c r="I19" s="17" t="s">
        <v>37</v>
      </c>
      <c r="J19" s="207"/>
      <c r="K19" s="15" t="s">
        <v>37</v>
      </c>
      <c r="L19" s="15" t="s">
        <v>37</v>
      </c>
      <c r="M19" s="17" t="s">
        <v>37</v>
      </c>
      <c r="N19" s="207"/>
      <c r="O19" s="15" t="s">
        <v>37</v>
      </c>
      <c r="P19" s="15" t="s">
        <v>37</v>
      </c>
      <c r="Q19" s="17" t="s">
        <v>37</v>
      </c>
      <c r="R19" s="17" t="s">
        <v>37</v>
      </c>
    </row>
    <row r="20" spans="1:53" ht="15" customHeight="1" x14ac:dyDescent="0.25">
      <c r="A20" s="14" t="s">
        <v>21</v>
      </c>
      <c r="B20" s="15" t="s">
        <v>37</v>
      </c>
      <c r="C20" s="15" t="s">
        <v>37</v>
      </c>
      <c r="D20" s="17" t="s">
        <v>37</v>
      </c>
      <c r="E20" s="207"/>
      <c r="F20" s="15" t="s">
        <v>37</v>
      </c>
      <c r="G20" s="15" t="s">
        <v>37</v>
      </c>
      <c r="H20" s="17" t="s">
        <v>37</v>
      </c>
      <c r="I20" s="17" t="s">
        <v>37</v>
      </c>
      <c r="J20" s="207"/>
      <c r="K20" s="15" t="s">
        <v>37</v>
      </c>
      <c r="L20" s="15" t="s">
        <v>37</v>
      </c>
      <c r="M20" s="17" t="s">
        <v>37</v>
      </c>
      <c r="N20" s="207"/>
      <c r="O20" s="15" t="s">
        <v>37</v>
      </c>
      <c r="P20" s="15" t="s">
        <v>37</v>
      </c>
      <c r="Q20" s="17" t="s">
        <v>37</v>
      </c>
      <c r="R20" s="17" t="s">
        <v>37</v>
      </c>
    </row>
    <row r="21" spans="1:53" s="25" customFormat="1" ht="15" customHeight="1" x14ac:dyDescent="0.25">
      <c r="A21" s="10" t="s">
        <v>22</v>
      </c>
      <c r="B21" s="11">
        <v>2</v>
      </c>
      <c r="C21" s="11">
        <v>216</v>
      </c>
      <c r="D21" s="13">
        <v>0.85658436213991762</v>
      </c>
      <c r="E21" s="207"/>
      <c r="F21" s="11">
        <v>2</v>
      </c>
      <c r="G21" s="11">
        <v>216</v>
      </c>
      <c r="H21" s="13">
        <v>0.85022385022385027</v>
      </c>
      <c r="I21" s="13">
        <v>0.27040816326530615</v>
      </c>
      <c r="J21" s="207"/>
      <c r="K21" s="11">
        <v>2</v>
      </c>
      <c r="L21" s="11">
        <v>216</v>
      </c>
      <c r="M21" s="13">
        <v>0.86725040257648955</v>
      </c>
      <c r="N21" s="207"/>
      <c r="O21" s="11">
        <v>2</v>
      </c>
      <c r="P21" s="11">
        <v>216</v>
      </c>
      <c r="Q21" s="13">
        <v>0.82397342995169087</v>
      </c>
      <c r="R21" s="13">
        <v>0.27202072538860106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5" customHeight="1" x14ac:dyDescent="0.25">
      <c r="A22" s="14" t="s">
        <v>23</v>
      </c>
      <c r="B22" s="15" t="s">
        <v>37</v>
      </c>
      <c r="C22" s="15" t="s">
        <v>37</v>
      </c>
      <c r="D22" s="17" t="s">
        <v>37</v>
      </c>
      <c r="E22" s="207"/>
      <c r="F22" s="15" t="s">
        <v>37</v>
      </c>
      <c r="G22" s="15" t="s">
        <v>37</v>
      </c>
      <c r="H22" s="17" t="s">
        <v>37</v>
      </c>
      <c r="I22" s="17" t="s">
        <v>37</v>
      </c>
      <c r="J22" s="207"/>
      <c r="K22" s="15" t="s">
        <v>37</v>
      </c>
      <c r="L22" s="15" t="s">
        <v>37</v>
      </c>
      <c r="M22" s="17" t="s">
        <v>37</v>
      </c>
      <c r="N22" s="207"/>
      <c r="O22" s="15" t="s">
        <v>37</v>
      </c>
      <c r="P22" s="15" t="s">
        <v>37</v>
      </c>
      <c r="Q22" s="17" t="s">
        <v>37</v>
      </c>
      <c r="R22" s="17" t="s">
        <v>37</v>
      </c>
    </row>
    <row r="23" spans="1:53" s="25" customFormat="1" ht="15" customHeight="1" x14ac:dyDescent="0.25">
      <c r="A23" s="10" t="s">
        <v>24</v>
      </c>
      <c r="B23" s="11">
        <v>0</v>
      </c>
      <c r="C23" s="11">
        <v>0</v>
      </c>
      <c r="D23" s="13">
        <v>0</v>
      </c>
      <c r="E23" s="207"/>
      <c r="F23" s="11">
        <v>0</v>
      </c>
      <c r="G23" s="11">
        <v>0</v>
      </c>
      <c r="H23" s="13">
        <v>0</v>
      </c>
      <c r="I23" s="13">
        <v>0</v>
      </c>
      <c r="J23" s="207"/>
      <c r="K23" s="11">
        <v>0</v>
      </c>
      <c r="L23" s="11">
        <v>0</v>
      </c>
      <c r="M23" s="13">
        <v>0</v>
      </c>
      <c r="N23" s="207"/>
      <c r="O23" s="11">
        <v>1</v>
      </c>
      <c r="P23" s="11">
        <v>80</v>
      </c>
      <c r="Q23" s="13">
        <v>0.80489130434782619</v>
      </c>
      <c r="R23" s="13">
        <v>0.19911504424778761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5" customHeight="1" x14ac:dyDescent="0.25">
      <c r="A24" s="14" t="s">
        <v>25</v>
      </c>
      <c r="B24" s="15" t="s">
        <v>37</v>
      </c>
      <c r="C24" s="15" t="s">
        <v>37</v>
      </c>
      <c r="D24" s="17" t="s">
        <v>37</v>
      </c>
      <c r="E24" s="207"/>
      <c r="F24" s="15" t="s">
        <v>37</v>
      </c>
      <c r="G24" s="15" t="s">
        <v>37</v>
      </c>
      <c r="H24" s="17" t="s">
        <v>37</v>
      </c>
      <c r="I24" s="17" t="s">
        <v>37</v>
      </c>
      <c r="J24" s="207"/>
      <c r="K24" s="15" t="s">
        <v>37</v>
      </c>
      <c r="L24" s="15" t="s">
        <v>37</v>
      </c>
      <c r="M24" s="17" t="s">
        <v>37</v>
      </c>
      <c r="N24" s="207"/>
      <c r="O24" s="15" t="s">
        <v>37</v>
      </c>
      <c r="P24" s="15" t="s">
        <v>37</v>
      </c>
      <c r="Q24" s="17" t="s">
        <v>37</v>
      </c>
      <c r="R24" s="17" t="s">
        <v>37</v>
      </c>
    </row>
    <row r="25" spans="1:53" ht="15" customHeight="1" x14ac:dyDescent="0.25">
      <c r="A25" s="14" t="s">
        <v>26</v>
      </c>
      <c r="B25" s="15" t="s">
        <v>37</v>
      </c>
      <c r="C25" s="15" t="s">
        <v>37</v>
      </c>
      <c r="D25" s="17" t="s">
        <v>37</v>
      </c>
      <c r="E25" s="207"/>
      <c r="F25" s="15" t="s">
        <v>37</v>
      </c>
      <c r="G25" s="15" t="s">
        <v>37</v>
      </c>
      <c r="H25" s="17" t="s">
        <v>37</v>
      </c>
      <c r="I25" s="17" t="s">
        <v>37</v>
      </c>
      <c r="J25" s="207"/>
      <c r="K25" s="15" t="s">
        <v>37</v>
      </c>
      <c r="L25" s="15" t="s">
        <v>37</v>
      </c>
      <c r="M25" s="17" t="s">
        <v>37</v>
      </c>
      <c r="N25" s="207"/>
      <c r="O25" s="15" t="s">
        <v>37</v>
      </c>
      <c r="P25" s="15" t="s">
        <v>37</v>
      </c>
      <c r="Q25" s="17" t="s">
        <v>37</v>
      </c>
      <c r="R25" s="17" t="s">
        <v>37</v>
      </c>
    </row>
    <row r="26" spans="1:53" ht="15" customHeight="1" x14ac:dyDescent="0.25">
      <c r="A26" s="14" t="s">
        <v>27</v>
      </c>
      <c r="B26" s="15" t="s">
        <v>37</v>
      </c>
      <c r="C26" s="15" t="s">
        <v>37</v>
      </c>
      <c r="D26" s="17" t="s">
        <v>37</v>
      </c>
      <c r="E26" s="207"/>
      <c r="F26" s="15" t="s">
        <v>37</v>
      </c>
      <c r="G26" s="15" t="s">
        <v>37</v>
      </c>
      <c r="H26" s="17" t="s">
        <v>37</v>
      </c>
      <c r="I26" s="17" t="s">
        <v>37</v>
      </c>
      <c r="J26" s="207"/>
      <c r="K26" s="15" t="s">
        <v>37</v>
      </c>
      <c r="L26" s="15" t="s">
        <v>37</v>
      </c>
      <c r="M26" s="17" t="s">
        <v>37</v>
      </c>
      <c r="N26" s="207"/>
      <c r="O26" s="15" t="s">
        <v>37</v>
      </c>
      <c r="P26" s="15" t="s">
        <v>37</v>
      </c>
      <c r="Q26" s="17" t="s">
        <v>37</v>
      </c>
      <c r="R26" s="17" t="s">
        <v>37</v>
      </c>
    </row>
    <row r="27" spans="1:53" ht="15" customHeight="1" x14ac:dyDescent="0.25">
      <c r="A27" s="10" t="s">
        <v>28</v>
      </c>
      <c r="B27" s="11">
        <v>0</v>
      </c>
      <c r="C27" s="11">
        <v>0</v>
      </c>
      <c r="D27" s="13">
        <v>0</v>
      </c>
      <c r="E27" s="207"/>
      <c r="F27" s="11">
        <v>0</v>
      </c>
      <c r="G27" s="11">
        <v>0</v>
      </c>
      <c r="H27" s="13">
        <v>0</v>
      </c>
      <c r="I27" s="13">
        <v>0</v>
      </c>
      <c r="J27" s="207"/>
      <c r="K27" s="11">
        <v>1</v>
      </c>
      <c r="L27" s="11">
        <v>30</v>
      </c>
      <c r="M27" s="13">
        <v>0.86376811594202907</v>
      </c>
      <c r="N27" s="207"/>
      <c r="O27" s="11">
        <v>1</v>
      </c>
      <c r="P27" s="11">
        <v>30</v>
      </c>
      <c r="Q27" s="13">
        <v>0.84637681159420286</v>
      </c>
      <c r="R27" s="13">
        <v>0.43956043956043955</v>
      </c>
    </row>
    <row r="28" spans="1:53" s="25" customFormat="1" ht="15" customHeight="1" x14ac:dyDescent="0.25">
      <c r="A28" s="10" t="s">
        <v>29</v>
      </c>
      <c r="B28" s="11">
        <v>1</v>
      </c>
      <c r="C28" s="11">
        <v>88</v>
      </c>
      <c r="D28" s="13">
        <v>0.73535353535353531</v>
      </c>
      <c r="E28" s="207"/>
      <c r="F28" s="11">
        <v>1</v>
      </c>
      <c r="G28" s="11">
        <v>88</v>
      </c>
      <c r="H28" s="13">
        <v>0.77547452547452556</v>
      </c>
      <c r="I28" s="13">
        <v>0.25824175824175827</v>
      </c>
      <c r="J28" s="207"/>
      <c r="K28" s="11">
        <v>1</v>
      </c>
      <c r="L28" s="11">
        <v>88</v>
      </c>
      <c r="M28" s="13">
        <v>0.81225296442687744</v>
      </c>
      <c r="N28" s="207"/>
      <c r="O28" s="11">
        <v>1</v>
      </c>
      <c r="P28" s="11">
        <v>80</v>
      </c>
      <c r="Q28" s="13">
        <v>0.88043478260869568</v>
      </c>
      <c r="R28" s="13">
        <v>0.25888324873096447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ht="15" customHeight="1" x14ac:dyDescent="0.25">
      <c r="A29" s="14" t="s">
        <v>30</v>
      </c>
      <c r="B29" s="15" t="s">
        <v>37</v>
      </c>
      <c r="C29" s="15" t="s">
        <v>37</v>
      </c>
      <c r="D29" s="17" t="s">
        <v>37</v>
      </c>
      <c r="E29" s="207"/>
      <c r="F29" s="16" t="s">
        <v>37</v>
      </c>
      <c r="G29" s="15" t="s">
        <v>37</v>
      </c>
      <c r="H29" s="17" t="s">
        <v>37</v>
      </c>
      <c r="I29" s="17" t="s">
        <v>37</v>
      </c>
      <c r="J29" s="207"/>
      <c r="K29" s="15" t="s">
        <v>37</v>
      </c>
      <c r="L29" s="15" t="s">
        <v>37</v>
      </c>
      <c r="M29" s="17" t="s">
        <v>37</v>
      </c>
      <c r="N29" s="207"/>
      <c r="O29" s="16" t="s">
        <v>37</v>
      </c>
      <c r="P29" s="15" t="s">
        <v>37</v>
      </c>
      <c r="Q29" s="17" t="s">
        <v>37</v>
      </c>
      <c r="R29" s="17" t="s">
        <v>37</v>
      </c>
    </row>
    <row r="30" spans="1:53" s="25" customFormat="1" ht="15" customHeight="1" x14ac:dyDescent="0.25">
      <c r="A30" s="10" t="s">
        <v>31</v>
      </c>
      <c r="B30" s="11">
        <v>1</v>
      </c>
      <c r="C30" s="11">
        <v>55</v>
      </c>
      <c r="D30" s="13">
        <v>0.85171717171717165</v>
      </c>
      <c r="E30" s="207"/>
      <c r="F30" s="11">
        <v>1</v>
      </c>
      <c r="G30" s="11">
        <v>55</v>
      </c>
      <c r="H30" s="13">
        <v>0.88791208791208787</v>
      </c>
      <c r="I30" s="13">
        <v>0.26923076923076922</v>
      </c>
      <c r="J30" s="207"/>
      <c r="K30" s="11">
        <v>1</v>
      </c>
      <c r="L30" s="11">
        <v>55</v>
      </c>
      <c r="M30" s="13">
        <v>0.94901185770750995</v>
      </c>
      <c r="N30" s="207"/>
      <c r="O30" s="11">
        <v>1</v>
      </c>
      <c r="P30" s="11">
        <v>50</v>
      </c>
      <c r="Q30" s="13">
        <v>0.98413043478260875</v>
      </c>
      <c r="R30" s="13">
        <v>0.19354838709677419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ht="15" customHeight="1" x14ac:dyDescent="0.25">
      <c r="A31" s="14" t="s">
        <v>32</v>
      </c>
      <c r="B31" s="15" t="s">
        <v>37</v>
      </c>
      <c r="C31" s="15" t="s">
        <v>37</v>
      </c>
      <c r="D31" s="17" t="s">
        <v>37</v>
      </c>
      <c r="E31" s="207"/>
      <c r="F31" s="16" t="s">
        <v>37</v>
      </c>
      <c r="G31" s="15" t="s">
        <v>37</v>
      </c>
      <c r="H31" s="17" t="s">
        <v>37</v>
      </c>
      <c r="I31" s="17" t="s">
        <v>37</v>
      </c>
      <c r="J31" s="207"/>
      <c r="K31" s="15" t="s">
        <v>37</v>
      </c>
      <c r="L31" s="15" t="s">
        <v>37</v>
      </c>
      <c r="M31" s="17" t="s">
        <v>37</v>
      </c>
      <c r="N31" s="207"/>
      <c r="O31" s="16" t="s">
        <v>37</v>
      </c>
      <c r="P31" s="15" t="s">
        <v>37</v>
      </c>
      <c r="Q31" s="17" t="s">
        <v>37</v>
      </c>
      <c r="R31" s="17" t="s">
        <v>37</v>
      </c>
    </row>
    <row r="32" spans="1:53" s="25" customFormat="1" ht="15" customHeight="1" x14ac:dyDescent="0.25">
      <c r="A32" s="10" t="s">
        <v>33</v>
      </c>
      <c r="B32" s="11">
        <v>2</v>
      </c>
      <c r="C32" s="11">
        <v>290</v>
      </c>
      <c r="D32" s="13">
        <v>0.81501915708812256</v>
      </c>
      <c r="E32" s="207"/>
      <c r="F32" s="11">
        <v>2</v>
      </c>
      <c r="G32" s="11">
        <v>290</v>
      </c>
      <c r="H32" s="13">
        <v>0.80636604774535803</v>
      </c>
      <c r="I32" s="13">
        <v>0.21595598349381018</v>
      </c>
      <c r="J32" s="207"/>
      <c r="K32" s="11">
        <v>2</v>
      </c>
      <c r="L32" s="11">
        <v>290</v>
      </c>
      <c r="M32" s="13">
        <v>0.84014242878560719</v>
      </c>
      <c r="N32" s="207"/>
      <c r="O32" s="11">
        <v>2</v>
      </c>
      <c r="P32" s="11">
        <v>290</v>
      </c>
      <c r="Q32" s="13">
        <v>0.7844452773613193</v>
      </c>
      <c r="R32" s="13">
        <v>0.22720247295208656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ht="15" customHeight="1" x14ac:dyDescent="0.25">
      <c r="A33" s="14" t="s">
        <v>34</v>
      </c>
      <c r="B33" s="15" t="s">
        <v>37</v>
      </c>
      <c r="C33" s="15" t="s">
        <v>37</v>
      </c>
      <c r="D33" s="17" t="s">
        <v>37</v>
      </c>
      <c r="E33" s="207"/>
      <c r="F33" s="15" t="s">
        <v>37</v>
      </c>
      <c r="G33" s="15" t="s">
        <v>37</v>
      </c>
      <c r="H33" s="17" t="s">
        <v>37</v>
      </c>
      <c r="I33" s="17" t="s">
        <v>37</v>
      </c>
      <c r="J33" s="207"/>
      <c r="K33" s="15" t="s">
        <v>37</v>
      </c>
      <c r="L33" s="15" t="s">
        <v>37</v>
      </c>
      <c r="M33" s="17" t="s">
        <v>37</v>
      </c>
      <c r="N33" s="207"/>
      <c r="O33" s="15" t="s">
        <v>37</v>
      </c>
      <c r="P33" s="15" t="s">
        <v>37</v>
      </c>
      <c r="Q33" s="17" t="s">
        <v>37</v>
      </c>
      <c r="R33" s="17" t="s">
        <v>37</v>
      </c>
    </row>
    <row r="34" spans="1:53" ht="15" customHeight="1" x14ac:dyDescent="0.25">
      <c r="A34" s="14" t="s">
        <v>35</v>
      </c>
      <c r="B34" s="15" t="s">
        <v>37</v>
      </c>
      <c r="C34" s="15" t="s">
        <v>37</v>
      </c>
      <c r="D34" s="17" t="s">
        <v>37</v>
      </c>
      <c r="E34" s="207"/>
      <c r="F34" s="15" t="s">
        <v>37</v>
      </c>
      <c r="G34" s="15" t="s">
        <v>37</v>
      </c>
      <c r="H34" s="17" t="s">
        <v>37</v>
      </c>
      <c r="I34" s="17" t="s">
        <v>37</v>
      </c>
      <c r="J34" s="207"/>
      <c r="K34" s="15" t="s">
        <v>37</v>
      </c>
      <c r="L34" s="15" t="s">
        <v>37</v>
      </c>
      <c r="M34" s="17" t="s">
        <v>37</v>
      </c>
      <c r="N34" s="207"/>
      <c r="O34" s="15" t="s">
        <v>37</v>
      </c>
      <c r="P34" s="15" t="s">
        <v>37</v>
      </c>
      <c r="Q34" s="17" t="s">
        <v>37</v>
      </c>
      <c r="R34" s="17" t="s">
        <v>37</v>
      </c>
    </row>
    <row r="35" spans="1:53" s="25" customFormat="1" ht="15" customHeight="1" x14ac:dyDescent="0.25">
      <c r="A35" s="10" t="s">
        <v>36</v>
      </c>
      <c r="B35" s="11">
        <v>1</v>
      </c>
      <c r="C35" s="11">
        <v>105</v>
      </c>
      <c r="D35" s="13">
        <v>0.78645502645502596</v>
      </c>
      <c r="E35" s="207"/>
      <c r="F35" s="11">
        <v>1</v>
      </c>
      <c r="G35" s="11">
        <v>105</v>
      </c>
      <c r="H35" s="13">
        <v>0.7772893772893773</v>
      </c>
      <c r="I35" s="13">
        <v>0.27300613496932513</v>
      </c>
      <c r="J35" s="207"/>
      <c r="K35" s="11">
        <v>1</v>
      </c>
      <c r="L35" s="11">
        <v>105</v>
      </c>
      <c r="M35" s="13">
        <v>0.78540372670807457</v>
      </c>
      <c r="N35" s="207"/>
      <c r="O35" s="11">
        <v>1</v>
      </c>
      <c r="P35" s="11">
        <v>100</v>
      </c>
      <c r="Q35" s="13">
        <v>0.81510869565217392</v>
      </c>
      <c r="R35" s="13">
        <v>0.19207317073170732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ht="15.75" x14ac:dyDescent="0.25">
      <c r="A36" s="3" t="s">
        <v>38</v>
      </c>
      <c r="B36" s="18">
        <f>SUM(B4:B35)</f>
        <v>8</v>
      </c>
      <c r="C36" s="18">
        <f>SUM(C4:C35)</f>
        <v>820</v>
      </c>
      <c r="D36" s="19">
        <f>AVERAGE(D11,D21,D28,D30,D32,D35)</f>
        <v>0.78398057691799694</v>
      </c>
      <c r="E36" s="208"/>
      <c r="F36" s="18">
        <f>SUM(F4:F35)</f>
        <v>9</v>
      </c>
      <c r="G36" s="18">
        <f>SUM(G4:G35)</f>
        <v>872</v>
      </c>
      <c r="H36" s="19">
        <f>AVERAGE(H11,H13,H21,H28,H30,H32,H35)</f>
        <v>0.80261533531237961</v>
      </c>
      <c r="I36" s="19">
        <f>AVERAGE(I11,I13,I21,I28,I30,I32,I35)</f>
        <v>0.24451789605529234</v>
      </c>
      <c r="J36" s="208"/>
      <c r="K36" s="18">
        <f>SUM(K4:K35)</f>
        <v>11</v>
      </c>
      <c r="L36" s="18">
        <f>SUM(L4:L35)</f>
        <v>1002</v>
      </c>
      <c r="M36" s="19">
        <f>AVERAGE(M8,M11,M13,M21,M28,M30,M32,M35)</f>
        <v>0.81328978314949962</v>
      </c>
      <c r="N36" s="208"/>
      <c r="O36" s="18">
        <f>SUM(O4:O35)</f>
        <v>14</v>
      </c>
      <c r="P36" s="18">
        <f>SUM(P4:P35)</f>
        <v>1212</v>
      </c>
      <c r="Q36" s="19">
        <f>AVERAGE(Q6,Q8,Q11,Q13,Q15,Q21,Q23,Q27,Q28,Q30,Q32,Q35)</f>
        <v>0.80083104188398968</v>
      </c>
      <c r="R36" s="19">
        <f>AVERAGE(R6,R8,R11,R13,R15,R21,R23,R27,R28,R30,R32,R35)</f>
        <v>0.24820210672978973</v>
      </c>
    </row>
    <row r="37" spans="1:53" ht="15.75" x14ac:dyDescent="0.25">
      <c r="A37" s="20" t="s">
        <v>54</v>
      </c>
      <c r="D37" s="4"/>
      <c r="E37" s="4"/>
    </row>
    <row r="38" spans="1:53" ht="15.75" x14ac:dyDescent="0.25">
      <c r="A38" s="20" t="s">
        <v>146</v>
      </c>
      <c r="D38" s="4"/>
      <c r="E38" s="4"/>
    </row>
    <row r="62" spans="1:1" x14ac:dyDescent="0.25">
      <c r="A62" t="s">
        <v>50</v>
      </c>
    </row>
    <row r="63" spans="1:1" x14ac:dyDescent="0.25">
      <c r="A63" t="s">
        <v>51</v>
      </c>
    </row>
  </sheetData>
  <mergeCells count="8">
    <mergeCell ref="A1:R1"/>
    <mergeCell ref="B2:D2"/>
    <mergeCell ref="F2:I2"/>
    <mergeCell ref="K2:M2"/>
    <mergeCell ref="O2:R2"/>
    <mergeCell ref="E2:E36"/>
    <mergeCell ref="J2:J36"/>
    <mergeCell ref="N2:N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7958-2DAA-4C07-9968-19CE1AEE587A}">
  <sheetPr>
    <tabColor theme="5" tint="0.59999389629810485"/>
  </sheetPr>
  <dimension ref="A1:Q39"/>
  <sheetViews>
    <sheetView zoomScale="90" zoomScaleNormal="90" workbookViewId="0"/>
  </sheetViews>
  <sheetFormatPr defaultRowHeight="15" x14ac:dyDescent="0.25"/>
  <cols>
    <col min="1" max="1" width="53.7109375" bestFit="1" customWidth="1"/>
    <col min="2" max="2" width="13.140625" customWidth="1"/>
    <col min="3" max="3" width="13.28515625" bestFit="1" customWidth="1"/>
    <col min="4" max="4" width="13.5703125" customWidth="1"/>
    <col min="5" max="5" width="2.42578125" customWidth="1"/>
    <col min="6" max="6" width="11" customWidth="1"/>
    <col min="7" max="7" width="13.28515625" bestFit="1" customWidth="1"/>
    <col min="8" max="8" width="12.5703125" customWidth="1"/>
    <col min="9" max="9" width="2.42578125" customWidth="1"/>
    <col min="10" max="10" width="13.5703125" customWidth="1"/>
    <col min="11" max="11" width="14.140625" customWidth="1"/>
    <col min="12" max="12" width="13.7109375" customWidth="1"/>
    <col min="13" max="13" width="2.42578125" customWidth="1"/>
    <col min="14" max="15" width="13.28515625" bestFit="1" customWidth="1"/>
    <col min="16" max="16" width="13.42578125" customWidth="1"/>
    <col min="17" max="17" width="30.140625" bestFit="1" customWidth="1"/>
  </cols>
  <sheetData>
    <row r="1" spans="1:17" ht="18.75" x14ac:dyDescent="0.3">
      <c r="B1" s="215" t="s">
        <v>56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6"/>
    </row>
    <row r="2" spans="1:17" ht="15.75" customHeight="1" x14ac:dyDescent="0.25">
      <c r="A2" s="216" t="s">
        <v>4</v>
      </c>
      <c r="B2" s="200" t="s">
        <v>57</v>
      </c>
      <c r="C2" s="201"/>
      <c r="D2" s="201"/>
      <c r="E2" s="235"/>
      <c r="F2" s="203" t="s">
        <v>58</v>
      </c>
      <c r="G2" s="203"/>
      <c r="H2" s="203"/>
      <c r="I2" s="235"/>
      <c r="J2" s="203" t="s">
        <v>59</v>
      </c>
      <c r="K2" s="203"/>
      <c r="L2" s="203"/>
      <c r="M2" s="235"/>
      <c r="N2" s="203" t="s">
        <v>60</v>
      </c>
      <c r="O2" s="203"/>
      <c r="P2" s="203"/>
    </row>
    <row r="3" spans="1:17" ht="15" customHeight="1" x14ac:dyDescent="0.25">
      <c r="A3" s="216"/>
      <c r="B3" s="217" t="s">
        <v>61</v>
      </c>
      <c r="C3" s="217" t="s">
        <v>62</v>
      </c>
      <c r="D3" s="219" t="s">
        <v>63</v>
      </c>
      <c r="E3" s="236"/>
      <c r="F3" s="217" t="s">
        <v>61</v>
      </c>
      <c r="G3" s="217" t="s">
        <v>62</v>
      </c>
      <c r="H3" s="219" t="s">
        <v>63</v>
      </c>
      <c r="I3" s="236"/>
      <c r="J3" s="217" t="s">
        <v>61</v>
      </c>
      <c r="K3" s="217" t="s">
        <v>62</v>
      </c>
      <c r="L3" s="219" t="s">
        <v>63</v>
      </c>
      <c r="M3" s="236"/>
      <c r="N3" s="217" t="s">
        <v>61</v>
      </c>
      <c r="O3" s="217" t="s">
        <v>62</v>
      </c>
      <c r="P3" s="219" t="s">
        <v>63</v>
      </c>
    </row>
    <row r="4" spans="1:17" ht="15" customHeight="1" x14ac:dyDescent="0.25">
      <c r="A4" s="216"/>
      <c r="B4" s="217"/>
      <c r="C4" s="217"/>
      <c r="D4" s="219"/>
      <c r="E4" s="236"/>
      <c r="F4" s="217"/>
      <c r="G4" s="217"/>
      <c r="H4" s="219"/>
      <c r="I4" s="236"/>
      <c r="J4" s="217"/>
      <c r="K4" s="217"/>
      <c r="L4" s="219"/>
      <c r="M4" s="236"/>
      <c r="N4" s="217"/>
      <c r="O4" s="217"/>
      <c r="P4" s="219"/>
    </row>
    <row r="5" spans="1:17" ht="15" customHeight="1" x14ac:dyDescent="0.25">
      <c r="A5" s="14" t="s">
        <v>5</v>
      </c>
      <c r="B5" s="15" t="s">
        <v>37</v>
      </c>
      <c r="C5" s="15" t="s">
        <v>37</v>
      </c>
      <c r="D5" s="17" t="s">
        <v>37</v>
      </c>
      <c r="E5" s="236"/>
      <c r="F5" s="15" t="s">
        <v>37</v>
      </c>
      <c r="G5" s="15" t="s">
        <v>37</v>
      </c>
      <c r="H5" s="17" t="s">
        <v>37</v>
      </c>
      <c r="I5" s="236"/>
      <c r="J5" s="15" t="s">
        <v>37</v>
      </c>
      <c r="K5" s="15" t="s">
        <v>37</v>
      </c>
      <c r="L5" s="17" t="s">
        <v>37</v>
      </c>
      <c r="M5" s="236"/>
      <c r="N5" s="15" t="s">
        <v>37</v>
      </c>
      <c r="O5" s="15" t="s">
        <v>37</v>
      </c>
      <c r="P5" s="17" t="s">
        <v>37</v>
      </c>
    </row>
    <row r="6" spans="1:17" ht="15" customHeight="1" x14ac:dyDescent="0.25">
      <c r="A6" s="14" t="s">
        <v>6</v>
      </c>
      <c r="B6" s="15" t="s">
        <v>37</v>
      </c>
      <c r="C6" s="15" t="s">
        <v>37</v>
      </c>
      <c r="D6" s="17" t="s">
        <v>37</v>
      </c>
      <c r="E6" s="236"/>
      <c r="F6" s="15" t="s">
        <v>37</v>
      </c>
      <c r="G6" s="15" t="s">
        <v>37</v>
      </c>
      <c r="H6" s="17" t="s">
        <v>37</v>
      </c>
      <c r="I6" s="236"/>
      <c r="J6" s="15" t="s">
        <v>37</v>
      </c>
      <c r="K6" s="15" t="s">
        <v>37</v>
      </c>
      <c r="L6" s="17" t="s">
        <v>37</v>
      </c>
      <c r="M6" s="236"/>
      <c r="N6" s="15" t="s">
        <v>37</v>
      </c>
      <c r="O6" s="15" t="s">
        <v>37</v>
      </c>
      <c r="P6" s="17" t="s">
        <v>37</v>
      </c>
    </row>
    <row r="7" spans="1:17" ht="15" customHeight="1" x14ac:dyDescent="0.25">
      <c r="A7" s="14" t="s">
        <v>7</v>
      </c>
      <c r="B7" s="15" t="s">
        <v>37</v>
      </c>
      <c r="C7" s="15" t="s">
        <v>37</v>
      </c>
      <c r="D7" s="17" t="s">
        <v>37</v>
      </c>
      <c r="E7" s="236"/>
      <c r="F7" s="15" t="s">
        <v>37</v>
      </c>
      <c r="G7" s="15" t="s">
        <v>37</v>
      </c>
      <c r="H7" s="17" t="s">
        <v>37</v>
      </c>
      <c r="I7" s="236"/>
      <c r="J7" s="15" t="s">
        <v>37</v>
      </c>
      <c r="K7" s="15" t="s">
        <v>37</v>
      </c>
      <c r="L7" s="17" t="s">
        <v>37</v>
      </c>
      <c r="M7" s="236"/>
      <c r="N7" s="15" t="s">
        <v>37</v>
      </c>
      <c r="O7" s="15" t="s">
        <v>37</v>
      </c>
      <c r="P7" s="17" t="s">
        <v>37</v>
      </c>
    </row>
    <row r="8" spans="1:17" ht="15" customHeight="1" x14ac:dyDescent="0.25">
      <c r="A8" s="14" t="s">
        <v>8</v>
      </c>
      <c r="B8" s="15" t="s">
        <v>37</v>
      </c>
      <c r="C8" s="15" t="s">
        <v>37</v>
      </c>
      <c r="D8" s="17" t="s">
        <v>37</v>
      </c>
      <c r="E8" s="236"/>
      <c r="F8" s="15" t="s">
        <v>37</v>
      </c>
      <c r="G8" s="15" t="s">
        <v>37</v>
      </c>
      <c r="H8" s="17" t="s">
        <v>37</v>
      </c>
      <c r="I8" s="236"/>
      <c r="J8" s="15" t="s">
        <v>37</v>
      </c>
      <c r="K8" s="15" t="s">
        <v>37</v>
      </c>
      <c r="L8" s="17" t="s">
        <v>37</v>
      </c>
      <c r="M8" s="236"/>
      <c r="N8" s="15" t="s">
        <v>37</v>
      </c>
      <c r="O8" s="15" t="s">
        <v>37</v>
      </c>
      <c r="P8" s="17" t="s">
        <v>37</v>
      </c>
    </row>
    <row r="9" spans="1:17" ht="15" customHeight="1" x14ac:dyDescent="0.25">
      <c r="A9" s="14" t="s">
        <v>9</v>
      </c>
      <c r="B9" s="15" t="s">
        <v>37</v>
      </c>
      <c r="C9" s="15" t="s">
        <v>37</v>
      </c>
      <c r="D9" s="17" t="s">
        <v>37</v>
      </c>
      <c r="E9" s="236"/>
      <c r="F9" s="15" t="s">
        <v>37</v>
      </c>
      <c r="G9" s="15" t="s">
        <v>37</v>
      </c>
      <c r="H9" s="17" t="s">
        <v>37</v>
      </c>
      <c r="I9" s="236"/>
      <c r="J9" s="15" t="s">
        <v>37</v>
      </c>
      <c r="K9" s="15" t="s">
        <v>37</v>
      </c>
      <c r="L9" s="17" t="s">
        <v>37</v>
      </c>
      <c r="M9" s="236"/>
      <c r="N9" s="15" t="s">
        <v>37</v>
      </c>
      <c r="O9" s="15" t="s">
        <v>37</v>
      </c>
      <c r="P9" s="17" t="s">
        <v>37</v>
      </c>
    </row>
    <row r="10" spans="1:17" ht="15" customHeight="1" x14ac:dyDescent="0.25">
      <c r="A10" s="14" t="s">
        <v>10</v>
      </c>
      <c r="B10" s="15" t="s">
        <v>37</v>
      </c>
      <c r="C10" s="15" t="s">
        <v>37</v>
      </c>
      <c r="D10" s="17" t="s">
        <v>37</v>
      </c>
      <c r="E10" s="236"/>
      <c r="F10" s="15" t="s">
        <v>37</v>
      </c>
      <c r="G10" s="15" t="s">
        <v>37</v>
      </c>
      <c r="H10" s="17" t="s">
        <v>37</v>
      </c>
      <c r="I10" s="236"/>
      <c r="J10" s="15" t="s">
        <v>37</v>
      </c>
      <c r="K10" s="15" t="s">
        <v>37</v>
      </c>
      <c r="L10" s="17" t="s">
        <v>37</v>
      </c>
      <c r="M10" s="236"/>
      <c r="N10" s="15" t="s">
        <v>37</v>
      </c>
      <c r="O10" s="15" t="s">
        <v>37</v>
      </c>
      <c r="P10" s="17" t="s">
        <v>37</v>
      </c>
    </row>
    <row r="11" spans="1:17" ht="15" customHeight="1" x14ac:dyDescent="0.25">
      <c r="A11" s="14" t="s">
        <v>11</v>
      </c>
      <c r="B11" s="15" t="s">
        <v>37</v>
      </c>
      <c r="C11" s="15" t="s">
        <v>37</v>
      </c>
      <c r="D11" s="17" t="s">
        <v>37</v>
      </c>
      <c r="E11" s="236"/>
      <c r="F11" s="15" t="s">
        <v>37</v>
      </c>
      <c r="G11" s="15" t="s">
        <v>37</v>
      </c>
      <c r="H11" s="17" t="s">
        <v>37</v>
      </c>
      <c r="I11" s="236"/>
      <c r="J11" s="15" t="s">
        <v>37</v>
      </c>
      <c r="K11" s="15" t="s">
        <v>37</v>
      </c>
      <c r="L11" s="17" t="s">
        <v>37</v>
      </c>
      <c r="M11" s="236"/>
      <c r="N11" s="15" t="s">
        <v>37</v>
      </c>
      <c r="O11" s="15" t="s">
        <v>37</v>
      </c>
      <c r="P11" s="17" t="s">
        <v>37</v>
      </c>
    </row>
    <row r="12" spans="1:17" ht="15" customHeight="1" x14ac:dyDescent="0.25">
      <c r="A12" s="14" t="s">
        <v>12</v>
      </c>
      <c r="B12" s="15" t="s">
        <v>37</v>
      </c>
      <c r="C12" s="15" t="s">
        <v>37</v>
      </c>
      <c r="D12" s="17" t="s">
        <v>37</v>
      </c>
      <c r="E12" s="236"/>
      <c r="F12" s="15" t="s">
        <v>37</v>
      </c>
      <c r="G12" s="15" t="s">
        <v>37</v>
      </c>
      <c r="H12" s="17" t="s">
        <v>37</v>
      </c>
      <c r="I12" s="236"/>
      <c r="J12" s="15" t="s">
        <v>37</v>
      </c>
      <c r="K12" s="15" t="s">
        <v>37</v>
      </c>
      <c r="L12" s="17" t="s">
        <v>37</v>
      </c>
      <c r="M12" s="236"/>
      <c r="N12" s="15" t="s">
        <v>37</v>
      </c>
      <c r="O12" s="15" t="s">
        <v>37</v>
      </c>
      <c r="P12" s="17" t="s">
        <v>37</v>
      </c>
    </row>
    <row r="13" spans="1:17" ht="15" customHeight="1" x14ac:dyDescent="0.25">
      <c r="A13" s="14" t="s">
        <v>13</v>
      </c>
      <c r="B13" s="15" t="s">
        <v>37</v>
      </c>
      <c r="C13" s="15" t="s">
        <v>37</v>
      </c>
      <c r="D13" s="17" t="s">
        <v>37</v>
      </c>
      <c r="E13" s="236"/>
      <c r="F13" s="15" t="s">
        <v>37</v>
      </c>
      <c r="G13" s="15" t="s">
        <v>37</v>
      </c>
      <c r="H13" s="17" t="s">
        <v>37</v>
      </c>
      <c r="I13" s="236"/>
      <c r="J13" s="15" t="s">
        <v>37</v>
      </c>
      <c r="K13" s="15" t="s">
        <v>37</v>
      </c>
      <c r="L13" s="17" t="s">
        <v>37</v>
      </c>
      <c r="M13" s="236"/>
      <c r="N13" s="15" t="s">
        <v>37</v>
      </c>
      <c r="O13" s="15" t="s">
        <v>37</v>
      </c>
      <c r="P13" s="17" t="s">
        <v>37</v>
      </c>
    </row>
    <row r="14" spans="1:17" ht="15" customHeight="1" x14ac:dyDescent="0.25">
      <c r="A14" s="14" t="s">
        <v>14</v>
      </c>
      <c r="B14" s="15" t="s">
        <v>37</v>
      </c>
      <c r="C14" s="15" t="s">
        <v>37</v>
      </c>
      <c r="D14" s="17" t="s">
        <v>37</v>
      </c>
      <c r="E14" s="236"/>
      <c r="F14" s="15" t="s">
        <v>37</v>
      </c>
      <c r="G14" s="15" t="s">
        <v>37</v>
      </c>
      <c r="H14" s="17" t="s">
        <v>37</v>
      </c>
      <c r="I14" s="236"/>
      <c r="J14" s="15" t="s">
        <v>37</v>
      </c>
      <c r="K14" s="15" t="s">
        <v>37</v>
      </c>
      <c r="L14" s="17" t="s">
        <v>37</v>
      </c>
      <c r="M14" s="236"/>
      <c r="N14" s="15" t="s">
        <v>37</v>
      </c>
      <c r="O14" s="15" t="s">
        <v>37</v>
      </c>
      <c r="P14" s="17" t="s">
        <v>37</v>
      </c>
    </row>
    <row r="15" spans="1:17" ht="15" customHeight="1" x14ac:dyDescent="0.25">
      <c r="A15" s="14" t="s">
        <v>15</v>
      </c>
      <c r="B15" s="15" t="s">
        <v>37</v>
      </c>
      <c r="C15" s="15" t="s">
        <v>37</v>
      </c>
      <c r="D15" s="17" t="s">
        <v>37</v>
      </c>
      <c r="E15" s="236"/>
      <c r="F15" s="15" t="s">
        <v>37</v>
      </c>
      <c r="G15" s="15" t="s">
        <v>37</v>
      </c>
      <c r="H15" s="17" t="s">
        <v>37</v>
      </c>
      <c r="I15" s="236"/>
      <c r="J15" s="15" t="s">
        <v>37</v>
      </c>
      <c r="K15" s="15" t="s">
        <v>37</v>
      </c>
      <c r="L15" s="17" t="s">
        <v>37</v>
      </c>
      <c r="M15" s="236"/>
      <c r="N15" s="15" t="s">
        <v>37</v>
      </c>
      <c r="O15" s="15" t="s">
        <v>37</v>
      </c>
      <c r="P15" s="17" t="s">
        <v>37</v>
      </c>
    </row>
    <row r="16" spans="1:17" ht="15" customHeight="1" x14ac:dyDescent="0.25">
      <c r="A16" s="14" t="s">
        <v>16</v>
      </c>
      <c r="B16" s="15" t="s">
        <v>37</v>
      </c>
      <c r="C16" s="15" t="s">
        <v>37</v>
      </c>
      <c r="D16" s="17" t="s">
        <v>37</v>
      </c>
      <c r="E16" s="236"/>
      <c r="F16" s="15" t="s">
        <v>37</v>
      </c>
      <c r="G16" s="15" t="s">
        <v>37</v>
      </c>
      <c r="H16" s="17" t="s">
        <v>37</v>
      </c>
      <c r="I16" s="236"/>
      <c r="J16" s="15" t="s">
        <v>37</v>
      </c>
      <c r="K16" s="15" t="s">
        <v>37</v>
      </c>
      <c r="L16" s="17" t="s">
        <v>37</v>
      </c>
      <c r="M16" s="236"/>
      <c r="N16" s="15" t="s">
        <v>37</v>
      </c>
      <c r="O16" s="15" t="s">
        <v>37</v>
      </c>
      <c r="P16" s="17" t="s">
        <v>37</v>
      </c>
    </row>
    <row r="17" spans="1:16" ht="15" customHeight="1" x14ac:dyDescent="0.25">
      <c r="A17" s="14" t="s">
        <v>17</v>
      </c>
      <c r="B17" s="15" t="s">
        <v>37</v>
      </c>
      <c r="C17" s="15" t="s">
        <v>37</v>
      </c>
      <c r="D17" s="17" t="s">
        <v>37</v>
      </c>
      <c r="E17" s="236"/>
      <c r="F17" s="15" t="s">
        <v>37</v>
      </c>
      <c r="G17" s="15" t="s">
        <v>37</v>
      </c>
      <c r="H17" s="17" t="s">
        <v>37</v>
      </c>
      <c r="I17" s="236"/>
      <c r="J17" s="15" t="s">
        <v>37</v>
      </c>
      <c r="K17" s="15" t="s">
        <v>37</v>
      </c>
      <c r="L17" s="17" t="s">
        <v>37</v>
      </c>
      <c r="M17" s="236"/>
      <c r="N17" s="15" t="s">
        <v>37</v>
      </c>
      <c r="O17" s="15" t="s">
        <v>37</v>
      </c>
      <c r="P17" s="17" t="s">
        <v>37</v>
      </c>
    </row>
    <row r="18" spans="1:16" ht="15" customHeight="1" x14ac:dyDescent="0.25">
      <c r="A18" s="14" t="s">
        <v>18</v>
      </c>
      <c r="B18" s="15" t="s">
        <v>37</v>
      </c>
      <c r="C18" s="15" t="s">
        <v>37</v>
      </c>
      <c r="D18" s="17" t="s">
        <v>37</v>
      </c>
      <c r="E18" s="236"/>
      <c r="F18" s="15" t="s">
        <v>37</v>
      </c>
      <c r="G18" s="15" t="s">
        <v>37</v>
      </c>
      <c r="H18" s="17" t="s">
        <v>37</v>
      </c>
      <c r="I18" s="236"/>
      <c r="J18" s="15" t="s">
        <v>37</v>
      </c>
      <c r="K18" s="15" t="s">
        <v>37</v>
      </c>
      <c r="L18" s="17" t="s">
        <v>37</v>
      </c>
      <c r="M18" s="236"/>
      <c r="N18" s="15" t="s">
        <v>37</v>
      </c>
      <c r="O18" s="15" t="s">
        <v>37</v>
      </c>
      <c r="P18" s="17" t="s">
        <v>37</v>
      </c>
    </row>
    <row r="19" spans="1:16" ht="15" customHeight="1" x14ac:dyDescent="0.25">
      <c r="A19" s="14" t="s">
        <v>19</v>
      </c>
      <c r="B19" s="15" t="s">
        <v>37</v>
      </c>
      <c r="C19" s="15" t="s">
        <v>37</v>
      </c>
      <c r="D19" s="17" t="s">
        <v>37</v>
      </c>
      <c r="E19" s="236"/>
      <c r="F19" s="15" t="s">
        <v>37</v>
      </c>
      <c r="G19" s="15" t="s">
        <v>37</v>
      </c>
      <c r="H19" s="17" t="s">
        <v>37</v>
      </c>
      <c r="I19" s="236"/>
      <c r="J19" s="15" t="s">
        <v>37</v>
      </c>
      <c r="K19" s="15" t="s">
        <v>37</v>
      </c>
      <c r="L19" s="17" t="s">
        <v>37</v>
      </c>
      <c r="M19" s="236"/>
      <c r="N19" s="15" t="s">
        <v>37</v>
      </c>
      <c r="O19" s="15" t="s">
        <v>37</v>
      </c>
      <c r="P19" s="17" t="s">
        <v>37</v>
      </c>
    </row>
    <row r="20" spans="1:16" ht="15" customHeight="1" x14ac:dyDescent="0.25">
      <c r="A20" s="14" t="s">
        <v>20</v>
      </c>
      <c r="B20" s="15" t="s">
        <v>37</v>
      </c>
      <c r="C20" s="15" t="s">
        <v>37</v>
      </c>
      <c r="D20" s="17" t="s">
        <v>37</v>
      </c>
      <c r="E20" s="236"/>
      <c r="F20" s="15" t="s">
        <v>37</v>
      </c>
      <c r="G20" s="15" t="s">
        <v>37</v>
      </c>
      <c r="H20" s="17" t="s">
        <v>37</v>
      </c>
      <c r="I20" s="236"/>
      <c r="J20" s="15" t="s">
        <v>37</v>
      </c>
      <c r="K20" s="15" t="s">
        <v>37</v>
      </c>
      <c r="L20" s="17" t="s">
        <v>37</v>
      </c>
      <c r="M20" s="236"/>
      <c r="N20" s="15" t="s">
        <v>37</v>
      </c>
      <c r="O20" s="15" t="s">
        <v>37</v>
      </c>
      <c r="P20" s="17" t="s">
        <v>37</v>
      </c>
    </row>
    <row r="21" spans="1:16" ht="15" customHeight="1" x14ac:dyDescent="0.25">
      <c r="A21" s="14" t="s">
        <v>21</v>
      </c>
      <c r="B21" s="15" t="s">
        <v>37</v>
      </c>
      <c r="C21" s="15" t="s">
        <v>37</v>
      </c>
      <c r="D21" s="17" t="s">
        <v>37</v>
      </c>
      <c r="E21" s="236"/>
      <c r="F21" s="15" t="s">
        <v>37</v>
      </c>
      <c r="G21" s="15" t="s">
        <v>37</v>
      </c>
      <c r="H21" s="17" t="s">
        <v>37</v>
      </c>
      <c r="I21" s="236"/>
      <c r="J21" s="15" t="s">
        <v>37</v>
      </c>
      <c r="K21" s="15" t="s">
        <v>37</v>
      </c>
      <c r="L21" s="17" t="s">
        <v>37</v>
      </c>
      <c r="M21" s="236"/>
      <c r="N21" s="15" t="s">
        <v>37</v>
      </c>
      <c r="O21" s="15" t="s">
        <v>37</v>
      </c>
      <c r="P21" s="17" t="s">
        <v>37</v>
      </c>
    </row>
    <row r="22" spans="1:16" ht="15" customHeight="1" x14ac:dyDescent="0.25">
      <c r="A22" s="10" t="s">
        <v>22</v>
      </c>
      <c r="B22" s="11">
        <v>1</v>
      </c>
      <c r="C22" s="11">
        <v>120</v>
      </c>
      <c r="D22" s="13">
        <v>4.6027777777777779</v>
      </c>
      <c r="E22" s="236"/>
      <c r="F22" s="11">
        <v>1</v>
      </c>
      <c r="G22" s="11">
        <v>120</v>
      </c>
      <c r="H22" s="13">
        <v>7.0555555555555554</v>
      </c>
      <c r="I22" s="236"/>
      <c r="J22" s="11">
        <v>1</v>
      </c>
      <c r="K22" s="11">
        <v>120</v>
      </c>
      <c r="L22" s="13">
        <v>9.4805555555555561</v>
      </c>
      <c r="M22" s="236"/>
      <c r="N22" s="11">
        <v>1</v>
      </c>
      <c r="O22" s="11">
        <v>120</v>
      </c>
      <c r="P22" s="13">
        <v>7.4944444444444445</v>
      </c>
    </row>
    <row r="23" spans="1:16" ht="15" customHeight="1" x14ac:dyDescent="0.25">
      <c r="A23" s="14" t="s">
        <v>23</v>
      </c>
      <c r="B23" s="15" t="s">
        <v>37</v>
      </c>
      <c r="C23" s="15" t="s">
        <v>37</v>
      </c>
      <c r="D23" s="17" t="s">
        <v>37</v>
      </c>
      <c r="E23" s="236"/>
      <c r="F23" s="15" t="s">
        <v>37</v>
      </c>
      <c r="G23" s="15" t="s">
        <v>37</v>
      </c>
      <c r="H23" s="17" t="s">
        <v>37</v>
      </c>
      <c r="I23" s="236"/>
      <c r="J23" s="15" t="s">
        <v>37</v>
      </c>
      <c r="K23" s="15" t="s">
        <v>37</v>
      </c>
      <c r="L23" s="17" t="s">
        <v>37</v>
      </c>
      <c r="M23" s="236"/>
      <c r="N23" s="15" t="s">
        <v>37</v>
      </c>
      <c r="O23" s="15" t="s">
        <v>37</v>
      </c>
      <c r="P23" s="17" t="s">
        <v>37</v>
      </c>
    </row>
    <row r="24" spans="1:16" ht="15" customHeight="1" x14ac:dyDescent="0.25">
      <c r="A24" s="14" t="s">
        <v>24</v>
      </c>
      <c r="B24" s="15" t="s">
        <v>37</v>
      </c>
      <c r="C24" s="15" t="s">
        <v>37</v>
      </c>
      <c r="D24" s="17" t="s">
        <v>37</v>
      </c>
      <c r="E24" s="236"/>
      <c r="F24" s="15" t="s">
        <v>37</v>
      </c>
      <c r="G24" s="15" t="s">
        <v>37</v>
      </c>
      <c r="H24" s="17" t="s">
        <v>37</v>
      </c>
      <c r="I24" s="236"/>
      <c r="J24" s="15" t="s">
        <v>37</v>
      </c>
      <c r="K24" s="15" t="s">
        <v>37</v>
      </c>
      <c r="L24" s="17" t="s">
        <v>37</v>
      </c>
      <c r="M24" s="236"/>
      <c r="N24" s="15" t="s">
        <v>37</v>
      </c>
      <c r="O24" s="15" t="s">
        <v>37</v>
      </c>
      <c r="P24" s="17" t="s">
        <v>37</v>
      </c>
    </row>
    <row r="25" spans="1:16" ht="15" customHeight="1" x14ac:dyDescent="0.25">
      <c r="A25" s="14" t="s">
        <v>25</v>
      </c>
      <c r="B25" s="15" t="s">
        <v>37</v>
      </c>
      <c r="C25" s="15" t="s">
        <v>37</v>
      </c>
      <c r="D25" s="17" t="s">
        <v>37</v>
      </c>
      <c r="E25" s="236"/>
      <c r="F25" s="15" t="s">
        <v>37</v>
      </c>
      <c r="G25" s="15" t="s">
        <v>37</v>
      </c>
      <c r="H25" s="17" t="s">
        <v>37</v>
      </c>
      <c r="I25" s="236"/>
      <c r="J25" s="15" t="s">
        <v>37</v>
      </c>
      <c r="K25" s="15" t="s">
        <v>37</v>
      </c>
      <c r="L25" s="17" t="s">
        <v>37</v>
      </c>
      <c r="M25" s="236"/>
      <c r="N25" s="15" t="s">
        <v>37</v>
      </c>
      <c r="O25" s="15" t="s">
        <v>37</v>
      </c>
      <c r="P25" s="17" t="s">
        <v>37</v>
      </c>
    </row>
    <row r="26" spans="1:16" ht="15" customHeight="1" x14ac:dyDescent="0.25">
      <c r="A26" s="14" t="s">
        <v>26</v>
      </c>
      <c r="B26" s="15" t="s">
        <v>37</v>
      </c>
      <c r="C26" s="15" t="s">
        <v>37</v>
      </c>
      <c r="D26" s="17" t="s">
        <v>37</v>
      </c>
      <c r="E26" s="236"/>
      <c r="F26" s="15" t="s">
        <v>37</v>
      </c>
      <c r="G26" s="15" t="s">
        <v>37</v>
      </c>
      <c r="H26" s="17" t="s">
        <v>37</v>
      </c>
      <c r="I26" s="236"/>
      <c r="J26" s="15" t="s">
        <v>37</v>
      </c>
      <c r="K26" s="15" t="s">
        <v>37</v>
      </c>
      <c r="L26" s="17" t="s">
        <v>37</v>
      </c>
      <c r="M26" s="236"/>
      <c r="N26" s="15" t="s">
        <v>37</v>
      </c>
      <c r="O26" s="15" t="s">
        <v>37</v>
      </c>
      <c r="P26" s="17" t="s">
        <v>37</v>
      </c>
    </row>
    <row r="27" spans="1:16" ht="15" customHeight="1" x14ac:dyDescent="0.25">
      <c r="A27" s="14" t="s">
        <v>27</v>
      </c>
      <c r="B27" s="15" t="s">
        <v>37</v>
      </c>
      <c r="C27" s="15" t="s">
        <v>37</v>
      </c>
      <c r="D27" s="17" t="s">
        <v>37</v>
      </c>
      <c r="E27" s="236"/>
      <c r="F27" s="15" t="s">
        <v>37</v>
      </c>
      <c r="G27" s="15" t="s">
        <v>37</v>
      </c>
      <c r="H27" s="17" t="s">
        <v>37</v>
      </c>
      <c r="I27" s="236"/>
      <c r="J27" s="15" t="s">
        <v>37</v>
      </c>
      <c r="K27" s="15" t="s">
        <v>37</v>
      </c>
      <c r="L27" s="17" t="s">
        <v>37</v>
      </c>
      <c r="M27" s="236"/>
      <c r="N27" s="15" t="s">
        <v>37</v>
      </c>
      <c r="O27" s="15" t="s">
        <v>37</v>
      </c>
      <c r="P27" s="17" t="s">
        <v>37</v>
      </c>
    </row>
    <row r="28" spans="1:16" ht="15" customHeight="1" x14ac:dyDescent="0.25">
      <c r="A28" s="10" t="s">
        <v>28</v>
      </c>
      <c r="B28" s="11">
        <v>1</v>
      </c>
      <c r="C28" s="11">
        <v>120</v>
      </c>
      <c r="D28" s="13">
        <v>3.7805555555555559</v>
      </c>
      <c r="E28" s="236"/>
      <c r="F28" s="11">
        <v>1</v>
      </c>
      <c r="G28" s="11">
        <v>120</v>
      </c>
      <c r="H28" s="13">
        <v>3.0805555555555557</v>
      </c>
      <c r="I28" s="236"/>
      <c r="J28" s="11">
        <v>1</v>
      </c>
      <c r="K28" s="11">
        <v>120</v>
      </c>
      <c r="L28" s="13">
        <v>4.0444444444444443</v>
      </c>
      <c r="M28" s="236"/>
      <c r="N28" s="11">
        <v>1</v>
      </c>
      <c r="O28" s="11">
        <v>120</v>
      </c>
      <c r="P28" s="13">
        <v>3.4805555555555556</v>
      </c>
    </row>
    <row r="29" spans="1:16" ht="15" customHeight="1" x14ac:dyDescent="0.25">
      <c r="A29" s="10" t="s">
        <v>29</v>
      </c>
      <c r="B29" s="11">
        <v>1</v>
      </c>
      <c r="C29" s="11">
        <v>120</v>
      </c>
      <c r="D29" s="13">
        <v>4.6833333333333336</v>
      </c>
      <c r="E29" s="236"/>
      <c r="F29" s="11">
        <v>1</v>
      </c>
      <c r="G29" s="11">
        <v>120</v>
      </c>
      <c r="H29" s="13">
        <v>5.2611111111111111</v>
      </c>
      <c r="I29" s="236"/>
      <c r="J29" s="11">
        <v>1</v>
      </c>
      <c r="K29" s="11">
        <v>120</v>
      </c>
      <c r="L29" s="13">
        <v>13.386111111111111</v>
      </c>
      <c r="M29" s="236"/>
      <c r="N29" s="11">
        <v>1</v>
      </c>
      <c r="O29" s="11">
        <v>120</v>
      </c>
      <c r="P29" s="13">
        <v>10.308333333333334</v>
      </c>
    </row>
    <row r="30" spans="1:16" ht="15" customHeight="1" x14ac:dyDescent="0.25">
      <c r="A30" s="14" t="s">
        <v>30</v>
      </c>
      <c r="B30" s="15" t="s">
        <v>37</v>
      </c>
      <c r="C30" s="15" t="s">
        <v>37</v>
      </c>
      <c r="D30" s="17" t="s">
        <v>37</v>
      </c>
      <c r="E30" s="236"/>
      <c r="F30" s="15" t="s">
        <v>37</v>
      </c>
      <c r="G30" s="15" t="s">
        <v>37</v>
      </c>
      <c r="H30" s="17" t="s">
        <v>37</v>
      </c>
      <c r="I30" s="236"/>
      <c r="J30" s="15" t="s">
        <v>37</v>
      </c>
      <c r="K30" s="15" t="s">
        <v>37</v>
      </c>
      <c r="L30" s="17" t="s">
        <v>37</v>
      </c>
      <c r="M30" s="236"/>
      <c r="N30" s="15" t="s">
        <v>37</v>
      </c>
      <c r="O30" s="15" t="s">
        <v>37</v>
      </c>
      <c r="P30" s="17" t="s">
        <v>37</v>
      </c>
    </row>
    <row r="31" spans="1:16" ht="15" customHeight="1" x14ac:dyDescent="0.25">
      <c r="A31" s="14" t="s">
        <v>31</v>
      </c>
      <c r="B31" s="15" t="s">
        <v>37</v>
      </c>
      <c r="C31" s="15" t="s">
        <v>37</v>
      </c>
      <c r="D31" s="17" t="s">
        <v>37</v>
      </c>
      <c r="E31" s="236"/>
      <c r="F31" s="15" t="s">
        <v>37</v>
      </c>
      <c r="G31" s="15" t="s">
        <v>37</v>
      </c>
      <c r="H31" s="17" t="s">
        <v>37</v>
      </c>
      <c r="I31" s="236"/>
      <c r="J31" s="15" t="s">
        <v>37</v>
      </c>
      <c r="K31" s="15" t="s">
        <v>37</v>
      </c>
      <c r="L31" s="17" t="s">
        <v>37</v>
      </c>
      <c r="M31" s="236"/>
      <c r="N31" s="15" t="s">
        <v>37</v>
      </c>
      <c r="O31" s="15" t="s">
        <v>37</v>
      </c>
      <c r="P31" s="17" t="s">
        <v>37</v>
      </c>
    </row>
    <row r="32" spans="1:16" ht="15" customHeight="1" x14ac:dyDescent="0.25">
      <c r="A32" s="14" t="s">
        <v>32</v>
      </c>
      <c r="B32" s="15" t="s">
        <v>37</v>
      </c>
      <c r="C32" s="15" t="s">
        <v>37</v>
      </c>
      <c r="D32" s="17" t="s">
        <v>37</v>
      </c>
      <c r="E32" s="236"/>
      <c r="F32" s="15" t="s">
        <v>37</v>
      </c>
      <c r="G32" s="15" t="s">
        <v>37</v>
      </c>
      <c r="H32" s="17" t="s">
        <v>37</v>
      </c>
      <c r="I32" s="236"/>
      <c r="J32" s="15" t="s">
        <v>37</v>
      </c>
      <c r="K32" s="15" t="s">
        <v>37</v>
      </c>
      <c r="L32" s="17" t="s">
        <v>37</v>
      </c>
      <c r="M32" s="236"/>
      <c r="N32" s="15" t="s">
        <v>37</v>
      </c>
      <c r="O32" s="15" t="s">
        <v>37</v>
      </c>
      <c r="P32" s="17" t="s">
        <v>37</v>
      </c>
    </row>
    <row r="33" spans="1:16" ht="15" customHeight="1" x14ac:dyDescent="0.25">
      <c r="A33" s="10" t="s">
        <v>33</v>
      </c>
      <c r="B33" s="11">
        <v>2</v>
      </c>
      <c r="C33" s="11">
        <v>120</v>
      </c>
      <c r="D33" s="13">
        <v>8.4666666666666668</v>
      </c>
      <c r="E33" s="236"/>
      <c r="F33" s="11">
        <v>2</v>
      </c>
      <c r="G33" s="11">
        <v>120</v>
      </c>
      <c r="H33" s="13">
        <v>8.4166666666666661</v>
      </c>
      <c r="I33" s="236"/>
      <c r="J33" s="11">
        <v>2</v>
      </c>
      <c r="K33" s="11">
        <v>240</v>
      </c>
      <c r="L33" s="13">
        <v>6.2156250000000002</v>
      </c>
      <c r="M33" s="236"/>
      <c r="N33" s="11">
        <v>2</v>
      </c>
      <c r="O33" s="11">
        <v>240</v>
      </c>
      <c r="P33" s="13">
        <v>5.9741666666666662</v>
      </c>
    </row>
    <row r="34" spans="1:16" ht="15" customHeight="1" x14ac:dyDescent="0.25">
      <c r="A34" s="10" t="s">
        <v>34</v>
      </c>
      <c r="B34" s="11">
        <v>1</v>
      </c>
      <c r="C34" s="11">
        <v>120</v>
      </c>
      <c r="D34" s="13">
        <v>4.2333333333333334</v>
      </c>
      <c r="E34" s="236"/>
      <c r="F34" s="11">
        <v>1</v>
      </c>
      <c r="G34" s="11">
        <v>120</v>
      </c>
      <c r="H34" s="13">
        <v>4.0305555555555586</v>
      </c>
      <c r="I34" s="236"/>
      <c r="J34" s="11">
        <v>1</v>
      </c>
      <c r="K34" s="11">
        <v>120</v>
      </c>
      <c r="L34" s="13">
        <v>4.7</v>
      </c>
      <c r="M34" s="236"/>
      <c r="N34" s="11">
        <v>1</v>
      </c>
      <c r="O34" s="11">
        <v>120</v>
      </c>
      <c r="P34" s="13">
        <v>4.7041666666666666</v>
      </c>
    </row>
    <row r="35" spans="1:16" ht="15" customHeight="1" x14ac:dyDescent="0.25">
      <c r="A35" s="14" t="s">
        <v>35</v>
      </c>
      <c r="B35" s="15" t="s">
        <v>37</v>
      </c>
      <c r="C35" s="15" t="s">
        <v>37</v>
      </c>
      <c r="D35" s="17" t="s">
        <v>37</v>
      </c>
      <c r="E35" s="236"/>
      <c r="F35" s="15" t="s">
        <v>37</v>
      </c>
      <c r="G35" s="15" t="s">
        <v>37</v>
      </c>
      <c r="H35" s="17" t="s">
        <v>37</v>
      </c>
      <c r="I35" s="236"/>
      <c r="J35" s="15" t="s">
        <v>37</v>
      </c>
      <c r="K35" s="15" t="s">
        <v>37</v>
      </c>
      <c r="L35" s="17" t="s">
        <v>37</v>
      </c>
      <c r="M35" s="236"/>
      <c r="N35" s="15" t="s">
        <v>37</v>
      </c>
      <c r="O35" s="15" t="s">
        <v>37</v>
      </c>
      <c r="P35" s="17" t="s">
        <v>37</v>
      </c>
    </row>
    <row r="36" spans="1:16" ht="15" customHeight="1" x14ac:dyDescent="0.25">
      <c r="A36" s="14" t="s">
        <v>36</v>
      </c>
      <c r="B36" s="15" t="s">
        <v>37</v>
      </c>
      <c r="C36" s="15" t="s">
        <v>37</v>
      </c>
      <c r="D36" s="17" t="s">
        <v>37</v>
      </c>
      <c r="E36" s="236"/>
      <c r="F36" s="15" t="s">
        <v>37</v>
      </c>
      <c r="G36" s="15" t="s">
        <v>37</v>
      </c>
      <c r="H36" s="17" t="s">
        <v>37</v>
      </c>
      <c r="I36" s="236"/>
      <c r="J36" s="15" t="s">
        <v>37</v>
      </c>
      <c r="K36" s="15" t="s">
        <v>37</v>
      </c>
      <c r="L36" s="17" t="s">
        <v>37</v>
      </c>
      <c r="M36" s="236"/>
      <c r="N36" s="15" t="s">
        <v>37</v>
      </c>
      <c r="O36" s="15" t="s">
        <v>37</v>
      </c>
      <c r="P36" s="17" t="s">
        <v>37</v>
      </c>
    </row>
    <row r="37" spans="1:16" ht="15.75" x14ac:dyDescent="0.25">
      <c r="A37" s="3" t="s">
        <v>38</v>
      </c>
      <c r="B37" s="27">
        <f>SUM(B5:B36)</f>
        <v>6</v>
      </c>
      <c r="C37" s="27">
        <f>SUM(C5:C36)</f>
        <v>600</v>
      </c>
      <c r="D37" s="19">
        <f>AVERAGE(D22,D28,D29,D33,D34)</f>
        <v>5.1533333333333333</v>
      </c>
      <c r="E37" s="237"/>
      <c r="F37" s="27">
        <f>SUM(F5:F36)</f>
        <v>6</v>
      </c>
      <c r="G37" s="27">
        <f>SUM(G5:G36)</f>
        <v>600</v>
      </c>
      <c r="H37" s="19">
        <f>AVERAGE(H22,H28,H29,H33,H34)</f>
        <v>5.5688888888888899</v>
      </c>
      <c r="I37" s="237"/>
      <c r="J37" s="27">
        <f>SUM(J5:J36)</f>
        <v>6</v>
      </c>
      <c r="K37" s="27">
        <f>SUM(K5:K36)</f>
        <v>720</v>
      </c>
      <c r="L37" s="19">
        <f>AVERAGE(L22,L28,L29,L33,L34)</f>
        <v>7.5653472222222238</v>
      </c>
      <c r="M37" s="237"/>
      <c r="N37" s="27">
        <f>SUM(N5:N36)</f>
        <v>6</v>
      </c>
      <c r="O37" s="27">
        <f>SUM(O5:O36)</f>
        <v>720</v>
      </c>
      <c r="P37" s="19">
        <f>AVERAGE(P22,P28,P29,P33,P34)</f>
        <v>6.3923333333333323</v>
      </c>
    </row>
    <row r="38" spans="1:16" ht="15.75" x14ac:dyDescent="0.25">
      <c r="A38" s="20" t="s">
        <v>54</v>
      </c>
      <c r="N38" s="28"/>
      <c r="O38" s="4"/>
      <c r="P38" s="4"/>
    </row>
    <row r="39" spans="1:16" ht="15.75" x14ac:dyDescent="0.25">
      <c r="A39" s="20" t="s">
        <v>146</v>
      </c>
      <c r="O39" s="4"/>
    </row>
  </sheetData>
  <mergeCells count="21">
    <mergeCell ref="L3:L4"/>
    <mergeCell ref="N3:N4"/>
    <mergeCell ref="E2:E37"/>
    <mergeCell ref="I2:I37"/>
    <mergeCell ref="M2:M37"/>
    <mergeCell ref="B1:P1"/>
    <mergeCell ref="A2:A4"/>
    <mergeCell ref="B2:D2"/>
    <mergeCell ref="F2:H2"/>
    <mergeCell ref="J2:L2"/>
    <mergeCell ref="N2:P2"/>
    <mergeCell ref="B3:B4"/>
    <mergeCell ref="C3:C4"/>
    <mergeCell ref="D3:D4"/>
    <mergeCell ref="F3:F4"/>
    <mergeCell ref="O3:O4"/>
    <mergeCell ref="P3:P4"/>
    <mergeCell ref="G3:G4"/>
    <mergeCell ref="H3:H4"/>
    <mergeCell ref="J3:J4"/>
    <mergeCell ref="K3:K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0EFCD-EEF8-4D60-9A3F-D8682F818505}">
  <sheetPr>
    <tabColor theme="9" tint="0.59999389629810485"/>
  </sheetPr>
  <dimension ref="A1:AF40"/>
  <sheetViews>
    <sheetView topLeftCell="L1" zoomScale="70" zoomScaleNormal="70" workbookViewId="0">
      <selection sqref="A1:AF1"/>
    </sheetView>
  </sheetViews>
  <sheetFormatPr defaultRowHeight="15" x14ac:dyDescent="0.25"/>
  <cols>
    <col min="1" max="1" width="34.5703125" bestFit="1" customWidth="1"/>
    <col min="2" max="2" width="15.42578125" customWidth="1"/>
    <col min="3" max="3" width="14.42578125" customWidth="1"/>
    <col min="4" max="4" width="16.5703125" customWidth="1"/>
    <col min="5" max="8" width="18.85546875" customWidth="1"/>
    <col min="9" max="9" width="2.42578125" customWidth="1"/>
    <col min="10" max="11" width="15" customWidth="1"/>
    <col min="12" max="12" width="16" customWidth="1"/>
    <col min="13" max="16" width="18.85546875" customWidth="1"/>
    <col min="17" max="17" width="2.42578125" customWidth="1"/>
    <col min="18" max="18" width="14.7109375" customWidth="1"/>
    <col min="19" max="19" width="14.28515625" customWidth="1"/>
    <col min="20" max="20" width="16.5703125" customWidth="1"/>
    <col min="21" max="21" width="17.7109375" customWidth="1"/>
    <col min="22" max="22" width="17" customWidth="1"/>
    <col min="23" max="23" width="19.42578125" customWidth="1"/>
    <col min="24" max="24" width="23" customWidth="1"/>
    <col min="25" max="25" width="2.5703125" customWidth="1"/>
    <col min="26" max="26" width="15.85546875" customWidth="1"/>
    <col min="27" max="27" width="15.28515625" customWidth="1"/>
    <col min="28" max="28" width="15.5703125" customWidth="1"/>
    <col min="29" max="29" width="18.42578125" customWidth="1"/>
    <col min="30" max="30" width="17" customWidth="1"/>
    <col min="31" max="31" width="16.85546875" customWidth="1"/>
    <col min="32" max="32" width="23.42578125" customWidth="1"/>
  </cols>
  <sheetData>
    <row r="1" spans="1:32" ht="18.75" x14ac:dyDescent="0.25">
      <c r="A1" s="243" t="s">
        <v>97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5"/>
    </row>
    <row r="2" spans="1:32" ht="15.75" customHeight="1" x14ac:dyDescent="0.25">
      <c r="B2" s="200" t="s">
        <v>40</v>
      </c>
      <c r="C2" s="201"/>
      <c r="D2" s="201"/>
      <c r="E2" s="201"/>
      <c r="F2" s="201"/>
      <c r="G2" s="201"/>
      <c r="H2" s="201"/>
      <c r="I2" s="96"/>
      <c r="J2" s="202" t="s">
        <v>41</v>
      </c>
      <c r="K2" s="203"/>
      <c r="L2" s="203"/>
      <c r="M2" s="203"/>
      <c r="N2" s="203"/>
      <c r="O2" s="203"/>
      <c r="P2" s="200"/>
      <c r="Q2" s="96"/>
      <c r="R2" s="201" t="s">
        <v>42</v>
      </c>
      <c r="S2" s="201"/>
      <c r="T2" s="201"/>
      <c r="U2" s="201"/>
      <c r="V2" s="201"/>
      <c r="W2" s="201"/>
      <c r="X2" s="201"/>
      <c r="Y2" s="96"/>
      <c r="Z2" s="202" t="s">
        <v>43</v>
      </c>
      <c r="AA2" s="203"/>
      <c r="AB2" s="203"/>
      <c r="AC2" s="203"/>
      <c r="AD2" s="203"/>
      <c r="AE2" s="203"/>
      <c r="AF2" s="203"/>
    </row>
    <row r="3" spans="1:32" ht="40.5" customHeight="1" x14ac:dyDescent="0.25">
      <c r="A3" s="238" t="s">
        <v>4</v>
      </c>
      <c r="B3" s="239" t="s">
        <v>98</v>
      </c>
      <c r="C3" s="239" t="s">
        <v>67</v>
      </c>
      <c r="D3" s="241" t="s">
        <v>86</v>
      </c>
      <c r="E3" s="241" t="s">
        <v>99</v>
      </c>
      <c r="F3" s="241" t="s">
        <v>100</v>
      </c>
      <c r="G3" s="241" t="s">
        <v>101</v>
      </c>
      <c r="H3" s="246" t="s">
        <v>102</v>
      </c>
      <c r="I3" s="111"/>
      <c r="J3" s="248" t="s">
        <v>98</v>
      </c>
      <c r="K3" s="239" t="s">
        <v>67</v>
      </c>
      <c r="L3" s="241" t="s">
        <v>86</v>
      </c>
      <c r="M3" s="241" t="s">
        <v>99</v>
      </c>
      <c r="N3" s="241" t="s">
        <v>100</v>
      </c>
      <c r="O3" s="241" t="s">
        <v>101</v>
      </c>
      <c r="P3" s="241" t="s">
        <v>102</v>
      </c>
      <c r="Q3" s="111"/>
      <c r="R3" s="239" t="s">
        <v>98</v>
      </c>
      <c r="S3" s="239" t="s">
        <v>67</v>
      </c>
      <c r="T3" s="241" t="s">
        <v>86</v>
      </c>
      <c r="U3" s="241" t="s">
        <v>99</v>
      </c>
      <c r="V3" s="241" t="s">
        <v>100</v>
      </c>
      <c r="W3" s="241" t="s">
        <v>101</v>
      </c>
      <c r="X3" s="241" t="s">
        <v>102</v>
      </c>
      <c r="Y3" s="111"/>
      <c r="Z3" s="239" t="s">
        <v>98</v>
      </c>
      <c r="AA3" s="239" t="s">
        <v>67</v>
      </c>
      <c r="AB3" s="241" t="s">
        <v>86</v>
      </c>
      <c r="AC3" s="241" t="s">
        <v>99</v>
      </c>
      <c r="AD3" s="241" t="s">
        <v>100</v>
      </c>
      <c r="AE3" s="241" t="s">
        <v>101</v>
      </c>
      <c r="AF3" s="241" t="s">
        <v>102</v>
      </c>
    </row>
    <row r="4" spans="1:32" ht="40.5" customHeight="1" x14ac:dyDescent="0.25">
      <c r="A4" s="238"/>
      <c r="B4" s="240"/>
      <c r="C4" s="240"/>
      <c r="D4" s="242"/>
      <c r="E4" s="242"/>
      <c r="F4" s="242"/>
      <c r="G4" s="242"/>
      <c r="H4" s="247"/>
      <c r="I4" s="111"/>
      <c r="J4" s="249"/>
      <c r="K4" s="240"/>
      <c r="L4" s="242"/>
      <c r="M4" s="242"/>
      <c r="N4" s="242"/>
      <c r="O4" s="242"/>
      <c r="P4" s="242"/>
      <c r="Q4" s="111"/>
      <c r="R4" s="240"/>
      <c r="S4" s="240"/>
      <c r="T4" s="242"/>
      <c r="U4" s="242"/>
      <c r="V4" s="242"/>
      <c r="W4" s="242"/>
      <c r="X4" s="242"/>
      <c r="Y4" s="111"/>
      <c r="Z4" s="240"/>
      <c r="AA4" s="240"/>
      <c r="AB4" s="242"/>
      <c r="AC4" s="242"/>
      <c r="AD4" s="242"/>
      <c r="AE4" s="242"/>
      <c r="AF4" s="242"/>
    </row>
    <row r="5" spans="1:32" ht="40.5" customHeight="1" x14ac:dyDescent="0.25">
      <c r="A5" s="238"/>
      <c r="B5" s="240"/>
      <c r="C5" s="240"/>
      <c r="D5" s="242"/>
      <c r="E5" s="242"/>
      <c r="F5" s="242"/>
      <c r="G5" s="242"/>
      <c r="H5" s="247"/>
      <c r="I5" s="111"/>
      <c r="J5" s="249"/>
      <c r="K5" s="240"/>
      <c r="L5" s="242"/>
      <c r="M5" s="242"/>
      <c r="N5" s="242"/>
      <c r="O5" s="242"/>
      <c r="P5" s="242"/>
      <c r="Q5" s="111"/>
      <c r="R5" s="240"/>
      <c r="S5" s="240"/>
      <c r="T5" s="242"/>
      <c r="U5" s="242"/>
      <c r="V5" s="242"/>
      <c r="W5" s="242"/>
      <c r="X5" s="242"/>
      <c r="Y5" s="111"/>
      <c r="Z5" s="240"/>
      <c r="AA5" s="240"/>
      <c r="AB5" s="242"/>
      <c r="AC5" s="242"/>
      <c r="AD5" s="242"/>
      <c r="AE5" s="242"/>
      <c r="AF5" s="242"/>
    </row>
    <row r="6" spans="1:32" ht="15.75" x14ac:dyDescent="0.25">
      <c r="A6" s="84" t="s">
        <v>5</v>
      </c>
      <c r="B6" s="85">
        <v>6</v>
      </c>
      <c r="C6" s="85">
        <v>660</v>
      </c>
      <c r="D6" s="86">
        <v>1.0772727272727274</v>
      </c>
      <c r="E6" s="87">
        <v>1.5002344116268166E-2</v>
      </c>
      <c r="F6" s="87">
        <v>1.1251758087201125E-2</v>
      </c>
      <c r="G6" s="87">
        <v>2.0628223159868727E-2</v>
      </c>
      <c r="H6" s="92">
        <v>0.56727613689639</v>
      </c>
      <c r="I6" s="111"/>
      <c r="J6" s="94">
        <v>6</v>
      </c>
      <c r="K6" s="85">
        <v>660</v>
      </c>
      <c r="L6" s="86">
        <v>1.0681818181818181</v>
      </c>
      <c r="M6" s="87">
        <v>1.0874704491725768E-2</v>
      </c>
      <c r="N6" s="87">
        <v>6.6193853427895981E-3</v>
      </c>
      <c r="O6" s="87">
        <v>2.4113475177304965E-2</v>
      </c>
      <c r="P6" s="87">
        <v>0.77588652482269505</v>
      </c>
      <c r="Q6" s="111"/>
      <c r="R6" s="85">
        <v>6</v>
      </c>
      <c r="S6" s="85">
        <v>660</v>
      </c>
      <c r="T6" s="86">
        <v>1.0929292929292931</v>
      </c>
      <c r="U6" s="87">
        <v>6.007393715341959E-3</v>
      </c>
      <c r="V6" s="87">
        <v>5.0831792975970418E-3</v>
      </c>
      <c r="W6" s="87">
        <v>3.0499075785582253E-2</v>
      </c>
      <c r="X6" s="87">
        <v>0.80683918669131238</v>
      </c>
      <c r="Y6" s="111"/>
      <c r="Z6" s="85">
        <v>4.666666666666667</v>
      </c>
      <c r="AA6" s="85">
        <v>500</v>
      </c>
      <c r="AB6" s="86">
        <v>1.0980000000000001</v>
      </c>
      <c r="AC6" s="87">
        <v>1.2143290831815423E-2</v>
      </c>
      <c r="AD6" s="87">
        <v>1.8214936247723133E-3</v>
      </c>
      <c r="AE6" s="87">
        <v>3.1572556162720096E-2</v>
      </c>
      <c r="AF6" s="87">
        <v>0.85063752276867033</v>
      </c>
    </row>
    <row r="7" spans="1:32" ht="15.75" x14ac:dyDescent="0.25">
      <c r="A7" s="84" t="s">
        <v>6</v>
      </c>
      <c r="B7" s="85">
        <v>16</v>
      </c>
      <c r="C7" s="85">
        <v>2910</v>
      </c>
      <c r="D7" s="86">
        <v>0.90297823596792659</v>
      </c>
      <c r="E7" s="87">
        <v>1.2685525815045035E-2</v>
      </c>
      <c r="F7" s="87">
        <v>6.9770391982747681E-3</v>
      </c>
      <c r="G7" s="87">
        <v>1.3573512622098187E-2</v>
      </c>
      <c r="H7" s="92">
        <v>1.2370924774831917</v>
      </c>
      <c r="I7" s="111"/>
      <c r="J7" s="94">
        <v>16</v>
      </c>
      <c r="K7" s="85">
        <v>2890</v>
      </c>
      <c r="L7" s="86">
        <v>1.0042675893886968</v>
      </c>
      <c r="M7" s="87">
        <v>6.546456873779717E-3</v>
      </c>
      <c r="N7" s="87">
        <v>5.0534053060755707E-3</v>
      </c>
      <c r="O7" s="87">
        <v>1.4585965315263582E-2</v>
      </c>
      <c r="P7" s="87">
        <v>1.1080739634776615</v>
      </c>
      <c r="Q7" s="111"/>
      <c r="R7" s="85">
        <v>16</v>
      </c>
      <c r="S7" s="85">
        <v>2910</v>
      </c>
      <c r="T7" s="86">
        <v>1.0262313860252006</v>
      </c>
      <c r="U7" s="87">
        <v>4.464784016073222E-3</v>
      </c>
      <c r="V7" s="87">
        <v>4.2415448152695609E-3</v>
      </c>
      <c r="W7" s="87">
        <v>1.4510548052237972E-2</v>
      </c>
      <c r="X7" s="87">
        <v>1.0415224913494809</v>
      </c>
      <c r="Y7" s="111"/>
      <c r="Z7" s="85">
        <v>13.666666666666666</v>
      </c>
      <c r="AA7" s="85">
        <v>2460</v>
      </c>
      <c r="AB7" s="86">
        <v>1.0227642276422764</v>
      </c>
      <c r="AC7" s="87">
        <v>4.6369899311075775E-3</v>
      </c>
      <c r="AD7" s="87">
        <v>4.3720190779014305E-3</v>
      </c>
      <c r="AE7" s="87">
        <v>1.444091149973503E-2</v>
      </c>
      <c r="AF7" s="87">
        <v>0.96648118706942232</v>
      </c>
    </row>
    <row r="8" spans="1:32" ht="15.75" x14ac:dyDescent="0.25">
      <c r="A8" s="84" t="s">
        <v>7</v>
      </c>
      <c r="B8" s="85">
        <v>27</v>
      </c>
      <c r="C8" s="85">
        <v>4530</v>
      </c>
      <c r="D8" s="86">
        <v>0.92810890360559228</v>
      </c>
      <c r="E8" s="87">
        <v>7.3733449615476102E-3</v>
      </c>
      <c r="F8" s="87">
        <v>6.5805121699833513E-3</v>
      </c>
      <c r="G8" s="87">
        <v>4.0830888765559341E-2</v>
      </c>
      <c r="H8" s="92">
        <v>0.55212875604535017</v>
      </c>
      <c r="I8" s="111"/>
      <c r="J8" s="94">
        <v>26.666666666666668</v>
      </c>
      <c r="K8" s="85">
        <v>4510</v>
      </c>
      <c r="L8" s="86">
        <v>1.0252771618625278</v>
      </c>
      <c r="M8" s="87">
        <v>6.3437139561707033E-3</v>
      </c>
      <c r="N8" s="87">
        <v>6.9925028835063439E-3</v>
      </c>
      <c r="O8" s="87">
        <v>3.9792387543252594E-2</v>
      </c>
      <c r="P8" s="87">
        <v>0.60034602076124566</v>
      </c>
      <c r="Q8" s="111"/>
      <c r="R8" s="85">
        <v>25.333333333333332</v>
      </c>
      <c r="S8" s="85">
        <v>4370</v>
      </c>
      <c r="T8" s="86">
        <v>1.0312738367658276</v>
      </c>
      <c r="U8" s="87">
        <v>5.9171597633136093E-3</v>
      </c>
      <c r="V8" s="87">
        <v>5.5473372781065086E-3</v>
      </c>
      <c r="W8" s="87">
        <v>4.3195266272189344E-2</v>
      </c>
      <c r="X8" s="87">
        <v>0.67226331360946734</v>
      </c>
      <c r="Y8" s="111"/>
      <c r="Z8" s="85">
        <v>22</v>
      </c>
      <c r="AA8" s="85">
        <v>3740</v>
      </c>
      <c r="AB8" s="86">
        <v>1.0284313725490197</v>
      </c>
      <c r="AC8" s="87">
        <v>3.8131553860819827E-3</v>
      </c>
      <c r="AD8" s="87">
        <v>3.9864806309038913E-3</v>
      </c>
      <c r="AE8" s="87">
        <v>5.21708986913944E-2</v>
      </c>
      <c r="AF8" s="87">
        <v>0.60031198544067943</v>
      </c>
    </row>
    <row r="9" spans="1:32" ht="15.75" x14ac:dyDescent="0.25">
      <c r="A9" s="84" t="s">
        <v>8</v>
      </c>
      <c r="B9" s="85">
        <v>22</v>
      </c>
      <c r="C9" s="85">
        <v>3600</v>
      </c>
      <c r="D9" s="86">
        <v>1.0332407407407407</v>
      </c>
      <c r="E9" s="87">
        <v>6.5418048212205395E-3</v>
      </c>
      <c r="F9" s="87">
        <v>7.4379424679630801E-3</v>
      </c>
      <c r="G9" s="87">
        <v>1.5682408817994445E-2</v>
      </c>
      <c r="H9" s="92">
        <v>0.55497804462765488</v>
      </c>
      <c r="I9" s="111"/>
      <c r="J9" s="94">
        <v>23</v>
      </c>
      <c r="K9" s="85">
        <v>3720</v>
      </c>
      <c r="L9" s="86">
        <v>1.0439068100358424</v>
      </c>
      <c r="M9" s="87">
        <v>7.5536480686695271E-3</v>
      </c>
      <c r="N9" s="87">
        <v>6.0085836909871239E-3</v>
      </c>
      <c r="O9" s="87">
        <v>1.7854077253218883E-2</v>
      </c>
      <c r="P9" s="87">
        <v>0.74360515021459217</v>
      </c>
      <c r="Q9" s="111"/>
      <c r="R9" s="85">
        <v>23</v>
      </c>
      <c r="S9" s="85">
        <v>3720</v>
      </c>
      <c r="T9" s="86">
        <v>1.0357526881720429</v>
      </c>
      <c r="U9" s="87">
        <v>7.6131153213945838E-3</v>
      </c>
      <c r="V9" s="87">
        <v>5.1907604464053987E-3</v>
      </c>
      <c r="W9" s="87">
        <v>1.9119300977593217E-2</v>
      </c>
      <c r="X9" s="87">
        <v>0.68448827753265862</v>
      </c>
      <c r="Y9" s="111"/>
      <c r="Z9" s="85">
        <v>18.666666666666668</v>
      </c>
      <c r="AA9" s="85">
        <v>3070</v>
      </c>
      <c r="AB9" s="86">
        <v>1.0284473398479914</v>
      </c>
      <c r="AC9" s="87">
        <v>4.0118243243243241E-3</v>
      </c>
      <c r="AD9" s="87">
        <v>2.7449324324324322E-3</v>
      </c>
      <c r="AE9" s="87">
        <v>4.7086148648648643E-2</v>
      </c>
      <c r="AF9" s="87">
        <v>0.91279560810810811</v>
      </c>
    </row>
    <row r="10" spans="1:32" ht="15.75" x14ac:dyDescent="0.25">
      <c r="A10" s="84" t="s">
        <v>9</v>
      </c>
      <c r="B10" s="85">
        <v>16</v>
      </c>
      <c r="C10" s="85">
        <v>2160</v>
      </c>
      <c r="D10" s="86">
        <v>1.0074074074074073</v>
      </c>
      <c r="E10" s="87">
        <v>7.5061274509803915E-3</v>
      </c>
      <c r="F10" s="87">
        <v>5.8210784313725492E-3</v>
      </c>
      <c r="G10" s="87">
        <v>1.1795343137254902E-2</v>
      </c>
      <c r="H10" s="92">
        <v>0.56020220588235292</v>
      </c>
      <c r="I10" s="111"/>
      <c r="J10" s="94">
        <v>16</v>
      </c>
      <c r="K10" s="85">
        <v>2160</v>
      </c>
      <c r="L10" s="86">
        <v>1.0416666666666667</v>
      </c>
      <c r="M10" s="87">
        <v>6.6666666666666671E-3</v>
      </c>
      <c r="N10" s="87">
        <v>4.7407407407407407E-3</v>
      </c>
      <c r="O10" s="87">
        <v>1.8666666666666668E-2</v>
      </c>
      <c r="P10" s="87">
        <v>0.64400000000000002</v>
      </c>
      <c r="Q10" s="111"/>
      <c r="R10" s="85">
        <v>16</v>
      </c>
      <c r="S10" s="85">
        <v>2160</v>
      </c>
      <c r="T10" s="86">
        <v>1.0726851851851851</v>
      </c>
      <c r="U10" s="87">
        <v>3.4527406128614588E-3</v>
      </c>
      <c r="V10" s="87">
        <v>3.7404689972665799E-3</v>
      </c>
      <c r="W10" s="87">
        <v>1.5681196950079128E-2</v>
      </c>
      <c r="X10" s="87">
        <v>0.60336642209753988</v>
      </c>
      <c r="Y10" s="111"/>
      <c r="Z10" s="85">
        <v>13.666666666666666</v>
      </c>
      <c r="AA10" s="85">
        <v>1840</v>
      </c>
      <c r="AB10" s="86">
        <v>1.082427536231884</v>
      </c>
      <c r="AC10" s="87">
        <v>2.5104602510460251E-3</v>
      </c>
      <c r="AD10" s="87">
        <v>1.3389121338912133E-3</v>
      </c>
      <c r="AE10" s="87">
        <v>1.5230125523012551E-2</v>
      </c>
      <c r="AF10" s="87">
        <v>0.46828451882845185</v>
      </c>
    </row>
    <row r="11" spans="1:32" ht="15.75" x14ac:dyDescent="0.25">
      <c r="A11" s="84" t="s">
        <v>10</v>
      </c>
      <c r="B11" s="85">
        <v>19</v>
      </c>
      <c r="C11" s="85">
        <v>2850</v>
      </c>
      <c r="D11" s="86">
        <v>0.98877192982456141</v>
      </c>
      <c r="E11" s="87">
        <v>7.806955287437899E-3</v>
      </c>
      <c r="F11" s="87">
        <v>7.4520936834634489E-3</v>
      </c>
      <c r="G11" s="87">
        <v>1.939910101726993E-2</v>
      </c>
      <c r="H11" s="92">
        <v>0.60231842914596634</v>
      </c>
      <c r="I11" s="111"/>
      <c r="J11" s="94">
        <v>18.666666666666668</v>
      </c>
      <c r="K11" s="85">
        <v>2810</v>
      </c>
      <c r="L11" s="86">
        <v>1.0481613285883749</v>
      </c>
      <c r="M11" s="87">
        <v>9.1670439112720679E-3</v>
      </c>
      <c r="N11" s="87">
        <v>1.1430511543684924E-2</v>
      </c>
      <c r="O11" s="87">
        <v>2.0371208691715707E-2</v>
      </c>
      <c r="P11" s="87">
        <v>0.75090538705296506</v>
      </c>
      <c r="Q11" s="111"/>
      <c r="R11" s="85">
        <v>18.666666666666668</v>
      </c>
      <c r="S11" s="85">
        <v>2730</v>
      </c>
      <c r="T11" s="86">
        <v>1.0495726495726496</v>
      </c>
      <c r="U11" s="87">
        <v>7.6779897626803161E-3</v>
      </c>
      <c r="V11" s="87">
        <v>5.1186598417868774E-3</v>
      </c>
      <c r="W11" s="87">
        <v>2.3033969288040947E-2</v>
      </c>
      <c r="X11" s="87">
        <v>0.83399255467659372</v>
      </c>
      <c r="Y11" s="111"/>
      <c r="Z11" s="85">
        <v>17.333333333333332</v>
      </c>
      <c r="AA11" s="85">
        <v>2550</v>
      </c>
      <c r="AB11" s="86">
        <v>1.041830065359477</v>
      </c>
      <c r="AC11" s="87">
        <v>3.1367628607277295E-3</v>
      </c>
      <c r="AD11" s="87">
        <v>3.7641154328732752E-3</v>
      </c>
      <c r="AE11" s="87">
        <v>2.2333751568381431E-2</v>
      </c>
      <c r="AF11" s="87">
        <v>0.73036386449184443</v>
      </c>
    </row>
    <row r="12" spans="1:32" ht="15.75" x14ac:dyDescent="0.25">
      <c r="A12" s="84" t="s">
        <v>11</v>
      </c>
      <c r="B12" s="85">
        <v>7</v>
      </c>
      <c r="C12" s="85">
        <v>870</v>
      </c>
      <c r="D12" s="86">
        <v>1.0015325670498085</v>
      </c>
      <c r="E12" s="87">
        <v>1.7214996174445295E-2</v>
      </c>
      <c r="F12" s="87">
        <v>1.7597551644988524E-2</v>
      </c>
      <c r="G12" s="87">
        <v>2.4866105585309869E-2</v>
      </c>
      <c r="H12" s="92">
        <v>0.63848508033664886</v>
      </c>
      <c r="I12" s="111"/>
      <c r="J12" s="94">
        <v>7</v>
      </c>
      <c r="K12" s="85">
        <v>870</v>
      </c>
      <c r="L12" s="86">
        <v>1.0325670498084292</v>
      </c>
      <c r="M12" s="87">
        <v>2.1892393320964751E-2</v>
      </c>
      <c r="N12" s="87">
        <v>1.4471243042671613E-2</v>
      </c>
      <c r="O12" s="87">
        <v>2.8942486085343225E-2</v>
      </c>
      <c r="P12" s="87">
        <v>0.78293135435992578</v>
      </c>
      <c r="Q12" s="111"/>
      <c r="R12" s="85">
        <v>7</v>
      </c>
      <c r="S12" s="85">
        <v>870</v>
      </c>
      <c r="T12" s="86">
        <v>1.0459770114942528</v>
      </c>
      <c r="U12" s="87">
        <v>2.1245421245421243E-2</v>
      </c>
      <c r="V12" s="87">
        <v>7.6923076923076927E-3</v>
      </c>
      <c r="W12" s="87">
        <v>2.8571428571428571E-2</v>
      </c>
      <c r="X12" s="87">
        <v>0.61098901098901104</v>
      </c>
      <c r="Y12" s="111"/>
      <c r="Z12" s="85">
        <v>6.333333333333333</v>
      </c>
      <c r="AA12" s="85">
        <v>790</v>
      </c>
      <c r="AB12" s="86">
        <v>1.0497890295358649</v>
      </c>
      <c r="AC12" s="87">
        <v>1.165594855305466E-2</v>
      </c>
      <c r="AD12" s="87">
        <v>2.8135048231511255E-3</v>
      </c>
      <c r="AE12" s="87">
        <v>3.215434083601286E-2</v>
      </c>
      <c r="AF12" s="87">
        <v>0.53456591639871376</v>
      </c>
    </row>
    <row r="13" spans="1:32" ht="15.75" x14ac:dyDescent="0.25">
      <c r="A13" s="84" t="s">
        <v>12</v>
      </c>
      <c r="B13" s="85">
        <v>5</v>
      </c>
      <c r="C13" s="85">
        <v>570</v>
      </c>
      <c r="D13" s="86">
        <v>1.091812865497076</v>
      </c>
      <c r="E13" s="87">
        <v>1.3926084627745043E-2</v>
      </c>
      <c r="F13" s="87">
        <v>7.4986609534011782E-3</v>
      </c>
      <c r="G13" s="87">
        <v>9.6411355115158005E-3</v>
      </c>
      <c r="H13" s="92">
        <v>0.53561863952865552</v>
      </c>
      <c r="I13" s="111"/>
      <c r="J13" s="94">
        <v>5</v>
      </c>
      <c r="K13" s="85">
        <v>570</v>
      </c>
      <c r="L13" s="86">
        <v>1.0807017543859649</v>
      </c>
      <c r="M13" s="87">
        <v>9.74025974025974E-3</v>
      </c>
      <c r="N13" s="87">
        <v>6.4935064935064939E-3</v>
      </c>
      <c r="O13" s="87">
        <v>9.1991341991341999E-3</v>
      </c>
      <c r="P13" s="87">
        <v>0.67586580086580084</v>
      </c>
      <c r="Q13" s="111"/>
      <c r="R13" s="85">
        <v>5</v>
      </c>
      <c r="S13" s="85">
        <v>570</v>
      </c>
      <c r="T13" s="86">
        <v>1.1596491228070176</v>
      </c>
      <c r="U13" s="87">
        <v>7.0600100857286944E-3</v>
      </c>
      <c r="V13" s="87">
        <v>5.0428643469490669E-3</v>
      </c>
      <c r="W13" s="87">
        <v>9.5814422592032274E-3</v>
      </c>
      <c r="X13" s="87">
        <v>0.82097831568330804</v>
      </c>
      <c r="Y13" s="111"/>
      <c r="Z13" s="85">
        <v>3.6666666666666665</v>
      </c>
      <c r="AA13" s="85">
        <v>410</v>
      </c>
      <c r="AB13" s="86">
        <v>1.275609756097561</v>
      </c>
      <c r="AC13" s="87">
        <v>6.3734862970044612E-4</v>
      </c>
      <c r="AD13" s="87">
        <v>6.3734862970044612E-4</v>
      </c>
      <c r="AE13" s="87">
        <v>6.3734862970044621E-3</v>
      </c>
      <c r="AF13" s="87">
        <v>0.59273422562141487</v>
      </c>
    </row>
    <row r="14" spans="1:32" ht="15.75" x14ac:dyDescent="0.25">
      <c r="A14" s="84" t="s">
        <v>13</v>
      </c>
      <c r="B14" s="85">
        <v>15.666666666666666</v>
      </c>
      <c r="C14" s="85">
        <v>2840</v>
      </c>
      <c r="D14" s="86">
        <v>0.95058685446009383</v>
      </c>
      <c r="E14" s="87">
        <v>1.2594147425608101E-2</v>
      </c>
      <c r="F14" s="87">
        <v>1.1235955056179775E-2</v>
      </c>
      <c r="G14" s="87">
        <v>3.2349672799111003E-2</v>
      </c>
      <c r="H14" s="92">
        <v>0.51006297073712803</v>
      </c>
      <c r="I14" s="111"/>
      <c r="J14" s="94">
        <v>16</v>
      </c>
      <c r="K14" s="85">
        <v>2880</v>
      </c>
      <c r="L14" s="86">
        <v>1.0263888888888888</v>
      </c>
      <c r="M14" s="87">
        <v>1.0825439783491205E-2</v>
      </c>
      <c r="N14" s="87">
        <v>1.2629679747406405E-2</v>
      </c>
      <c r="O14" s="87">
        <v>3.1123139377537211E-2</v>
      </c>
      <c r="P14" s="87">
        <v>0.59055029318899421</v>
      </c>
      <c r="Q14" s="111"/>
      <c r="R14" s="85">
        <v>16</v>
      </c>
      <c r="S14" s="85">
        <v>2880</v>
      </c>
      <c r="T14" s="86">
        <v>1.0287037037037037</v>
      </c>
      <c r="U14" s="87">
        <v>1.0801080108010801E-2</v>
      </c>
      <c r="V14" s="87">
        <v>8.1008100810081012E-3</v>
      </c>
      <c r="W14" s="87">
        <v>1.1363636363636364E-2</v>
      </c>
      <c r="X14" s="87">
        <v>0.52283978397839792</v>
      </c>
      <c r="Y14" s="111"/>
      <c r="Z14" s="85">
        <v>12.333333333333334</v>
      </c>
      <c r="AA14" s="85">
        <v>2240</v>
      </c>
      <c r="AB14" s="86">
        <v>1.0226190476190475</v>
      </c>
      <c r="AC14" s="87">
        <v>7.1303841676367873E-3</v>
      </c>
      <c r="AD14" s="87">
        <v>5.0931315483119912E-3</v>
      </c>
      <c r="AE14" s="87">
        <v>1.120488940628638E-2</v>
      </c>
      <c r="AF14" s="87">
        <v>0.6001164144353901</v>
      </c>
    </row>
    <row r="15" spans="1:32" ht="15.75" x14ac:dyDescent="0.25">
      <c r="A15" s="84" t="s">
        <v>14</v>
      </c>
      <c r="B15" s="85">
        <v>9</v>
      </c>
      <c r="C15" s="85">
        <v>1350</v>
      </c>
      <c r="D15" s="86">
        <v>0.99629629629629635</v>
      </c>
      <c r="E15" s="87">
        <v>1.1152416356877323E-2</v>
      </c>
      <c r="F15" s="87">
        <v>4.4609665427509295E-3</v>
      </c>
      <c r="G15" s="87">
        <v>1.8339529120198265E-2</v>
      </c>
      <c r="H15" s="92">
        <v>0.65947955390334567</v>
      </c>
      <c r="I15" s="111"/>
      <c r="J15" s="94">
        <v>8.6666666666666661</v>
      </c>
      <c r="K15" s="85">
        <v>1310</v>
      </c>
      <c r="L15" s="86">
        <v>1.0526717557251908</v>
      </c>
      <c r="M15" s="87">
        <v>4.5927000241721052E-3</v>
      </c>
      <c r="N15" s="87">
        <v>1.3294657964708726E-2</v>
      </c>
      <c r="O15" s="87">
        <v>1.5711868503746677E-2</v>
      </c>
      <c r="P15" s="87">
        <v>0.61566352429296589</v>
      </c>
      <c r="Q15" s="111"/>
      <c r="R15" s="85">
        <v>8.6666666666666661</v>
      </c>
      <c r="S15" s="85">
        <v>1310</v>
      </c>
      <c r="T15" s="86">
        <v>1.0412213740458016</v>
      </c>
      <c r="U15" s="87">
        <v>6.1094819159335295E-3</v>
      </c>
      <c r="V15" s="87">
        <v>2.4437927663734115E-3</v>
      </c>
      <c r="W15" s="87">
        <v>2.150537634408602E-2</v>
      </c>
      <c r="X15" s="87">
        <v>0.62365591397849462</v>
      </c>
      <c r="Y15" s="111"/>
      <c r="Z15" s="85">
        <v>7.666666666666667</v>
      </c>
      <c r="AA15" s="85">
        <v>1160</v>
      </c>
      <c r="AB15" s="86">
        <v>1.0701149425287355</v>
      </c>
      <c r="AC15" s="87">
        <v>5.1020408163265311E-3</v>
      </c>
      <c r="AD15" s="87">
        <v>1.8796992481203011E-3</v>
      </c>
      <c r="AE15" s="87">
        <v>2.5241675617615467E-2</v>
      </c>
      <c r="AF15" s="87">
        <v>0.57169709989258866</v>
      </c>
    </row>
    <row r="16" spans="1:32" ht="15.75" x14ac:dyDescent="0.25">
      <c r="A16" s="84" t="s">
        <v>15</v>
      </c>
      <c r="B16" s="85">
        <v>18.333333333333332</v>
      </c>
      <c r="C16" s="85">
        <v>2480</v>
      </c>
      <c r="D16" s="86">
        <v>0.98723118279569899</v>
      </c>
      <c r="E16" s="87">
        <v>1.5929203539823009E-2</v>
      </c>
      <c r="F16" s="87">
        <v>9.6664397549353302E-3</v>
      </c>
      <c r="G16" s="87">
        <v>1.170864533696392E-2</v>
      </c>
      <c r="H16" s="92">
        <v>0.57168141592920352</v>
      </c>
      <c r="I16" s="111"/>
      <c r="J16" s="94">
        <v>18.666666666666668</v>
      </c>
      <c r="K16" s="85">
        <v>2500</v>
      </c>
      <c r="L16" s="86">
        <v>1.0337333333333334</v>
      </c>
      <c r="M16" s="87">
        <v>1.1092480330194764E-2</v>
      </c>
      <c r="N16" s="87">
        <v>5.1592931768347739E-3</v>
      </c>
      <c r="O16" s="87">
        <v>1.5735844189346058E-2</v>
      </c>
      <c r="P16" s="87">
        <v>0.66541983748226496</v>
      </c>
      <c r="Q16" s="111"/>
      <c r="R16" s="85">
        <v>18.333333333333332</v>
      </c>
      <c r="S16" s="85">
        <v>2470</v>
      </c>
      <c r="T16" s="86">
        <v>1.0323886639676114</v>
      </c>
      <c r="U16" s="87">
        <v>3.7908496732026141E-3</v>
      </c>
      <c r="V16" s="87">
        <v>2.091503267973856E-3</v>
      </c>
      <c r="W16" s="87">
        <v>1.5947712418300654E-2</v>
      </c>
      <c r="X16" s="87">
        <v>0.65333333333333332</v>
      </c>
      <c r="Y16" s="111"/>
      <c r="Z16" s="85">
        <v>15.666666666666666</v>
      </c>
      <c r="AA16" s="85">
        <v>2100</v>
      </c>
      <c r="AB16" s="86">
        <v>1.0276190476190477</v>
      </c>
      <c r="AC16" s="87">
        <v>1.8535681186283596E-3</v>
      </c>
      <c r="AD16" s="87">
        <v>1.2357120790855731E-3</v>
      </c>
      <c r="AE16" s="87">
        <v>1.6991041087426627E-2</v>
      </c>
      <c r="AF16" s="87">
        <v>0.70729070126660487</v>
      </c>
    </row>
    <row r="17" spans="1:32" ht="15.75" x14ac:dyDescent="0.25">
      <c r="A17" s="84" t="s">
        <v>16</v>
      </c>
      <c r="B17" s="85">
        <v>8</v>
      </c>
      <c r="C17" s="85">
        <v>1020</v>
      </c>
      <c r="D17" s="86">
        <v>0.8620915032679739</v>
      </c>
      <c r="E17" s="87">
        <v>1.6679302501895373E-2</v>
      </c>
      <c r="F17" s="87">
        <v>6.0652009097801355E-3</v>
      </c>
      <c r="G17" s="87">
        <v>1.9711902956785442E-2</v>
      </c>
      <c r="H17" s="92">
        <v>0.60272934040940107</v>
      </c>
      <c r="I17" s="111"/>
      <c r="J17" s="94">
        <v>7.666666666666667</v>
      </c>
      <c r="K17" s="85">
        <v>980</v>
      </c>
      <c r="L17" s="86">
        <v>0.99421768707482994</v>
      </c>
      <c r="M17" s="87">
        <v>1.1631885049606569E-2</v>
      </c>
      <c r="N17" s="87">
        <v>7.526513855627779E-3</v>
      </c>
      <c r="O17" s="87">
        <v>2.4632227163872731E-2</v>
      </c>
      <c r="P17" s="87">
        <v>0.65651727677044125</v>
      </c>
      <c r="Q17" s="111"/>
      <c r="R17" s="85">
        <v>7.333333333333333</v>
      </c>
      <c r="S17" s="85">
        <v>940</v>
      </c>
      <c r="T17" s="86">
        <v>1.0382978723404255</v>
      </c>
      <c r="U17" s="87">
        <v>1.5710382513661202E-2</v>
      </c>
      <c r="V17" s="87">
        <v>9.2213114754098359E-3</v>
      </c>
      <c r="W17" s="87">
        <v>2.5614754098360656E-2</v>
      </c>
      <c r="X17" s="87">
        <v>0.6922814207650273</v>
      </c>
      <c r="Y17" s="111"/>
      <c r="Z17" s="85">
        <v>6.333333333333333</v>
      </c>
      <c r="AA17" s="85">
        <v>810</v>
      </c>
      <c r="AB17" s="86">
        <v>1.0502057613168725</v>
      </c>
      <c r="AC17" s="87">
        <v>8.6206896551724137E-3</v>
      </c>
      <c r="AD17" s="87">
        <v>5.4858934169279006E-3</v>
      </c>
      <c r="AE17" s="87">
        <v>2.7821316614420066E-2</v>
      </c>
      <c r="AF17" s="87">
        <v>0.6148119122257053</v>
      </c>
    </row>
    <row r="18" spans="1:32" ht="15.75" x14ac:dyDescent="0.25">
      <c r="A18" s="84" t="s">
        <v>17</v>
      </c>
      <c r="B18" s="85">
        <v>20</v>
      </c>
      <c r="C18" s="85">
        <v>2790</v>
      </c>
      <c r="D18" s="86">
        <v>1.0228195937873357</v>
      </c>
      <c r="E18" s="87">
        <v>7.7093797453568515E-3</v>
      </c>
      <c r="F18" s="87">
        <v>5.1395864969045676E-3</v>
      </c>
      <c r="G18" s="87">
        <v>1.0512790561850251E-2</v>
      </c>
      <c r="H18" s="92">
        <v>0.49164817194253008</v>
      </c>
      <c r="I18" s="111"/>
      <c r="J18" s="94">
        <v>19.333333333333332</v>
      </c>
      <c r="K18" s="85">
        <v>2710</v>
      </c>
      <c r="L18" s="86">
        <v>1.0237392373923739</v>
      </c>
      <c r="M18" s="87">
        <v>6.3678961912771838E-3</v>
      </c>
      <c r="N18" s="87">
        <v>2.6432776643037365E-3</v>
      </c>
      <c r="O18" s="87">
        <v>2.571188273459089E-2</v>
      </c>
      <c r="P18" s="87">
        <v>0.65264928511354081</v>
      </c>
      <c r="Q18" s="111"/>
      <c r="R18" s="85">
        <v>19.666666666666668</v>
      </c>
      <c r="S18" s="85">
        <v>2750</v>
      </c>
      <c r="T18" s="86">
        <v>1.0132121212121212</v>
      </c>
      <c r="U18" s="87">
        <v>6.6993659528651753E-3</v>
      </c>
      <c r="V18" s="87">
        <v>2.8711568369422179E-3</v>
      </c>
      <c r="W18" s="87">
        <v>1.3877258045220718E-2</v>
      </c>
      <c r="X18" s="87">
        <v>0.61167603780356494</v>
      </c>
      <c r="Y18" s="111"/>
      <c r="Z18" s="85">
        <v>15.666666666666666</v>
      </c>
      <c r="AA18" s="85">
        <v>2180</v>
      </c>
      <c r="AB18" s="86">
        <v>1.0143730886850153</v>
      </c>
      <c r="AC18" s="87">
        <v>3.9192041000904428E-3</v>
      </c>
      <c r="AD18" s="87">
        <v>2.2610792885137169E-3</v>
      </c>
      <c r="AE18" s="87">
        <v>1.2059089538739826E-2</v>
      </c>
      <c r="AF18" s="87">
        <v>0.72550497437443462</v>
      </c>
    </row>
    <row r="19" spans="1:32" ht="15.75" x14ac:dyDescent="0.25">
      <c r="A19" s="84" t="s">
        <v>18</v>
      </c>
      <c r="B19" s="85">
        <v>7</v>
      </c>
      <c r="C19" s="85">
        <v>1140</v>
      </c>
      <c r="D19" s="86">
        <v>0.8497076023391813</v>
      </c>
      <c r="E19" s="87">
        <v>5.1617343427391603E-3</v>
      </c>
      <c r="F19" s="87">
        <v>1.2732278045423264E-2</v>
      </c>
      <c r="G19" s="87">
        <v>1.7894012388162423E-2</v>
      </c>
      <c r="H19" s="92">
        <v>0.60908465244322096</v>
      </c>
      <c r="I19" s="111"/>
      <c r="J19" s="94">
        <v>7</v>
      </c>
      <c r="K19" s="85">
        <v>1140</v>
      </c>
      <c r="L19" s="86">
        <v>1.0192982456140351</v>
      </c>
      <c r="M19" s="87">
        <v>1.1474469305794608E-2</v>
      </c>
      <c r="N19" s="87">
        <v>6.3109581181870333E-3</v>
      </c>
      <c r="O19" s="87">
        <v>2.0940906483075158E-2</v>
      </c>
      <c r="P19" s="87">
        <v>0.65375788869764773</v>
      </c>
      <c r="Q19" s="111"/>
      <c r="R19" s="85">
        <v>6.666666666666667</v>
      </c>
      <c r="S19" s="85">
        <v>1120</v>
      </c>
      <c r="T19" s="86">
        <v>1.0300595238095238</v>
      </c>
      <c r="U19" s="87">
        <v>1.0112684195319271E-2</v>
      </c>
      <c r="V19" s="87">
        <v>1.2713088702687083E-2</v>
      </c>
      <c r="W19" s="87">
        <v>1.9069633054030626E-2</v>
      </c>
      <c r="X19" s="87">
        <v>0.59404796301646923</v>
      </c>
      <c r="Y19" s="111"/>
      <c r="Z19" s="85">
        <v>5.333333333333333</v>
      </c>
      <c r="AA19" s="85">
        <v>900</v>
      </c>
      <c r="AB19" s="86">
        <v>1.0070370370370372</v>
      </c>
      <c r="AC19" s="87">
        <v>4.7811695476278034E-3</v>
      </c>
      <c r="AD19" s="87">
        <v>2.9422581831555716E-3</v>
      </c>
      <c r="AE19" s="87">
        <v>1.7653549098933432E-2</v>
      </c>
      <c r="AF19" s="87">
        <v>0.61640308937109223</v>
      </c>
    </row>
    <row r="20" spans="1:32" ht="15.75" x14ac:dyDescent="0.25">
      <c r="A20" s="84" t="s">
        <v>19</v>
      </c>
      <c r="B20" s="85">
        <v>12</v>
      </c>
      <c r="C20" s="85">
        <v>1440</v>
      </c>
      <c r="D20" s="86">
        <v>0.97800925925925919</v>
      </c>
      <c r="E20" s="87">
        <v>1.301775147928994E-2</v>
      </c>
      <c r="F20" s="87">
        <v>8.2840236686390536E-3</v>
      </c>
      <c r="G20" s="87">
        <v>2.5798816568047341E-2</v>
      </c>
      <c r="H20" s="92">
        <v>0.60639053254437869</v>
      </c>
      <c r="I20" s="111"/>
      <c r="J20" s="94">
        <v>12</v>
      </c>
      <c r="K20" s="85">
        <v>1440</v>
      </c>
      <c r="L20" s="86">
        <v>0.98958333333333337</v>
      </c>
      <c r="M20" s="87">
        <v>1.0058479532163742E-2</v>
      </c>
      <c r="N20" s="87">
        <v>1.1695906432748539E-2</v>
      </c>
      <c r="O20" s="87">
        <v>1.6140350877192983E-2</v>
      </c>
      <c r="P20" s="87">
        <v>0.64538011695906428</v>
      </c>
      <c r="Q20" s="111"/>
      <c r="R20" s="85">
        <v>12</v>
      </c>
      <c r="S20" s="85">
        <v>1440</v>
      </c>
      <c r="T20" s="86">
        <v>0.96689814814814812</v>
      </c>
      <c r="U20" s="87">
        <v>7.6610007182188172E-3</v>
      </c>
      <c r="V20" s="87">
        <v>5.7457505386641133E-3</v>
      </c>
      <c r="W20" s="87">
        <v>1.484318889154896E-2</v>
      </c>
      <c r="X20" s="87">
        <v>0.68206847019391914</v>
      </c>
      <c r="Y20" s="111"/>
      <c r="Z20" s="85">
        <v>10</v>
      </c>
      <c r="AA20" s="85">
        <v>1210</v>
      </c>
      <c r="AB20" s="86">
        <v>0.99449035812672171</v>
      </c>
      <c r="AC20" s="87">
        <v>2.7700831024930752E-3</v>
      </c>
      <c r="AD20" s="87">
        <v>2.7700831024930752E-3</v>
      </c>
      <c r="AE20" s="87">
        <v>1.4958448753462604E-2</v>
      </c>
      <c r="AF20" s="87">
        <v>0.67368421052631577</v>
      </c>
    </row>
    <row r="21" spans="1:32" ht="15.75" x14ac:dyDescent="0.25">
      <c r="A21" s="84" t="s">
        <v>20</v>
      </c>
      <c r="B21" s="85">
        <v>18.666666666666668</v>
      </c>
      <c r="C21" s="85">
        <v>2640</v>
      </c>
      <c r="D21" s="86">
        <v>0.94974747474747478</v>
      </c>
      <c r="E21" s="87">
        <v>1.1433129486838606E-2</v>
      </c>
      <c r="F21" s="87">
        <v>1.6883807498005849E-2</v>
      </c>
      <c r="G21" s="87">
        <v>2.0074448285030577E-2</v>
      </c>
      <c r="H21" s="92">
        <v>0.50611539484179735</v>
      </c>
      <c r="I21" s="111"/>
      <c r="J21" s="94">
        <v>18.666666666666668</v>
      </c>
      <c r="K21" s="85">
        <v>2640</v>
      </c>
      <c r="L21" s="86">
        <v>0.93775252525252517</v>
      </c>
      <c r="M21" s="87">
        <v>1.5484044701763837E-2</v>
      </c>
      <c r="N21" s="87">
        <v>1.2656523495354786E-2</v>
      </c>
      <c r="O21" s="87">
        <v>2.2485525784300527E-2</v>
      </c>
      <c r="P21" s="87">
        <v>0.57829540864413631</v>
      </c>
      <c r="Q21" s="111"/>
      <c r="R21" s="85">
        <v>18.333333333333332</v>
      </c>
      <c r="S21" s="85">
        <v>2580</v>
      </c>
      <c r="T21" s="86">
        <v>0.95400516795865642</v>
      </c>
      <c r="U21" s="87">
        <v>4.3336944745395447E-3</v>
      </c>
      <c r="V21" s="87">
        <v>3.6565547128927407E-3</v>
      </c>
      <c r="W21" s="87">
        <v>2.6679306608884075E-2</v>
      </c>
      <c r="X21" s="87">
        <v>0.6236457204767063</v>
      </c>
      <c r="Y21" s="111"/>
      <c r="Z21" s="85">
        <v>15.666666666666666</v>
      </c>
      <c r="AA21" s="85">
        <v>2070</v>
      </c>
      <c r="AB21" s="86">
        <v>0.94283413848631248</v>
      </c>
      <c r="AC21" s="87">
        <v>4.4406490179333897E-3</v>
      </c>
      <c r="AD21" s="87">
        <v>1.0247651579846284E-3</v>
      </c>
      <c r="AE21" s="87">
        <v>2.749786507258753E-2</v>
      </c>
      <c r="AF21" s="87">
        <v>0.60409906063193852</v>
      </c>
    </row>
    <row r="22" spans="1:32" ht="15.75" x14ac:dyDescent="0.25">
      <c r="A22" s="84" t="s">
        <v>21</v>
      </c>
      <c r="B22" s="85">
        <v>32</v>
      </c>
      <c r="C22" s="85">
        <v>4650</v>
      </c>
      <c r="D22" s="86">
        <v>1.0189964157706093</v>
      </c>
      <c r="E22" s="87">
        <v>1.0270840661273303E-2</v>
      </c>
      <c r="F22" s="87">
        <v>1.0200492437565952E-2</v>
      </c>
      <c r="G22" s="87">
        <v>1.5054519873373197E-2</v>
      </c>
      <c r="H22" s="92">
        <v>0.61850158283503343</v>
      </c>
      <c r="I22" s="111"/>
      <c r="J22" s="94">
        <v>31.666666666666668</v>
      </c>
      <c r="K22" s="85">
        <v>4610</v>
      </c>
      <c r="L22" s="86">
        <v>1.0645697758496024</v>
      </c>
      <c r="M22" s="87">
        <v>1.1342796984310262E-2</v>
      </c>
      <c r="N22" s="87">
        <v>8.150512803097195E-3</v>
      </c>
      <c r="O22" s="87">
        <v>1.7727365346736398E-2</v>
      </c>
      <c r="P22" s="87">
        <v>0.68980506690212595</v>
      </c>
      <c r="Q22" s="111"/>
      <c r="R22" s="85">
        <v>31</v>
      </c>
      <c r="S22" s="85">
        <v>4490</v>
      </c>
      <c r="T22" s="86">
        <v>1.0786191536748329</v>
      </c>
      <c r="U22" s="87">
        <v>9.6359006125679662E-3</v>
      </c>
      <c r="V22" s="87">
        <v>6.3321632596875215E-3</v>
      </c>
      <c r="W22" s="87">
        <v>1.8927661917544223E-2</v>
      </c>
      <c r="X22" s="87">
        <v>0.76509050863789663</v>
      </c>
      <c r="Y22" s="111"/>
      <c r="Z22" s="85">
        <v>29</v>
      </c>
      <c r="AA22" s="85">
        <v>4120</v>
      </c>
      <c r="AB22" s="86">
        <v>1.0728155339805825</v>
      </c>
      <c r="AC22" s="87">
        <v>8.4464555052790359E-3</v>
      </c>
      <c r="AD22" s="87">
        <v>5.9577677224736045E-3</v>
      </c>
      <c r="AE22" s="87">
        <v>1.8099547511312219E-2</v>
      </c>
      <c r="AF22" s="87">
        <v>0.5984917043740573</v>
      </c>
    </row>
    <row r="23" spans="1:32" ht="15.75" x14ac:dyDescent="0.25">
      <c r="A23" s="84" t="s">
        <v>22</v>
      </c>
      <c r="B23" s="85">
        <v>11</v>
      </c>
      <c r="C23" s="85">
        <v>1860</v>
      </c>
      <c r="D23" s="86">
        <v>0.96111111111111114</v>
      </c>
      <c r="E23" s="87">
        <v>3.3563304120827891E-3</v>
      </c>
      <c r="F23" s="87">
        <v>4.8480328174529174E-3</v>
      </c>
      <c r="G23" s="87">
        <v>1.1933619242961028E-2</v>
      </c>
      <c r="H23" s="92">
        <v>0.79638262166697749</v>
      </c>
      <c r="I23" s="111"/>
      <c r="J23" s="94">
        <v>11</v>
      </c>
      <c r="K23" s="85">
        <v>1860</v>
      </c>
      <c r="L23" s="86">
        <v>1.0277777777777779</v>
      </c>
      <c r="M23" s="87">
        <v>2.7898866608544026E-3</v>
      </c>
      <c r="N23" s="87">
        <v>3.4873583260680036E-3</v>
      </c>
      <c r="O23" s="87">
        <v>1.1333914559721011E-2</v>
      </c>
      <c r="P23" s="87">
        <v>0.99407149084568436</v>
      </c>
      <c r="Q23" s="111"/>
      <c r="R23" s="85">
        <v>10.666666666666666</v>
      </c>
      <c r="S23" s="85">
        <v>1820</v>
      </c>
      <c r="T23" s="86">
        <v>1.0247252747252746</v>
      </c>
      <c r="U23" s="87">
        <v>3.7533512064343165E-3</v>
      </c>
      <c r="V23" s="87">
        <v>1.7873100983020556E-3</v>
      </c>
      <c r="W23" s="87">
        <v>1.4298480786416445E-2</v>
      </c>
      <c r="X23" s="87">
        <v>1.0019660411081324</v>
      </c>
      <c r="Y23" s="111"/>
      <c r="Z23" s="85">
        <v>9.3333333333333339</v>
      </c>
      <c r="AA23" s="85">
        <v>1500</v>
      </c>
      <c r="AB23" s="86">
        <v>1.0788888888888888</v>
      </c>
      <c r="AC23" s="87">
        <v>1.4418125643666324E-3</v>
      </c>
      <c r="AD23" s="87">
        <v>8.2389289392378992E-4</v>
      </c>
      <c r="AE23" s="87">
        <v>7.7445932028836248E-2</v>
      </c>
      <c r="AF23" s="87">
        <v>1.0500514933058702</v>
      </c>
    </row>
    <row r="24" spans="1:32" ht="15.75" x14ac:dyDescent="0.25">
      <c r="A24" s="84" t="s">
        <v>23</v>
      </c>
      <c r="B24" s="85">
        <v>14.666666666666666</v>
      </c>
      <c r="C24" s="85">
        <v>1920</v>
      </c>
      <c r="D24" s="86">
        <v>1.0532986111111111</v>
      </c>
      <c r="E24" s="87">
        <v>7.4171748805010717E-3</v>
      </c>
      <c r="F24" s="87">
        <v>1.2691610351079612E-2</v>
      </c>
      <c r="G24" s="87">
        <v>1.5164001977913302E-2</v>
      </c>
      <c r="H24" s="92">
        <v>0.66227130377451782</v>
      </c>
      <c r="I24" s="111"/>
      <c r="J24" s="94">
        <v>14.333333333333334</v>
      </c>
      <c r="K24" s="85">
        <v>1900</v>
      </c>
      <c r="L24" s="86">
        <v>1.0691228070175438</v>
      </c>
      <c r="M24" s="87">
        <v>8.2047915982934039E-3</v>
      </c>
      <c r="N24" s="87">
        <v>8.2047915982934039E-3</v>
      </c>
      <c r="O24" s="87">
        <v>1.7230062356416147E-2</v>
      </c>
      <c r="P24" s="87">
        <v>0.75385625205119788</v>
      </c>
      <c r="Q24" s="111"/>
      <c r="R24" s="85">
        <v>14.333333333333334</v>
      </c>
      <c r="S24" s="85">
        <v>1900</v>
      </c>
      <c r="T24" s="86">
        <v>1.0512280701754386</v>
      </c>
      <c r="U24" s="87">
        <v>5.1735647530040058E-3</v>
      </c>
      <c r="V24" s="87">
        <v>5.6742323097463288E-3</v>
      </c>
      <c r="W24" s="87">
        <v>2.5534045393858479E-2</v>
      </c>
      <c r="X24" s="87">
        <v>0.74415887850467288</v>
      </c>
      <c r="Y24" s="111"/>
      <c r="Z24" s="85">
        <v>12</v>
      </c>
      <c r="AA24" s="85">
        <v>1590</v>
      </c>
      <c r="AB24" s="86">
        <v>1.0641509433962264</v>
      </c>
      <c r="AC24" s="87">
        <v>2.9550827423167848E-3</v>
      </c>
      <c r="AD24" s="87">
        <v>1.3790386130811663E-3</v>
      </c>
      <c r="AE24" s="87">
        <v>1.6351457840819542E-2</v>
      </c>
      <c r="AF24" s="87">
        <v>0.81481481481481488</v>
      </c>
    </row>
    <row r="25" spans="1:32" ht="15.75" x14ac:dyDescent="0.25">
      <c r="A25" s="84" t="s">
        <v>24</v>
      </c>
      <c r="B25" s="85">
        <v>12</v>
      </c>
      <c r="C25" s="85">
        <v>1920</v>
      </c>
      <c r="D25" s="86">
        <v>1.0277777777777777</v>
      </c>
      <c r="E25" s="87">
        <v>1.4695945945945947E-2</v>
      </c>
      <c r="F25" s="87">
        <v>7.6013513513513518E-3</v>
      </c>
      <c r="G25" s="87">
        <v>6.4189189189189193E-3</v>
      </c>
      <c r="H25" s="92">
        <v>0.63277027027027033</v>
      </c>
      <c r="I25" s="111"/>
      <c r="J25" s="94">
        <v>12.666666666666666</v>
      </c>
      <c r="K25" s="85">
        <v>1986.6666666666667</v>
      </c>
      <c r="L25" s="86">
        <v>1.0590604026845638</v>
      </c>
      <c r="M25" s="87">
        <v>1.3783269961977186E-2</v>
      </c>
      <c r="N25" s="87">
        <v>5.8618504435994931E-3</v>
      </c>
      <c r="O25" s="87">
        <v>7.6045627376425855E-3</v>
      </c>
      <c r="P25" s="87">
        <v>0.79103295310519639</v>
      </c>
      <c r="Q25" s="111"/>
      <c r="R25" s="85">
        <v>12.666666666666666</v>
      </c>
      <c r="S25" s="85">
        <v>1980</v>
      </c>
      <c r="T25" s="86">
        <v>1.0789562289562291</v>
      </c>
      <c r="U25" s="87">
        <v>1.3418630051490091E-2</v>
      </c>
      <c r="V25" s="87">
        <v>5.6171009517865496E-3</v>
      </c>
      <c r="W25" s="87">
        <v>1.0298018411608675E-2</v>
      </c>
      <c r="X25" s="87">
        <v>1.4200343267280384</v>
      </c>
      <c r="Y25" s="111"/>
      <c r="Z25" s="85">
        <v>13</v>
      </c>
      <c r="AA25" s="85">
        <v>2000</v>
      </c>
      <c r="AB25" s="86">
        <v>1.0521666666666667</v>
      </c>
      <c r="AC25" s="87">
        <v>1.3305876762236653E-2</v>
      </c>
      <c r="AD25" s="87">
        <v>7.1281482654839213E-3</v>
      </c>
      <c r="AE25" s="87">
        <v>1.0137810866466021E-2</v>
      </c>
      <c r="AF25" s="87">
        <v>0.98606051005860917</v>
      </c>
    </row>
    <row r="26" spans="1:32" ht="15.75" x14ac:dyDescent="0.25">
      <c r="A26" s="84" t="s">
        <v>25</v>
      </c>
      <c r="B26" s="85">
        <v>16</v>
      </c>
      <c r="C26" s="85">
        <v>1830</v>
      </c>
      <c r="D26" s="86">
        <v>1.0306010928961749</v>
      </c>
      <c r="E26" s="87">
        <v>1.1841640155531989E-2</v>
      </c>
      <c r="F26" s="87">
        <v>1.1134676564156946E-2</v>
      </c>
      <c r="G26" s="87">
        <v>7.599858607281725E-3</v>
      </c>
      <c r="H26" s="92">
        <v>0.45227995758218453</v>
      </c>
      <c r="I26" s="111"/>
      <c r="J26" s="94">
        <v>16</v>
      </c>
      <c r="K26" s="85">
        <v>1830</v>
      </c>
      <c r="L26" s="86">
        <v>1.0400728597449909</v>
      </c>
      <c r="M26" s="87">
        <v>7.3555166374781088E-3</v>
      </c>
      <c r="N26" s="87">
        <v>7.8809106830122592E-3</v>
      </c>
      <c r="O26" s="87">
        <v>9.8073555166374796E-3</v>
      </c>
      <c r="P26" s="87">
        <v>0.63957968476357263</v>
      </c>
      <c r="Q26" s="111"/>
      <c r="R26" s="85">
        <v>16</v>
      </c>
      <c r="S26" s="85">
        <v>1830</v>
      </c>
      <c r="T26" s="86">
        <v>1.0360655737704918</v>
      </c>
      <c r="U26" s="87">
        <v>6.6807313642756674E-3</v>
      </c>
      <c r="V26" s="87">
        <v>3.8677918424753865E-3</v>
      </c>
      <c r="W26" s="87">
        <v>9.1420534458509142E-3</v>
      </c>
      <c r="X26" s="87">
        <v>0.59388185654008441</v>
      </c>
      <c r="Y26" s="111"/>
      <c r="Z26" s="85">
        <v>12.666666666666666</v>
      </c>
      <c r="AA26" s="85">
        <v>1450</v>
      </c>
      <c r="AB26" s="86">
        <v>1.0188505747126437</v>
      </c>
      <c r="AC26" s="87">
        <v>7.6714801444043327E-3</v>
      </c>
      <c r="AD26" s="87">
        <v>4.5126353790613727E-3</v>
      </c>
      <c r="AE26" s="87">
        <v>6.9945848375451269E-3</v>
      </c>
      <c r="AF26" s="87">
        <v>0.76692238267148016</v>
      </c>
    </row>
    <row r="27" spans="1:32" ht="15.75" x14ac:dyDescent="0.25">
      <c r="A27" s="84" t="s">
        <v>26</v>
      </c>
      <c r="B27" s="85">
        <v>6.666666666666667</v>
      </c>
      <c r="C27" s="85">
        <v>840</v>
      </c>
      <c r="D27" s="86">
        <v>0.94007936507936507</v>
      </c>
      <c r="E27" s="87">
        <v>4.6433094132545382E-3</v>
      </c>
      <c r="F27" s="87">
        <v>1.6884761502743773E-3</v>
      </c>
      <c r="G27" s="87">
        <v>4.3056141831996624E-2</v>
      </c>
      <c r="H27" s="92">
        <v>0.71211481637821872</v>
      </c>
      <c r="I27" s="111"/>
      <c r="J27" s="94">
        <v>6.333333333333333</v>
      </c>
      <c r="K27" s="85">
        <v>760</v>
      </c>
      <c r="L27" s="86">
        <v>1.0118421052631579</v>
      </c>
      <c r="M27" s="87">
        <v>3.0342436064152581E-3</v>
      </c>
      <c r="N27" s="87">
        <v>1.3003901170351106E-3</v>
      </c>
      <c r="O27" s="87">
        <v>4.2912873862158647E-2</v>
      </c>
      <c r="P27" s="87">
        <v>5.1525791070654527</v>
      </c>
      <c r="Q27" s="111"/>
      <c r="R27" s="85">
        <v>5</v>
      </c>
      <c r="S27" s="85">
        <v>540</v>
      </c>
      <c r="T27" s="86">
        <v>1.0753086419753086</v>
      </c>
      <c r="U27" s="87">
        <v>0</v>
      </c>
      <c r="V27" s="87">
        <v>5.7405281285878302E-4</v>
      </c>
      <c r="W27" s="87">
        <v>3.8461538461538464E-2</v>
      </c>
      <c r="X27" s="87">
        <v>0.6923076923076924</v>
      </c>
      <c r="Y27" s="111"/>
      <c r="Z27" s="85">
        <v>4.333333333333333</v>
      </c>
      <c r="AA27" s="85">
        <v>470</v>
      </c>
      <c r="AB27" s="86">
        <v>1.0517730496453901</v>
      </c>
      <c r="AC27" s="87">
        <v>6.7430883344571813E-4</v>
      </c>
      <c r="AD27" s="87">
        <v>0</v>
      </c>
      <c r="AE27" s="87">
        <v>0.12474713418745785</v>
      </c>
      <c r="AF27" s="87">
        <v>0.53270397842211736</v>
      </c>
    </row>
    <row r="28" spans="1:32" ht="15.75" x14ac:dyDescent="0.25">
      <c r="A28" s="84" t="s">
        <v>27</v>
      </c>
      <c r="B28" s="85">
        <v>13</v>
      </c>
      <c r="C28" s="85">
        <v>1860</v>
      </c>
      <c r="D28" s="86">
        <v>0.95035842293906814</v>
      </c>
      <c r="E28" s="87">
        <v>7.7314727512728639E-3</v>
      </c>
      <c r="F28" s="87">
        <v>7.5429002451442581E-3</v>
      </c>
      <c r="G28" s="87">
        <v>2.5457288327361868E-2</v>
      </c>
      <c r="H28" s="92">
        <v>0.61587780501602873</v>
      </c>
      <c r="I28" s="111"/>
      <c r="J28" s="94">
        <v>13</v>
      </c>
      <c r="K28" s="85">
        <v>1860</v>
      </c>
      <c r="L28" s="86">
        <v>1.0234767025089606</v>
      </c>
      <c r="M28" s="87">
        <v>9.630537559096479E-3</v>
      </c>
      <c r="N28" s="87">
        <v>5.6032218525652244E-3</v>
      </c>
      <c r="O28" s="87">
        <v>2.7490807214148136E-2</v>
      </c>
      <c r="P28" s="87">
        <v>0.61040098056382419</v>
      </c>
      <c r="Q28" s="111"/>
      <c r="R28" s="85">
        <v>12.666666666666666</v>
      </c>
      <c r="S28" s="85">
        <v>1810</v>
      </c>
      <c r="T28" s="86">
        <v>1.0265193370165746</v>
      </c>
      <c r="U28" s="87">
        <v>8.2526013634732689E-3</v>
      </c>
      <c r="V28" s="87">
        <v>6.0997488338715468E-3</v>
      </c>
      <c r="W28" s="87">
        <v>3.3010405453893076E-2</v>
      </c>
      <c r="X28" s="87">
        <v>0.53157517043415858</v>
      </c>
      <c r="Y28" s="111"/>
      <c r="Z28" s="85">
        <v>10.333333333333334</v>
      </c>
      <c r="AA28" s="85">
        <v>1500</v>
      </c>
      <c r="AB28" s="86">
        <v>1.0213333333333334</v>
      </c>
      <c r="AC28" s="87">
        <v>6.0922541340295913E-3</v>
      </c>
      <c r="AD28" s="87">
        <v>5.8746736292428197E-3</v>
      </c>
      <c r="AE28" s="87">
        <v>3.3289817232375979E-2</v>
      </c>
      <c r="AF28" s="87">
        <v>0.54699738903394257</v>
      </c>
    </row>
    <row r="29" spans="1:32" ht="15.75" x14ac:dyDescent="0.25">
      <c r="A29" s="84" t="s">
        <v>28</v>
      </c>
      <c r="B29" s="85">
        <v>4</v>
      </c>
      <c r="C29" s="85">
        <v>420</v>
      </c>
      <c r="D29" s="86">
        <v>0.77222222222222214</v>
      </c>
      <c r="E29" s="87">
        <v>2.5693730729701957E-2</v>
      </c>
      <c r="F29" s="87">
        <v>1.8499486125385406E-2</v>
      </c>
      <c r="G29" s="87">
        <v>9.249743062692703E-3</v>
      </c>
      <c r="H29" s="92">
        <v>0.5467625899280576</v>
      </c>
      <c r="I29" s="111"/>
      <c r="J29" s="94">
        <v>4</v>
      </c>
      <c r="K29" s="85">
        <v>420</v>
      </c>
      <c r="L29" s="86">
        <v>0.96587301587301588</v>
      </c>
      <c r="M29" s="87">
        <v>1.2325390304026294E-2</v>
      </c>
      <c r="N29" s="87">
        <v>7.3952341824157757E-3</v>
      </c>
      <c r="O29" s="87">
        <v>1.7255546425636811E-2</v>
      </c>
      <c r="P29" s="87">
        <v>0.76335250616269512</v>
      </c>
      <c r="Q29" s="111"/>
      <c r="R29" s="85">
        <v>3.6666666666666665</v>
      </c>
      <c r="S29" s="85">
        <v>380</v>
      </c>
      <c r="T29" s="86">
        <v>0.9631578947368421</v>
      </c>
      <c r="U29" s="87">
        <v>1.8214936247723135E-2</v>
      </c>
      <c r="V29" s="87">
        <v>6.375227686703097E-3</v>
      </c>
      <c r="W29" s="87">
        <v>1.7304189435336976E-2</v>
      </c>
      <c r="X29" s="87">
        <v>0.55919854280510017</v>
      </c>
      <c r="Y29" s="111"/>
      <c r="Z29" s="85">
        <v>3.6666666666666665</v>
      </c>
      <c r="AA29" s="85">
        <v>360</v>
      </c>
      <c r="AB29" s="86">
        <v>0.97037037037037033</v>
      </c>
      <c r="AC29" s="87">
        <v>4.7709923664122139E-3</v>
      </c>
      <c r="AD29" s="87">
        <v>9.5419847328244271E-4</v>
      </c>
      <c r="AE29" s="87">
        <v>2.0992366412213741E-2</v>
      </c>
      <c r="AF29" s="87">
        <v>0.54484732824427484</v>
      </c>
    </row>
    <row r="30" spans="1:32" ht="15.75" x14ac:dyDescent="0.25">
      <c r="A30" s="84" t="s">
        <v>29</v>
      </c>
      <c r="B30" s="85">
        <v>11</v>
      </c>
      <c r="C30" s="85">
        <v>1080</v>
      </c>
      <c r="D30" s="86">
        <v>0.89845679012345681</v>
      </c>
      <c r="E30" s="87">
        <v>1.0992785984197869E-2</v>
      </c>
      <c r="F30" s="87">
        <v>1.3053933356234971E-2</v>
      </c>
      <c r="G30" s="87">
        <v>1.0992785984197869E-2</v>
      </c>
      <c r="H30" s="92">
        <v>1.0158021298522844</v>
      </c>
      <c r="I30" s="111"/>
      <c r="J30" s="94">
        <v>11</v>
      </c>
      <c r="K30" s="85">
        <v>1080</v>
      </c>
      <c r="L30" s="86">
        <v>1.0138888888888888</v>
      </c>
      <c r="M30" s="87">
        <v>7.0015220700152207E-3</v>
      </c>
      <c r="N30" s="87">
        <v>8.8280060882800597E-3</v>
      </c>
      <c r="O30" s="87">
        <v>1.7960426179604264E-2</v>
      </c>
      <c r="P30" s="87">
        <v>1.3570776255707762</v>
      </c>
      <c r="Q30" s="111"/>
      <c r="R30" s="85">
        <v>10</v>
      </c>
      <c r="S30" s="85">
        <v>970</v>
      </c>
      <c r="T30" s="86">
        <v>1.0027491408934708</v>
      </c>
      <c r="U30" s="87">
        <v>1.0966415352981493E-2</v>
      </c>
      <c r="V30" s="87">
        <v>8.9102124742974631E-3</v>
      </c>
      <c r="W30" s="87">
        <v>1.7135023989033587E-2</v>
      </c>
      <c r="X30" s="87">
        <v>1.2508567511994517</v>
      </c>
      <c r="Y30" s="111"/>
      <c r="Z30" s="85">
        <v>9.3333333333333339</v>
      </c>
      <c r="AA30" s="85">
        <v>960</v>
      </c>
      <c r="AB30" s="86">
        <v>1.0177083333333334</v>
      </c>
      <c r="AC30" s="87">
        <v>6.4824292050494709E-3</v>
      </c>
      <c r="AD30" s="87">
        <v>5.4588877516206068E-3</v>
      </c>
      <c r="AE30" s="87">
        <v>1.6376663254861822E-2</v>
      </c>
      <c r="AF30" s="87">
        <v>1.0583418628454453</v>
      </c>
    </row>
    <row r="31" spans="1:32" ht="15.75" x14ac:dyDescent="0.25">
      <c r="A31" s="84" t="s">
        <v>30</v>
      </c>
      <c r="B31" s="85">
        <v>32</v>
      </c>
      <c r="C31" s="85">
        <v>4680</v>
      </c>
      <c r="D31" s="86">
        <v>1.0497863247863248</v>
      </c>
      <c r="E31" s="87">
        <v>8.8879842594477235E-3</v>
      </c>
      <c r="F31" s="87">
        <v>8.8201370513603366E-3</v>
      </c>
      <c r="G31" s="87">
        <v>1.5876246692448606E-2</v>
      </c>
      <c r="H31" s="92">
        <v>0.55607571748422557</v>
      </c>
      <c r="I31" s="111"/>
      <c r="J31" s="94">
        <v>32.333333333333336</v>
      </c>
      <c r="K31" s="85">
        <v>4640</v>
      </c>
      <c r="L31" s="86">
        <v>1.0701867816091954</v>
      </c>
      <c r="M31" s="87">
        <v>1.3828287574679465E-2</v>
      </c>
      <c r="N31" s="87">
        <v>1.0002013828287573E-2</v>
      </c>
      <c r="O31" s="87">
        <v>1.8124454588172113E-2</v>
      </c>
      <c r="P31" s="87">
        <v>0.74625763576559034</v>
      </c>
      <c r="Q31" s="111"/>
      <c r="R31" s="85">
        <v>32.333333333333336</v>
      </c>
      <c r="S31" s="85">
        <v>4620</v>
      </c>
      <c r="T31" s="86">
        <v>1.0645743145743145</v>
      </c>
      <c r="U31" s="87">
        <v>1.0572687224669605E-2</v>
      </c>
      <c r="V31" s="87">
        <v>5.4896645205015256E-3</v>
      </c>
      <c r="W31" s="87">
        <v>2.4872924432395797E-2</v>
      </c>
      <c r="X31" s="87">
        <v>0.76618095560826849</v>
      </c>
      <c r="Y31" s="111"/>
      <c r="Z31" s="85">
        <v>29.333333333333332</v>
      </c>
      <c r="AA31" s="85">
        <v>4120</v>
      </c>
      <c r="AB31" s="86">
        <v>1.0619741100323623</v>
      </c>
      <c r="AC31" s="87">
        <v>5.332927015084565E-3</v>
      </c>
      <c r="AD31" s="87">
        <v>4.4187109553557825E-3</v>
      </c>
      <c r="AE31" s="87">
        <v>1.9808014627456957E-2</v>
      </c>
      <c r="AF31" s="87">
        <v>0.85844888008532694</v>
      </c>
    </row>
    <row r="32" spans="1:32" ht="15.75" x14ac:dyDescent="0.25">
      <c r="A32" s="84" t="s">
        <v>31</v>
      </c>
      <c r="B32" s="85">
        <v>16</v>
      </c>
      <c r="C32" s="85">
        <v>3030</v>
      </c>
      <c r="D32" s="86">
        <v>0.97722772277227721</v>
      </c>
      <c r="E32" s="87">
        <v>5.9664527749634134E-3</v>
      </c>
      <c r="F32" s="87">
        <v>9.3436901947540254E-3</v>
      </c>
      <c r="G32" s="87">
        <v>1.9700551615445233E-2</v>
      </c>
      <c r="H32" s="92">
        <v>0.54047056174715746</v>
      </c>
      <c r="I32" s="111"/>
      <c r="J32" s="94">
        <v>15.666666666666666</v>
      </c>
      <c r="K32" s="85">
        <v>2950</v>
      </c>
      <c r="L32" s="86">
        <v>1.0354802259887006</v>
      </c>
      <c r="M32" s="87">
        <v>7.7477084242688786E-3</v>
      </c>
      <c r="N32" s="87">
        <v>6.219991270187691E-3</v>
      </c>
      <c r="O32" s="87">
        <v>2.084242688782191E-2</v>
      </c>
      <c r="P32" s="87">
        <v>0.64884329986905287</v>
      </c>
      <c r="Q32" s="111"/>
      <c r="R32" s="85">
        <v>15</v>
      </c>
      <c r="S32" s="85">
        <v>2880</v>
      </c>
      <c r="T32" s="86">
        <v>1.0353009259259258</v>
      </c>
      <c r="U32" s="87">
        <v>1.1514812744550029E-2</v>
      </c>
      <c r="V32" s="87">
        <v>1.0061486864169928E-2</v>
      </c>
      <c r="W32" s="87">
        <v>2.2358859698155396E-2</v>
      </c>
      <c r="X32" s="87">
        <v>0.62783678032420354</v>
      </c>
      <c r="Y32" s="111"/>
      <c r="Z32" s="85">
        <v>13.333333333333334</v>
      </c>
      <c r="AA32" s="85">
        <v>2320</v>
      </c>
      <c r="AB32" s="86">
        <v>1.0242816091954023</v>
      </c>
      <c r="AC32" s="87">
        <v>4.0678917099172393E-3</v>
      </c>
      <c r="AD32" s="87">
        <v>7.5746949081217556E-3</v>
      </c>
      <c r="AE32" s="87">
        <v>2.4687894515359795E-2</v>
      </c>
      <c r="AF32" s="87">
        <v>0.60190770093982315</v>
      </c>
    </row>
    <row r="33" spans="1:32" ht="15.75" x14ac:dyDescent="0.25">
      <c r="A33" s="84" t="s">
        <v>32</v>
      </c>
      <c r="B33" s="85">
        <v>19</v>
      </c>
      <c r="C33" s="85">
        <v>2280</v>
      </c>
      <c r="D33" s="86">
        <v>1.01593567251462</v>
      </c>
      <c r="E33" s="87">
        <v>1.2519787019715066E-2</v>
      </c>
      <c r="F33" s="87">
        <v>7.483091092243487E-3</v>
      </c>
      <c r="G33" s="87">
        <v>2.0722406101597351E-2</v>
      </c>
      <c r="H33" s="92">
        <v>0.84990646136134695</v>
      </c>
      <c r="I33" s="111"/>
      <c r="J33" s="94">
        <v>19</v>
      </c>
      <c r="K33" s="85">
        <v>2280</v>
      </c>
      <c r="L33" s="86">
        <v>1.0421052631578946</v>
      </c>
      <c r="M33" s="87">
        <v>1.2065095398428732E-2</v>
      </c>
      <c r="N33" s="87">
        <v>7.0145903479236814E-3</v>
      </c>
      <c r="O33" s="87">
        <v>2.3007856341189674E-2</v>
      </c>
      <c r="P33" s="87">
        <v>1.1370650953984287</v>
      </c>
      <c r="Q33" s="111"/>
      <c r="R33" s="85">
        <v>19</v>
      </c>
      <c r="S33" s="85">
        <v>2280</v>
      </c>
      <c r="T33" s="86">
        <v>1.0302631578947368</v>
      </c>
      <c r="U33" s="87">
        <v>1.2061870299418192E-2</v>
      </c>
      <c r="V33" s="87">
        <v>6.5276003973321981E-3</v>
      </c>
      <c r="W33" s="87">
        <v>2.1143749113097771E-2</v>
      </c>
      <c r="X33" s="87">
        <v>1.2672059032212288</v>
      </c>
      <c r="Y33" s="111"/>
      <c r="Z33" s="85">
        <v>15.333333333333334</v>
      </c>
      <c r="AA33" s="85">
        <v>1820</v>
      </c>
      <c r="AB33" s="86">
        <v>1.0095238095238095</v>
      </c>
      <c r="AC33" s="87">
        <v>7.8011611030478958E-3</v>
      </c>
      <c r="AD33" s="87">
        <v>3.6284470246734399E-3</v>
      </c>
      <c r="AE33" s="87">
        <v>2.3222060957910014E-2</v>
      </c>
      <c r="AF33" s="87">
        <v>1.4421262699564585</v>
      </c>
    </row>
    <row r="34" spans="1:32" ht="15.75" x14ac:dyDescent="0.25">
      <c r="A34" s="84" t="s">
        <v>33</v>
      </c>
      <c r="B34" s="85">
        <v>13</v>
      </c>
      <c r="C34" s="85">
        <v>2640</v>
      </c>
      <c r="D34" s="86">
        <v>1.0008838383838385</v>
      </c>
      <c r="E34" s="87">
        <v>7.3167654850510907E-3</v>
      </c>
      <c r="F34" s="87">
        <v>3.5322316134729407E-3</v>
      </c>
      <c r="G34" s="87">
        <v>1.7030402422101677E-2</v>
      </c>
      <c r="H34" s="92">
        <v>0.85934149110634528</v>
      </c>
      <c r="I34" s="111"/>
      <c r="J34" s="94">
        <v>13</v>
      </c>
      <c r="K34" s="85">
        <v>2640</v>
      </c>
      <c r="L34" s="86">
        <v>1.0522727272727272</v>
      </c>
      <c r="M34" s="87">
        <v>1.3558915286777056E-2</v>
      </c>
      <c r="N34" s="87">
        <v>8.8792896568274538E-3</v>
      </c>
      <c r="O34" s="87">
        <v>5.3875689944804413E-2</v>
      </c>
      <c r="P34" s="87">
        <v>0.9871610271178306</v>
      </c>
      <c r="Q34" s="111"/>
      <c r="R34" s="85">
        <v>12.333333333333334</v>
      </c>
      <c r="S34" s="85">
        <v>2480</v>
      </c>
      <c r="T34" s="86">
        <v>1.0435483870967741</v>
      </c>
      <c r="U34" s="87">
        <v>1.3781555899021122E-2</v>
      </c>
      <c r="V34" s="87">
        <v>5.6671818650180315E-3</v>
      </c>
      <c r="W34" s="87">
        <v>1.2493560020607935E-2</v>
      </c>
      <c r="X34" s="87">
        <v>1.7782071097372489</v>
      </c>
      <c r="Y34" s="111"/>
      <c r="Z34" s="85">
        <v>10.666666666666666</v>
      </c>
      <c r="AA34" s="85">
        <v>2210</v>
      </c>
      <c r="AB34" s="86">
        <v>1.0675716440422323</v>
      </c>
      <c r="AC34" s="87">
        <v>3.9559197513421868E-3</v>
      </c>
      <c r="AD34" s="87">
        <v>1.5541113308844305E-3</v>
      </c>
      <c r="AE34" s="87">
        <v>1.2150324950551003E-2</v>
      </c>
      <c r="AF34" s="87">
        <v>2.8092681548460017</v>
      </c>
    </row>
    <row r="35" spans="1:32" ht="15.75" x14ac:dyDescent="0.25">
      <c r="A35" s="84" t="s">
        <v>103</v>
      </c>
      <c r="B35" s="85">
        <v>3</v>
      </c>
      <c r="C35" s="85">
        <v>570</v>
      </c>
      <c r="D35" s="86">
        <v>0.91345029239766073</v>
      </c>
      <c r="E35" s="87">
        <v>5.7618437900128043E-3</v>
      </c>
      <c r="F35" s="87">
        <v>5.1216389244558257E-3</v>
      </c>
      <c r="G35" s="87">
        <v>3.8412291933418697E-3</v>
      </c>
      <c r="H35" s="92">
        <v>0.6837387964148528</v>
      </c>
      <c r="I35" s="111"/>
      <c r="J35" s="94">
        <v>3</v>
      </c>
      <c r="K35" s="85">
        <v>570</v>
      </c>
      <c r="L35" s="86">
        <v>0.90643274853801159</v>
      </c>
      <c r="M35" s="87">
        <v>3.8709677419354843E-3</v>
      </c>
      <c r="N35" s="87">
        <v>2.5806451612903226E-3</v>
      </c>
      <c r="O35" s="87">
        <v>3.8709677419354843E-3</v>
      </c>
      <c r="P35" s="87">
        <v>0.58000000000000007</v>
      </c>
      <c r="Q35" s="111"/>
      <c r="R35" s="85">
        <v>3</v>
      </c>
      <c r="S35" s="85">
        <v>570</v>
      </c>
      <c r="T35" s="86">
        <v>0.93859649122807021</v>
      </c>
      <c r="U35" s="87">
        <v>1.869158878504673E-3</v>
      </c>
      <c r="V35" s="87">
        <v>5.6074766355140183E-3</v>
      </c>
      <c r="W35" s="87">
        <v>3.7383177570093459E-3</v>
      </c>
      <c r="X35" s="87">
        <v>0.7838006230529595</v>
      </c>
      <c r="Y35" s="111"/>
      <c r="Z35" s="85">
        <v>16</v>
      </c>
      <c r="AA35" s="85">
        <v>2770</v>
      </c>
      <c r="AB35" s="86">
        <v>1.0529482551143201</v>
      </c>
      <c r="AC35" s="87">
        <v>4.4571428571428574E-3</v>
      </c>
      <c r="AD35" s="87">
        <v>1.8285714285714285E-3</v>
      </c>
      <c r="AE35" s="87">
        <v>1.9542857142857143E-2</v>
      </c>
      <c r="AF35" s="87">
        <v>1.0509714285714287</v>
      </c>
    </row>
    <row r="36" spans="1:32" ht="15.75" x14ac:dyDescent="0.25">
      <c r="A36" s="84" t="s">
        <v>35</v>
      </c>
      <c r="B36" s="85">
        <v>18</v>
      </c>
      <c r="C36" s="85">
        <v>3120</v>
      </c>
      <c r="D36" s="86">
        <v>0.99700854700854691</v>
      </c>
      <c r="E36" s="87">
        <v>7.1795970852979001E-3</v>
      </c>
      <c r="F36" s="87">
        <v>7.072438919845693E-3</v>
      </c>
      <c r="G36" s="87">
        <v>1.4144877839691386E-2</v>
      </c>
      <c r="H36" s="92">
        <v>0.77421774539219901</v>
      </c>
      <c r="I36" s="111"/>
      <c r="J36" s="94">
        <v>18</v>
      </c>
      <c r="K36" s="85">
        <v>3120</v>
      </c>
      <c r="L36" s="86">
        <v>1.0407051282051283</v>
      </c>
      <c r="M36" s="87">
        <v>5.6462375526126676E-3</v>
      </c>
      <c r="N36" s="87">
        <v>4.8249666358690067E-3</v>
      </c>
      <c r="O36" s="87">
        <v>1.6938712657838004E-2</v>
      </c>
      <c r="P36" s="87">
        <v>0.86561954624781845</v>
      </c>
      <c r="Q36" s="111"/>
      <c r="R36" s="85">
        <v>18</v>
      </c>
      <c r="S36" s="85">
        <v>3120</v>
      </c>
      <c r="T36" s="86">
        <v>1.0478632478632479</v>
      </c>
      <c r="U36" s="87">
        <v>4.3841761827079937E-3</v>
      </c>
      <c r="V36" s="87">
        <v>5.7096247960848291E-3</v>
      </c>
      <c r="W36" s="87">
        <v>1.8454323001631322E-2</v>
      </c>
      <c r="X36" s="87">
        <v>0.79139477977161499</v>
      </c>
      <c r="Y36" s="111"/>
      <c r="Z36" s="85">
        <v>3</v>
      </c>
      <c r="AA36" s="85">
        <v>570</v>
      </c>
      <c r="AB36" s="86">
        <v>0.85847953216374262</v>
      </c>
      <c r="AC36" s="87">
        <v>3.4059945504087198E-3</v>
      </c>
      <c r="AD36" s="87">
        <v>1.3623978201634877E-3</v>
      </c>
      <c r="AE36" s="87">
        <v>4.0871934604904637E-3</v>
      </c>
      <c r="AF36" s="87">
        <v>0.87397820163487749</v>
      </c>
    </row>
    <row r="37" spans="1:32" ht="15.75" x14ac:dyDescent="0.25">
      <c r="A37" s="84" t="s">
        <v>36</v>
      </c>
      <c r="B37" s="85">
        <v>10</v>
      </c>
      <c r="C37" s="85">
        <v>1110</v>
      </c>
      <c r="D37" s="86">
        <v>1.0261261261261261</v>
      </c>
      <c r="E37" s="87">
        <v>6.145741878841089E-3</v>
      </c>
      <c r="F37" s="87">
        <v>5.2677787532923615E-3</v>
      </c>
      <c r="G37" s="87">
        <v>2.60462393912789E-2</v>
      </c>
      <c r="H37" s="92">
        <v>0.61076968100673101</v>
      </c>
      <c r="I37" s="111"/>
      <c r="J37" s="94">
        <v>10</v>
      </c>
      <c r="K37" s="85">
        <v>1110</v>
      </c>
      <c r="L37" s="86">
        <v>1.0276276276276277</v>
      </c>
      <c r="M37" s="87">
        <v>1.5488018702513151E-2</v>
      </c>
      <c r="N37" s="87">
        <v>7.3056691992986556E-3</v>
      </c>
      <c r="O37" s="87">
        <v>3.1560490940970194E-2</v>
      </c>
      <c r="P37" s="87">
        <v>1.0686732904734073</v>
      </c>
      <c r="Q37" s="111"/>
      <c r="R37" s="85">
        <v>10</v>
      </c>
      <c r="S37" s="85">
        <v>1110</v>
      </c>
      <c r="T37" s="86">
        <v>1.043843843843844</v>
      </c>
      <c r="U37" s="87">
        <v>1.0356731875719217E-2</v>
      </c>
      <c r="V37" s="87">
        <v>6.9044879171461446E-3</v>
      </c>
      <c r="W37" s="87">
        <v>3.2508630609896429E-2</v>
      </c>
      <c r="X37" s="87">
        <v>0.89010356731875706</v>
      </c>
      <c r="Y37" s="111"/>
      <c r="Z37" s="85">
        <v>9.6666666666666661</v>
      </c>
      <c r="AA37" s="85">
        <v>1080</v>
      </c>
      <c r="AB37" s="86">
        <v>1.0413580246913581</v>
      </c>
      <c r="AC37" s="87">
        <v>1.3040901007705986E-2</v>
      </c>
      <c r="AD37" s="87">
        <v>2.9638411381149969E-3</v>
      </c>
      <c r="AE37" s="87">
        <v>3.2602252519264963E-2</v>
      </c>
      <c r="AF37" s="87">
        <v>0.91553052756372255</v>
      </c>
    </row>
    <row r="38" spans="1:32" ht="15.75" x14ac:dyDescent="0.25">
      <c r="A38" s="88" t="s">
        <v>38</v>
      </c>
      <c r="B38" s="89">
        <v>458</v>
      </c>
      <c r="C38" s="89">
        <v>67660</v>
      </c>
      <c r="D38" s="90">
        <v>0.97690423366685764</v>
      </c>
      <c r="E38" s="91">
        <v>1.0379864105006556E-2</v>
      </c>
      <c r="F38" s="91">
        <v>8.7183393924167938E-3</v>
      </c>
      <c r="G38" s="91">
        <v>1.7971730241113211E-2</v>
      </c>
      <c r="H38" s="93">
        <v>0.64789297920355138</v>
      </c>
      <c r="I38" s="112"/>
      <c r="J38" s="95">
        <v>457.33333333333331</v>
      </c>
      <c r="K38" s="89">
        <v>67406.666666666657</v>
      </c>
      <c r="L38" s="91">
        <v>1.0272690632356443</v>
      </c>
      <c r="M38" s="91">
        <v>9.6245458753642186E-3</v>
      </c>
      <c r="N38" s="91">
        <v>7.4145666154120347E-3</v>
      </c>
      <c r="O38" s="91">
        <v>2.1360958104593607E-2</v>
      </c>
      <c r="P38" s="91">
        <v>0.90391323108145627</v>
      </c>
      <c r="Q38" s="111"/>
      <c r="R38" s="89">
        <v>449.66666666666669</v>
      </c>
      <c r="S38" s="89">
        <v>66260</v>
      </c>
      <c r="T38" s="90">
        <v>1.0362555447652761</v>
      </c>
      <c r="U38" s="91">
        <v>8.4154461915970889E-3</v>
      </c>
      <c r="V38" s="91">
        <v>5.6158266988479847E-3</v>
      </c>
      <c r="W38" s="91">
        <v>2.0399214872134298E-2</v>
      </c>
      <c r="X38" s="91">
        <v>0.79818086573358715</v>
      </c>
      <c r="Y38" s="111"/>
      <c r="Z38" s="89">
        <v>389.66666666666663</v>
      </c>
      <c r="AA38" s="89">
        <v>56870</v>
      </c>
      <c r="AB38" s="91">
        <v>1.0381496071179228</v>
      </c>
      <c r="AC38" s="91">
        <v>5.4708187358111513E-3</v>
      </c>
      <c r="AD38" s="91">
        <v>3.1122326920085606E-3</v>
      </c>
      <c r="AE38" s="91">
        <v>2.6103937711317513E-2</v>
      </c>
      <c r="AF38" s="91">
        <v>0.81941390371311318</v>
      </c>
    </row>
    <row r="39" spans="1:32" x14ac:dyDescent="0.25">
      <c r="A39" t="s">
        <v>104</v>
      </c>
    </row>
    <row r="40" spans="1:32" x14ac:dyDescent="0.25">
      <c r="A40" t="s">
        <v>147</v>
      </c>
    </row>
  </sheetData>
  <mergeCells count="34">
    <mergeCell ref="AE3:AE5"/>
    <mergeCell ref="AF3:AF5"/>
    <mergeCell ref="A1:AF1"/>
    <mergeCell ref="X3:X5"/>
    <mergeCell ref="Z3:Z5"/>
    <mergeCell ref="AA3:AA5"/>
    <mergeCell ref="AB3:AB5"/>
    <mergeCell ref="AC3:AC5"/>
    <mergeCell ref="AD3:AD5"/>
    <mergeCell ref="O3:O5"/>
    <mergeCell ref="P3:P5"/>
    <mergeCell ref="R2:X2"/>
    <mergeCell ref="Z2:AF2"/>
    <mergeCell ref="W3:W5"/>
    <mergeCell ref="H3:H5"/>
    <mergeCell ref="J3:J5"/>
    <mergeCell ref="S3:S5"/>
    <mergeCell ref="T3:T5"/>
    <mergeCell ref="U3:U5"/>
    <mergeCell ref="V3:V5"/>
    <mergeCell ref="B2:H2"/>
    <mergeCell ref="J2:P2"/>
    <mergeCell ref="F3:F5"/>
    <mergeCell ref="G3:G5"/>
    <mergeCell ref="K3:K5"/>
    <mergeCell ref="L3:L5"/>
    <mergeCell ref="M3:M5"/>
    <mergeCell ref="N3:N5"/>
    <mergeCell ref="R3:R5"/>
    <mergeCell ref="A3:A5"/>
    <mergeCell ref="B3:B5"/>
    <mergeCell ref="C3:C5"/>
    <mergeCell ref="D3:D5"/>
    <mergeCell ref="E3:E5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DA110-55F4-4586-BE78-6E03A004AF72}">
  <sheetPr>
    <tabColor theme="9" tint="0.59999389629810485"/>
  </sheetPr>
  <dimension ref="A1:T38"/>
  <sheetViews>
    <sheetView topLeftCell="C1" zoomScale="85" zoomScaleNormal="85" workbookViewId="0">
      <selection activeCell="W16" sqref="W16"/>
    </sheetView>
  </sheetViews>
  <sheetFormatPr defaultRowHeight="15" x14ac:dyDescent="0.25"/>
  <cols>
    <col min="1" max="1" width="32.7109375" customWidth="1"/>
    <col min="2" max="2" width="15.85546875" customWidth="1"/>
    <col min="3" max="3" width="14.5703125" bestFit="1" customWidth="1"/>
    <col min="4" max="4" width="13.28515625" customWidth="1"/>
    <col min="5" max="5" width="22" customWidth="1"/>
    <col min="6" max="6" width="2.42578125" customWidth="1"/>
    <col min="7" max="9" width="15.42578125" customWidth="1"/>
    <col min="10" max="10" width="22.140625" customWidth="1"/>
    <col min="11" max="11" width="2.42578125" customWidth="1"/>
    <col min="12" max="12" width="15.85546875" customWidth="1"/>
    <col min="13" max="13" width="16.42578125" customWidth="1"/>
    <col min="14" max="14" width="15.7109375" customWidth="1"/>
    <col min="15" max="15" width="25.42578125" customWidth="1"/>
    <col min="16" max="16" width="3" customWidth="1"/>
    <col min="17" max="17" width="16.5703125" customWidth="1"/>
    <col min="18" max="18" width="15.85546875" customWidth="1"/>
    <col min="19" max="19" width="14.140625" customWidth="1"/>
    <col min="20" max="20" width="25.42578125" customWidth="1"/>
  </cols>
  <sheetData>
    <row r="1" spans="1:20" ht="23.25" customHeight="1" x14ac:dyDescent="0.25">
      <c r="A1" s="250" t="s">
        <v>105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</row>
    <row r="2" spans="1:20" ht="15.75" customHeight="1" x14ac:dyDescent="0.25">
      <c r="A2" s="97"/>
      <c r="B2" s="203" t="s">
        <v>40</v>
      </c>
      <c r="C2" s="203"/>
      <c r="D2" s="203"/>
      <c r="E2" s="203"/>
      <c r="F2" s="113"/>
      <c r="G2" s="203" t="s">
        <v>41</v>
      </c>
      <c r="H2" s="203"/>
      <c r="I2" s="203"/>
      <c r="J2" s="203"/>
      <c r="K2" s="113"/>
      <c r="L2" s="200" t="s">
        <v>42</v>
      </c>
      <c r="M2" s="201"/>
      <c r="N2" s="201"/>
      <c r="O2" s="202"/>
      <c r="P2" s="113"/>
      <c r="Q2" s="200" t="s">
        <v>43</v>
      </c>
      <c r="R2" s="201"/>
      <c r="S2" s="201"/>
      <c r="T2" s="202"/>
    </row>
    <row r="3" spans="1:20" ht="102" customHeight="1" x14ac:dyDescent="0.25">
      <c r="A3" s="22" t="s">
        <v>4</v>
      </c>
      <c r="B3" s="98" t="s">
        <v>0</v>
      </c>
      <c r="C3" s="98" t="s">
        <v>1</v>
      </c>
      <c r="D3" s="98" t="s">
        <v>2</v>
      </c>
      <c r="E3" s="1" t="s">
        <v>3</v>
      </c>
      <c r="F3" s="114"/>
      <c r="G3" s="98" t="s">
        <v>0</v>
      </c>
      <c r="H3" s="98" t="s">
        <v>1</v>
      </c>
      <c r="I3" s="98" t="s">
        <v>2</v>
      </c>
      <c r="J3" s="1" t="s">
        <v>3</v>
      </c>
      <c r="K3" s="114"/>
      <c r="L3" s="1" t="s">
        <v>0</v>
      </c>
      <c r="M3" s="1" t="s">
        <v>1</v>
      </c>
      <c r="N3" s="2" t="s">
        <v>2</v>
      </c>
      <c r="O3" s="2" t="s">
        <v>3</v>
      </c>
      <c r="P3" s="114"/>
      <c r="Q3" s="1" t="s">
        <v>0</v>
      </c>
      <c r="R3" s="1" t="s">
        <v>1</v>
      </c>
      <c r="S3" s="2" t="s">
        <v>2</v>
      </c>
      <c r="T3" s="2" t="s">
        <v>3</v>
      </c>
    </row>
    <row r="4" spans="1:20" ht="15" customHeight="1" x14ac:dyDescent="0.25">
      <c r="A4" s="43" t="s">
        <v>5</v>
      </c>
      <c r="B4" s="34" t="s">
        <v>37</v>
      </c>
      <c r="C4" s="34" t="s">
        <v>37</v>
      </c>
      <c r="D4" s="34" t="s">
        <v>37</v>
      </c>
      <c r="E4" s="34" t="s">
        <v>37</v>
      </c>
      <c r="F4" s="114"/>
      <c r="G4" s="34" t="s">
        <v>37</v>
      </c>
      <c r="H4" s="34" t="s">
        <v>37</v>
      </c>
      <c r="I4" s="34" t="s">
        <v>37</v>
      </c>
      <c r="J4" s="34" t="s">
        <v>37</v>
      </c>
      <c r="K4" s="114"/>
      <c r="L4" s="34" t="s">
        <v>37</v>
      </c>
      <c r="M4" s="34" t="s">
        <v>37</v>
      </c>
      <c r="N4" s="60" t="s">
        <v>37</v>
      </c>
      <c r="O4" s="60" t="s">
        <v>37</v>
      </c>
      <c r="P4" s="114"/>
      <c r="Q4" s="34" t="s">
        <v>37</v>
      </c>
      <c r="R4" s="34" t="s">
        <v>37</v>
      </c>
      <c r="S4" s="60" t="s">
        <v>37</v>
      </c>
      <c r="T4" s="60" t="s">
        <v>37</v>
      </c>
    </row>
    <row r="5" spans="1:20" ht="15" customHeight="1" x14ac:dyDescent="0.25">
      <c r="A5" s="43" t="s">
        <v>6</v>
      </c>
      <c r="B5" s="34">
        <v>2</v>
      </c>
      <c r="C5" s="34">
        <v>420</v>
      </c>
      <c r="D5" s="60">
        <v>1.2023809523809523</v>
      </c>
      <c r="E5" s="60">
        <v>0.19141914191419143</v>
      </c>
      <c r="F5" s="114"/>
      <c r="G5" s="34">
        <v>2</v>
      </c>
      <c r="H5" s="34">
        <v>420</v>
      </c>
      <c r="I5" s="60">
        <v>1.4793650793650794</v>
      </c>
      <c r="J5" s="60">
        <v>0.21566523605150215</v>
      </c>
      <c r="K5" s="114"/>
      <c r="L5" s="34">
        <v>2</v>
      </c>
      <c r="M5" s="34">
        <v>420</v>
      </c>
      <c r="N5" s="60">
        <v>1.4126984126984128</v>
      </c>
      <c r="O5" s="60">
        <v>0.14213483146067413</v>
      </c>
      <c r="P5" s="114"/>
      <c r="Q5" s="34">
        <v>2</v>
      </c>
      <c r="R5" s="34">
        <v>420</v>
      </c>
      <c r="S5" s="60">
        <v>1.3119047619047619</v>
      </c>
      <c r="T5" s="60">
        <v>0.20266182698124624</v>
      </c>
    </row>
    <row r="6" spans="1:20" ht="15" customHeight="1" x14ac:dyDescent="0.25">
      <c r="A6" s="43" t="s">
        <v>7</v>
      </c>
      <c r="B6" s="34">
        <v>2</v>
      </c>
      <c r="C6" s="34">
        <v>360</v>
      </c>
      <c r="D6" s="60">
        <v>1.2731481481481481</v>
      </c>
      <c r="E6" s="60">
        <v>0.17018181818181818</v>
      </c>
      <c r="F6" s="114"/>
      <c r="G6" s="34">
        <v>2</v>
      </c>
      <c r="H6" s="34">
        <v>360</v>
      </c>
      <c r="I6" s="60">
        <v>1.4796296296296296</v>
      </c>
      <c r="J6" s="60">
        <v>0.16708385481852317</v>
      </c>
      <c r="K6" s="114"/>
      <c r="L6" s="34">
        <v>2</v>
      </c>
      <c r="M6" s="34">
        <v>360</v>
      </c>
      <c r="N6" s="60">
        <v>1.5046296296296295</v>
      </c>
      <c r="O6" s="60">
        <v>0.10830769230769231</v>
      </c>
      <c r="P6" s="114"/>
      <c r="Q6" s="34">
        <v>2</v>
      </c>
      <c r="R6" s="34">
        <v>360</v>
      </c>
      <c r="S6" s="60">
        <v>1.4203703703703703</v>
      </c>
      <c r="T6" s="60">
        <v>0.17340286831812257</v>
      </c>
    </row>
    <row r="7" spans="1:20" ht="15" customHeight="1" x14ac:dyDescent="0.25">
      <c r="A7" s="43" t="s">
        <v>8</v>
      </c>
      <c r="B7" s="34" t="s">
        <v>37</v>
      </c>
      <c r="C7" s="34" t="s">
        <v>37</v>
      </c>
      <c r="D7" s="34" t="s">
        <v>37</v>
      </c>
      <c r="E7" s="34" t="s">
        <v>37</v>
      </c>
      <c r="F7" s="114"/>
      <c r="G7" s="34" t="s">
        <v>37</v>
      </c>
      <c r="H7" s="34" t="s">
        <v>37</v>
      </c>
      <c r="I7" s="34" t="s">
        <v>37</v>
      </c>
      <c r="J7" s="34" t="s">
        <v>37</v>
      </c>
      <c r="K7" s="114"/>
      <c r="L7" s="34" t="s">
        <v>37</v>
      </c>
      <c r="M7" s="34" t="s">
        <v>37</v>
      </c>
      <c r="N7" s="60" t="s">
        <v>37</v>
      </c>
      <c r="O7" s="60" t="s">
        <v>37</v>
      </c>
      <c r="P7" s="114"/>
      <c r="Q7" s="34" t="s">
        <v>37</v>
      </c>
      <c r="R7" s="34" t="s">
        <v>37</v>
      </c>
      <c r="S7" s="60" t="s">
        <v>37</v>
      </c>
      <c r="T7" s="60" t="s">
        <v>37</v>
      </c>
    </row>
    <row r="8" spans="1:20" ht="15" customHeight="1" x14ac:dyDescent="0.25">
      <c r="A8" s="43" t="s">
        <v>9</v>
      </c>
      <c r="B8" s="34" t="s">
        <v>37</v>
      </c>
      <c r="C8" s="34" t="s">
        <v>37</v>
      </c>
      <c r="D8" s="34" t="s">
        <v>37</v>
      </c>
      <c r="E8" s="34" t="s">
        <v>37</v>
      </c>
      <c r="F8" s="114"/>
      <c r="G8" s="34" t="s">
        <v>37</v>
      </c>
      <c r="H8" s="34" t="s">
        <v>37</v>
      </c>
      <c r="I8" s="34" t="s">
        <v>37</v>
      </c>
      <c r="J8" s="34" t="s">
        <v>37</v>
      </c>
      <c r="K8" s="114"/>
      <c r="L8" s="34" t="s">
        <v>37</v>
      </c>
      <c r="M8" s="34" t="s">
        <v>37</v>
      </c>
      <c r="N8" s="60" t="s">
        <v>37</v>
      </c>
      <c r="O8" s="60" t="s">
        <v>37</v>
      </c>
      <c r="P8" s="114"/>
      <c r="Q8" s="34" t="s">
        <v>37</v>
      </c>
      <c r="R8" s="34" t="s">
        <v>37</v>
      </c>
      <c r="S8" s="60" t="s">
        <v>37</v>
      </c>
      <c r="T8" s="60" t="s">
        <v>37</v>
      </c>
    </row>
    <row r="9" spans="1:20" ht="15" customHeight="1" x14ac:dyDescent="0.25">
      <c r="A9" s="43" t="s">
        <v>10</v>
      </c>
      <c r="B9" s="34">
        <v>1</v>
      </c>
      <c r="C9" s="34">
        <v>1020</v>
      </c>
      <c r="D9" s="60">
        <v>1.5464052287581698</v>
      </c>
      <c r="E9" s="60">
        <v>0.10777683854606931</v>
      </c>
      <c r="F9" s="114"/>
      <c r="G9" s="34">
        <v>1</v>
      </c>
      <c r="H9" s="34">
        <v>1020</v>
      </c>
      <c r="I9" s="60">
        <v>1.3104575163398693</v>
      </c>
      <c r="J9" s="60">
        <v>0.12369077306733167</v>
      </c>
      <c r="K9" s="114"/>
      <c r="L9" s="34">
        <v>1</v>
      </c>
      <c r="M9" s="34">
        <v>1020</v>
      </c>
      <c r="N9" s="60">
        <v>1.4300653594771242</v>
      </c>
      <c r="O9" s="60">
        <v>6.6727605118829969E-2</v>
      </c>
      <c r="P9" s="114"/>
      <c r="Q9" s="34">
        <v>1</v>
      </c>
      <c r="R9" s="34">
        <v>1020</v>
      </c>
      <c r="S9" s="60">
        <v>1.3774509803921569</v>
      </c>
      <c r="T9" s="60">
        <v>5.9549228944246739E-2</v>
      </c>
    </row>
    <row r="10" spans="1:20" ht="15" customHeight="1" x14ac:dyDescent="0.25">
      <c r="A10" s="43" t="s">
        <v>11</v>
      </c>
      <c r="B10" s="34">
        <v>2</v>
      </c>
      <c r="C10" s="34">
        <v>360</v>
      </c>
      <c r="D10" s="60">
        <v>0.97407407407407409</v>
      </c>
      <c r="E10" s="60">
        <v>0.2671102661596958</v>
      </c>
      <c r="F10" s="114"/>
      <c r="G10" s="34">
        <v>2</v>
      </c>
      <c r="H10" s="34">
        <v>360</v>
      </c>
      <c r="I10" s="60">
        <v>1.1138888888888889</v>
      </c>
      <c r="J10" s="60">
        <v>0.59767248545303409</v>
      </c>
      <c r="K10" s="114"/>
      <c r="L10" s="34">
        <v>2</v>
      </c>
      <c r="M10" s="34">
        <v>360</v>
      </c>
      <c r="N10" s="60">
        <v>1.2259259259259259</v>
      </c>
      <c r="O10" s="60">
        <v>0.63368580060422963</v>
      </c>
      <c r="P10" s="114"/>
      <c r="Q10" s="34">
        <v>2</v>
      </c>
      <c r="R10" s="34">
        <v>360</v>
      </c>
      <c r="S10" s="60">
        <v>1.2092592592592593</v>
      </c>
      <c r="T10" s="60">
        <v>0.55742725880551303</v>
      </c>
    </row>
    <row r="11" spans="1:20" ht="15" customHeight="1" x14ac:dyDescent="0.25">
      <c r="A11" s="43" t="s">
        <v>12</v>
      </c>
      <c r="B11" s="34" t="s">
        <v>37</v>
      </c>
      <c r="C11" s="34" t="s">
        <v>37</v>
      </c>
      <c r="D11" s="34" t="s">
        <v>37</v>
      </c>
      <c r="E11" s="34" t="s">
        <v>37</v>
      </c>
      <c r="F11" s="114"/>
      <c r="G11" s="34" t="s">
        <v>37</v>
      </c>
      <c r="H11" s="34" t="s">
        <v>37</v>
      </c>
      <c r="I11" s="34" t="s">
        <v>37</v>
      </c>
      <c r="J11" s="34" t="s">
        <v>37</v>
      </c>
      <c r="K11" s="114"/>
      <c r="L11" s="34" t="s">
        <v>37</v>
      </c>
      <c r="M11" s="34" t="s">
        <v>37</v>
      </c>
      <c r="N11" s="60" t="s">
        <v>37</v>
      </c>
      <c r="O11" s="60" t="s">
        <v>37</v>
      </c>
      <c r="P11" s="114"/>
      <c r="Q11" s="34" t="s">
        <v>37</v>
      </c>
      <c r="R11" s="34" t="s">
        <v>37</v>
      </c>
      <c r="S11" s="60" t="s">
        <v>37</v>
      </c>
      <c r="T11" s="60" t="s">
        <v>37</v>
      </c>
    </row>
    <row r="12" spans="1:20" ht="15" customHeight="1" x14ac:dyDescent="0.25">
      <c r="A12" s="43" t="s">
        <v>13</v>
      </c>
      <c r="B12" s="34">
        <v>2</v>
      </c>
      <c r="C12" s="34">
        <v>180</v>
      </c>
      <c r="D12" s="60">
        <v>2.0314814814814817</v>
      </c>
      <c r="E12" s="60">
        <v>0.31084776663628078</v>
      </c>
      <c r="F12" s="114"/>
      <c r="G12" s="34">
        <v>2</v>
      </c>
      <c r="H12" s="34">
        <v>180</v>
      </c>
      <c r="I12" s="60">
        <v>2.0666666666666669</v>
      </c>
      <c r="J12" s="60">
        <v>0.22043010752688172</v>
      </c>
      <c r="K12" s="114"/>
      <c r="L12" s="34">
        <v>2</v>
      </c>
      <c r="M12" s="34">
        <v>180</v>
      </c>
      <c r="N12" s="60">
        <v>1.3518518518518519</v>
      </c>
      <c r="O12" s="60">
        <v>0.13972602739726026</v>
      </c>
      <c r="P12" s="114"/>
      <c r="Q12" s="34">
        <v>2</v>
      </c>
      <c r="R12" s="34">
        <v>180</v>
      </c>
      <c r="S12" s="60">
        <v>1.287037037037037</v>
      </c>
      <c r="T12" s="60">
        <v>9.4964028776978418E-2</v>
      </c>
    </row>
    <row r="13" spans="1:20" ht="15" customHeight="1" x14ac:dyDescent="0.25">
      <c r="A13" s="43" t="s">
        <v>14</v>
      </c>
      <c r="B13" s="34" t="s">
        <v>37</v>
      </c>
      <c r="C13" s="34" t="s">
        <v>37</v>
      </c>
      <c r="D13" s="34" t="s">
        <v>37</v>
      </c>
      <c r="E13" s="34" t="s">
        <v>37</v>
      </c>
      <c r="F13" s="114"/>
      <c r="G13" s="34" t="s">
        <v>37</v>
      </c>
      <c r="H13" s="34" t="s">
        <v>37</v>
      </c>
      <c r="I13" s="34" t="s">
        <v>37</v>
      </c>
      <c r="J13" s="34" t="s">
        <v>37</v>
      </c>
      <c r="K13" s="114"/>
      <c r="L13" s="34" t="s">
        <v>37</v>
      </c>
      <c r="M13" s="34" t="s">
        <v>37</v>
      </c>
      <c r="N13" s="60" t="s">
        <v>37</v>
      </c>
      <c r="O13" s="60" t="s">
        <v>37</v>
      </c>
      <c r="P13" s="114"/>
      <c r="Q13" s="34" t="s">
        <v>37</v>
      </c>
      <c r="R13" s="34" t="s">
        <v>37</v>
      </c>
      <c r="S13" s="60" t="s">
        <v>37</v>
      </c>
      <c r="T13" s="60" t="s">
        <v>37</v>
      </c>
    </row>
    <row r="14" spans="1:20" ht="15" customHeight="1" x14ac:dyDescent="0.25">
      <c r="A14" s="43" t="s">
        <v>15</v>
      </c>
      <c r="B14" s="34" t="s">
        <v>37</v>
      </c>
      <c r="C14" s="34" t="s">
        <v>37</v>
      </c>
      <c r="D14" s="34" t="s">
        <v>37</v>
      </c>
      <c r="E14" s="34" t="s">
        <v>37</v>
      </c>
      <c r="F14" s="114"/>
      <c r="G14" s="34" t="s">
        <v>37</v>
      </c>
      <c r="H14" s="34" t="s">
        <v>37</v>
      </c>
      <c r="I14" s="34" t="s">
        <v>37</v>
      </c>
      <c r="J14" s="34" t="s">
        <v>37</v>
      </c>
      <c r="K14" s="114"/>
      <c r="L14" s="34" t="s">
        <v>37</v>
      </c>
      <c r="M14" s="34" t="s">
        <v>37</v>
      </c>
      <c r="N14" s="60" t="s">
        <v>37</v>
      </c>
      <c r="O14" s="60" t="s">
        <v>37</v>
      </c>
      <c r="P14" s="114"/>
      <c r="Q14" s="34" t="s">
        <v>37</v>
      </c>
      <c r="R14" s="34" t="s">
        <v>37</v>
      </c>
      <c r="S14" s="60" t="s">
        <v>37</v>
      </c>
      <c r="T14" s="60" t="s">
        <v>37</v>
      </c>
    </row>
    <row r="15" spans="1:20" ht="15" customHeight="1" x14ac:dyDescent="0.25">
      <c r="A15" s="43" t="s">
        <v>16</v>
      </c>
      <c r="B15" s="34" t="s">
        <v>37</v>
      </c>
      <c r="C15" s="34" t="s">
        <v>37</v>
      </c>
      <c r="D15" s="34" t="s">
        <v>37</v>
      </c>
      <c r="E15" s="34" t="s">
        <v>37</v>
      </c>
      <c r="F15" s="114"/>
      <c r="G15" s="34" t="s">
        <v>37</v>
      </c>
      <c r="H15" s="34" t="s">
        <v>37</v>
      </c>
      <c r="I15" s="34" t="s">
        <v>37</v>
      </c>
      <c r="J15" s="34" t="s">
        <v>37</v>
      </c>
      <c r="K15" s="114"/>
      <c r="L15" s="34" t="s">
        <v>37</v>
      </c>
      <c r="M15" s="34" t="s">
        <v>37</v>
      </c>
      <c r="N15" s="60" t="s">
        <v>37</v>
      </c>
      <c r="O15" s="60" t="s">
        <v>37</v>
      </c>
      <c r="P15" s="114"/>
      <c r="Q15" s="34" t="s">
        <v>37</v>
      </c>
      <c r="R15" s="34" t="s">
        <v>37</v>
      </c>
      <c r="S15" s="60" t="s">
        <v>37</v>
      </c>
      <c r="T15" s="60" t="s">
        <v>37</v>
      </c>
    </row>
    <row r="16" spans="1:20" ht="15" customHeight="1" x14ac:dyDescent="0.25">
      <c r="A16" s="66" t="s">
        <v>17</v>
      </c>
      <c r="B16" s="34">
        <v>1</v>
      </c>
      <c r="C16" s="34">
        <v>210</v>
      </c>
      <c r="D16" s="60">
        <v>1.1539682539682541</v>
      </c>
      <c r="E16" s="60">
        <v>0.38651994497936726</v>
      </c>
      <c r="F16" s="114"/>
      <c r="G16" s="34">
        <v>1</v>
      </c>
      <c r="H16" s="34">
        <v>210</v>
      </c>
      <c r="I16" s="60">
        <v>1.1698412698412699</v>
      </c>
      <c r="J16" s="60">
        <v>0.64179104477611937</v>
      </c>
      <c r="K16" s="114"/>
      <c r="L16" s="34">
        <v>1</v>
      </c>
      <c r="M16" s="34">
        <v>210</v>
      </c>
      <c r="N16" s="60">
        <v>1.3698412698412699</v>
      </c>
      <c r="O16" s="60">
        <v>9.6176129779837777E-2</v>
      </c>
      <c r="P16" s="114"/>
      <c r="Q16" s="34">
        <v>1</v>
      </c>
      <c r="R16" s="34">
        <v>210</v>
      </c>
      <c r="S16" s="60">
        <v>1.2111111111111112</v>
      </c>
      <c r="T16" s="60">
        <v>0.127129750982962</v>
      </c>
    </row>
    <row r="17" spans="1:20" ht="15" customHeight="1" x14ac:dyDescent="0.25">
      <c r="A17" s="43" t="s">
        <v>18</v>
      </c>
      <c r="B17" s="34">
        <v>1</v>
      </c>
      <c r="C17" s="34">
        <v>120</v>
      </c>
      <c r="D17" s="60">
        <v>1.0666666666666667</v>
      </c>
      <c r="E17" s="60">
        <v>2.6041666666666665E-3</v>
      </c>
      <c r="F17" s="114"/>
      <c r="G17" s="34">
        <v>1</v>
      </c>
      <c r="H17" s="34">
        <v>120</v>
      </c>
      <c r="I17" s="60">
        <v>1.1083333333333334</v>
      </c>
      <c r="J17" s="60">
        <v>2.0050125313283207E-2</v>
      </c>
      <c r="K17" s="114"/>
      <c r="L17" s="34">
        <v>1</v>
      </c>
      <c r="M17" s="34">
        <v>120</v>
      </c>
      <c r="N17" s="60">
        <v>1.2638888888888888</v>
      </c>
      <c r="O17" s="60">
        <v>0.25934065934065936</v>
      </c>
      <c r="P17" s="114"/>
      <c r="Q17" s="34">
        <v>1</v>
      </c>
      <c r="R17" s="34">
        <v>120</v>
      </c>
      <c r="S17" s="60">
        <v>1.3222222222222222</v>
      </c>
      <c r="T17" s="60">
        <v>0.3550420168067227</v>
      </c>
    </row>
    <row r="18" spans="1:20" ht="15" customHeight="1" x14ac:dyDescent="0.25">
      <c r="A18" s="43" t="s">
        <v>19</v>
      </c>
      <c r="B18" s="34">
        <v>1</v>
      </c>
      <c r="C18" s="34">
        <v>120</v>
      </c>
      <c r="D18" s="60">
        <v>1.4972222222222222</v>
      </c>
      <c r="E18" s="60">
        <v>0.58812615955473102</v>
      </c>
      <c r="F18" s="114"/>
      <c r="G18" s="34">
        <v>1</v>
      </c>
      <c r="H18" s="34">
        <v>120</v>
      </c>
      <c r="I18" s="60">
        <v>1.4083333333333334</v>
      </c>
      <c r="J18" s="60">
        <v>0.82051282051282048</v>
      </c>
      <c r="K18" s="114"/>
      <c r="L18" s="34">
        <v>1</v>
      </c>
      <c r="M18" s="34">
        <v>120</v>
      </c>
      <c r="N18" s="60">
        <v>1.1972222222222222</v>
      </c>
      <c r="O18" s="60">
        <v>0.73085846867749427</v>
      </c>
      <c r="P18" s="114"/>
      <c r="Q18" s="34">
        <v>1</v>
      </c>
      <c r="R18" s="34">
        <v>120</v>
      </c>
      <c r="S18" s="60">
        <v>1.2138888888888888</v>
      </c>
      <c r="T18" s="60">
        <v>0.58581235697940504</v>
      </c>
    </row>
    <row r="19" spans="1:20" ht="15" customHeight="1" x14ac:dyDescent="0.25">
      <c r="A19" s="43" t="s">
        <v>20</v>
      </c>
      <c r="B19" s="34" t="s">
        <v>37</v>
      </c>
      <c r="C19" s="34" t="s">
        <v>37</v>
      </c>
      <c r="D19" s="34" t="s">
        <v>37</v>
      </c>
      <c r="E19" s="34" t="s">
        <v>37</v>
      </c>
      <c r="F19" s="114"/>
      <c r="G19" s="34" t="s">
        <v>37</v>
      </c>
      <c r="H19" s="34" t="s">
        <v>37</v>
      </c>
      <c r="I19" s="34" t="s">
        <v>37</v>
      </c>
      <c r="J19" s="34" t="s">
        <v>37</v>
      </c>
      <c r="K19" s="114"/>
      <c r="L19" s="34" t="s">
        <v>37</v>
      </c>
      <c r="M19" s="34" t="s">
        <v>37</v>
      </c>
      <c r="N19" s="60" t="s">
        <v>37</v>
      </c>
      <c r="O19" s="60" t="s">
        <v>37</v>
      </c>
      <c r="P19" s="114"/>
      <c r="Q19" s="34" t="s">
        <v>37</v>
      </c>
      <c r="R19" s="34" t="s">
        <v>37</v>
      </c>
      <c r="S19" s="60" t="s">
        <v>37</v>
      </c>
      <c r="T19" s="60" t="s">
        <v>37</v>
      </c>
    </row>
    <row r="20" spans="1:20" ht="15" customHeight="1" x14ac:dyDescent="0.25">
      <c r="A20" s="43" t="s">
        <v>21</v>
      </c>
      <c r="B20" s="34">
        <v>2</v>
      </c>
      <c r="C20" s="34">
        <v>1140</v>
      </c>
      <c r="D20" s="60">
        <v>1.6140350877192982</v>
      </c>
      <c r="E20" s="60">
        <v>3.7499999999999999E-2</v>
      </c>
      <c r="F20" s="114"/>
      <c r="G20" s="34">
        <v>2</v>
      </c>
      <c r="H20" s="34">
        <v>1140</v>
      </c>
      <c r="I20" s="60">
        <v>1.002046783625731</v>
      </c>
      <c r="J20" s="60">
        <v>4.5229063320688649E-2</v>
      </c>
      <c r="K20" s="114"/>
      <c r="L20" s="34">
        <v>2</v>
      </c>
      <c r="M20" s="34">
        <v>1140</v>
      </c>
      <c r="N20" s="60">
        <v>2.8523391812865495</v>
      </c>
      <c r="O20" s="60">
        <v>3.1881086622245008E-2</v>
      </c>
      <c r="P20" s="114"/>
      <c r="Q20" s="34">
        <v>2</v>
      </c>
      <c r="R20" s="34">
        <v>1140</v>
      </c>
      <c r="S20" s="60">
        <v>2.5423976608187138</v>
      </c>
      <c r="T20" s="60">
        <v>1.8286371477860837E-2</v>
      </c>
    </row>
    <row r="21" spans="1:20" ht="15" customHeight="1" x14ac:dyDescent="0.25">
      <c r="A21" s="43" t="s">
        <v>22</v>
      </c>
      <c r="B21" s="34" t="s">
        <v>37</v>
      </c>
      <c r="C21" s="34" t="s">
        <v>37</v>
      </c>
      <c r="D21" s="34" t="s">
        <v>37</v>
      </c>
      <c r="E21" s="34" t="s">
        <v>37</v>
      </c>
      <c r="F21" s="114"/>
      <c r="G21" s="34" t="s">
        <v>37</v>
      </c>
      <c r="H21" s="34" t="s">
        <v>37</v>
      </c>
      <c r="I21" s="34" t="s">
        <v>37</v>
      </c>
      <c r="J21" s="34" t="s">
        <v>37</v>
      </c>
      <c r="K21" s="114"/>
      <c r="L21" s="34" t="s">
        <v>37</v>
      </c>
      <c r="M21" s="34" t="s">
        <v>37</v>
      </c>
      <c r="N21" s="60" t="s">
        <v>37</v>
      </c>
      <c r="O21" s="60" t="s">
        <v>37</v>
      </c>
      <c r="P21" s="114"/>
      <c r="Q21" s="34" t="s">
        <v>37</v>
      </c>
      <c r="R21" s="34" t="s">
        <v>37</v>
      </c>
      <c r="S21" s="60" t="s">
        <v>37</v>
      </c>
      <c r="T21" s="60" t="s">
        <v>37</v>
      </c>
    </row>
    <row r="22" spans="1:20" ht="15" customHeight="1" x14ac:dyDescent="0.25">
      <c r="A22" s="43" t="s">
        <v>23</v>
      </c>
      <c r="B22" s="34">
        <v>1</v>
      </c>
      <c r="C22" s="34">
        <v>120</v>
      </c>
      <c r="D22" s="60">
        <v>1.4</v>
      </c>
      <c r="E22" s="60">
        <v>0.45634920634920639</v>
      </c>
      <c r="F22" s="114"/>
      <c r="G22" s="34">
        <v>1</v>
      </c>
      <c r="H22" s="34">
        <v>120</v>
      </c>
      <c r="I22" s="60">
        <v>1.5888888888888888</v>
      </c>
      <c r="J22" s="60">
        <v>0.56293706293706292</v>
      </c>
      <c r="K22" s="114"/>
      <c r="L22" s="34">
        <v>1</v>
      </c>
      <c r="M22" s="34">
        <v>120</v>
      </c>
      <c r="N22" s="60">
        <v>1.8083333333333333</v>
      </c>
      <c r="O22" s="60">
        <v>0.69124423963133641</v>
      </c>
      <c r="P22" s="114"/>
      <c r="Q22" s="34">
        <v>1</v>
      </c>
      <c r="R22" s="34">
        <v>120</v>
      </c>
      <c r="S22" s="60">
        <v>1.8694444444444445</v>
      </c>
      <c r="T22" s="60">
        <v>0.48885586924219909</v>
      </c>
    </row>
    <row r="23" spans="1:20" ht="15" customHeight="1" x14ac:dyDescent="0.25">
      <c r="A23" s="43" t="s">
        <v>24</v>
      </c>
      <c r="B23" s="34" t="s">
        <v>37</v>
      </c>
      <c r="C23" s="34" t="s">
        <v>37</v>
      </c>
      <c r="D23" s="34" t="s">
        <v>37</v>
      </c>
      <c r="E23" s="34" t="s">
        <v>37</v>
      </c>
      <c r="F23" s="114"/>
      <c r="G23" s="34" t="s">
        <v>37</v>
      </c>
      <c r="H23" s="34" t="s">
        <v>37</v>
      </c>
      <c r="I23" s="34" t="s">
        <v>37</v>
      </c>
      <c r="J23" s="34" t="s">
        <v>37</v>
      </c>
      <c r="K23" s="114"/>
      <c r="L23" s="34" t="s">
        <v>37</v>
      </c>
      <c r="M23" s="34" t="s">
        <v>37</v>
      </c>
      <c r="N23" s="60" t="s">
        <v>37</v>
      </c>
      <c r="O23" s="60" t="s">
        <v>37</v>
      </c>
      <c r="P23" s="114"/>
      <c r="Q23" s="34" t="s">
        <v>37</v>
      </c>
      <c r="R23" s="34" t="s">
        <v>37</v>
      </c>
      <c r="S23" s="60" t="s">
        <v>37</v>
      </c>
      <c r="T23" s="60" t="s">
        <v>37</v>
      </c>
    </row>
    <row r="24" spans="1:20" ht="15" customHeight="1" x14ac:dyDescent="0.25">
      <c r="A24" s="43" t="s">
        <v>25</v>
      </c>
      <c r="B24" s="34">
        <v>1</v>
      </c>
      <c r="C24" s="34">
        <v>120</v>
      </c>
      <c r="D24" s="60">
        <v>1.5027777777777778</v>
      </c>
      <c r="E24" s="60">
        <v>0.22181146025878001</v>
      </c>
      <c r="F24" s="114"/>
      <c r="G24" s="34">
        <v>1</v>
      </c>
      <c r="H24" s="34">
        <v>120</v>
      </c>
      <c r="I24" s="60">
        <v>1.6138888888888887</v>
      </c>
      <c r="J24" s="60">
        <v>0.26850258175559383</v>
      </c>
      <c r="K24" s="114"/>
      <c r="L24" s="34">
        <v>1</v>
      </c>
      <c r="M24" s="34">
        <v>120</v>
      </c>
      <c r="N24" s="60">
        <v>1.4472222222222222</v>
      </c>
      <c r="O24" s="60">
        <v>0.90403071017274472</v>
      </c>
      <c r="P24" s="114"/>
      <c r="Q24" s="34">
        <v>1</v>
      </c>
      <c r="R24" s="34">
        <v>120</v>
      </c>
      <c r="S24" s="60">
        <v>1.175</v>
      </c>
      <c r="T24" s="60">
        <v>0.59101654846335694</v>
      </c>
    </row>
    <row r="25" spans="1:20" ht="15" customHeight="1" x14ac:dyDescent="0.25">
      <c r="A25" s="43" t="s">
        <v>26</v>
      </c>
      <c r="B25" s="34">
        <v>1</v>
      </c>
      <c r="C25" s="34">
        <v>180</v>
      </c>
      <c r="D25" s="60">
        <v>0.15185185185185185</v>
      </c>
      <c r="E25" s="60">
        <v>2.1951219512195124</v>
      </c>
      <c r="F25" s="114"/>
      <c r="G25" s="34">
        <v>1</v>
      </c>
      <c r="H25" s="34">
        <v>180</v>
      </c>
      <c r="I25" s="60">
        <v>0.66481481481481486</v>
      </c>
      <c r="J25" s="60">
        <v>0.80501392757660162</v>
      </c>
      <c r="K25" s="114"/>
      <c r="L25" s="34">
        <v>1</v>
      </c>
      <c r="M25" s="34">
        <v>180</v>
      </c>
      <c r="N25" s="60">
        <v>0.96111111111111114</v>
      </c>
      <c r="O25" s="60">
        <v>0.73410404624277459</v>
      </c>
      <c r="P25" s="114"/>
      <c r="Q25" s="34">
        <v>1</v>
      </c>
      <c r="R25" s="34">
        <v>180</v>
      </c>
      <c r="S25" s="60">
        <v>1.0037037037037035</v>
      </c>
      <c r="T25" s="60">
        <v>0.73985239852398521</v>
      </c>
    </row>
    <row r="26" spans="1:20" ht="15" customHeight="1" x14ac:dyDescent="0.25">
      <c r="A26" s="43" t="s">
        <v>27</v>
      </c>
      <c r="B26" s="34" t="s">
        <v>37</v>
      </c>
      <c r="C26" s="34" t="s">
        <v>37</v>
      </c>
      <c r="D26" s="34" t="s">
        <v>37</v>
      </c>
      <c r="E26" s="34" t="s">
        <v>37</v>
      </c>
      <c r="F26" s="114"/>
      <c r="G26" s="34" t="s">
        <v>37</v>
      </c>
      <c r="H26" s="34" t="s">
        <v>37</v>
      </c>
      <c r="I26" s="34" t="s">
        <v>37</v>
      </c>
      <c r="J26" s="34" t="s">
        <v>37</v>
      </c>
      <c r="K26" s="114"/>
      <c r="L26" s="34" t="s">
        <v>37</v>
      </c>
      <c r="M26" s="34" t="s">
        <v>37</v>
      </c>
      <c r="N26" s="60" t="s">
        <v>37</v>
      </c>
      <c r="O26" s="60" t="s">
        <v>37</v>
      </c>
      <c r="P26" s="114"/>
      <c r="Q26" s="34" t="s">
        <v>37</v>
      </c>
      <c r="R26" s="34" t="s">
        <v>37</v>
      </c>
      <c r="S26" s="60" t="s">
        <v>37</v>
      </c>
      <c r="T26" s="60" t="s">
        <v>37</v>
      </c>
    </row>
    <row r="27" spans="1:20" ht="15" customHeight="1" x14ac:dyDescent="0.25">
      <c r="A27" s="43" t="s">
        <v>28</v>
      </c>
      <c r="B27" s="34" t="s">
        <v>37</v>
      </c>
      <c r="C27" s="34" t="s">
        <v>37</v>
      </c>
      <c r="D27" s="34" t="s">
        <v>37</v>
      </c>
      <c r="E27" s="34" t="s">
        <v>37</v>
      </c>
      <c r="F27" s="114"/>
      <c r="G27" s="34" t="s">
        <v>37</v>
      </c>
      <c r="H27" s="34" t="s">
        <v>37</v>
      </c>
      <c r="I27" s="34" t="s">
        <v>37</v>
      </c>
      <c r="J27" s="34" t="s">
        <v>37</v>
      </c>
      <c r="K27" s="114"/>
      <c r="L27" s="34" t="s">
        <v>37</v>
      </c>
      <c r="M27" s="34" t="s">
        <v>37</v>
      </c>
      <c r="N27" s="60" t="s">
        <v>37</v>
      </c>
      <c r="O27" s="60" t="s">
        <v>37</v>
      </c>
      <c r="P27" s="114"/>
      <c r="Q27" s="34" t="s">
        <v>37</v>
      </c>
      <c r="R27" s="34" t="s">
        <v>37</v>
      </c>
      <c r="S27" s="60" t="s">
        <v>37</v>
      </c>
      <c r="T27" s="60" t="s">
        <v>37</v>
      </c>
    </row>
    <row r="28" spans="1:20" ht="15" customHeight="1" x14ac:dyDescent="0.25">
      <c r="A28" s="43" t="s">
        <v>29</v>
      </c>
      <c r="B28" s="34" t="s">
        <v>37</v>
      </c>
      <c r="C28" s="34" t="s">
        <v>37</v>
      </c>
      <c r="D28" s="34" t="s">
        <v>37</v>
      </c>
      <c r="E28" s="34" t="s">
        <v>37</v>
      </c>
      <c r="F28" s="114"/>
      <c r="G28" s="34" t="s">
        <v>37</v>
      </c>
      <c r="H28" s="34" t="s">
        <v>37</v>
      </c>
      <c r="I28" s="34" t="s">
        <v>37</v>
      </c>
      <c r="J28" s="34" t="s">
        <v>37</v>
      </c>
      <c r="K28" s="114"/>
      <c r="L28" s="34" t="s">
        <v>37</v>
      </c>
      <c r="M28" s="34" t="s">
        <v>37</v>
      </c>
      <c r="N28" s="60" t="s">
        <v>37</v>
      </c>
      <c r="O28" s="60" t="s">
        <v>37</v>
      </c>
      <c r="P28" s="114"/>
      <c r="Q28" s="34" t="s">
        <v>37</v>
      </c>
      <c r="R28" s="34" t="s">
        <v>37</v>
      </c>
      <c r="S28" s="60" t="s">
        <v>37</v>
      </c>
      <c r="T28" s="60" t="s">
        <v>37</v>
      </c>
    </row>
    <row r="29" spans="1:20" ht="15" customHeight="1" x14ac:dyDescent="0.25">
      <c r="A29" s="43" t="s">
        <v>30</v>
      </c>
      <c r="B29" s="34" t="s">
        <v>37</v>
      </c>
      <c r="C29" s="34" t="s">
        <v>37</v>
      </c>
      <c r="D29" s="34" t="s">
        <v>37</v>
      </c>
      <c r="E29" s="34" t="s">
        <v>37</v>
      </c>
      <c r="F29" s="114"/>
      <c r="G29" s="34" t="s">
        <v>37</v>
      </c>
      <c r="H29" s="34" t="s">
        <v>37</v>
      </c>
      <c r="I29" s="34" t="s">
        <v>37</v>
      </c>
      <c r="J29" s="34" t="s">
        <v>37</v>
      </c>
      <c r="K29" s="114"/>
      <c r="L29" s="34" t="s">
        <v>37</v>
      </c>
      <c r="M29" s="34" t="s">
        <v>37</v>
      </c>
      <c r="N29" s="60" t="s">
        <v>37</v>
      </c>
      <c r="O29" s="60" t="s">
        <v>37</v>
      </c>
      <c r="P29" s="114"/>
      <c r="Q29" s="34" t="s">
        <v>37</v>
      </c>
      <c r="R29" s="34" t="s">
        <v>37</v>
      </c>
      <c r="S29" s="60" t="s">
        <v>37</v>
      </c>
      <c r="T29" s="60" t="s">
        <v>37</v>
      </c>
    </row>
    <row r="30" spans="1:20" ht="15" customHeight="1" x14ac:dyDescent="0.25">
      <c r="A30" s="43" t="s">
        <v>31</v>
      </c>
      <c r="B30" s="34" t="s">
        <v>37</v>
      </c>
      <c r="C30" s="34" t="s">
        <v>37</v>
      </c>
      <c r="D30" s="34" t="s">
        <v>37</v>
      </c>
      <c r="E30" s="34" t="s">
        <v>37</v>
      </c>
      <c r="F30" s="114"/>
      <c r="G30" s="34" t="s">
        <v>37</v>
      </c>
      <c r="H30" s="34" t="s">
        <v>37</v>
      </c>
      <c r="I30" s="34" t="s">
        <v>37</v>
      </c>
      <c r="J30" s="34" t="s">
        <v>37</v>
      </c>
      <c r="K30" s="114"/>
      <c r="L30" s="34" t="s">
        <v>37</v>
      </c>
      <c r="M30" s="34" t="s">
        <v>37</v>
      </c>
      <c r="N30" s="60" t="s">
        <v>37</v>
      </c>
      <c r="O30" s="60" t="s">
        <v>37</v>
      </c>
      <c r="P30" s="114"/>
      <c r="Q30" s="34" t="s">
        <v>37</v>
      </c>
      <c r="R30" s="34" t="s">
        <v>37</v>
      </c>
      <c r="S30" s="60" t="s">
        <v>37</v>
      </c>
      <c r="T30" s="60" t="s">
        <v>37</v>
      </c>
    </row>
    <row r="31" spans="1:20" ht="15" customHeight="1" x14ac:dyDescent="0.25">
      <c r="A31" s="43" t="s">
        <v>32</v>
      </c>
      <c r="B31" s="34">
        <v>1</v>
      </c>
      <c r="C31" s="34">
        <v>120</v>
      </c>
      <c r="D31" s="60">
        <v>1.0194444444444444</v>
      </c>
      <c r="E31" s="60">
        <v>4.3596730245231606E-2</v>
      </c>
      <c r="F31" s="114"/>
      <c r="G31" s="34">
        <v>1</v>
      </c>
      <c r="H31" s="34">
        <v>120</v>
      </c>
      <c r="I31" s="60">
        <v>1.0611111111111111</v>
      </c>
      <c r="J31" s="60">
        <v>6.5445026178010485E-2</v>
      </c>
      <c r="K31" s="114"/>
      <c r="L31" s="34">
        <v>1</v>
      </c>
      <c r="M31" s="34">
        <v>120</v>
      </c>
      <c r="N31" s="60">
        <v>1.0638888888888889</v>
      </c>
      <c r="O31" s="60">
        <v>8.6161879895561358E-2</v>
      </c>
      <c r="P31" s="114"/>
      <c r="Q31" s="34">
        <v>1</v>
      </c>
      <c r="R31" s="34">
        <v>120</v>
      </c>
      <c r="S31" s="60">
        <v>1.036111111111111</v>
      </c>
      <c r="T31" s="60">
        <v>0.43431635388739948</v>
      </c>
    </row>
    <row r="32" spans="1:20" ht="15" customHeight="1" x14ac:dyDescent="0.25">
      <c r="A32" s="43" t="s">
        <v>33</v>
      </c>
      <c r="B32" s="34" t="s">
        <v>37</v>
      </c>
      <c r="C32" s="34" t="s">
        <v>37</v>
      </c>
      <c r="D32" s="34" t="s">
        <v>37</v>
      </c>
      <c r="E32" s="34" t="s">
        <v>37</v>
      </c>
      <c r="F32" s="114"/>
      <c r="G32" s="34" t="s">
        <v>37</v>
      </c>
      <c r="H32" s="34" t="s">
        <v>37</v>
      </c>
      <c r="I32" s="34" t="s">
        <v>37</v>
      </c>
      <c r="J32" s="34" t="s">
        <v>37</v>
      </c>
      <c r="K32" s="114"/>
      <c r="L32" s="34" t="s">
        <v>37</v>
      </c>
      <c r="M32" s="34" t="s">
        <v>37</v>
      </c>
      <c r="N32" s="60" t="s">
        <v>37</v>
      </c>
      <c r="O32" s="60" t="s">
        <v>37</v>
      </c>
      <c r="P32" s="114"/>
      <c r="Q32" s="34" t="s">
        <v>37</v>
      </c>
      <c r="R32" s="34" t="s">
        <v>37</v>
      </c>
      <c r="S32" s="60" t="s">
        <v>37</v>
      </c>
      <c r="T32" s="60" t="s">
        <v>37</v>
      </c>
    </row>
    <row r="33" spans="1:20" ht="15" customHeight="1" x14ac:dyDescent="0.25">
      <c r="A33" s="43" t="s">
        <v>34</v>
      </c>
      <c r="B33" s="34">
        <v>1</v>
      </c>
      <c r="C33" s="34">
        <v>210</v>
      </c>
      <c r="D33" s="60">
        <v>1.5587301587301587</v>
      </c>
      <c r="E33" s="60">
        <v>0.55906313645621186</v>
      </c>
      <c r="F33" s="114"/>
      <c r="G33" s="34">
        <v>1</v>
      </c>
      <c r="H33" s="34">
        <v>210</v>
      </c>
      <c r="I33" s="60">
        <v>1.7222222222222223</v>
      </c>
      <c r="J33" s="60">
        <v>0.79631336405529951</v>
      </c>
      <c r="K33" s="114"/>
      <c r="L33" s="34">
        <v>1</v>
      </c>
      <c r="M33" s="34">
        <v>210</v>
      </c>
      <c r="N33" s="60">
        <v>1.8666666666666667</v>
      </c>
      <c r="O33" s="60">
        <v>0.99149659863945583</v>
      </c>
      <c r="P33" s="114"/>
      <c r="Q33" s="34">
        <v>1</v>
      </c>
      <c r="R33" s="34">
        <v>210</v>
      </c>
      <c r="S33" s="60">
        <v>1.9</v>
      </c>
      <c r="T33" s="60">
        <v>1</v>
      </c>
    </row>
    <row r="34" spans="1:20" ht="15" customHeight="1" x14ac:dyDescent="0.25">
      <c r="A34" s="43" t="s">
        <v>35</v>
      </c>
      <c r="B34" s="34">
        <v>1</v>
      </c>
      <c r="C34" s="34">
        <v>120</v>
      </c>
      <c r="D34" s="60">
        <v>2.3555555555555556</v>
      </c>
      <c r="E34" s="60">
        <v>0.21462264150943394</v>
      </c>
      <c r="F34" s="114"/>
      <c r="G34" s="34">
        <v>1</v>
      </c>
      <c r="H34" s="34">
        <v>120</v>
      </c>
      <c r="I34" s="60">
        <v>2.8138888888888891</v>
      </c>
      <c r="J34" s="60">
        <v>0.28726554787759129</v>
      </c>
      <c r="K34" s="114"/>
      <c r="L34" s="34">
        <v>1</v>
      </c>
      <c r="M34" s="34">
        <v>120</v>
      </c>
      <c r="N34" s="60">
        <v>3.3944444444444444</v>
      </c>
      <c r="O34" s="60">
        <v>0.2274959083469722</v>
      </c>
      <c r="P34" s="114"/>
      <c r="Q34" s="34">
        <v>1</v>
      </c>
      <c r="R34" s="34">
        <v>120</v>
      </c>
      <c r="S34" s="60">
        <v>3.6</v>
      </c>
      <c r="T34" s="60">
        <v>0.13425925925925927</v>
      </c>
    </row>
    <row r="35" spans="1:20" ht="15" customHeight="1" x14ac:dyDescent="0.25">
      <c r="A35" s="43" t="s">
        <v>36</v>
      </c>
      <c r="B35" s="34" t="s">
        <v>37</v>
      </c>
      <c r="C35" s="34" t="s">
        <v>37</v>
      </c>
      <c r="D35" s="34" t="s">
        <v>37</v>
      </c>
      <c r="E35" s="34" t="s">
        <v>37</v>
      </c>
      <c r="F35" s="114"/>
      <c r="G35" s="34" t="s">
        <v>37</v>
      </c>
      <c r="H35" s="34" t="s">
        <v>37</v>
      </c>
      <c r="I35" s="34" t="s">
        <v>37</v>
      </c>
      <c r="J35" s="34" t="s">
        <v>37</v>
      </c>
      <c r="K35" s="114"/>
      <c r="L35" s="34" t="s">
        <v>37</v>
      </c>
      <c r="M35" s="34" t="s">
        <v>37</v>
      </c>
      <c r="N35" s="60" t="s">
        <v>37</v>
      </c>
      <c r="O35" s="60" t="s">
        <v>37</v>
      </c>
      <c r="P35" s="114"/>
      <c r="Q35" s="34" t="s">
        <v>37</v>
      </c>
      <c r="R35" s="34" t="s">
        <v>37</v>
      </c>
      <c r="S35" s="60" t="s">
        <v>37</v>
      </c>
      <c r="T35" s="60" t="s">
        <v>37</v>
      </c>
    </row>
    <row r="36" spans="1:20" ht="15" customHeight="1" x14ac:dyDescent="0.25">
      <c r="A36" s="69"/>
      <c r="B36" s="70">
        <f>SUM(B4:B35)</f>
        <v>20</v>
      </c>
      <c r="C36" s="70">
        <f>SUM(C4:C35)</f>
        <v>4800</v>
      </c>
      <c r="D36" s="71">
        <f>AVERAGE(D4:D35)</f>
        <v>1.3565161269186037</v>
      </c>
      <c r="E36" s="71">
        <v>0.38351008191181318</v>
      </c>
      <c r="F36" s="115"/>
      <c r="G36" s="99">
        <f>SUM(G4:G35)</f>
        <v>20</v>
      </c>
      <c r="H36" s="99">
        <f>SUM(H4:H35)</f>
        <v>4800</v>
      </c>
      <c r="I36" s="71">
        <f>AVERAGE(I4:I35)</f>
        <v>1.4402251543892413</v>
      </c>
      <c r="J36" s="71">
        <f>AVERAGE(J4:J35)</f>
        <v>0.3758402014146896</v>
      </c>
      <c r="K36" s="115"/>
      <c r="L36" s="99">
        <f>SUM(L4:L35)</f>
        <v>20</v>
      </c>
      <c r="M36" s="99">
        <f>SUM(M4:M35)</f>
        <v>4800</v>
      </c>
      <c r="N36" s="71">
        <f>AVERAGE(N4:N35)</f>
        <v>1.6100086272325698</v>
      </c>
      <c r="O36" s="71">
        <f>AVERAGE(O4:O35)</f>
        <v>0.38955811228251785</v>
      </c>
      <c r="P36" s="115"/>
      <c r="Q36" s="100">
        <f>SUM(Q4:Q35)</f>
        <v>20</v>
      </c>
      <c r="R36" s="100">
        <f>SUM(R4:R35)</f>
        <v>4800</v>
      </c>
      <c r="S36" s="71">
        <f>AVERAGE(S4:S35)</f>
        <v>1.5653267700842519</v>
      </c>
      <c r="T36" s="71">
        <f>AVERAGE(T4:T35)</f>
        <v>0.37083840916328387</v>
      </c>
    </row>
    <row r="37" spans="1:20" x14ac:dyDescent="0.25">
      <c r="A37" t="s">
        <v>104</v>
      </c>
      <c r="N37" s="4"/>
      <c r="O37" s="4"/>
      <c r="P37" s="4"/>
    </row>
    <row r="38" spans="1:20" x14ac:dyDescent="0.25">
      <c r="A38" t="s">
        <v>147</v>
      </c>
      <c r="N38" s="4"/>
      <c r="O38" s="4"/>
      <c r="P38" s="4"/>
    </row>
  </sheetData>
  <mergeCells count="5">
    <mergeCell ref="Q2:T2"/>
    <mergeCell ref="A1:T1"/>
    <mergeCell ref="B2:E2"/>
    <mergeCell ref="G2:J2"/>
    <mergeCell ref="L2:O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C36EF-C5BC-4E70-A734-571B56A484E2}">
  <sheetPr>
    <tabColor theme="9" tint="0.59999389629810485"/>
  </sheetPr>
  <dimension ref="A1:T38"/>
  <sheetViews>
    <sheetView topLeftCell="C1" zoomScale="70" zoomScaleNormal="70" workbookViewId="0">
      <selection activeCell="O45" sqref="O45"/>
    </sheetView>
  </sheetViews>
  <sheetFormatPr defaultRowHeight="15" x14ac:dyDescent="0.25"/>
  <cols>
    <col min="1" max="1" width="59.85546875" bestFit="1" customWidth="1"/>
    <col min="2" max="4" width="20.140625" customWidth="1"/>
    <col min="5" max="5" width="21.5703125" customWidth="1"/>
    <col min="6" max="6" width="2" customWidth="1"/>
    <col min="7" max="9" width="20.140625" customWidth="1"/>
    <col min="10" max="10" width="22.5703125" customWidth="1"/>
    <col min="11" max="11" width="2" customWidth="1"/>
    <col min="12" max="14" width="20.140625" customWidth="1"/>
    <col min="15" max="15" width="21.7109375" customWidth="1"/>
    <col min="16" max="16" width="2.140625" customWidth="1"/>
    <col min="17" max="19" width="20.140625" customWidth="1"/>
    <col min="20" max="20" width="23.42578125" customWidth="1"/>
  </cols>
  <sheetData>
    <row r="1" spans="1:20" ht="24.75" customHeight="1" x14ac:dyDescent="0.25">
      <c r="A1" s="253" t="s">
        <v>106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5"/>
    </row>
    <row r="2" spans="1:20" ht="15.75" customHeight="1" x14ac:dyDescent="0.25">
      <c r="A2" s="257" t="s">
        <v>4</v>
      </c>
      <c r="B2" s="252" t="s">
        <v>40</v>
      </c>
      <c r="C2" s="252"/>
      <c r="D2" s="252"/>
      <c r="E2" s="256"/>
      <c r="F2" s="116"/>
      <c r="G2" s="251" t="s">
        <v>41</v>
      </c>
      <c r="H2" s="252"/>
      <c r="I2" s="252"/>
      <c r="J2" s="256"/>
      <c r="K2" s="116"/>
      <c r="L2" s="251" t="s">
        <v>42</v>
      </c>
      <c r="M2" s="252"/>
      <c r="N2" s="252"/>
      <c r="O2" s="256"/>
      <c r="P2" s="116"/>
      <c r="Q2" s="251" t="s">
        <v>43</v>
      </c>
      <c r="R2" s="252"/>
      <c r="S2" s="252"/>
      <c r="T2" s="252"/>
    </row>
    <row r="3" spans="1:20" ht="63" x14ac:dyDescent="0.25">
      <c r="A3" s="258"/>
      <c r="B3" s="101" t="s">
        <v>116</v>
      </c>
      <c r="C3" s="101" t="s">
        <v>67</v>
      </c>
      <c r="D3" s="101" t="s">
        <v>63</v>
      </c>
      <c r="E3" s="103" t="s">
        <v>117</v>
      </c>
      <c r="F3" s="117"/>
      <c r="G3" s="105" t="s">
        <v>116</v>
      </c>
      <c r="H3" s="101" t="s">
        <v>67</v>
      </c>
      <c r="I3" s="101" t="s">
        <v>63</v>
      </c>
      <c r="J3" s="103" t="s">
        <v>117</v>
      </c>
      <c r="K3" s="117"/>
      <c r="L3" s="105" t="s">
        <v>116</v>
      </c>
      <c r="M3" s="101" t="s">
        <v>67</v>
      </c>
      <c r="N3" s="101" t="s">
        <v>63</v>
      </c>
      <c r="O3" s="103" t="s">
        <v>117</v>
      </c>
      <c r="P3" s="117"/>
      <c r="Q3" s="105" t="s">
        <v>116</v>
      </c>
      <c r="R3" s="101" t="s">
        <v>67</v>
      </c>
      <c r="S3" s="101" t="s">
        <v>63</v>
      </c>
      <c r="T3" s="101" t="s">
        <v>117</v>
      </c>
    </row>
    <row r="4" spans="1:20" ht="15" customHeight="1" x14ac:dyDescent="0.25">
      <c r="A4" s="14" t="s">
        <v>107</v>
      </c>
      <c r="B4" s="34">
        <v>1</v>
      </c>
      <c r="C4" s="34">
        <v>30</v>
      </c>
      <c r="D4" s="102">
        <v>0.3</v>
      </c>
      <c r="E4" s="104">
        <v>0.44444444444444442</v>
      </c>
      <c r="F4" s="117"/>
      <c r="G4" s="106">
        <v>1</v>
      </c>
      <c r="H4" s="34">
        <v>30</v>
      </c>
      <c r="I4" s="102">
        <v>0.37777777777777777</v>
      </c>
      <c r="J4" s="104">
        <v>0.35294117647058826</v>
      </c>
      <c r="K4" s="117"/>
      <c r="L4" s="106">
        <v>1</v>
      </c>
      <c r="M4" s="34">
        <v>30</v>
      </c>
      <c r="N4" s="102">
        <v>0.45555555555555555</v>
      </c>
      <c r="O4" s="104">
        <v>0.26829268292682928</v>
      </c>
      <c r="P4" s="117"/>
      <c r="Q4" s="106">
        <v>1</v>
      </c>
      <c r="R4" s="34">
        <v>30</v>
      </c>
      <c r="S4" s="102">
        <v>0.5</v>
      </c>
      <c r="T4" s="102">
        <v>0.2</v>
      </c>
    </row>
    <row r="5" spans="1:20" ht="15" customHeight="1" x14ac:dyDescent="0.25">
      <c r="A5" s="14" t="s">
        <v>108</v>
      </c>
      <c r="B5" s="34">
        <v>1</v>
      </c>
      <c r="C5" s="34">
        <v>30</v>
      </c>
      <c r="D5" s="102">
        <v>1.0222222222222221</v>
      </c>
      <c r="E5" s="104">
        <v>0.2391304347826087</v>
      </c>
      <c r="F5" s="117"/>
      <c r="G5" s="106">
        <v>1</v>
      </c>
      <c r="H5" s="34">
        <v>30</v>
      </c>
      <c r="I5" s="102">
        <v>1.0777777777777777</v>
      </c>
      <c r="J5" s="104">
        <v>0.27835051546391754</v>
      </c>
      <c r="K5" s="117"/>
      <c r="L5" s="106">
        <v>1</v>
      </c>
      <c r="M5" s="34">
        <v>30</v>
      </c>
      <c r="N5" s="102">
        <v>1.1666666666666667</v>
      </c>
      <c r="O5" s="104">
        <v>0.30476190476190479</v>
      </c>
      <c r="P5" s="117"/>
      <c r="Q5" s="106">
        <v>1</v>
      </c>
      <c r="R5" s="34">
        <v>30</v>
      </c>
      <c r="S5" s="102">
        <v>1.1111111111111112</v>
      </c>
      <c r="T5" s="102">
        <v>0.3</v>
      </c>
    </row>
    <row r="6" spans="1:20" ht="15" customHeight="1" x14ac:dyDescent="0.25">
      <c r="A6" s="14" t="s">
        <v>7</v>
      </c>
      <c r="B6" s="34">
        <v>1</v>
      </c>
      <c r="C6" s="34">
        <v>30</v>
      </c>
      <c r="D6" s="102">
        <v>0.75555555555555554</v>
      </c>
      <c r="E6" s="104">
        <v>0.23529411764705882</v>
      </c>
      <c r="F6" s="117"/>
      <c r="G6" s="106">
        <v>1</v>
      </c>
      <c r="H6" s="34">
        <v>30</v>
      </c>
      <c r="I6" s="102">
        <v>0.78888888888888886</v>
      </c>
      <c r="J6" s="104">
        <v>0.25352112676056338</v>
      </c>
      <c r="K6" s="117"/>
      <c r="L6" s="106">
        <v>1</v>
      </c>
      <c r="M6" s="34">
        <v>30</v>
      </c>
      <c r="N6" s="102">
        <v>0.8</v>
      </c>
      <c r="O6" s="104">
        <v>0.29166666666666669</v>
      </c>
      <c r="P6" s="117"/>
      <c r="Q6" s="106">
        <v>1</v>
      </c>
      <c r="R6" s="34">
        <v>30</v>
      </c>
      <c r="S6" s="102">
        <v>0.84444444444444444</v>
      </c>
      <c r="T6" s="102">
        <v>0.32894736842105265</v>
      </c>
    </row>
    <row r="7" spans="1:20" ht="15" customHeight="1" x14ac:dyDescent="0.25">
      <c r="A7" s="14" t="s">
        <v>8</v>
      </c>
      <c r="B7" s="34">
        <v>1</v>
      </c>
      <c r="C7" s="34">
        <v>30</v>
      </c>
      <c r="D7" s="102">
        <v>0.91111111111111109</v>
      </c>
      <c r="E7" s="104">
        <v>0.37804878048780488</v>
      </c>
      <c r="F7" s="117"/>
      <c r="G7" s="106">
        <v>1</v>
      </c>
      <c r="H7" s="34">
        <v>30</v>
      </c>
      <c r="I7" s="102">
        <v>0.97777777777777775</v>
      </c>
      <c r="J7" s="104">
        <v>0.42045454545454547</v>
      </c>
      <c r="K7" s="117"/>
      <c r="L7" s="106">
        <v>1</v>
      </c>
      <c r="M7" s="34">
        <v>30</v>
      </c>
      <c r="N7" s="102">
        <v>0.94444444444444442</v>
      </c>
      <c r="O7" s="104">
        <v>0.42352941176470588</v>
      </c>
      <c r="P7" s="117"/>
      <c r="Q7" s="106">
        <v>1</v>
      </c>
      <c r="R7" s="34">
        <v>30</v>
      </c>
      <c r="S7" s="102">
        <v>1.0333333333333334</v>
      </c>
      <c r="T7" s="102">
        <v>0.37634408602150538</v>
      </c>
    </row>
    <row r="8" spans="1:20" ht="15" customHeight="1" x14ac:dyDescent="0.25">
      <c r="A8" s="14" t="s">
        <v>109</v>
      </c>
      <c r="B8" s="34">
        <v>1</v>
      </c>
      <c r="C8" s="34">
        <v>30</v>
      </c>
      <c r="D8" s="102">
        <v>0.73333333333333328</v>
      </c>
      <c r="E8" s="104">
        <v>0.31818181818181818</v>
      </c>
      <c r="F8" s="117"/>
      <c r="G8" s="106">
        <v>1</v>
      </c>
      <c r="H8" s="34">
        <v>30</v>
      </c>
      <c r="I8" s="102">
        <v>0.83333333333333337</v>
      </c>
      <c r="J8" s="104">
        <v>0.24</v>
      </c>
      <c r="K8" s="117"/>
      <c r="L8" s="106">
        <v>1</v>
      </c>
      <c r="M8" s="34">
        <v>30</v>
      </c>
      <c r="N8" s="102">
        <v>0.96666666666666667</v>
      </c>
      <c r="O8" s="104">
        <v>0.25287356321839083</v>
      </c>
      <c r="P8" s="117"/>
      <c r="Q8" s="106">
        <v>1</v>
      </c>
      <c r="R8" s="34">
        <v>30</v>
      </c>
      <c r="S8" s="102">
        <v>0.97777777777777775</v>
      </c>
      <c r="T8" s="102">
        <v>0.26136363636363641</v>
      </c>
    </row>
    <row r="9" spans="1:20" ht="15" customHeight="1" x14ac:dyDescent="0.25">
      <c r="A9" s="14" t="s">
        <v>10</v>
      </c>
      <c r="B9" s="34">
        <v>1</v>
      </c>
      <c r="C9" s="34">
        <v>30</v>
      </c>
      <c r="D9" s="102">
        <v>0.8</v>
      </c>
      <c r="E9" s="104">
        <v>0.375</v>
      </c>
      <c r="F9" s="117"/>
      <c r="G9" s="106">
        <v>1</v>
      </c>
      <c r="H9" s="34">
        <v>30</v>
      </c>
      <c r="I9" s="102">
        <v>0.77777777777777779</v>
      </c>
      <c r="J9" s="104">
        <v>0.41428571428571431</v>
      </c>
      <c r="K9" s="117"/>
      <c r="L9" s="106">
        <v>1</v>
      </c>
      <c r="M9" s="34">
        <v>30</v>
      </c>
      <c r="N9" s="102">
        <v>0.84444444444444444</v>
      </c>
      <c r="O9" s="104">
        <v>0.25</v>
      </c>
      <c r="P9" s="117"/>
      <c r="Q9" s="106">
        <v>1</v>
      </c>
      <c r="R9" s="34">
        <v>30</v>
      </c>
      <c r="S9" s="102">
        <v>0.9555555555555556</v>
      </c>
      <c r="T9" s="102">
        <v>0.27906976744186046</v>
      </c>
    </row>
    <row r="10" spans="1:20" ht="15" customHeight="1" x14ac:dyDescent="0.25">
      <c r="A10" s="14" t="s">
        <v>11</v>
      </c>
      <c r="B10" s="34" t="s">
        <v>37</v>
      </c>
      <c r="C10" s="34" t="s">
        <v>37</v>
      </c>
      <c r="D10" s="102" t="s">
        <v>37</v>
      </c>
      <c r="E10" s="104" t="s">
        <v>37</v>
      </c>
      <c r="F10" s="117"/>
      <c r="G10" s="106" t="s">
        <v>37</v>
      </c>
      <c r="H10" s="34" t="s">
        <v>37</v>
      </c>
      <c r="I10" s="102" t="s">
        <v>37</v>
      </c>
      <c r="J10" s="104" t="s">
        <v>37</v>
      </c>
      <c r="K10" s="117"/>
      <c r="L10" s="106" t="s">
        <v>37</v>
      </c>
      <c r="M10" s="34" t="s">
        <v>37</v>
      </c>
      <c r="N10" s="102" t="s">
        <v>37</v>
      </c>
      <c r="O10" s="104" t="s">
        <v>37</v>
      </c>
      <c r="P10" s="117"/>
      <c r="Q10" s="106">
        <v>1</v>
      </c>
      <c r="R10" s="34">
        <v>30</v>
      </c>
      <c r="S10" s="102">
        <v>0.73333333333333328</v>
      </c>
      <c r="T10" s="102">
        <v>9.0909090909090912E-2</v>
      </c>
    </row>
    <row r="11" spans="1:20" ht="15" customHeight="1" x14ac:dyDescent="0.25">
      <c r="A11" s="14" t="s">
        <v>12</v>
      </c>
      <c r="B11" s="34">
        <v>1</v>
      </c>
      <c r="C11" s="34">
        <v>30</v>
      </c>
      <c r="D11" s="102">
        <v>0.6333333333333333</v>
      </c>
      <c r="E11" s="104">
        <v>0.42105263157894735</v>
      </c>
      <c r="F11" s="117"/>
      <c r="G11" s="106">
        <v>1</v>
      </c>
      <c r="H11" s="34">
        <v>30</v>
      </c>
      <c r="I11" s="102">
        <v>0.76666666666666672</v>
      </c>
      <c r="J11" s="104">
        <v>0.20289855072463769</v>
      </c>
      <c r="K11" s="117"/>
      <c r="L11" s="106">
        <v>1</v>
      </c>
      <c r="M11" s="34">
        <v>30</v>
      </c>
      <c r="N11" s="102">
        <v>0.78333333333333333</v>
      </c>
      <c r="O11" s="104">
        <v>0.31914893617021278</v>
      </c>
      <c r="P11" s="117"/>
      <c r="Q11" s="106">
        <v>1</v>
      </c>
      <c r="R11" s="34">
        <v>30</v>
      </c>
      <c r="S11" s="102">
        <v>0.81111111111111112</v>
      </c>
      <c r="T11" s="102">
        <v>0.41095890410958907</v>
      </c>
    </row>
    <row r="12" spans="1:20" ht="15" customHeight="1" x14ac:dyDescent="0.25">
      <c r="A12" s="14" t="s">
        <v>87</v>
      </c>
      <c r="B12" s="34" t="s">
        <v>37</v>
      </c>
      <c r="C12" s="34" t="s">
        <v>37</v>
      </c>
      <c r="D12" s="102" t="s">
        <v>37</v>
      </c>
      <c r="E12" s="104" t="s">
        <v>37</v>
      </c>
      <c r="F12" s="117"/>
      <c r="G12" s="106" t="s">
        <v>37</v>
      </c>
      <c r="H12" s="34" t="s">
        <v>37</v>
      </c>
      <c r="I12" s="102" t="s">
        <v>37</v>
      </c>
      <c r="J12" s="104" t="s">
        <v>37</v>
      </c>
      <c r="K12" s="117"/>
      <c r="L12" s="106" t="s">
        <v>37</v>
      </c>
      <c r="M12" s="34" t="s">
        <v>37</v>
      </c>
      <c r="N12" s="102" t="s">
        <v>37</v>
      </c>
      <c r="O12" s="104" t="s">
        <v>37</v>
      </c>
      <c r="P12" s="117"/>
      <c r="Q12" s="106" t="s">
        <v>37</v>
      </c>
      <c r="R12" s="34" t="s">
        <v>37</v>
      </c>
      <c r="S12" s="102" t="s">
        <v>37</v>
      </c>
      <c r="T12" s="102" t="s">
        <v>37</v>
      </c>
    </row>
    <row r="13" spans="1:20" ht="15" customHeight="1" x14ac:dyDescent="0.25">
      <c r="A13" s="14" t="s">
        <v>14</v>
      </c>
      <c r="B13" s="34">
        <v>1</v>
      </c>
      <c r="C13" s="34">
        <v>30</v>
      </c>
      <c r="D13" s="102">
        <v>1.0222222222222221</v>
      </c>
      <c r="E13" s="104">
        <v>0.33695652173913043</v>
      </c>
      <c r="F13" s="117"/>
      <c r="G13" s="106">
        <v>1</v>
      </c>
      <c r="H13" s="34">
        <v>30</v>
      </c>
      <c r="I13" s="102">
        <v>1.0777777777777777</v>
      </c>
      <c r="J13" s="104">
        <v>0.27835051546391754</v>
      </c>
      <c r="K13" s="117"/>
      <c r="L13" s="106">
        <v>1</v>
      </c>
      <c r="M13" s="34">
        <v>30</v>
      </c>
      <c r="N13" s="102">
        <v>1.1111111111111112</v>
      </c>
      <c r="O13" s="104">
        <v>0.27</v>
      </c>
      <c r="P13" s="117"/>
      <c r="Q13" s="106">
        <v>1</v>
      </c>
      <c r="R13" s="34">
        <v>30</v>
      </c>
      <c r="S13" s="102">
        <v>1.1888888888888889</v>
      </c>
      <c r="T13" s="102">
        <v>0.28037383177570097</v>
      </c>
    </row>
    <row r="14" spans="1:20" ht="15" customHeight="1" x14ac:dyDescent="0.25">
      <c r="A14" s="14" t="s">
        <v>15</v>
      </c>
      <c r="B14" s="34">
        <v>1</v>
      </c>
      <c r="C14" s="34">
        <v>30</v>
      </c>
      <c r="D14" s="102">
        <v>1.0555555555555556</v>
      </c>
      <c r="E14" s="104">
        <v>0.12631578947368421</v>
      </c>
      <c r="F14" s="117"/>
      <c r="G14" s="106">
        <v>1</v>
      </c>
      <c r="H14" s="34">
        <v>30</v>
      </c>
      <c r="I14" s="102">
        <v>1.1111111111111112</v>
      </c>
      <c r="J14" s="104">
        <v>0.12</v>
      </c>
      <c r="K14" s="117"/>
      <c r="L14" s="106">
        <v>1</v>
      </c>
      <c r="M14" s="34">
        <v>30</v>
      </c>
      <c r="N14" s="102">
        <v>1.0888888888888888</v>
      </c>
      <c r="O14" s="104">
        <v>0.12244897959183673</v>
      </c>
      <c r="P14" s="117"/>
      <c r="Q14" s="106">
        <v>1</v>
      </c>
      <c r="R14" s="34">
        <v>30</v>
      </c>
      <c r="S14" s="102">
        <v>1.1000000000000001</v>
      </c>
      <c r="T14" s="102">
        <v>0.12121212121212122</v>
      </c>
    </row>
    <row r="15" spans="1:20" ht="15" customHeight="1" x14ac:dyDescent="0.25">
      <c r="A15" s="14" t="s">
        <v>16</v>
      </c>
      <c r="B15" s="34" t="s">
        <v>37</v>
      </c>
      <c r="C15" s="34" t="s">
        <v>37</v>
      </c>
      <c r="D15" s="102" t="s">
        <v>37</v>
      </c>
      <c r="E15" s="104" t="s">
        <v>37</v>
      </c>
      <c r="F15" s="117"/>
      <c r="G15" s="106" t="s">
        <v>37</v>
      </c>
      <c r="H15" s="34" t="s">
        <v>37</v>
      </c>
      <c r="I15" s="102" t="s">
        <v>37</v>
      </c>
      <c r="J15" s="104" t="s">
        <v>37</v>
      </c>
      <c r="K15" s="117"/>
      <c r="L15" s="106" t="s">
        <v>37</v>
      </c>
      <c r="M15" s="34" t="s">
        <v>37</v>
      </c>
      <c r="N15" s="102" t="s">
        <v>37</v>
      </c>
      <c r="O15" s="104" t="s">
        <v>37</v>
      </c>
      <c r="P15" s="117"/>
      <c r="Q15" s="106" t="s">
        <v>37</v>
      </c>
      <c r="R15" s="34" t="s">
        <v>37</v>
      </c>
      <c r="S15" s="102" t="s">
        <v>37</v>
      </c>
      <c r="T15" s="102" t="s">
        <v>37</v>
      </c>
    </row>
    <row r="16" spans="1:20" ht="15" customHeight="1" x14ac:dyDescent="0.25">
      <c r="A16" s="14" t="s">
        <v>17</v>
      </c>
      <c r="B16" s="34">
        <v>1</v>
      </c>
      <c r="C16" s="34">
        <v>30</v>
      </c>
      <c r="D16" s="102">
        <v>0.23333333333333334</v>
      </c>
      <c r="E16" s="104">
        <v>0.42857142857142855</v>
      </c>
      <c r="F16" s="117"/>
      <c r="G16" s="106">
        <v>1</v>
      </c>
      <c r="H16" s="34">
        <v>30</v>
      </c>
      <c r="I16" s="102">
        <v>0.28888888888888886</v>
      </c>
      <c r="J16" s="104">
        <v>0.5</v>
      </c>
      <c r="K16" s="117"/>
      <c r="L16" s="106">
        <v>1</v>
      </c>
      <c r="M16" s="34">
        <v>30</v>
      </c>
      <c r="N16" s="102">
        <v>0.6</v>
      </c>
      <c r="O16" s="104">
        <v>0.40740740740740738</v>
      </c>
      <c r="P16" s="117"/>
      <c r="Q16" s="106">
        <v>1</v>
      </c>
      <c r="R16" s="34">
        <v>30</v>
      </c>
      <c r="S16" s="102">
        <v>0.6333333333333333</v>
      </c>
      <c r="T16" s="102">
        <v>0.47368421052631576</v>
      </c>
    </row>
    <row r="17" spans="1:20" ht="15" customHeight="1" x14ac:dyDescent="0.25">
      <c r="A17" s="14" t="s">
        <v>18</v>
      </c>
      <c r="B17" s="34" t="s">
        <v>37</v>
      </c>
      <c r="C17" s="34" t="s">
        <v>37</v>
      </c>
      <c r="D17" s="102" t="s">
        <v>37</v>
      </c>
      <c r="E17" s="104" t="s">
        <v>37</v>
      </c>
      <c r="F17" s="117"/>
      <c r="G17" s="106" t="s">
        <v>37</v>
      </c>
      <c r="H17" s="34" t="s">
        <v>37</v>
      </c>
      <c r="I17" s="102" t="s">
        <v>37</v>
      </c>
      <c r="J17" s="104" t="s">
        <v>37</v>
      </c>
      <c r="K17" s="117"/>
      <c r="L17" s="106" t="s">
        <v>37</v>
      </c>
      <c r="M17" s="34" t="s">
        <v>37</v>
      </c>
      <c r="N17" s="102" t="s">
        <v>37</v>
      </c>
      <c r="O17" s="104" t="s">
        <v>37</v>
      </c>
      <c r="P17" s="117"/>
      <c r="Q17" s="106">
        <v>1</v>
      </c>
      <c r="R17" s="34">
        <v>30</v>
      </c>
      <c r="S17" s="102">
        <v>0.91111111111111109</v>
      </c>
      <c r="T17" s="102">
        <v>0.18292682926829268</v>
      </c>
    </row>
    <row r="18" spans="1:20" ht="15" customHeight="1" x14ac:dyDescent="0.25">
      <c r="A18" s="14" t="s">
        <v>110</v>
      </c>
      <c r="B18" s="34">
        <v>1</v>
      </c>
      <c r="C18" s="34">
        <v>30</v>
      </c>
      <c r="D18" s="102">
        <v>0.83333333333333337</v>
      </c>
      <c r="E18" s="104">
        <v>0.12</v>
      </c>
      <c r="F18" s="117"/>
      <c r="G18" s="106">
        <v>1</v>
      </c>
      <c r="H18" s="34">
        <v>30</v>
      </c>
      <c r="I18" s="102">
        <v>0.81111111111111112</v>
      </c>
      <c r="J18" s="104">
        <v>0.12328767123287671</v>
      </c>
      <c r="K18" s="117"/>
      <c r="L18" s="106">
        <v>1</v>
      </c>
      <c r="M18" s="34">
        <v>30</v>
      </c>
      <c r="N18" s="102">
        <v>0.77777777777777779</v>
      </c>
      <c r="O18" s="104">
        <v>0.17142857142857143</v>
      </c>
      <c r="P18" s="117"/>
      <c r="Q18" s="106" t="s">
        <v>37</v>
      </c>
      <c r="R18" s="34" t="s">
        <v>37</v>
      </c>
      <c r="S18" s="102" t="s">
        <v>37</v>
      </c>
      <c r="T18" s="102" t="s">
        <v>37</v>
      </c>
    </row>
    <row r="19" spans="1:20" ht="15" customHeight="1" x14ac:dyDescent="0.25">
      <c r="A19" s="14" t="s">
        <v>20</v>
      </c>
      <c r="B19" s="34">
        <v>1</v>
      </c>
      <c r="C19" s="34">
        <v>30</v>
      </c>
      <c r="D19" s="102">
        <v>0.75555555555555554</v>
      </c>
      <c r="E19" s="104">
        <v>0.16176470588235295</v>
      </c>
      <c r="F19" s="117"/>
      <c r="G19" s="106">
        <v>1</v>
      </c>
      <c r="H19" s="34">
        <v>30</v>
      </c>
      <c r="I19" s="102">
        <v>0.85555555555555551</v>
      </c>
      <c r="J19" s="104">
        <v>0.15584415584415584</v>
      </c>
      <c r="K19" s="117"/>
      <c r="L19" s="106">
        <v>1</v>
      </c>
      <c r="M19" s="34">
        <v>30</v>
      </c>
      <c r="N19" s="102">
        <v>0.83333333333333337</v>
      </c>
      <c r="O19" s="104">
        <v>0.16</v>
      </c>
      <c r="P19" s="117"/>
      <c r="Q19" s="106">
        <v>1</v>
      </c>
      <c r="R19" s="34">
        <v>30</v>
      </c>
      <c r="S19" s="102">
        <v>0.77777777777777779</v>
      </c>
      <c r="T19" s="102">
        <v>0.12857142857142859</v>
      </c>
    </row>
    <row r="20" spans="1:20" ht="15" customHeight="1" x14ac:dyDescent="0.25">
      <c r="A20" s="14" t="s">
        <v>21</v>
      </c>
      <c r="B20" s="34" t="s">
        <v>37</v>
      </c>
      <c r="C20" s="34" t="s">
        <v>37</v>
      </c>
      <c r="D20" s="102" t="s">
        <v>37</v>
      </c>
      <c r="E20" s="104" t="s">
        <v>37</v>
      </c>
      <c r="F20" s="117"/>
      <c r="G20" s="106" t="s">
        <v>37</v>
      </c>
      <c r="H20" s="34" t="s">
        <v>37</v>
      </c>
      <c r="I20" s="102" t="s">
        <v>37</v>
      </c>
      <c r="J20" s="104" t="s">
        <v>37</v>
      </c>
      <c r="K20" s="117"/>
      <c r="L20" s="106" t="s">
        <v>37</v>
      </c>
      <c r="M20" s="34" t="s">
        <v>37</v>
      </c>
      <c r="N20" s="102" t="s">
        <v>37</v>
      </c>
      <c r="O20" s="104" t="s">
        <v>37</v>
      </c>
      <c r="P20" s="117"/>
      <c r="Q20" s="106" t="s">
        <v>37</v>
      </c>
      <c r="R20" s="34" t="s">
        <v>37</v>
      </c>
      <c r="S20" s="102" t="s">
        <v>37</v>
      </c>
      <c r="T20" s="102" t="s">
        <v>37</v>
      </c>
    </row>
    <row r="21" spans="1:20" ht="15" customHeight="1" x14ac:dyDescent="0.25">
      <c r="A21" s="14" t="s">
        <v>22</v>
      </c>
      <c r="B21" s="34">
        <v>1</v>
      </c>
      <c r="C21" s="34">
        <v>30</v>
      </c>
      <c r="D21" s="102">
        <v>0.9555555555555556</v>
      </c>
      <c r="E21" s="104">
        <v>0.19767441860465115</v>
      </c>
      <c r="F21" s="117"/>
      <c r="G21" s="106">
        <v>1</v>
      </c>
      <c r="H21" s="34">
        <v>30</v>
      </c>
      <c r="I21" s="102">
        <v>0.88888888888888884</v>
      </c>
      <c r="J21" s="104">
        <v>0.2</v>
      </c>
      <c r="K21" s="117"/>
      <c r="L21" s="106">
        <v>1</v>
      </c>
      <c r="M21" s="34">
        <v>30</v>
      </c>
      <c r="N21" s="102">
        <v>0.97777777777777775</v>
      </c>
      <c r="O21" s="104">
        <v>0.18181818181818182</v>
      </c>
      <c r="P21" s="117"/>
      <c r="Q21" s="106">
        <v>1</v>
      </c>
      <c r="R21" s="34">
        <v>30</v>
      </c>
      <c r="S21" s="102">
        <v>0.91111111111111109</v>
      </c>
      <c r="T21" s="102">
        <v>0.18292682926829268</v>
      </c>
    </row>
    <row r="22" spans="1:20" ht="15" customHeight="1" x14ac:dyDescent="0.25">
      <c r="A22" s="14" t="s">
        <v>23</v>
      </c>
      <c r="B22" s="34">
        <v>1</v>
      </c>
      <c r="C22" s="34">
        <v>30</v>
      </c>
      <c r="D22" s="102">
        <v>0.64444444444444449</v>
      </c>
      <c r="E22" s="104">
        <v>0</v>
      </c>
      <c r="F22" s="117"/>
      <c r="G22" s="106">
        <v>1</v>
      </c>
      <c r="H22" s="34">
        <v>30</v>
      </c>
      <c r="I22" s="102">
        <v>0.81111111111111112</v>
      </c>
      <c r="J22" s="104">
        <v>1.3698630136986301E-2</v>
      </c>
      <c r="K22" s="117"/>
      <c r="L22" s="106">
        <v>1</v>
      </c>
      <c r="M22" s="34">
        <v>30</v>
      </c>
      <c r="N22" s="102">
        <v>0.84444444444444444</v>
      </c>
      <c r="O22" s="104">
        <v>1.3157894736842105E-2</v>
      </c>
      <c r="P22" s="117"/>
      <c r="Q22" s="106">
        <v>1</v>
      </c>
      <c r="R22" s="34">
        <v>30</v>
      </c>
      <c r="S22" s="102">
        <v>0.8</v>
      </c>
      <c r="T22" s="102">
        <v>9.7222222222222224E-2</v>
      </c>
    </row>
    <row r="23" spans="1:20" ht="15" customHeight="1" x14ac:dyDescent="0.25">
      <c r="A23" s="14" t="s">
        <v>24</v>
      </c>
      <c r="B23" s="34">
        <v>1</v>
      </c>
      <c r="C23" s="34">
        <v>30</v>
      </c>
      <c r="D23" s="102">
        <v>0.97777777777777775</v>
      </c>
      <c r="E23" s="104">
        <v>0.18181818181818182</v>
      </c>
      <c r="F23" s="117"/>
      <c r="G23" s="106">
        <v>1</v>
      </c>
      <c r="H23" s="34">
        <v>30</v>
      </c>
      <c r="I23" s="102">
        <v>1.0666666666666667</v>
      </c>
      <c r="J23" s="104">
        <v>0.19791666666666666</v>
      </c>
      <c r="K23" s="117"/>
      <c r="L23" s="106">
        <v>1</v>
      </c>
      <c r="M23" s="34">
        <v>30</v>
      </c>
      <c r="N23" s="102">
        <v>1.1000000000000001</v>
      </c>
      <c r="O23" s="104">
        <v>0.23232323232323232</v>
      </c>
      <c r="P23" s="117"/>
      <c r="Q23" s="106">
        <v>1</v>
      </c>
      <c r="R23" s="34">
        <v>30</v>
      </c>
      <c r="S23" s="102">
        <v>1.0777777777777779</v>
      </c>
      <c r="T23" s="102">
        <v>0.28865979381443296</v>
      </c>
    </row>
    <row r="24" spans="1:20" ht="15" customHeight="1" x14ac:dyDescent="0.25">
      <c r="A24" s="14" t="s">
        <v>25</v>
      </c>
      <c r="B24" s="34" t="s">
        <v>37</v>
      </c>
      <c r="C24" s="34" t="s">
        <v>37</v>
      </c>
      <c r="D24" s="102">
        <v>0</v>
      </c>
      <c r="E24" s="104">
        <v>0</v>
      </c>
      <c r="F24" s="117"/>
      <c r="G24" s="106">
        <v>1</v>
      </c>
      <c r="H24" s="34">
        <v>30</v>
      </c>
      <c r="I24" s="102">
        <v>0.58333333333333337</v>
      </c>
      <c r="J24" s="104">
        <v>0.2857142857142857</v>
      </c>
      <c r="K24" s="117"/>
      <c r="L24" s="106">
        <v>1</v>
      </c>
      <c r="M24" s="34">
        <v>30</v>
      </c>
      <c r="N24" s="102">
        <v>0.82222222222222219</v>
      </c>
      <c r="O24" s="104">
        <v>0.29729729729729731</v>
      </c>
      <c r="P24" s="117"/>
      <c r="Q24" s="106">
        <v>1</v>
      </c>
      <c r="R24" s="34">
        <v>30</v>
      </c>
      <c r="S24" s="102">
        <v>0.93333333333333335</v>
      </c>
      <c r="T24" s="102">
        <v>0.2857142857142857</v>
      </c>
    </row>
    <row r="25" spans="1:20" ht="15" customHeight="1" x14ac:dyDescent="0.25">
      <c r="A25" s="14" t="s">
        <v>26</v>
      </c>
      <c r="B25" s="34">
        <v>1</v>
      </c>
      <c r="C25" s="34">
        <v>30</v>
      </c>
      <c r="D25" s="102">
        <v>0.9</v>
      </c>
      <c r="E25" s="104">
        <v>3.7037037037037035E-2</v>
      </c>
      <c r="F25" s="117"/>
      <c r="G25" s="106">
        <v>1</v>
      </c>
      <c r="H25" s="34">
        <v>30</v>
      </c>
      <c r="I25" s="102">
        <v>1.0111111111111111</v>
      </c>
      <c r="J25" s="104">
        <v>6.5934065934065936E-2</v>
      </c>
      <c r="K25" s="117"/>
      <c r="L25" s="106">
        <v>1</v>
      </c>
      <c r="M25" s="34">
        <v>30</v>
      </c>
      <c r="N25" s="102">
        <v>0.9</v>
      </c>
      <c r="O25" s="104">
        <v>7.407407407407407E-2</v>
      </c>
      <c r="P25" s="117"/>
      <c r="Q25" s="106">
        <v>1</v>
      </c>
      <c r="R25" s="34">
        <v>30</v>
      </c>
      <c r="S25" s="102">
        <v>0.94444444444444442</v>
      </c>
      <c r="T25" s="102">
        <v>9.4117647058823528E-2</v>
      </c>
    </row>
    <row r="26" spans="1:20" ht="15" customHeight="1" x14ac:dyDescent="0.25">
      <c r="A26" s="14" t="s">
        <v>27</v>
      </c>
      <c r="B26" s="34">
        <v>1</v>
      </c>
      <c r="C26" s="34">
        <v>30</v>
      </c>
      <c r="D26" s="102">
        <v>0.66666666666666663</v>
      </c>
      <c r="E26" s="104">
        <v>0.3</v>
      </c>
      <c r="F26" s="117"/>
      <c r="G26" s="106">
        <v>1</v>
      </c>
      <c r="H26" s="34">
        <v>30</v>
      </c>
      <c r="I26" s="102">
        <v>0.91111111111111109</v>
      </c>
      <c r="J26" s="104">
        <v>0.52439024390243905</v>
      </c>
      <c r="K26" s="117"/>
      <c r="L26" s="106">
        <v>1</v>
      </c>
      <c r="M26" s="34">
        <v>30</v>
      </c>
      <c r="N26" s="102">
        <v>1.1111111111111112</v>
      </c>
      <c r="O26" s="104">
        <v>0.65</v>
      </c>
      <c r="P26" s="117"/>
      <c r="Q26" s="106">
        <v>1</v>
      </c>
      <c r="R26" s="34">
        <v>30</v>
      </c>
      <c r="S26" s="102">
        <v>1.1333333333333333</v>
      </c>
      <c r="T26" s="102">
        <v>0.74509803921568629</v>
      </c>
    </row>
    <row r="27" spans="1:20" ht="15" customHeight="1" x14ac:dyDescent="0.25">
      <c r="A27" s="14" t="s">
        <v>111</v>
      </c>
      <c r="B27" s="34">
        <v>1</v>
      </c>
      <c r="C27" s="34">
        <v>30</v>
      </c>
      <c r="D27" s="102">
        <v>1.0111111111111111</v>
      </c>
      <c r="E27" s="104">
        <v>0.14285714285714285</v>
      </c>
      <c r="F27" s="117"/>
      <c r="G27" s="106">
        <v>1</v>
      </c>
      <c r="H27" s="34">
        <v>30</v>
      </c>
      <c r="I27" s="102">
        <v>1.0555555555555556</v>
      </c>
      <c r="J27" s="104">
        <v>0.12631578947368421</v>
      </c>
      <c r="K27" s="117"/>
      <c r="L27" s="106">
        <v>1</v>
      </c>
      <c r="M27" s="34">
        <v>30</v>
      </c>
      <c r="N27" s="102">
        <v>0.98888888888888893</v>
      </c>
      <c r="O27" s="104">
        <v>0.12359550561797752</v>
      </c>
      <c r="P27" s="117"/>
      <c r="Q27" s="106">
        <v>1</v>
      </c>
      <c r="R27" s="34">
        <v>30</v>
      </c>
      <c r="S27" s="102">
        <v>1.0222222222222224</v>
      </c>
      <c r="T27" s="102">
        <v>0.16304347826086957</v>
      </c>
    </row>
    <row r="28" spans="1:20" ht="15" customHeight="1" x14ac:dyDescent="0.25">
      <c r="A28" s="14" t="s">
        <v>29</v>
      </c>
      <c r="B28" s="34" t="s">
        <v>37</v>
      </c>
      <c r="C28" s="34" t="s">
        <v>37</v>
      </c>
      <c r="D28" s="102" t="s">
        <v>37</v>
      </c>
      <c r="E28" s="104" t="s">
        <v>37</v>
      </c>
      <c r="F28" s="117"/>
      <c r="G28" s="106" t="s">
        <v>37</v>
      </c>
      <c r="H28" s="34" t="s">
        <v>37</v>
      </c>
      <c r="I28" s="102" t="s">
        <v>37</v>
      </c>
      <c r="J28" s="104" t="s">
        <v>37</v>
      </c>
      <c r="K28" s="117"/>
      <c r="L28" s="106" t="s">
        <v>37</v>
      </c>
      <c r="M28" s="34" t="s">
        <v>37</v>
      </c>
      <c r="N28" s="102" t="s">
        <v>37</v>
      </c>
      <c r="O28" s="104" t="s">
        <v>37</v>
      </c>
      <c r="P28" s="117"/>
      <c r="Q28" s="106" t="s">
        <v>37</v>
      </c>
      <c r="R28" s="34" t="s">
        <v>37</v>
      </c>
      <c r="S28" s="102" t="s">
        <v>37</v>
      </c>
      <c r="T28" s="102" t="s">
        <v>37</v>
      </c>
    </row>
    <row r="29" spans="1:20" ht="15" customHeight="1" x14ac:dyDescent="0.25">
      <c r="A29" s="14" t="s">
        <v>112</v>
      </c>
      <c r="B29" s="34" t="s">
        <v>37</v>
      </c>
      <c r="C29" s="34" t="s">
        <v>37</v>
      </c>
      <c r="D29" s="102">
        <v>0</v>
      </c>
      <c r="E29" s="104">
        <v>0</v>
      </c>
      <c r="F29" s="117"/>
      <c r="G29" s="106">
        <v>1</v>
      </c>
      <c r="H29" s="34">
        <v>30</v>
      </c>
      <c r="I29" s="102">
        <v>0.43333333333333335</v>
      </c>
      <c r="J29" s="104">
        <v>0.46153846153846156</v>
      </c>
      <c r="K29" s="117"/>
      <c r="L29" s="106">
        <v>1</v>
      </c>
      <c r="M29" s="34">
        <v>30</v>
      </c>
      <c r="N29" s="102">
        <v>0.71111111111111114</v>
      </c>
      <c r="O29" s="104">
        <v>0.234375</v>
      </c>
      <c r="P29" s="117"/>
      <c r="Q29" s="106">
        <v>1</v>
      </c>
      <c r="R29" s="34">
        <v>30</v>
      </c>
      <c r="S29" s="102">
        <v>1.0444444444444445</v>
      </c>
      <c r="T29" s="102">
        <v>0.24468085106382981</v>
      </c>
    </row>
    <row r="30" spans="1:20" ht="15" customHeight="1" x14ac:dyDescent="0.25">
      <c r="A30" s="14" t="s">
        <v>113</v>
      </c>
      <c r="B30" s="34">
        <v>1</v>
      </c>
      <c r="C30" s="34">
        <v>30</v>
      </c>
      <c r="D30" s="102">
        <v>0.92222222222222228</v>
      </c>
      <c r="E30" s="104">
        <v>0.25301204819277107</v>
      </c>
      <c r="F30" s="117"/>
      <c r="G30" s="106">
        <v>1</v>
      </c>
      <c r="H30" s="34">
        <v>30</v>
      </c>
      <c r="I30" s="102">
        <v>0.92222222222222228</v>
      </c>
      <c r="J30" s="104">
        <v>0.27710843373493976</v>
      </c>
      <c r="K30" s="117"/>
      <c r="L30" s="106">
        <v>1</v>
      </c>
      <c r="M30" s="34">
        <v>30</v>
      </c>
      <c r="N30" s="102">
        <v>0.9555555555555556</v>
      </c>
      <c r="O30" s="104">
        <v>0.27906976744186046</v>
      </c>
      <c r="P30" s="117"/>
      <c r="Q30" s="106">
        <v>1</v>
      </c>
      <c r="R30" s="34">
        <v>30</v>
      </c>
      <c r="S30" s="102">
        <v>1.0555555555555556</v>
      </c>
      <c r="T30" s="102">
        <v>0.31578947368421051</v>
      </c>
    </row>
    <row r="31" spans="1:20" ht="15" customHeight="1" x14ac:dyDescent="0.25">
      <c r="A31" s="14" t="s">
        <v>32</v>
      </c>
      <c r="B31" s="34">
        <v>1</v>
      </c>
      <c r="C31" s="34">
        <v>30</v>
      </c>
      <c r="D31" s="102">
        <v>1.0555555555555556</v>
      </c>
      <c r="E31" s="104">
        <v>0.37894736842105264</v>
      </c>
      <c r="F31" s="117"/>
      <c r="G31" s="106">
        <v>1</v>
      </c>
      <c r="H31" s="34">
        <v>30</v>
      </c>
      <c r="I31" s="102">
        <v>1.0555555555555556</v>
      </c>
      <c r="J31" s="104">
        <v>0.37894736842105264</v>
      </c>
      <c r="K31" s="117"/>
      <c r="L31" s="106">
        <v>1</v>
      </c>
      <c r="M31" s="34">
        <v>30</v>
      </c>
      <c r="N31" s="102">
        <v>1.1000000000000001</v>
      </c>
      <c r="O31" s="104">
        <v>0.37373737373737376</v>
      </c>
      <c r="P31" s="117"/>
      <c r="Q31" s="106">
        <v>1</v>
      </c>
      <c r="R31" s="34">
        <v>30</v>
      </c>
      <c r="S31" s="102">
        <v>1.0555555555555556</v>
      </c>
      <c r="T31" s="102">
        <v>0.41052631578947368</v>
      </c>
    </row>
    <row r="32" spans="1:20" ht="15" customHeight="1" x14ac:dyDescent="0.25">
      <c r="A32" s="14" t="s">
        <v>114</v>
      </c>
      <c r="B32" s="34">
        <v>1</v>
      </c>
      <c r="C32" s="34">
        <v>30</v>
      </c>
      <c r="D32" s="102">
        <v>1.0666666666666667</v>
      </c>
      <c r="E32" s="104">
        <v>0.15625</v>
      </c>
      <c r="F32" s="117"/>
      <c r="G32" s="106">
        <v>1</v>
      </c>
      <c r="H32" s="34">
        <v>30</v>
      </c>
      <c r="I32" s="102">
        <v>1.0222222222222221</v>
      </c>
      <c r="J32" s="104">
        <v>0.2391304347826087</v>
      </c>
      <c r="K32" s="117"/>
      <c r="L32" s="106">
        <v>1</v>
      </c>
      <c r="M32" s="34">
        <v>30</v>
      </c>
      <c r="N32" s="102">
        <v>1.0166666666666666</v>
      </c>
      <c r="O32" s="104">
        <v>0.16393442622950818</v>
      </c>
      <c r="P32" s="117"/>
      <c r="Q32" s="106">
        <v>1</v>
      </c>
      <c r="R32" s="34">
        <v>30</v>
      </c>
      <c r="S32" s="102">
        <v>1</v>
      </c>
      <c r="T32" s="102">
        <v>0.16666666666666666</v>
      </c>
    </row>
    <row r="33" spans="1:20" ht="15" customHeight="1" x14ac:dyDescent="0.25">
      <c r="A33" s="14" t="s">
        <v>35</v>
      </c>
      <c r="B33" s="34" t="s">
        <v>37</v>
      </c>
      <c r="C33" s="34" t="s">
        <v>37</v>
      </c>
      <c r="D33" s="102" t="s">
        <v>37</v>
      </c>
      <c r="E33" s="104" t="s">
        <v>37</v>
      </c>
      <c r="F33" s="117"/>
      <c r="G33" s="106" t="s">
        <v>37</v>
      </c>
      <c r="H33" s="34" t="s">
        <v>37</v>
      </c>
      <c r="I33" s="102" t="s">
        <v>37</v>
      </c>
      <c r="J33" s="104" t="s">
        <v>37</v>
      </c>
      <c r="K33" s="117"/>
      <c r="L33" s="106" t="s">
        <v>37</v>
      </c>
      <c r="M33" s="34" t="s">
        <v>37</v>
      </c>
      <c r="N33" s="102" t="s">
        <v>37</v>
      </c>
      <c r="O33" s="104" t="s">
        <v>37</v>
      </c>
      <c r="P33" s="117"/>
      <c r="Q33" s="106" t="s">
        <v>37</v>
      </c>
      <c r="R33" s="34" t="s">
        <v>37</v>
      </c>
      <c r="S33" s="102" t="s">
        <v>37</v>
      </c>
      <c r="T33" s="102" t="s">
        <v>37</v>
      </c>
    </row>
    <row r="34" spans="1:20" ht="15" customHeight="1" x14ac:dyDescent="0.25">
      <c r="A34" s="14" t="s">
        <v>115</v>
      </c>
      <c r="B34" s="34" t="s">
        <v>37</v>
      </c>
      <c r="C34" s="34" t="s">
        <v>37</v>
      </c>
      <c r="D34" s="102" t="s">
        <v>37</v>
      </c>
      <c r="E34" s="104" t="s">
        <v>37</v>
      </c>
      <c r="F34" s="117"/>
      <c r="G34" s="106" t="s">
        <v>37</v>
      </c>
      <c r="H34" s="34" t="s">
        <v>37</v>
      </c>
      <c r="I34" s="102" t="s">
        <v>37</v>
      </c>
      <c r="J34" s="104" t="s">
        <v>37</v>
      </c>
      <c r="K34" s="117"/>
      <c r="L34" s="106" t="s">
        <v>37</v>
      </c>
      <c r="M34" s="34" t="s">
        <v>37</v>
      </c>
      <c r="N34" s="102" t="s">
        <v>37</v>
      </c>
      <c r="O34" s="104" t="s">
        <v>37</v>
      </c>
      <c r="P34" s="117"/>
      <c r="Q34" s="106" t="s">
        <v>37</v>
      </c>
      <c r="R34" s="34" t="s">
        <v>37</v>
      </c>
      <c r="S34" s="102" t="s">
        <v>37</v>
      </c>
      <c r="T34" s="102" t="s">
        <v>37</v>
      </c>
    </row>
    <row r="35" spans="1:20" ht="15" customHeight="1" x14ac:dyDescent="0.25">
      <c r="A35" s="14" t="s">
        <v>36</v>
      </c>
      <c r="B35" s="34" t="s">
        <v>37</v>
      </c>
      <c r="C35" s="34" t="s">
        <v>37</v>
      </c>
      <c r="D35" s="102" t="s">
        <v>37</v>
      </c>
      <c r="E35" s="104" t="s">
        <v>37</v>
      </c>
      <c r="F35" s="117"/>
      <c r="G35" s="106" t="s">
        <v>37</v>
      </c>
      <c r="H35" s="34" t="s">
        <v>37</v>
      </c>
      <c r="I35" s="102" t="s">
        <v>37</v>
      </c>
      <c r="J35" s="104" t="s">
        <v>37</v>
      </c>
      <c r="K35" s="117"/>
      <c r="L35" s="106" t="s">
        <v>37</v>
      </c>
      <c r="M35" s="34" t="s">
        <v>37</v>
      </c>
      <c r="N35" s="102" t="s">
        <v>37</v>
      </c>
      <c r="O35" s="104" t="s">
        <v>37</v>
      </c>
      <c r="P35" s="117"/>
      <c r="Q35" s="106" t="s">
        <v>37</v>
      </c>
      <c r="R35" s="34" t="s">
        <v>37</v>
      </c>
      <c r="S35" s="102" t="s">
        <v>37</v>
      </c>
      <c r="T35" s="102" t="s">
        <v>37</v>
      </c>
    </row>
    <row r="36" spans="1:20" ht="15" customHeight="1" x14ac:dyDescent="0.25">
      <c r="A36" s="5" t="s">
        <v>38</v>
      </c>
      <c r="B36" s="109">
        <f>SUM(B4:B35)</f>
        <v>21</v>
      </c>
      <c r="C36" s="109">
        <f>SUM(C4:C35)</f>
        <v>630</v>
      </c>
      <c r="D36" s="110">
        <f>AVERAGE(D4:D35)</f>
        <v>0.75024154589371972</v>
      </c>
      <c r="E36" s="110">
        <f>AVERAGE(E4:E35)</f>
        <v>0.22749377694435277</v>
      </c>
      <c r="F36" s="118"/>
      <c r="G36" s="109">
        <f>SUM(G4:G35)</f>
        <v>23</v>
      </c>
      <c r="H36" s="109">
        <f>SUM(H4:H35)</f>
        <v>690</v>
      </c>
      <c r="I36" s="110">
        <f>AVERAGE(I4:I35)</f>
        <v>0.84806763285024178</v>
      </c>
      <c r="J36" s="110">
        <f>AVERAGE(J4:J35)</f>
        <v>0.26567949356548298</v>
      </c>
      <c r="K36" s="118"/>
      <c r="L36" s="109">
        <f>SUM(L4:L35)</f>
        <v>23</v>
      </c>
      <c r="M36" s="109">
        <f>SUM(M4:M35)</f>
        <v>690</v>
      </c>
      <c r="N36" s="110">
        <f>AVERAGE(N4:N35)</f>
        <v>0.90869565217391313</v>
      </c>
      <c r="O36" s="110">
        <f>AVERAGE(O4:O35)</f>
        <v>0.25499742944403797</v>
      </c>
      <c r="P36" s="118"/>
      <c r="Q36" s="109">
        <f>SUM(Q4:Q35)</f>
        <v>24</v>
      </c>
      <c r="R36" s="109">
        <f>SUM(R4:R35)</f>
        <v>720</v>
      </c>
      <c r="S36" s="110">
        <f>AVERAGE(S4:S35)</f>
        <v>0.93981481481481488</v>
      </c>
      <c r="T36" s="110">
        <f>AVERAGE(T4:T35)</f>
        <v>0.26786695322414117</v>
      </c>
    </row>
    <row r="37" spans="1:20" x14ac:dyDescent="0.25">
      <c r="A37" t="s">
        <v>104</v>
      </c>
    </row>
    <row r="38" spans="1:20" x14ac:dyDescent="0.25">
      <c r="A38" t="s">
        <v>147</v>
      </c>
    </row>
  </sheetData>
  <mergeCells count="6">
    <mergeCell ref="Q2:T2"/>
    <mergeCell ref="A1:T1"/>
    <mergeCell ref="B2:E2"/>
    <mergeCell ref="G2:J2"/>
    <mergeCell ref="L2:O2"/>
    <mergeCell ref="A2:A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E3C5-0D53-4FF3-93B9-DE25AD01C129}">
  <sheetPr>
    <tabColor theme="9" tint="0.59999389629810485"/>
  </sheetPr>
  <dimension ref="A1:X40"/>
  <sheetViews>
    <sheetView topLeftCell="G1" zoomScale="85" zoomScaleNormal="85" workbookViewId="0">
      <selection activeCell="J21" sqref="A21:XFD21"/>
    </sheetView>
  </sheetViews>
  <sheetFormatPr defaultRowHeight="15" x14ac:dyDescent="0.25"/>
  <cols>
    <col min="1" max="1" width="31.5703125" bestFit="1" customWidth="1"/>
    <col min="2" max="2" width="15.28515625" customWidth="1"/>
    <col min="3" max="3" width="13.7109375" customWidth="1"/>
    <col min="4" max="4" width="15.7109375" customWidth="1"/>
    <col min="5" max="5" width="25" customWidth="1"/>
    <col min="6" max="6" width="24.5703125" customWidth="1"/>
    <col min="7" max="7" width="2.140625" customWidth="1"/>
    <col min="8" max="9" width="16.42578125" customWidth="1"/>
    <col min="10" max="10" width="16.28515625" customWidth="1"/>
    <col min="11" max="11" width="23.140625" customWidth="1"/>
    <col min="12" max="12" width="25" customWidth="1"/>
    <col min="13" max="13" width="2.140625" customWidth="1"/>
    <col min="14" max="14" width="14" customWidth="1"/>
    <col min="15" max="15" width="14.42578125" customWidth="1"/>
    <col min="16" max="16" width="16.85546875" customWidth="1"/>
    <col min="17" max="17" width="25.140625" customWidth="1"/>
    <col min="18" max="18" width="24.5703125" customWidth="1"/>
    <col min="19" max="19" width="2.140625" customWidth="1"/>
    <col min="20" max="20" width="16.28515625" customWidth="1"/>
    <col min="21" max="21" width="14.85546875" customWidth="1"/>
    <col min="22" max="22" width="18.5703125" customWidth="1"/>
    <col min="23" max="23" width="25" customWidth="1"/>
    <col min="24" max="24" width="21.28515625" customWidth="1"/>
  </cols>
  <sheetData>
    <row r="1" spans="1:24" ht="18.75" x14ac:dyDescent="0.25">
      <c r="A1" s="243" t="s">
        <v>118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4" ht="15.75" customHeight="1" x14ac:dyDescent="0.25">
      <c r="B2" s="209" t="s">
        <v>40</v>
      </c>
      <c r="C2" s="209"/>
      <c r="D2" s="209"/>
      <c r="E2" s="209"/>
      <c r="F2" s="209"/>
      <c r="G2" s="124"/>
      <c r="H2" s="209" t="s">
        <v>41</v>
      </c>
      <c r="I2" s="209"/>
      <c r="J2" s="209"/>
      <c r="K2" s="209"/>
      <c r="L2" s="209"/>
      <c r="M2" s="124"/>
      <c r="N2" s="209" t="s">
        <v>42</v>
      </c>
      <c r="O2" s="209"/>
      <c r="P2" s="209"/>
      <c r="Q2" s="209"/>
      <c r="R2" s="209"/>
      <c r="S2" s="124"/>
      <c r="T2" s="209" t="s">
        <v>43</v>
      </c>
      <c r="U2" s="209"/>
      <c r="V2" s="209"/>
      <c r="W2" s="209"/>
      <c r="X2" s="209"/>
    </row>
    <row r="3" spans="1:24" ht="15" customHeight="1" x14ac:dyDescent="0.25">
      <c r="A3" s="238" t="s">
        <v>4</v>
      </c>
      <c r="B3" s="260" t="s">
        <v>98</v>
      </c>
      <c r="C3" s="260" t="s">
        <v>67</v>
      </c>
      <c r="D3" s="259" t="s">
        <v>86</v>
      </c>
      <c r="E3" s="259" t="s">
        <v>119</v>
      </c>
      <c r="F3" s="259" t="s">
        <v>120</v>
      </c>
      <c r="G3" s="124"/>
      <c r="H3" s="260" t="s">
        <v>98</v>
      </c>
      <c r="I3" s="260" t="s">
        <v>67</v>
      </c>
      <c r="J3" s="259" t="s">
        <v>86</v>
      </c>
      <c r="K3" s="259" t="s">
        <v>119</v>
      </c>
      <c r="L3" s="259" t="s">
        <v>120</v>
      </c>
      <c r="M3" s="124"/>
      <c r="N3" s="260" t="s">
        <v>98</v>
      </c>
      <c r="O3" s="260" t="s">
        <v>67</v>
      </c>
      <c r="P3" s="259" t="s">
        <v>86</v>
      </c>
      <c r="Q3" s="259" t="s">
        <v>119</v>
      </c>
      <c r="R3" s="259" t="s">
        <v>120</v>
      </c>
      <c r="S3" s="124"/>
      <c r="T3" s="260" t="s">
        <v>98</v>
      </c>
      <c r="U3" s="260" t="s">
        <v>67</v>
      </c>
      <c r="V3" s="259" t="s">
        <v>86</v>
      </c>
      <c r="W3" s="259" t="s">
        <v>119</v>
      </c>
      <c r="X3" s="259" t="s">
        <v>120</v>
      </c>
    </row>
    <row r="4" spans="1:24" ht="15" customHeight="1" x14ac:dyDescent="0.25">
      <c r="A4" s="238"/>
      <c r="B4" s="260"/>
      <c r="C4" s="260"/>
      <c r="D4" s="259"/>
      <c r="E4" s="259"/>
      <c r="F4" s="259"/>
      <c r="G4" s="124"/>
      <c r="H4" s="260"/>
      <c r="I4" s="260"/>
      <c r="J4" s="259"/>
      <c r="K4" s="259"/>
      <c r="L4" s="259"/>
      <c r="M4" s="124"/>
      <c r="N4" s="260"/>
      <c r="O4" s="260"/>
      <c r="P4" s="259"/>
      <c r="Q4" s="259"/>
      <c r="R4" s="259"/>
      <c r="S4" s="124"/>
      <c r="T4" s="260"/>
      <c r="U4" s="260"/>
      <c r="V4" s="259"/>
      <c r="W4" s="259"/>
      <c r="X4" s="259"/>
    </row>
    <row r="5" spans="1:24" ht="53.25" customHeight="1" x14ac:dyDescent="0.25">
      <c r="A5" s="238"/>
      <c r="B5" s="260"/>
      <c r="C5" s="260"/>
      <c r="D5" s="259"/>
      <c r="E5" s="259"/>
      <c r="F5" s="259"/>
      <c r="G5" s="124"/>
      <c r="H5" s="260"/>
      <c r="I5" s="260"/>
      <c r="J5" s="259"/>
      <c r="K5" s="259"/>
      <c r="L5" s="259"/>
      <c r="M5" s="124"/>
      <c r="N5" s="260"/>
      <c r="O5" s="260"/>
      <c r="P5" s="259"/>
      <c r="Q5" s="259"/>
      <c r="R5" s="259"/>
      <c r="S5" s="124"/>
      <c r="T5" s="260"/>
      <c r="U5" s="260"/>
      <c r="V5" s="259"/>
      <c r="W5" s="259"/>
      <c r="X5" s="259"/>
    </row>
    <row r="6" spans="1:24" ht="15" customHeight="1" x14ac:dyDescent="0.25">
      <c r="A6" s="119" t="s">
        <v>5</v>
      </c>
      <c r="B6" s="120">
        <v>1</v>
      </c>
      <c r="C6" s="120">
        <v>360</v>
      </c>
      <c r="D6" s="121">
        <v>1.2194444444444446</v>
      </c>
      <c r="E6" s="121">
        <v>0.16091954022988508</v>
      </c>
      <c r="F6" s="121">
        <v>1.2908124525436599E-2</v>
      </c>
      <c r="G6" s="124"/>
      <c r="H6" s="120">
        <v>1</v>
      </c>
      <c r="I6" s="120">
        <v>360</v>
      </c>
      <c r="J6" s="121">
        <v>1.1388888888888888</v>
      </c>
      <c r="K6" s="121">
        <v>0.14814814814814814</v>
      </c>
      <c r="L6" s="122">
        <v>1.2195121951219513E-2</v>
      </c>
      <c r="M6" s="124"/>
      <c r="N6" s="120">
        <v>1</v>
      </c>
      <c r="O6" s="120">
        <v>360</v>
      </c>
      <c r="P6" s="121">
        <v>1.550925925925926</v>
      </c>
      <c r="Q6" s="121">
        <v>9.433962264150943E-3</v>
      </c>
      <c r="R6" s="122">
        <v>1.0149253731343283E-2</v>
      </c>
      <c r="S6" s="124"/>
      <c r="T6" s="120">
        <v>1</v>
      </c>
      <c r="U6" s="120">
        <v>360</v>
      </c>
      <c r="V6" s="121">
        <v>1.1111111111111112</v>
      </c>
      <c r="W6" s="121">
        <v>0.22222222222222221</v>
      </c>
      <c r="X6" s="122">
        <v>0.01</v>
      </c>
    </row>
    <row r="7" spans="1:24" ht="15" customHeight="1" x14ac:dyDescent="0.25">
      <c r="A7" s="119" t="s">
        <v>6</v>
      </c>
      <c r="B7" s="120">
        <v>1</v>
      </c>
      <c r="C7" s="120">
        <v>220</v>
      </c>
      <c r="D7" s="121">
        <v>0.71818181818181814</v>
      </c>
      <c r="E7" s="121">
        <v>0.1111111111111111</v>
      </c>
      <c r="F7" s="121">
        <v>2.1097046413502108E-3</v>
      </c>
      <c r="G7" s="124"/>
      <c r="H7" s="120">
        <v>1</v>
      </c>
      <c r="I7" s="120">
        <v>220</v>
      </c>
      <c r="J7" s="121">
        <v>0.83787878787878789</v>
      </c>
      <c r="K7" s="121">
        <v>1.633986928104575E-3</v>
      </c>
      <c r="L7" s="122">
        <v>1.8083182640144663E-3</v>
      </c>
      <c r="M7" s="124"/>
      <c r="N7" s="120">
        <v>1</v>
      </c>
      <c r="O7" s="120">
        <v>220</v>
      </c>
      <c r="P7" s="121">
        <v>1.0727272727272728</v>
      </c>
      <c r="Q7" s="121">
        <v>6.6666666666666666E-2</v>
      </c>
      <c r="R7" s="122">
        <v>5.6497175141242938E-3</v>
      </c>
      <c r="S7" s="124"/>
      <c r="T7" s="120">
        <v>1</v>
      </c>
      <c r="U7" s="120">
        <v>220</v>
      </c>
      <c r="V7" s="121">
        <v>1.0318181818181817</v>
      </c>
      <c r="W7" s="121">
        <v>4.3668122270742356E-3</v>
      </c>
      <c r="X7" s="122">
        <v>8.8105726872246704E-3</v>
      </c>
    </row>
    <row r="8" spans="1:24" ht="15" customHeight="1" x14ac:dyDescent="0.25">
      <c r="A8" s="119" t="s">
        <v>7</v>
      </c>
      <c r="B8" s="120">
        <v>2</v>
      </c>
      <c r="C8" s="120">
        <v>320</v>
      </c>
      <c r="D8" s="121">
        <v>1.0989583333333335</v>
      </c>
      <c r="E8" s="121">
        <v>0.16666666666666666</v>
      </c>
      <c r="F8" s="121">
        <v>4.8341232227488151E-2</v>
      </c>
      <c r="G8" s="124"/>
      <c r="H8" s="120">
        <v>2</v>
      </c>
      <c r="I8" s="120">
        <v>320</v>
      </c>
      <c r="J8" s="121">
        <v>1.109375</v>
      </c>
      <c r="K8" s="121">
        <v>3.3950617283950622E-2</v>
      </c>
      <c r="L8" s="122">
        <v>4.507042253521127E-2</v>
      </c>
      <c r="M8" s="124"/>
      <c r="N8" s="120">
        <v>2</v>
      </c>
      <c r="O8" s="120">
        <v>320</v>
      </c>
      <c r="P8" s="121">
        <v>1.1375</v>
      </c>
      <c r="Q8" s="121">
        <v>0.27519379844961239</v>
      </c>
      <c r="R8" s="122">
        <v>3.5714285714285712E-2</v>
      </c>
      <c r="S8" s="124"/>
      <c r="T8" s="120">
        <v>1.6666666666666667</v>
      </c>
      <c r="U8" s="120">
        <v>280</v>
      </c>
      <c r="V8" s="121">
        <v>1.0047619047619047</v>
      </c>
      <c r="W8" s="121">
        <v>0.15929203539823009</v>
      </c>
      <c r="X8" s="122">
        <v>3.3175355450236969E-2</v>
      </c>
    </row>
    <row r="9" spans="1:24" ht="15" customHeight="1" x14ac:dyDescent="0.25">
      <c r="A9" s="119" t="s">
        <v>8</v>
      </c>
      <c r="B9" s="120">
        <v>2</v>
      </c>
      <c r="C9" s="120">
        <v>560</v>
      </c>
      <c r="D9" s="121">
        <v>0.82857142857142863</v>
      </c>
      <c r="E9" s="121">
        <v>0.25974025974025972</v>
      </c>
      <c r="F9" s="121">
        <v>2.1551724137931036E-2</v>
      </c>
      <c r="G9" s="124"/>
      <c r="H9" s="120">
        <v>2</v>
      </c>
      <c r="I9" s="120">
        <v>560</v>
      </c>
      <c r="J9" s="121">
        <v>0.85654761904761911</v>
      </c>
      <c r="K9" s="121">
        <v>0.20967741935483869</v>
      </c>
      <c r="L9" s="122">
        <v>1.2508686587908269E-2</v>
      </c>
      <c r="M9" s="124"/>
      <c r="N9" s="120">
        <v>3</v>
      </c>
      <c r="O9" s="120">
        <v>800</v>
      </c>
      <c r="P9" s="121">
        <v>0.95499999999999996</v>
      </c>
      <c r="Q9" s="121">
        <v>3.2766225582860742E-2</v>
      </c>
      <c r="R9" s="122">
        <v>2.7486910994764399E-2</v>
      </c>
      <c r="S9" s="124"/>
      <c r="T9" s="120">
        <v>3</v>
      </c>
      <c r="U9" s="120">
        <v>800</v>
      </c>
      <c r="V9" s="121">
        <v>0.92291666666666672</v>
      </c>
      <c r="W9" s="121">
        <v>0.46666666666666667</v>
      </c>
      <c r="X9" s="122">
        <v>2.3024830699774266E-2</v>
      </c>
    </row>
    <row r="10" spans="1:24" ht="15" customHeight="1" x14ac:dyDescent="0.25">
      <c r="A10" s="119" t="s">
        <v>9</v>
      </c>
      <c r="B10" s="120" t="s">
        <v>37</v>
      </c>
      <c r="C10" s="120" t="s">
        <v>37</v>
      </c>
      <c r="D10" s="121" t="s">
        <v>37</v>
      </c>
      <c r="E10" s="121" t="s">
        <v>37</v>
      </c>
      <c r="F10" s="121" t="s">
        <v>37</v>
      </c>
      <c r="G10" s="124"/>
      <c r="H10" s="120" t="s">
        <v>37</v>
      </c>
      <c r="I10" s="120" t="s">
        <v>37</v>
      </c>
      <c r="J10" s="121" t="s">
        <v>37</v>
      </c>
      <c r="K10" s="121" t="s">
        <v>37</v>
      </c>
      <c r="L10" s="122" t="s">
        <v>37</v>
      </c>
      <c r="M10" s="124"/>
      <c r="N10" s="120" t="s">
        <v>37</v>
      </c>
      <c r="O10" s="120" t="s">
        <v>37</v>
      </c>
      <c r="P10" s="121" t="s">
        <v>37</v>
      </c>
      <c r="Q10" s="121" t="s">
        <v>37</v>
      </c>
      <c r="R10" s="122" t="s">
        <v>37</v>
      </c>
      <c r="S10" s="124"/>
      <c r="T10" s="120" t="s">
        <v>37</v>
      </c>
      <c r="U10" s="120" t="s">
        <v>37</v>
      </c>
      <c r="V10" s="121" t="s">
        <v>37</v>
      </c>
      <c r="W10" s="121" t="s">
        <v>37</v>
      </c>
      <c r="X10" s="122" t="s">
        <v>37</v>
      </c>
    </row>
    <row r="11" spans="1:24" ht="15" customHeight="1" x14ac:dyDescent="0.25">
      <c r="A11" s="119" t="s">
        <v>10</v>
      </c>
      <c r="B11" s="120">
        <v>1</v>
      </c>
      <c r="C11" s="120">
        <v>160</v>
      </c>
      <c r="D11" s="121">
        <v>0.61458333333333326</v>
      </c>
      <c r="E11" s="121">
        <v>0.16666666666666666</v>
      </c>
      <c r="F11" s="121">
        <v>0</v>
      </c>
      <c r="G11" s="124"/>
      <c r="H11" s="120">
        <v>1</v>
      </c>
      <c r="I11" s="120">
        <v>160</v>
      </c>
      <c r="J11" s="121">
        <v>0.89791666666666659</v>
      </c>
      <c r="K11" s="121">
        <v>0.14285714285714285</v>
      </c>
      <c r="L11" s="122">
        <v>0</v>
      </c>
      <c r="M11" s="124"/>
      <c r="N11" s="120">
        <v>1</v>
      </c>
      <c r="O11" s="120">
        <v>160</v>
      </c>
      <c r="P11" s="121">
        <v>0.875</v>
      </c>
      <c r="Q11" s="121">
        <v>3.873239436619718E-2</v>
      </c>
      <c r="R11" s="122">
        <v>2.3809523809523807E-3</v>
      </c>
      <c r="S11" s="124"/>
      <c r="T11" s="120">
        <v>1</v>
      </c>
      <c r="U11" s="120">
        <v>160</v>
      </c>
      <c r="V11" s="121">
        <v>0.9375</v>
      </c>
      <c r="W11" s="121">
        <v>2.6666666666666665E-2</v>
      </c>
      <c r="X11" s="122">
        <v>6.6666666666666671E-3</v>
      </c>
    </row>
    <row r="12" spans="1:24" ht="15" customHeight="1" x14ac:dyDescent="0.25">
      <c r="A12" s="119" t="s">
        <v>11</v>
      </c>
      <c r="B12" s="120">
        <v>1</v>
      </c>
      <c r="C12" s="120">
        <v>80</v>
      </c>
      <c r="D12" s="121">
        <v>1.1541666666666666</v>
      </c>
      <c r="E12" s="121">
        <v>0.33333333333333337</v>
      </c>
      <c r="F12" s="121">
        <v>1.444043321299639E-2</v>
      </c>
      <c r="G12" s="124"/>
      <c r="H12" s="120">
        <v>1</v>
      </c>
      <c r="I12" s="120">
        <v>80</v>
      </c>
      <c r="J12" s="121">
        <v>1.1375</v>
      </c>
      <c r="K12" s="121">
        <v>0</v>
      </c>
      <c r="L12" s="122">
        <v>6.5934065934065936E-2</v>
      </c>
      <c r="M12" s="124"/>
      <c r="N12" s="120">
        <v>1</v>
      </c>
      <c r="O12" s="120">
        <v>80</v>
      </c>
      <c r="P12" s="121">
        <v>1.3083333333333333</v>
      </c>
      <c r="Q12" s="121">
        <v>9.3333333333333338E-2</v>
      </c>
      <c r="R12" s="122">
        <v>3.5031847133757961E-2</v>
      </c>
      <c r="S12" s="124"/>
      <c r="T12" s="120">
        <v>1</v>
      </c>
      <c r="U12" s="120">
        <v>80</v>
      </c>
      <c r="V12" s="121">
        <v>1.1416666666666666</v>
      </c>
      <c r="W12" s="121">
        <v>1</v>
      </c>
      <c r="X12" s="122">
        <v>4.3795620437956206E-2</v>
      </c>
    </row>
    <row r="13" spans="1:24" ht="15" customHeight="1" x14ac:dyDescent="0.25">
      <c r="A13" s="119" t="s">
        <v>12</v>
      </c>
      <c r="B13" s="120">
        <v>1</v>
      </c>
      <c r="C13" s="120">
        <v>120</v>
      </c>
      <c r="D13" s="121">
        <v>1</v>
      </c>
      <c r="E13" s="121">
        <v>4.0404040404040401E-2</v>
      </c>
      <c r="F13" s="121">
        <v>5.5555555555555549E-3</v>
      </c>
      <c r="G13" s="124"/>
      <c r="H13" s="120">
        <v>1</v>
      </c>
      <c r="I13" s="120">
        <v>120</v>
      </c>
      <c r="J13" s="121">
        <v>1</v>
      </c>
      <c r="K13" s="121">
        <v>0</v>
      </c>
      <c r="L13" s="122">
        <v>8.3333333333333332E-3</v>
      </c>
      <c r="M13" s="124"/>
      <c r="N13" s="120">
        <v>1</v>
      </c>
      <c r="O13" s="120">
        <v>120</v>
      </c>
      <c r="P13" s="121">
        <v>1</v>
      </c>
      <c r="Q13" s="121">
        <v>0</v>
      </c>
      <c r="R13" s="122">
        <v>2.7777777777777775E-3</v>
      </c>
      <c r="S13" s="124"/>
      <c r="T13" s="120">
        <v>1</v>
      </c>
      <c r="U13" s="120">
        <v>120</v>
      </c>
      <c r="V13" s="121">
        <v>1</v>
      </c>
      <c r="W13" s="121">
        <v>0</v>
      </c>
      <c r="X13" s="122">
        <v>0</v>
      </c>
    </row>
    <row r="14" spans="1:24" ht="15" customHeight="1" x14ac:dyDescent="0.25">
      <c r="A14" s="119" t="s">
        <v>13</v>
      </c>
      <c r="B14" s="120">
        <v>2</v>
      </c>
      <c r="C14" s="120">
        <v>240</v>
      </c>
      <c r="D14" s="121">
        <v>1.0583333333333333</v>
      </c>
      <c r="E14" s="121">
        <v>0.16410256410256407</v>
      </c>
      <c r="F14" s="121">
        <v>2.6246719160104987E-2</v>
      </c>
      <c r="G14" s="124"/>
      <c r="H14" s="120">
        <v>2</v>
      </c>
      <c r="I14" s="120">
        <v>240</v>
      </c>
      <c r="J14" s="121">
        <v>0.98888888888888893</v>
      </c>
      <c r="K14" s="121">
        <v>3.7037037037037042E-2</v>
      </c>
      <c r="L14" s="122">
        <v>2.6685393258426966E-2</v>
      </c>
      <c r="M14" s="124"/>
      <c r="N14" s="120">
        <v>2</v>
      </c>
      <c r="O14" s="120">
        <v>240</v>
      </c>
      <c r="P14" s="121">
        <v>1.0097222222222222</v>
      </c>
      <c r="Q14" s="121">
        <v>0.12903225806451613</v>
      </c>
      <c r="R14" s="122">
        <v>3.8514442916093537E-2</v>
      </c>
      <c r="S14" s="124"/>
      <c r="T14" s="120">
        <v>2</v>
      </c>
      <c r="U14" s="120">
        <v>240</v>
      </c>
      <c r="V14" s="121">
        <v>0.99305555555555558</v>
      </c>
      <c r="W14" s="121">
        <v>8.1081081081081072E-2</v>
      </c>
      <c r="X14" s="122">
        <v>5.3146853146853142E-2</v>
      </c>
    </row>
    <row r="15" spans="1:24" ht="15" customHeight="1" x14ac:dyDescent="0.25">
      <c r="A15" s="119" t="s">
        <v>14</v>
      </c>
      <c r="B15" s="120" t="s">
        <v>37</v>
      </c>
      <c r="C15" s="120" t="s">
        <v>37</v>
      </c>
      <c r="D15" s="121" t="s">
        <v>37</v>
      </c>
      <c r="E15" s="121" t="s">
        <v>37</v>
      </c>
      <c r="F15" s="121" t="s">
        <v>37</v>
      </c>
      <c r="G15" s="124"/>
      <c r="H15" s="120" t="s">
        <v>37</v>
      </c>
      <c r="I15" s="120" t="s">
        <v>37</v>
      </c>
      <c r="J15" s="121" t="s">
        <v>37</v>
      </c>
      <c r="K15" s="121" t="s">
        <v>37</v>
      </c>
      <c r="L15" s="122" t="s">
        <v>37</v>
      </c>
      <c r="M15" s="124"/>
      <c r="N15" s="120" t="s">
        <v>37</v>
      </c>
      <c r="O15" s="120" t="s">
        <v>37</v>
      </c>
      <c r="P15" s="121" t="s">
        <v>37</v>
      </c>
      <c r="Q15" s="121" t="s">
        <v>37</v>
      </c>
      <c r="R15" s="122" t="s">
        <v>37</v>
      </c>
      <c r="S15" s="124"/>
      <c r="T15" s="120" t="s">
        <v>37</v>
      </c>
      <c r="U15" s="120" t="s">
        <v>37</v>
      </c>
      <c r="V15" s="121" t="s">
        <v>37</v>
      </c>
      <c r="W15" s="121" t="s">
        <v>37</v>
      </c>
      <c r="X15" s="122" t="s">
        <v>37</v>
      </c>
    </row>
    <row r="16" spans="1:24" ht="15" customHeight="1" x14ac:dyDescent="0.25">
      <c r="A16" s="119" t="s">
        <v>15</v>
      </c>
      <c r="B16" s="120">
        <v>1</v>
      </c>
      <c r="C16" s="120">
        <v>200</v>
      </c>
      <c r="D16" s="121">
        <v>1.2583333333333333</v>
      </c>
      <c r="E16" s="121">
        <v>0.32600732600732601</v>
      </c>
      <c r="F16" s="121">
        <v>9.2715231788079479E-3</v>
      </c>
      <c r="G16" s="124"/>
      <c r="H16" s="120">
        <v>1</v>
      </c>
      <c r="I16" s="120">
        <v>200</v>
      </c>
      <c r="J16" s="121">
        <v>1.0249999999999999</v>
      </c>
      <c r="K16" s="121">
        <v>0.30158730158730157</v>
      </c>
      <c r="L16" s="122">
        <v>6.5040650406504065E-3</v>
      </c>
      <c r="M16" s="124"/>
      <c r="N16" s="120">
        <v>1</v>
      </c>
      <c r="O16" s="120">
        <v>200</v>
      </c>
      <c r="P16" s="121">
        <v>1.5175000000000001</v>
      </c>
      <c r="Q16" s="121">
        <v>4.3814432989690719E-2</v>
      </c>
      <c r="R16" s="122">
        <v>2.1965952773201538E-3</v>
      </c>
      <c r="S16" s="124"/>
      <c r="T16" s="120">
        <v>1</v>
      </c>
      <c r="U16" s="120">
        <v>200</v>
      </c>
      <c r="V16" s="121">
        <v>0.84</v>
      </c>
      <c r="W16" s="121">
        <v>0.2901554404145078</v>
      </c>
      <c r="X16" s="122">
        <v>5.9523809523809521E-3</v>
      </c>
    </row>
    <row r="17" spans="1:24" ht="15" customHeight="1" x14ac:dyDescent="0.25">
      <c r="A17" s="119" t="s">
        <v>16</v>
      </c>
      <c r="B17" s="120">
        <v>1</v>
      </c>
      <c r="C17" s="120">
        <v>120</v>
      </c>
      <c r="D17" s="121">
        <v>1.125</v>
      </c>
      <c r="E17" s="121">
        <v>0.21296296296296294</v>
      </c>
      <c r="F17" s="121">
        <v>4.4444444444444446E-2</v>
      </c>
      <c r="G17" s="124"/>
      <c r="H17" s="120">
        <v>1</v>
      </c>
      <c r="I17" s="120">
        <v>120</v>
      </c>
      <c r="J17" s="121">
        <v>0.80833333333333335</v>
      </c>
      <c r="K17" s="121">
        <v>0.22222222222222224</v>
      </c>
      <c r="L17" s="122">
        <v>3.0927835051546393E-2</v>
      </c>
      <c r="M17" s="124"/>
      <c r="N17" s="120">
        <v>1</v>
      </c>
      <c r="O17" s="120">
        <v>120</v>
      </c>
      <c r="P17" s="121">
        <v>5.3944444444444448</v>
      </c>
      <c r="Q17" s="121">
        <v>0.17857142857142858</v>
      </c>
      <c r="R17" s="122">
        <v>8.2389289392378988E-3</v>
      </c>
      <c r="S17" s="124"/>
      <c r="T17" s="120">
        <v>1</v>
      </c>
      <c r="U17" s="120">
        <v>120</v>
      </c>
      <c r="V17" s="121">
        <v>0.89722222222222225</v>
      </c>
      <c r="W17" s="121">
        <v>0.5</v>
      </c>
      <c r="X17" s="122">
        <v>5.5727554179566562E-2</v>
      </c>
    </row>
    <row r="18" spans="1:24" ht="15" customHeight="1" x14ac:dyDescent="0.25">
      <c r="A18" s="119" t="s">
        <v>17</v>
      </c>
      <c r="B18" s="120">
        <v>10.333333333333334</v>
      </c>
      <c r="C18" s="120">
        <v>2160</v>
      </c>
      <c r="D18" s="121">
        <v>1.2344135802469136</v>
      </c>
      <c r="E18" s="121">
        <v>2.4509803921568631E-3</v>
      </c>
      <c r="F18" s="121">
        <v>6.7508438554819347E-3</v>
      </c>
      <c r="G18" s="124"/>
      <c r="H18" s="120">
        <v>11</v>
      </c>
      <c r="I18" s="120">
        <v>2240</v>
      </c>
      <c r="J18" s="121">
        <v>1.0732142857142857</v>
      </c>
      <c r="K18" s="121">
        <v>2.7060270602706032E-2</v>
      </c>
      <c r="L18" s="122">
        <v>8.7354409317803652E-3</v>
      </c>
      <c r="M18" s="124"/>
      <c r="N18" s="120">
        <v>11</v>
      </c>
      <c r="O18" s="120">
        <v>2240</v>
      </c>
      <c r="P18" s="121">
        <v>1.2872023809523809</v>
      </c>
      <c r="Q18" s="121">
        <v>1.2009607686148919E-2</v>
      </c>
      <c r="R18" s="122">
        <v>1.9999999999999997E-2</v>
      </c>
      <c r="S18" s="124"/>
      <c r="T18" s="120">
        <v>11</v>
      </c>
      <c r="U18" s="120">
        <v>2240</v>
      </c>
      <c r="V18" s="121">
        <v>1.1489583333333333</v>
      </c>
      <c r="W18" s="121">
        <v>0.10227272727272728</v>
      </c>
      <c r="X18" s="122">
        <v>2.3313042352026941E-2</v>
      </c>
    </row>
    <row r="19" spans="1:24" ht="15" customHeight="1" x14ac:dyDescent="0.25">
      <c r="A19" s="119" t="s">
        <v>18</v>
      </c>
      <c r="B19" s="120">
        <v>2</v>
      </c>
      <c r="C19" s="120">
        <v>360</v>
      </c>
      <c r="D19" s="121">
        <v>1.0101851851851853</v>
      </c>
      <c r="E19" s="121">
        <v>0.21839080459770113</v>
      </c>
      <c r="F19" s="121">
        <v>4.3996333638863426E-2</v>
      </c>
      <c r="G19" s="124"/>
      <c r="H19" s="120">
        <v>2</v>
      </c>
      <c r="I19" s="120">
        <v>360</v>
      </c>
      <c r="J19" s="121">
        <v>1.037962962962963</v>
      </c>
      <c r="K19" s="121">
        <v>0.23472222222222222</v>
      </c>
      <c r="L19" s="122">
        <v>4.8171275646743977E-2</v>
      </c>
      <c r="M19" s="124"/>
      <c r="N19" s="120">
        <v>2</v>
      </c>
      <c r="O19" s="120">
        <v>360</v>
      </c>
      <c r="P19" s="121">
        <v>1.3712962962962965</v>
      </c>
      <c r="Q19" s="121">
        <v>9.5430107526881719E-2</v>
      </c>
      <c r="R19" s="122">
        <v>2.565833896016205E-2</v>
      </c>
      <c r="S19" s="124"/>
      <c r="T19" s="120">
        <v>1.6666666666666667</v>
      </c>
      <c r="U19" s="120">
        <v>320</v>
      </c>
      <c r="V19" s="121">
        <v>1.21875</v>
      </c>
      <c r="W19" s="121">
        <v>0.34375</v>
      </c>
      <c r="X19" s="122">
        <v>2.8205128205128206E-2</v>
      </c>
    </row>
    <row r="20" spans="1:24" ht="15" customHeight="1" x14ac:dyDescent="0.25">
      <c r="A20" s="119" t="s">
        <v>19</v>
      </c>
      <c r="B20" s="120">
        <v>3</v>
      </c>
      <c r="C20" s="120">
        <v>560</v>
      </c>
      <c r="D20" s="121">
        <v>0.94761904761904758</v>
      </c>
      <c r="E20" s="121">
        <v>3.0674846625766871E-2</v>
      </c>
      <c r="F20" s="121">
        <v>4.3969849246231164E-3</v>
      </c>
      <c r="G20" s="124"/>
      <c r="H20" s="120">
        <v>3</v>
      </c>
      <c r="I20" s="120">
        <v>560</v>
      </c>
      <c r="J20" s="121">
        <v>0.9464285714285714</v>
      </c>
      <c r="K20" s="121">
        <v>6.6666666666666666E-2</v>
      </c>
      <c r="L20" s="122">
        <v>3.7735849056603774E-3</v>
      </c>
      <c r="M20" s="124"/>
      <c r="N20" s="120">
        <v>3</v>
      </c>
      <c r="O20" s="120">
        <v>560</v>
      </c>
      <c r="P20" s="121">
        <v>1.1309523809523809</v>
      </c>
      <c r="Q20" s="121">
        <v>5.1656920077972714E-2</v>
      </c>
      <c r="R20" s="122">
        <v>6.3157894736842104E-3</v>
      </c>
      <c r="S20" s="124"/>
      <c r="T20" s="120">
        <v>3</v>
      </c>
      <c r="U20" s="120">
        <v>560</v>
      </c>
      <c r="V20" s="121">
        <v>0.98571428571428577</v>
      </c>
      <c r="W20" s="121">
        <v>0.52941176470588236</v>
      </c>
      <c r="X20" s="122">
        <v>9.057971014492754E-3</v>
      </c>
    </row>
    <row r="21" spans="1:24" ht="15" customHeight="1" x14ac:dyDescent="0.25">
      <c r="A21" s="119" t="s">
        <v>20</v>
      </c>
      <c r="B21" s="120">
        <v>2</v>
      </c>
      <c r="C21" s="120">
        <v>560</v>
      </c>
      <c r="D21" s="121">
        <v>0.9202380952380953</v>
      </c>
      <c r="E21" s="121">
        <v>2.4691358024691358E-3</v>
      </c>
      <c r="F21" s="121">
        <v>3.7516170763260019E-2</v>
      </c>
      <c r="G21" s="124"/>
      <c r="H21" s="120">
        <v>2</v>
      </c>
      <c r="I21" s="120">
        <v>560</v>
      </c>
      <c r="J21" s="121">
        <v>0.9017857142857143</v>
      </c>
      <c r="K21" s="121">
        <v>8.3333333333333329E-2</v>
      </c>
      <c r="L21" s="122">
        <v>7.9207920792079209E-3</v>
      </c>
      <c r="M21" s="124"/>
      <c r="N21" s="120">
        <v>2</v>
      </c>
      <c r="O21" s="120">
        <v>560</v>
      </c>
      <c r="P21" s="121">
        <v>0.91845238095238102</v>
      </c>
      <c r="Q21" s="121">
        <v>0</v>
      </c>
      <c r="R21" s="122">
        <v>9.0732339598185354E-3</v>
      </c>
      <c r="S21" s="124"/>
      <c r="T21" s="120">
        <v>2</v>
      </c>
      <c r="U21" s="120">
        <v>526.66666666666663</v>
      </c>
      <c r="V21" s="121">
        <v>0.74240506329113931</v>
      </c>
      <c r="W21" s="121">
        <v>0</v>
      </c>
      <c r="X21" s="122">
        <v>8.5251491901108273E-3</v>
      </c>
    </row>
    <row r="22" spans="1:24" ht="15" customHeight="1" x14ac:dyDescent="0.25">
      <c r="A22" s="119" t="s">
        <v>21</v>
      </c>
      <c r="B22" s="120">
        <v>3</v>
      </c>
      <c r="C22" s="120">
        <v>360</v>
      </c>
      <c r="D22" s="121">
        <v>1.0851851851851853</v>
      </c>
      <c r="E22" s="121">
        <v>0.23076923076923078</v>
      </c>
      <c r="F22" s="121">
        <v>6.5699658703071678E-2</v>
      </c>
      <c r="G22" s="124"/>
      <c r="H22" s="120">
        <v>3</v>
      </c>
      <c r="I22" s="120">
        <v>360</v>
      </c>
      <c r="J22" s="121">
        <v>1.001851851851852</v>
      </c>
      <c r="K22" s="121">
        <v>0.15447154471544716</v>
      </c>
      <c r="L22" s="122">
        <v>6.839186691312385E-2</v>
      </c>
      <c r="M22" s="124"/>
      <c r="N22" s="120">
        <v>3</v>
      </c>
      <c r="O22" s="120">
        <v>360</v>
      </c>
      <c r="P22" s="121">
        <v>1.0657407407407409</v>
      </c>
      <c r="Q22" s="121">
        <v>4.3290043290043295E-2</v>
      </c>
      <c r="R22" s="122">
        <v>4.3440486533449174E-2</v>
      </c>
      <c r="S22" s="124"/>
      <c r="T22" s="120">
        <v>3</v>
      </c>
      <c r="U22" s="120">
        <v>360</v>
      </c>
      <c r="V22" s="121">
        <v>0.91666666666666663</v>
      </c>
      <c r="W22" s="121">
        <v>5.1194539249146756E-2</v>
      </c>
      <c r="X22" s="122">
        <v>3.9393939393939391E-2</v>
      </c>
    </row>
    <row r="23" spans="1:24" ht="15" customHeight="1" x14ac:dyDescent="0.25">
      <c r="A23" s="119" t="s">
        <v>22</v>
      </c>
      <c r="B23" s="120">
        <v>1</v>
      </c>
      <c r="C23" s="120">
        <v>160</v>
      </c>
      <c r="D23" s="121">
        <v>1</v>
      </c>
      <c r="E23" s="121">
        <v>0</v>
      </c>
      <c r="F23" s="121">
        <v>0</v>
      </c>
      <c r="G23" s="124"/>
      <c r="H23" s="120">
        <v>1</v>
      </c>
      <c r="I23" s="120">
        <v>160</v>
      </c>
      <c r="J23" s="121">
        <v>1</v>
      </c>
      <c r="K23" s="121">
        <v>0</v>
      </c>
      <c r="L23" s="122">
        <v>0</v>
      </c>
      <c r="M23" s="124"/>
      <c r="N23" s="120">
        <v>1</v>
      </c>
      <c r="O23" s="120">
        <v>160</v>
      </c>
      <c r="P23" s="121">
        <v>1.4312499999999999</v>
      </c>
      <c r="Q23" s="121">
        <v>2.070393374741201E-3</v>
      </c>
      <c r="R23" s="122">
        <v>0</v>
      </c>
      <c r="S23" s="124"/>
      <c r="T23" s="120">
        <v>1</v>
      </c>
      <c r="U23" s="120">
        <v>160</v>
      </c>
      <c r="V23" s="121">
        <v>1.09375</v>
      </c>
      <c r="W23" s="121">
        <v>5.681818181818182E-3</v>
      </c>
      <c r="X23" s="122">
        <v>0</v>
      </c>
    </row>
    <row r="24" spans="1:24" ht="15" customHeight="1" x14ac:dyDescent="0.25">
      <c r="A24" s="119" t="s">
        <v>23</v>
      </c>
      <c r="B24" s="120">
        <v>2</v>
      </c>
      <c r="C24" s="120">
        <v>480</v>
      </c>
      <c r="D24" s="121">
        <v>1.0680555555555555</v>
      </c>
      <c r="E24" s="121">
        <v>6.7061143984220903E-2</v>
      </c>
      <c r="F24" s="121">
        <v>2.2756827048114436E-2</v>
      </c>
      <c r="G24" s="124"/>
      <c r="H24" s="120">
        <v>2</v>
      </c>
      <c r="I24" s="120">
        <v>480</v>
      </c>
      <c r="J24" s="121">
        <v>0.95625000000000004</v>
      </c>
      <c r="K24" s="121">
        <v>0.22580645161290322</v>
      </c>
      <c r="L24" s="122">
        <v>1.888162672476398E-2</v>
      </c>
      <c r="M24" s="124"/>
      <c r="N24" s="120">
        <v>2</v>
      </c>
      <c r="O24" s="120">
        <v>480</v>
      </c>
      <c r="P24" s="121">
        <v>1.0354166666666667</v>
      </c>
      <c r="Q24" s="121">
        <v>0.13821138211382114</v>
      </c>
      <c r="R24" s="122">
        <v>2.079141515761234E-2</v>
      </c>
      <c r="S24" s="124"/>
      <c r="T24" s="120">
        <v>2</v>
      </c>
      <c r="U24" s="120">
        <v>480</v>
      </c>
      <c r="V24" s="121">
        <v>0.92361111111111105</v>
      </c>
      <c r="W24" s="121">
        <v>0.28846153846153849</v>
      </c>
      <c r="X24" s="122">
        <v>2.3308270676691733E-2</v>
      </c>
    </row>
    <row r="25" spans="1:24" ht="15" customHeight="1" x14ac:dyDescent="0.25">
      <c r="A25" s="119" t="s">
        <v>24</v>
      </c>
      <c r="B25" s="120">
        <v>1</v>
      </c>
      <c r="C25" s="120">
        <v>480</v>
      </c>
      <c r="D25" s="121">
        <v>1.1458333333333333</v>
      </c>
      <c r="E25" s="121">
        <v>0</v>
      </c>
      <c r="F25" s="121">
        <v>0.04</v>
      </c>
      <c r="G25" s="124"/>
      <c r="H25" s="120">
        <v>1</v>
      </c>
      <c r="I25" s="120">
        <v>480</v>
      </c>
      <c r="J25" s="121">
        <v>1.1611111111111112</v>
      </c>
      <c r="K25" s="121">
        <v>3.4482758620689655E-2</v>
      </c>
      <c r="L25" s="122">
        <v>4.5454545454545449E-2</v>
      </c>
      <c r="M25" s="124"/>
      <c r="N25" s="120">
        <v>1</v>
      </c>
      <c r="O25" s="120">
        <v>480</v>
      </c>
      <c r="P25" s="121">
        <v>1.0625</v>
      </c>
      <c r="Q25" s="121">
        <v>3.1505986137366098E-3</v>
      </c>
      <c r="R25" s="122">
        <v>6.0130718954248367E-2</v>
      </c>
      <c r="S25" s="124"/>
      <c r="T25" s="120">
        <v>1</v>
      </c>
      <c r="U25" s="120">
        <v>480</v>
      </c>
      <c r="V25" s="121">
        <v>1.0013888888888889</v>
      </c>
      <c r="W25" s="121">
        <v>0.26923076923076927</v>
      </c>
      <c r="X25" s="122">
        <v>6.8654646324549234E-2</v>
      </c>
    </row>
    <row r="26" spans="1:24" ht="15" customHeight="1" x14ac:dyDescent="0.25">
      <c r="A26" s="119" t="s">
        <v>25</v>
      </c>
      <c r="B26" s="120" t="s">
        <v>37</v>
      </c>
      <c r="C26" s="120" t="s">
        <v>37</v>
      </c>
      <c r="D26" s="121" t="s">
        <v>37</v>
      </c>
      <c r="E26" s="121" t="s">
        <v>37</v>
      </c>
      <c r="F26" s="121" t="s">
        <v>37</v>
      </c>
      <c r="G26" s="124"/>
      <c r="H26" s="120" t="s">
        <v>37</v>
      </c>
      <c r="I26" s="120" t="s">
        <v>37</v>
      </c>
      <c r="J26" s="121" t="s">
        <v>37</v>
      </c>
      <c r="K26" s="121" t="s">
        <v>37</v>
      </c>
      <c r="L26" s="122" t="s">
        <v>37</v>
      </c>
      <c r="M26" s="124"/>
      <c r="N26" s="120" t="s">
        <v>37</v>
      </c>
      <c r="O26" s="120" t="s">
        <v>37</v>
      </c>
      <c r="P26" s="121" t="s">
        <v>37</v>
      </c>
      <c r="Q26" s="121" t="s">
        <v>37</v>
      </c>
      <c r="R26" s="122" t="s">
        <v>37</v>
      </c>
      <c r="S26" s="124"/>
      <c r="T26" s="120" t="s">
        <v>37</v>
      </c>
      <c r="U26" s="120" t="s">
        <v>37</v>
      </c>
      <c r="V26" s="121" t="s">
        <v>37</v>
      </c>
      <c r="W26" s="121" t="s">
        <v>37</v>
      </c>
      <c r="X26" s="122" t="s">
        <v>37</v>
      </c>
    </row>
    <row r="27" spans="1:24" ht="15" customHeight="1" x14ac:dyDescent="0.25">
      <c r="A27" s="119" t="s">
        <v>26</v>
      </c>
      <c r="B27" s="120">
        <v>1</v>
      </c>
      <c r="C27" s="120">
        <v>120</v>
      </c>
      <c r="D27" s="121">
        <v>1</v>
      </c>
      <c r="E27" s="121">
        <v>0</v>
      </c>
      <c r="F27" s="121">
        <v>1.6666666666666666E-2</v>
      </c>
      <c r="G27" s="124"/>
      <c r="H27" s="120">
        <v>2</v>
      </c>
      <c r="I27" s="120">
        <v>280</v>
      </c>
      <c r="J27" s="121">
        <v>0.78214285714285714</v>
      </c>
      <c r="K27" s="121">
        <v>0.13636363636363638</v>
      </c>
      <c r="L27" s="122">
        <v>1.6742770167427701E-2</v>
      </c>
      <c r="M27" s="124"/>
      <c r="N27" s="120">
        <v>2</v>
      </c>
      <c r="O27" s="120">
        <v>280</v>
      </c>
      <c r="P27" s="121">
        <v>0.96785714285714286</v>
      </c>
      <c r="Q27" s="121">
        <v>5.6010928961748634E-2</v>
      </c>
      <c r="R27" s="122">
        <v>1.968019680196802E-2</v>
      </c>
      <c r="S27" s="124"/>
      <c r="T27" s="120">
        <v>2</v>
      </c>
      <c r="U27" s="120">
        <v>280</v>
      </c>
      <c r="V27" s="121">
        <v>0.80952380952380953</v>
      </c>
      <c r="W27" s="121">
        <v>0.5</v>
      </c>
      <c r="X27" s="122">
        <v>2.6470588235294117E-2</v>
      </c>
    </row>
    <row r="28" spans="1:24" ht="15" customHeight="1" x14ac:dyDescent="0.25">
      <c r="A28" s="119" t="s">
        <v>27</v>
      </c>
      <c r="B28" s="120">
        <v>1</v>
      </c>
      <c r="C28" s="120">
        <v>160</v>
      </c>
      <c r="D28" s="121">
        <v>0.91249999999999998</v>
      </c>
      <c r="E28" s="121">
        <v>0</v>
      </c>
      <c r="F28" s="121">
        <v>4.5662100456621002E-3</v>
      </c>
      <c r="G28" s="124"/>
      <c r="H28" s="120">
        <v>1</v>
      </c>
      <c r="I28" s="120">
        <v>160</v>
      </c>
      <c r="J28" s="121">
        <v>1.0020833333333334</v>
      </c>
      <c r="K28" s="121">
        <v>3.8535645472061657E-3</v>
      </c>
      <c r="L28" s="122">
        <v>6.2370062370062365E-3</v>
      </c>
      <c r="M28" s="124"/>
      <c r="N28" s="120">
        <v>1</v>
      </c>
      <c r="O28" s="120">
        <v>160</v>
      </c>
      <c r="P28" s="121">
        <v>1.0354166666666667</v>
      </c>
      <c r="Q28" s="121">
        <v>5.2631578947368418E-2</v>
      </c>
      <c r="R28" s="122">
        <v>2.012072434607646E-3</v>
      </c>
      <c r="S28" s="124"/>
      <c r="T28" s="120">
        <v>1</v>
      </c>
      <c r="U28" s="120">
        <v>160</v>
      </c>
      <c r="V28" s="121">
        <v>1.01875</v>
      </c>
      <c r="W28" s="121">
        <v>5.2941176470588235E-2</v>
      </c>
      <c r="X28" s="122">
        <v>6.1349693251533744E-3</v>
      </c>
    </row>
    <row r="29" spans="1:24" ht="15" customHeight="1" x14ac:dyDescent="0.25">
      <c r="A29" s="119" t="s">
        <v>28</v>
      </c>
      <c r="B29" s="120">
        <v>1</v>
      </c>
      <c r="C29" s="120">
        <v>120</v>
      </c>
      <c r="D29" s="121">
        <v>1.038888888888889</v>
      </c>
      <c r="E29" s="121">
        <v>0.33333333333333337</v>
      </c>
      <c r="F29" s="121">
        <v>3.7433155080213908E-2</v>
      </c>
      <c r="G29" s="124"/>
      <c r="H29" s="120">
        <v>1</v>
      </c>
      <c r="I29" s="120">
        <v>120</v>
      </c>
      <c r="J29" s="121">
        <v>0.92500000000000004</v>
      </c>
      <c r="K29" s="121">
        <v>0.33333333333333331</v>
      </c>
      <c r="L29" s="122">
        <v>4.2042042042042045E-2</v>
      </c>
      <c r="M29" s="124"/>
      <c r="N29" s="120">
        <v>1</v>
      </c>
      <c r="O29" s="120">
        <v>120</v>
      </c>
      <c r="P29" s="121">
        <v>1.4750000000000001</v>
      </c>
      <c r="Q29" s="121">
        <v>0.10804597701149425</v>
      </c>
      <c r="R29" s="122">
        <v>2.2598870056497175E-2</v>
      </c>
      <c r="S29" s="124"/>
      <c r="T29" s="120">
        <v>1</v>
      </c>
      <c r="U29" s="120">
        <v>120</v>
      </c>
      <c r="V29" s="121">
        <v>0.90555555555555556</v>
      </c>
      <c r="W29" s="121">
        <v>0.6</v>
      </c>
      <c r="X29" s="122">
        <v>2.7607361963190184E-2</v>
      </c>
    </row>
    <row r="30" spans="1:24" ht="15" customHeight="1" x14ac:dyDescent="0.25">
      <c r="A30" s="119" t="s">
        <v>29</v>
      </c>
      <c r="B30" s="120" t="s">
        <v>37</v>
      </c>
      <c r="C30" s="120" t="s">
        <v>37</v>
      </c>
      <c r="D30" s="121" t="s">
        <v>37</v>
      </c>
      <c r="E30" s="121" t="s">
        <v>37</v>
      </c>
      <c r="F30" s="121" t="s">
        <v>37</v>
      </c>
      <c r="G30" s="124"/>
      <c r="H30" s="120" t="s">
        <v>37</v>
      </c>
      <c r="I30" s="120" t="s">
        <v>37</v>
      </c>
      <c r="J30" s="121" t="s">
        <v>37</v>
      </c>
      <c r="K30" s="121" t="s">
        <v>37</v>
      </c>
      <c r="L30" s="122" t="s">
        <v>37</v>
      </c>
      <c r="M30" s="124"/>
      <c r="N30" s="120" t="s">
        <v>37</v>
      </c>
      <c r="O30" s="120" t="s">
        <v>37</v>
      </c>
      <c r="P30" s="121" t="s">
        <v>37</v>
      </c>
      <c r="Q30" s="121" t="s">
        <v>37</v>
      </c>
      <c r="R30" s="122" t="s">
        <v>37</v>
      </c>
      <c r="S30" s="124"/>
      <c r="T30" s="120" t="s">
        <v>37</v>
      </c>
      <c r="U30" s="120" t="s">
        <v>37</v>
      </c>
      <c r="V30" s="121" t="s">
        <v>37</v>
      </c>
      <c r="W30" s="121" t="s">
        <v>37</v>
      </c>
      <c r="X30" s="122" t="s">
        <v>37</v>
      </c>
    </row>
    <row r="31" spans="1:24" ht="15" customHeight="1" x14ac:dyDescent="0.25">
      <c r="A31" s="119" t="s">
        <v>30</v>
      </c>
      <c r="B31" s="120">
        <v>7</v>
      </c>
      <c r="C31" s="120">
        <v>1413.3333333333333</v>
      </c>
      <c r="D31" s="121">
        <v>1.106367924528302</v>
      </c>
      <c r="E31" s="121">
        <v>0.10430107526881721</v>
      </c>
      <c r="F31" s="121">
        <v>1.0019185674696226E-2</v>
      </c>
      <c r="G31" s="124"/>
      <c r="H31" s="120">
        <v>7</v>
      </c>
      <c r="I31" s="120">
        <v>1440</v>
      </c>
      <c r="J31" s="121">
        <v>1.0689814814814815</v>
      </c>
      <c r="K31" s="121">
        <v>0.17054263565891473</v>
      </c>
      <c r="L31" s="122">
        <v>1.494153313122564E-2</v>
      </c>
      <c r="M31" s="124"/>
      <c r="N31" s="120">
        <v>6.666666666666667</v>
      </c>
      <c r="O31" s="120">
        <v>1333.3333333333333</v>
      </c>
      <c r="P31" s="121">
        <v>1.1210000000000002</v>
      </c>
      <c r="Q31" s="121">
        <v>4.2850024912805179E-2</v>
      </c>
      <c r="R31" s="122">
        <v>2.2524531668153432E-2</v>
      </c>
      <c r="S31" s="124"/>
      <c r="T31" s="120">
        <v>6.666666666666667</v>
      </c>
      <c r="U31" s="120">
        <v>1333.3333333333333</v>
      </c>
      <c r="V31" s="121">
        <v>1.0257500000000002</v>
      </c>
      <c r="W31" s="121">
        <v>0.45161290322580644</v>
      </c>
      <c r="X31" s="122">
        <v>2.315378990982208E-2</v>
      </c>
    </row>
    <row r="32" spans="1:24" ht="15" customHeight="1" x14ac:dyDescent="0.25">
      <c r="A32" s="119" t="s">
        <v>31</v>
      </c>
      <c r="B32" s="120">
        <v>2</v>
      </c>
      <c r="C32" s="120">
        <v>280</v>
      </c>
      <c r="D32" s="121">
        <v>1.0166666666666668</v>
      </c>
      <c r="E32" s="121">
        <v>7.2222222222222215E-2</v>
      </c>
      <c r="F32" s="121">
        <v>3.5128805620608897E-2</v>
      </c>
      <c r="G32" s="124"/>
      <c r="H32" s="120">
        <v>2</v>
      </c>
      <c r="I32" s="120">
        <v>280</v>
      </c>
      <c r="J32" s="121">
        <v>0.9904761904761904</v>
      </c>
      <c r="K32" s="121">
        <v>1.984126984126984E-3</v>
      </c>
      <c r="L32" s="121">
        <v>3.6057692307692311E-2</v>
      </c>
      <c r="M32" s="124"/>
      <c r="N32" s="120">
        <v>2</v>
      </c>
      <c r="O32" s="120">
        <v>280</v>
      </c>
      <c r="P32" s="121">
        <v>0.98690476190476184</v>
      </c>
      <c r="Q32" s="121">
        <v>3.3707865168539325E-2</v>
      </c>
      <c r="R32" s="121">
        <v>6.9963811821471655E-2</v>
      </c>
      <c r="S32" s="124"/>
      <c r="T32" s="120">
        <v>2</v>
      </c>
      <c r="U32" s="120">
        <v>280</v>
      </c>
      <c r="V32" s="121">
        <v>0.96666666666666679</v>
      </c>
      <c r="W32" s="121">
        <v>0.65217391304347827</v>
      </c>
      <c r="X32" s="121">
        <v>7.7586206896551713E-2</v>
      </c>
    </row>
    <row r="33" spans="1:24" ht="15" customHeight="1" x14ac:dyDescent="0.25">
      <c r="A33" s="14" t="s">
        <v>32</v>
      </c>
      <c r="B33" s="34">
        <v>3</v>
      </c>
      <c r="C33" s="34">
        <v>360</v>
      </c>
      <c r="D33" s="60">
        <v>1.1462962962962964</v>
      </c>
      <c r="E33" s="60">
        <v>1.484480431848853E-2</v>
      </c>
      <c r="F33" s="60">
        <v>1.2116316639741519E-2</v>
      </c>
      <c r="G33" s="124"/>
      <c r="H33" s="34">
        <v>3</v>
      </c>
      <c r="I33" s="34">
        <v>360</v>
      </c>
      <c r="J33" s="60">
        <v>1.2138888888888888</v>
      </c>
      <c r="K33" s="60">
        <v>2.3188405797101446E-2</v>
      </c>
      <c r="L33" s="60">
        <v>1.8306636155606407E-2</v>
      </c>
      <c r="M33" s="124"/>
      <c r="N33" s="47">
        <v>2.6666666666666665</v>
      </c>
      <c r="O33" s="34">
        <v>320</v>
      </c>
      <c r="P33" s="60">
        <v>1.1125</v>
      </c>
      <c r="Q33" s="60">
        <v>1.4267185473411154E-2</v>
      </c>
      <c r="R33" s="60">
        <v>2.7153558052434454E-2</v>
      </c>
      <c r="S33" s="124"/>
      <c r="T33" s="34">
        <v>3</v>
      </c>
      <c r="U33" s="34">
        <v>360</v>
      </c>
      <c r="V33" s="60">
        <v>1.0555555555555556</v>
      </c>
      <c r="W33" s="60">
        <v>0.375</v>
      </c>
      <c r="X33" s="60">
        <v>2.6315789473684209E-2</v>
      </c>
    </row>
    <row r="34" spans="1:24" ht="15" customHeight="1" x14ac:dyDescent="0.25">
      <c r="A34" s="14" t="s">
        <v>33</v>
      </c>
      <c r="B34" s="34">
        <v>2</v>
      </c>
      <c r="C34" s="34">
        <v>560</v>
      </c>
      <c r="D34" s="60">
        <v>0.86011904761904767</v>
      </c>
      <c r="E34" s="60">
        <v>1.3020833333333333E-3</v>
      </c>
      <c r="F34" s="60">
        <v>3.1141868512110725E-2</v>
      </c>
      <c r="G34" s="124"/>
      <c r="H34" s="34">
        <v>2</v>
      </c>
      <c r="I34" s="34">
        <v>560</v>
      </c>
      <c r="J34" s="60">
        <v>0.96011904761904754</v>
      </c>
      <c r="K34" s="60">
        <v>3.3333333333333333E-2</v>
      </c>
      <c r="L34" s="60">
        <v>2.9758214507129576E-2</v>
      </c>
      <c r="M34" s="124"/>
      <c r="N34" s="34">
        <v>2</v>
      </c>
      <c r="O34" s="34">
        <v>560</v>
      </c>
      <c r="P34" s="60">
        <v>1.069047619047619</v>
      </c>
      <c r="Q34" s="60">
        <v>1.9147084421235857E-2</v>
      </c>
      <c r="R34" s="60">
        <v>4.0089086859688199E-2</v>
      </c>
      <c r="S34" s="124"/>
      <c r="T34" s="34">
        <v>2</v>
      </c>
      <c r="U34" s="34">
        <v>560</v>
      </c>
      <c r="V34" s="60">
        <v>1.0273809523809525</v>
      </c>
      <c r="W34" s="60">
        <v>9.0090090090090089E-3</v>
      </c>
      <c r="X34" s="60">
        <v>4.1714947856315174E-2</v>
      </c>
    </row>
    <row r="35" spans="1:24" ht="15" customHeight="1" x14ac:dyDescent="0.25">
      <c r="A35" s="14" t="s">
        <v>34</v>
      </c>
      <c r="B35" s="34">
        <v>4</v>
      </c>
      <c r="C35" s="34">
        <v>1040</v>
      </c>
      <c r="D35" s="60">
        <v>1.0259615384615384</v>
      </c>
      <c r="E35" s="60">
        <v>1.7584097859327213E-2</v>
      </c>
      <c r="F35" s="60">
        <v>1.6244923461418304E-2</v>
      </c>
      <c r="G35" s="124"/>
      <c r="H35" s="34">
        <v>4</v>
      </c>
      <c r="I35" s="34">
        <v>1040</v>
      </c>
      <c r="J35" s="60">
        <v>1.0051282051282051</v>
      </c>
      <c r="K35" s="60">
        <v>2.3084025854108958E-2</v>
      </c>
      <c r="L35" s="60">
        <v>1.4349489795918368E-2</v>
      </c>
      <c r="M35" s="124"/>
      <c r="N35" s="34">
        <v>4</v>
      </c>
      <c r="O35" s="34">
        <v>1040</v>
      </c>
      <c r="P35" s="60">
        <v>1.1435897435897435</v>
      </c>
      <c r="Q35" s="60">
        <v>2.594224180127264E-2</v>
      </c>
      <c r="R35" s="60">
        <v>1.4573991031390135E-2</v>
      </c>
      <c r="S35" s="124"/>
      <c r="T35" s="34">
        <v>4</v>
      </c>
      <c r="U35" s="34">
        <v>1040</v>
      </c>
      <c r="V35" s="60">
        <v>1.0384615384615385</v>
      </c>
      <c r="W35" s="60">
        <v>4.4016506189821177E-2</v>
      </c>
      <c r="X35" s="60">
        <v>1.7592592592592594E-2</v>
      </c>
    </row>
    <row r="36" spans="1:24" ht="15" customHeight="1" x14ac:dyDescent="0.25">
      <c r="A36" s="14" t="s">
        <v>35</v>
      </c>
      <c r="B36" s="34" t="s">
        <v>37</v>
      </c>
      <c r="C36" s="34" t="s">
        <v>37</v>
      </c>
      <c r="D36" s="60" t="s">
        <v>37</v>
      </c>
      <c r="E36" s="60" t="s">
        <v>37</v>
      </c>
      <c r="F36" s="60" t="s">
        <v>37</v>
      </c>
      <c r="G36" s="124"/>
      <c r="H36" s="34" t="s">
        <v>37</v>
      </c>
      <c r="I36" s="34" t="s">
        <v>37</v>
      </c>
      <c r="J36" s="60" t="s">
        <v>37</v>
      </c>
      <c r="K36" s="60" t="s">
        <v>37</v>
      </c>
      <c r="L36" s="60" t="s">
        <v>37</v>
      </c>
      <c r="M36" s="124"/>
      <c r="N36" s="34" t="s">
        <v>37</v>
      </c>
      <c r="O36" s="34" t="s">
        <v>37</v>
      </c>
      <c r="P36" s="60" t="s">
        <v>37</v>
      </c>
      <c r="Q36" s="60" t="s">
        <v>37</v>
      </c>
      <c r="R36" s="60" t="s">
        <v>37</v>
      </c>
      <c r="S36" s="124"/>
      <c r="T36" s="34" t="s">
        <v>37</v>
      </c>
      <c r="U36" s="34" t="s">
        <v>37</v>
      </c>
      <c r="V36" s="60" t="s">
        <v>37</v>
      </c>
      <c r="W36" s="60" t="s">
        <v>37</v>
      </c>
      <c r="X36" s="60" t="s">
        <v>37</v>
      </c>
    </row>
    <row r="37" spans="1:24" ht="15" customHeight="1" x14ac:dyDescent="0.25">
      <c r="A37" s="14" t="s">
        <v>36</v>
      </c>
      <c r="B37" s="34">
        <v>1</v>
      </c>
      <c r="C37" s="34">
        <v>200</v>
      </c>
      <c r="D37" s="60">
        <v>1.0733333333333333</v>
      </c>
      <c r="E37" s="60">
        <v>0</v>
      </c>
      <c r="F37" s="60">
        <v>4.192546583850932E-2</v>
      </c>
      <c r="G37" s="124"/>
      <c r="H37" s="34">
        <v>1</v>
      </c>
      <c r="I37" s="34">
        <v>200</v>
      </c>
      <c r="J37" s="60">
        <v>1.075</v>
      </c>
      <c r="K37" s="60">
        <v>0</v>
      </c>
      <c r="L37" s="60">
        <v>4.1860465116279069E-2</v>
      </c>
      <c r="M37" s="124"/>
      <c r="N37" s="34">
        <v>1</v>
      </c>
      <c r="O37" s="34">
        <v>200</v>
      </c>
      <c r="P37" s="60">
        <v>1.1966666666666668</v>
      </c>
      <c r="Q37" s="60">
        <v>0.30555555555555558</v>
      </c>
      <c r="R37" s="60">
        <v>3.4818941504178275E-2</v>
      </c>
      <c r="S37" s="124"/>
      <c r="T37" s="34">
        <v>1</v>
      </c>
      <c r="U37" s="34">
        <v>200</v>
      </c>
      <c r="V37" s="60">
        <v>1.1200000000000001</v>
      </c>
      <c r="W37" s="60">
        <v>1.6E-2</v>
      </c>
      <c r="X37" s="60">
        <v>3.4226190476190479E-2</v>
      </c>
    </row>
    <row r="38" spans="1:24" ht="15.75" x14ac:dyDescent="0.25">
      <c r="A38" s="58" t="s">
        <v>38</v>
      </c>
      <c r="B38" s="129">
        <f>SUM(B6:B37)</f>
        <v>59.333333333333336</v>
      </c>
      <c r="C38" s="126">
        <f>SUM(C6:C37)</f>
        <v>11753.333333333334</v>
      </c>
      <c r="D38" s="127">
        <f>AVERAGE(D6:D37)</f>
        <v>1.0247124581242621</v>
      </c>
      <c r="E38" s="127">
        <f t="shared" ref="E38:F38" si="0">AVERAGE(E6:E37)</f>
        <v>0.11249326776784756</v>
      </c>
      <c r="F38" s="130">
        <f t="shared" si="0"/>
        <v>2.2638106576191024E-2</v>
      </c>
      <c r="G38" s="127"/>
      <c r="H38" s="129">
        <f>SUM(H6:H37)</f>
        <v>61</v>
      </c>
      <c r="I38" s="126">
        <f>SUM(I6:I37)</f>
        <v>12020</v>
      </c>
      <c r="J38" s="127">
        <f>AVERAGE(J6:J37)</f>
        <v>0.99636124763439593</v>
      </c>
      <c r="K38" s="127">
        <f t="shared" ref="K38:L38" si="1">AVERAGE(K6:K37)</f>
        <v>9.8123710557943528E-2</v>
      </c>
      <c r="L38" s="130">
        <f t="shared" si="1"/>
        <v>2.3392304595278881E-2</v>
      </c>
      <c r="M38" s="125"/>
      <c r="N38" s="129">
        <f>SUM(N6:N37)</f>
        <v>61.333333333333329</v>
      </c>
      <c r="O38" s="126">
        <f>SUM(O6:O37)</f>
        <v>12113.333333333334</v>
      </c>
      <c r="P38" s="127">
        <f>AVERAGE(P6:P37)</f>
        <v>1.3048869128128384</v>
      </c>
      <c r="Q38" s="127">
        <f t="shared" ref="Q38:R38" si="2">AVERAGE(Q6:Q37)</f>
        <v>6.9315629452786423E-2</v>
      </c>
      <c r="R38" s="130">
        <f t="shared" si="2"/>
        <v>2.2480213172185966E-2</v>
      </c>
      <c r="S38" s="125"/>
      <c r="T38" s="129">
        <f>SUM(T6:T37)</f>
        <v>61</v>
      </c>
      <c r="U38" s="126">
        <f>SUM(U6:U37)</f>
        <v>12040.000000000002</v>
      </c>
      <c r="V38" s="127">
        <f>AVERAGE(V6:V37)</f>
        <v>0.99551632355377107</v>
      </c>
      <c r="W38" s="127">
        <f t="shared" ref="W38:X38" si="3">AVERAGE(W6:W37)</f>
        <v>0.26078546628581606</v>
      </c>
      <c r="X38" s="128">
        <f t="shared" si="3"/>
        <v>2.6724459929866384E-2</v>
      </c>
    </row>
    <row r="39" spans="1:24" x14ac:dyDescent="0.25">
      <c r="A39" t="s">
        <v>104</v>
      </c>
    </row>
    <row r="40" spans="1:24" x14ac:dyDescent="0.25">
      <c r="A40" t="s">
        <v>147</v>
      </c>
    </row>
  </sheetData>
  <mergeCells count="26">
    <mergeCell ref="Q3:Q5"/>
    <mergeCell ref="B2:F2"/>
    <mergeCell ref="H2:L2"/>
    <mergeCell ref="A3:A5"/>
    <mergeCell ref="B3:B5"/>
    <mergeCell ref="C3:C5"/>
    <mergeCell ref="D3:D5"/>
    <mergeCell ref="E3:E5"/>
    <mergeCell ref="F3:F5"/>
    <mergeCell ref="H3:H5"/>
    <mergeCell ref="A1:X1"/>
    <mergeCell ref="R3:R5"/>
    <mergeCell ref="T2:X2"/>
    <mergeCell ref="T3:T5"/>
    <mergeCell ref="U3:U5"/>
    <mergeCell ref="V3:V5"/>
    <mergeCell ref="W3:W5"/>
    <mergeCell ref="X3:X5"/>
    <mergeCell ref="I3:I5"/>
    <mergeCell ref="J3:J5"/>
    <mergeCell ref="K3:K5"/>
    <mergeCell ref="L3:L5"/>
    <mergeCell ref="N2:R2"/>
    <mergeCell ref="N3:N5"/>
    <mergeCell ref="O3:O5"/>
    <mergeCell ref="P3:P5"/>
  </mergeCells>
  <pageMargins left="0.511811024" right="0.511811024" top="0.78740157499999996" bottom="0.78740157499999996" header="0.31496062000000002" footer="0.31496062000000002"/>
  <ignoredErrors>
    <ignoredError sqref="V38 W38:X3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25FF-9B9B-4BC6-BC36-76D67E59A7D8}">
  <sheetPr>
    <tabColor theme="5" tint="0.59999389629810485"/>
  </sheetPr>
  <dimension ref="A1:V38"/>
  <sheetViews>
    <sheetView zoomScaleNormal="100" workbookViewId="0"/>
  </sheetViews>
  <sheetFormatPr defaultRowHeight="15" x14ac:dyDescent="0.25"/>
  <cols>
    <col min="1" max="1" width="32.42578125" customWidth="1"/>
    <col min="5" max="5" width="8.7109375" customWidth="1"/>
    <col min="6" max="6" width="1.85546875" customWidth="1"/>
    <col min="10" max="10" width="18" customWidth="1"/>
    <col min="11" max="11" width="8.85546875" customWidth="1"/>
    <col min="12" max="12" width="1.85546875" customWidth="1"/>
    <col min="13" max="14" width="8.5703125" bestFit="1" customWidth="1"/>
    <col min="15" max="15" width="8.42578125" bestFit="1" customWidth="1"/>
    <col min="16" max="16" width="10.140625" customWidth="1"/>
    <col min="17" max="17" width="1.85546875" customWidth="1"/>
    <col min="18" max="18" width="9.28515625" customWidth="1"/>
    <col min="19" max="19" width="10" customWidth="1"/>
    <col min="20" max="20" width="9.85546875" customWidth="1"/>
    <col min="21" max="21" width="18.42578125" customWidth="1"/>
    <col min="22" max="22" width="10.42578125" style="4" customWidth="1"/>
    <col min="24" max="24" width="26.85546875" bestFit="1" customWidth="1"/>
  </cols>
  <sheetData>
    <row r="1" spans="1:22" ht="15.75" customHeight="1" x14ac:dyDescent="0.25">
      <c r="A1" s="14"/>
      <c r="B1" s="210" t="s">
        <v>65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2"/>
    </row>
    <row r="2" spans="1:22" ht="15.75" customHeight="1" x14ac:dyDescent="0.25">
      <c r="A2" s="53"/>
      <c r="B2" s="209" t="s">
        <v>40</v>
      </c>
      <c r="C2" s="209"/>
      <c r="D2" s="209"/>
      <c r="E2" s="209"/>
      <c r="F2" s="206"/>
      <c r="G2" s="209" t="s">
        <v>41</v>
      </c>
      <c r="H2" s="209"/>
      <c r="I2" s="209"/>
      <c r="J2" s="209"/>
      <c r="K2" s="209"/>
      <c r="L2" s="206"/>
      <c r="M2" s="209" t="s">
        <v>42</v>
      </c>
      <c r="N2" s="209"/>
      <c r="O2" s="209"/>
      <c r="P2" s="209"/>
      <c r="Q2" s="206"/>
      <c r="R2" s="209" t="s">
        <v>43</v>
      </c>
      <c r="S2" s="209"/>
      <c r="T2" s="209"/>
      <c r="U2" s="209"/>
      <c r="V2" s="209"/>
    </row>
    <row r="3" spans="1:22" ht="63.75" x14ac:dyDescent="0.25">
      <c r="A3" s="29" t="s">
        <v>4</v>
      </c>
      <c r="B3" s="30" t="s">
        <v>66</v>
      </c>
      <c r="C3" s="30" t="s">
        <v>67</v>
      </c>
      <c r="D3" s="31" t="s">
        <v>68</v>
      </c>
      <c r="E3" s="31" t="s">
        <v>69</v>
      </c>
      <c r="F3" s="207"/>
      <c r="G3" s="30" t="s">
        <v>66</v>
      </c>
      <c r="H3" s="30" t="s">
        <v>67</v>
      </c>
      <c r="I3" s="31" t="s">
        <v>68</v>
      </c>
      <c r="J3" s="31" t="s">
        <v>70</v>
      </c>
      <c r="K3" s="31" t="s">
        <v>69</v>
      </c>
      <c r="L3" s="207"/>
      <c r="M3" s="32" t="s">
        <v>66</v>
      </c>
      <c r="N3" s="32" t="s">
        <v>67</v>
      </c>
      <c r="O3" s="33" t="s">
        <v>68</v>
      </c>
      <c r="P3" s="31" t="s">
        <v>69</v>
      </c>
      <c r="Q3" s="207"/>
      <c r="R3" s="30" t="s">
        <v>66</v>
      </c>
      <c r="S3" s="30" t="s">
        <v>67</v>
      </c>
      <c r="T3" s="30" t="s">
        <v>68</v>
      </c>
      <c r="U3" s="30" t="s">
        <v>70</v>
      </c>
      <c r="V3" s="170" t="s">
        <v>69</v>
      </c>
    </row>
    <row r="4" spans="1:22" ht="15" customHeight="1" x14ac:dyDescent="0.25">
      <c r="A4" s="14" t="s">
        <v>5</v>
      </c>
      <c r="B4" s="15" t="s">
        <v>37</v>
      </c>
      <c r="C4" s="34" t="s">
        <v>37</v>
      </c>
      <c r="D4" s="35" t="s">
        <v>37</v>
      </c>
      <c r="E4" s="17" t="s">
        <v>37</v>
      </c>
      <c r="F4" s="207"/>
      <c r="G4" s="34" t="s">
        <v>37</v>
      </c>
      <c r="H4" s="34" t="s">
        <v>37</v>
      </c>
      <c r="I4" s="35" t="s">
        <v>37</v>
      </c>
      <c r="J4" s="35" t="s">
        <v>37</v>
      </c>
      <c r="K4" s="17" t="s">
        <v>37</v>
      </c>
      <c r="L4" s="207"/>
      <c r="M4" s="34" t="s">
        <v>37</v>
      </c>
      <c r="N4" s="34" t="s">
        <v>37</v>
      </c>
      <c r="O4" s="35" t="s">
        <v>37</v>
      </c>
      <c r="P4" s="17" t="s">
        <v>37</v>
      </c>
      <c r="Q4" s="207"/>
      <c r="R4" s="34" t="s">
        <v>37</v>
      </c>
      <c r="S4" s="34" t="s">
        <v>37</v>
      </c>
      <c r="T4" s="35" t="s">
        <v>37</v>
      </c>
      <c r="U4" s="35" t="s">
        <v>37</v>
      </c>
      <c r="V4" s="171" t="s">
        <v>37</v>
      </c>
    </row>
    <row r="5" spans="1:22" ht="15" customHeight="1" x14ac:dyDescent="0.25">
      <c r="A5" s="14" t="s">
        <v>6</v>
      </c>
      <c r="B5" s="15" t="s">
        <v>37</v>
      </c>
      <c r="C5" s="34" t="s">
        <v>37</v>
      </c>
      <c r="D5" s="35" t="s">
        <v>37</v>
      </c>
      <c r="E5" s="17" t="s">
        <v>37</v>
      </c>
      <c r="F5" s="207"/>
      <c r="G5" s="34" t="s">
        <v>37</v>
      </c>
      <c r="H5" s="34" t="s">
        <v>37</v>
      </c>
      <c r="I5" s="35" t="s">
        <v>37</v>
      </c>
      <c r="J5" s="35" t="s">
        <v>37</v>
      </c>
      <c r="K5" s="17" t="s">
        <v>37</v>
      </c>
      <c r="L5" s="207"/>
      <c r="M5" s="34" t="s">
        <v>37</v>
      </c>
      <c r="N5" s="34" t="s">
        <v>37</v>
      </c>
      <c r="O5" s="35" t="s">
        <v>37</v>
      </c>
      <c r="P5" s="17" t="s">
        <v>37</v>
      </c>
      <c r="Q5" s="207"/>
      <c r="R5" s="34" t="s">
        <v>37</v>
      </c>
      <c r="S5" s="34" t="s">
        <v>37</v>
      </c>
      <c r="T5" s="35" t="s">
        <v>37</v>
      </c>
      <c r="U5" s="35" t="s">
        <v>37</v>
      </c>
      <c r="V5" s="171" t="s">
        <v>37</v>
      </c>
    </row>
    <row r="6" spans="1:22" ht="15" customHeight="1" x14ac:dyDescent="0.25">
      <c r="A6" s="14" t="s">
        <v>7</v>
      </c>
      <c r="B6" s="15" t="s">
        <v>37</v>
      </c>
      <c r="C6" s="34" t="s">
        <v>37</v>
      </c>
      <c r="D6" s="35" t="s">
        <v>37</v>
      </c>
      <c r="E6" s="17" t="s">
        <v>37</v>
      </c>
      <c r="F6" s="207"/>
      <c r="G6" s="34" t="s">
        <v>37</v>
      </c>
      <c r="H6" s="34" t="s">
        <v>37</v>
      </c>
      <c r="I6" s="35" t="s">
        <v>37</v>
      </c>
      <c r="J6" s="35" t="s">
        <v>37</v>
      </c>
      <c r="K6" s="17" t="s">
        <v>37</v>
      </c>
      <c r="L6" s="207"/>
      <c r="M6" s="34" t="s">
        <v>37</v>
      </c>
      <c r="N6" s="34" t="s">
        <v>37</v>
      </c>
      <c r="O6" s="35" t="s">
        <v>37</v>
      </c>
      <c r="P6" s="17" t="s">
        <v>37</v>
      </c>
      <c r="Q6" s="207"/>
      <c r="R6" s="34" t="s">
        <v>37</v>
      </c>
      <c r="S6" s="34" t="s">
        <v>37</v>
      </c>
      <c r="T6" s="35" t="s">
        <v>37</v>
      </c>
      <c r="U6" s="35" t="s">
        <v>37</v>
      </c>
      <c r="V6" s="171" t="s">
        <v>37</v>
      </c>
    </row>
    <row r="7" spans="1:22" ht="15" customHeight="1" x14ac:dyDescent="0.25">
      <c r="A7" s="14" t="s">
        <v>8</v>
      </c>
      <c r="B7" s="15" t="s">
        <v>37</v>
      </c>
      <c r="C7" s="34" t="s">
        <v>37</v>
      </c>
      <c r="D7" s="35" t="s">
        <v>37</v>
      </c>
      <c r="E7" s="17" t="s">
        <v>37</v>
      </c>
      <c r="F7" s="207"/>
      <c r="G7" s="34" t="s">
        <v>37</v>
      </c>
      <c r="H7" s="34" t="s">
        <v>37</v>
      </c>
      <c r="I7" s="35" t="s">
        <v>37</v>
      </c>
      <c r="J7" s="35" t="s">
        <v>37</v>
      </c>
      <c r="K7" s="17" t="s">
        <v>37</v>
      </c>
      <c r="L7" s="207"/>
      <c r="M7" s="34" t="s">
        <v>37</v>
      </c>
      <c r="N7" s="34" t="s">
        <v>37</v>
      </c>
      <c r="O7" s="35" t="s">
        <v>37</v>
      </c>
      <c r="P7" s="17" t="s">
        <v>37</v>
      </c>
      <c r="Q7" s="207"/>
      <c r="R7" s="34" t="s">
        <v>37</v>
      </c>
      <c r="S7" s="34" t="s">
        <v>37</v>
      </c>
      <c r="T7" s="35" t="s">
        <v>37</v>
      </c>
      <c r="U7" s="35" t="s">
        <v>37</v>
      </c>
      <c r="V7" s="171" t="s">
        <v>37</v>
      </c>
    </row>
    <row r="8" spans="1:22" ht="15" customHeight="1" x14ac:dyDescent="0.25">
      <c r="A8" s="10" t="s">
        <v>9</v>
      </c>
      <c r="B8" s="11">
        <v>1</v>
      </c>
      <c r="C8" s="36">
        <v>60</v>
      </c>
      <c r="D8" s="37">
        <v>0.99444444444444435</v>
      </c>
      <c r="E8" s="13">
        <v>4.9720670391061456E-2</v>
      </c>
      <c r="F8" s="207"/>
      <c r="G8" s="11">
        <v>1</v>
      </c>
      <c r="H8" s="36">
        <v>60</v>
      </c>
      <c r="I8" s="37">
        <v>0.99542124542124533</v>
      </c>
      <c r="J8" s="37">
        <v>0.52631578947368418</v>
      </c>
      <c r="K8" s="13">
        <v>5.1936889925716746E-2</v>
      </c>
      <c r="L8" s="207"/>
      <c r="M8" s="36">
        <v>1</v>
      </c>
      <c r="N8" s="36">
        <v>60</v>
      </c>
      <c r="O8" s="37">
        <v>0.98623188405797102</v>
      </c>
      <c r="P8" s="13">
        <v>4.8636698599852611E-2</v>
      </c>
      <c r="Q8" s="207"/>
      <c r="R8" s="11">
        <v>1</v>
      </c>
      <c r="S8" s="36">
        <v>60</v>
      </c>
      <c r="T8" s="37">
        <v>0.97047101449275364</v>
      </c>
      <c r="U8" s="37">
        <v>0.35294117647058826</v>
      </c>
      <c r="V8" s="123">
        <v>0.06</v>
      </c>
    </row>
    <row r="9" spans="1:22" ht="15" customHeight="1" x14ac:dyDescent="0.25">
      <c r="A9" s="10" t="s">
        <v>10</v>
      </c>
      <c r="B9" s="11">
        <v>1</v>
      </c>
      <c r="C9" s="36">
        <v>62</v>
      </c>
      <c r="D9" s="37">
        <v>0.95161290322580649</v>
      </c>
      <c r="E9" s="13">
        <v>0.19152542372881357</v>
      </c>
      <c r="F9" s="207"/>
      <c r="G9" s="11">
        <v>1</v>
      </c>
      <c r="H9" s="36">
        <v>62</v>
      </c>
      <c r="I9" s="37">
        <v>0.97110953562566471</v>
      </c>
      <c r="J9" s="37">
        <v>0.33333333333333331</v>
      </c>
      <c r="K9" s="13">
        <v>0.22967032967032969</v>
      </c>
      <c r="L9" s="207"/>
      <c r="M9" s="36">
        <v>1</v>
      </c>
      <c r="N9" s="36">
        <v>62</v>
      </c>
      <c r="O9" s="37">
        <v>0.96984572230014021</v>
      </c>
      <c r="P9" s="13">
        <v>0.24528985507246376</v>
      </c>
      <c r="Q9" s="207"/>
      <c r="R9" s="11">
        <v>1</v>
      </c>
      <c r="S9" s="36">
        <v>62</v>
      </c>
      <c r="T9" s="37">
        <v>0.95108695652173914</v>
      </c>
      <c r="U9" s="37">
        <v>0.1</v>
      </c>
      <c r="V9" s="123">
        <v>0.24</v>
      </c>
    </row>
    <row r="10" spans="1:22" ht="15" customHeight="1" x14ac:dyDescent="0.25">
      <c r="A10" s="14" t="s">
        <v>11</v>
      </c>
      <c r="B10" s="15" t="s">
        <v>37</v>
      </c>
      <c r="C10" s="34" t="s">
        <v>37</v>
      </c>
      <c r="D10" s="35" t="s">
        <v>37</v>
      </c>
      <c r="E10" s="17" t="s">
        <v>37</v>
      </c>
      <c r="F10" s="207"/>
      <c r="G10" s="34" t="s">
        <v>37</v>
      </c>
      <c r="H10" s="34" t="s">
        <v>37</v>
      </c>
      <c r="I10" s="35" t="s">
        <v>37</v>
      </c>
      <c r="J10" s="35" t="s">
        <v>37</v>
      </c>
      <c r="K10" s="17" t="s">
        <v>37</v>
      </c>
      <c r="L10" s="207"/>
      <c r="M10" s="34" t="s">
        <v>37</v>
      </c>
      <c r="N10" s="34" t="s">
        <v>37</v>
      </c>
      <c r="O10" s="35" t="s">
        <v>37</v>
      </c>
      <c r="P10" s="17" t="s">
        <v>37</v>
      </c>
      <c r="Q10" s="207"/>
      <c r="R10" s="34" t="s">
        <v>37</v>
      </c>
      <c r="S10" s="34" t="s">
        <v>37</v>
      </c>
      <c r="T10" s="35" t="s">
        <v>37</v>
      </c>
      <c r="U10" s="35" t="s">
        <v>37</v>
      </c>
      <c r="V10" s="171" t="s">
        <v>37</v>
      </c>
    </row>
    <row r="11" spans="1:22" ht="15" customHeight="1" x14ac:dyDescent="0.25">
      <c r="A11" s="14" t="s">
        <v>12</v>
      </c>
      <c r="B11" s="15" t="s">
        <v>37</v>
      </c>
      <c r="C11" s="34" t="s">
        <v>37</v>
      </c>
      <c r="D11" s="35" t="s">
        <v>37</v>
      </c>
      <c r="E11" s="17" t="s">
        <v>37</v>
      </c>
      <c r="F11" s="207"/>
      <c r="G11" s="34" t="s">
        <v>37</v>
      </c>
      <c r="H11" s="34" t="s">
        <v>37</v>
      </c>
      <c r="I11" s="35" t="s">
        <v>37</v>
      </c>
      <c r="J11" s="35" t="s">
        <v>37</v>
      </c>
      <c r="K11" s="17" t="s">
        <v>37</v>
      </c>
      <c r="L11" s="207"/>
      <c r="M11" s="34" t="s">
        <v>37</v>
      </c>
      <c r="N11" s="34" t="s">
        <v>37</v>
      </c>
      <c r="O11" s="35" t="s">
        <v>37</v>
      </c>
      <c r="P11" s="17" t="s">
        <v>37</v>
      </c>
      <c r="Q11" s="207"/>
      <c r="R11" s="34" t="s">
        <v>37</v>
      </c>
      <c r="S11" s="34" t="s">
        <v>37</v>
      </c>
      <c r="T11" s="35" t="s">
        <v>37</v>
      </c>
      <c r="U11" s="35" t="s">
        <v>37</v>
      </c>
      <c r="V11" s="171" t="s">
        <v>37</v>
      </c>
    </row>
    <row r="12" spans="1:22" ht="15" customHeight="1" x14ac:dyDescent="0.25">
      <c r="A12" s="14" t="s">
        <v>13</v>
      </c>
      <c r="B12" s="15" t="s">
        <v>37</v>
      </c>
      <c r="C12" s="34" t="s">
        <v>37</v>
      </c>
      <c r="D12" s="35" t="s">
        <v>37</v>
      </c>
      <c r="E12" s="17" t="s">
        <v>37</v>
      </c>
      <c r="F12" s="207"/>
      <c r="G12" s="34" t="s">
        <v>37</v>
      </c>
      <c r="H12" s="34" t="s">
        <v>37</v>
      </c>
      <c r="I12" s="35" t="s">
        <v>37</v>
      </c>
      <c r="J12" s="35" t="s">
        <v>37</v>
      </c>
      <c r="K12" s="17" t="s">
        <v>37</v>
      </c>
      <c r="L12" s="207"/>
      <c r="M12" s="34" t="s">
        <v>37</v>
      </c>
      <c r="N12" s="34" t="s">
        <v>37</v>
      </c>
      <c r="O12" s="35" t="s">
        <v>37</v>
      </c>
      <c r="P12" s="17" t="s">
        <v>37</v>
      </c>
      <c r="Q12" s="207"/>
      <c r="R12" s="34" t="s">
        <v>37</v>
      </c>
      <c r="S12" s="34" t="s">
        <v>37</v>
      </c>
      <c r="T12" s="35" t="s">
        <v>37</v>
      </c>
      <c r="U12" s="35" t="s">
        <v>37</v>
      </c>
      <c r="V12" s="171" t="s">
        <v>37</v>
      </c>
    </row>
    <row r="13" spans="1:22" ht="15" customHeight="1" x14ac:dyDescent="0.25">
      <c r="A13" s="14" t="s">
        <v>14</v>
      </c>
      <c r="B13" s="15" t="s">
        <v>37</v>
      </c>
      <c r="C13" s="34" t="s">
        <v>37</v>
      </c>
      <c r="D13" s="35" t="s">
        <v>37</v>
      </c>
      <c r="E13" s="17" t="s">
        <v>37</v>
      </c>
      <c r="F13" s="207"/>
      <c r="G13" s="34" t="s">
        <v>37</v>
      </c>
      <c r="H13" s="34" t="s">
        <v>37</v>
      </c>
      <c r="I13" s="35" t="s">
        <v>37</v>
      </c>
      <c r="J13" s="35" t="s">
        <v>37</v>
      </c>
      <c r="K13" s="17" t="s">
        <v>37</v>
      </c>
      <c r="L13" s="207"/>
      <c r="M13" s="34" t="s">
        <v>37</v>
      </c>
      <c r="N13" s="34" t="s">
        <v>37</v>
      </c>
      <c r="O13" s="35" t="s">
        <v>37</v>
      </c>
      <c r="P13" s="17" t="s">
        <v>37</v>
      </c>
      <c r="Q13" s="207"/>
      <c r="R13" s="34" t="s">
        <v>37</v>
      </c>
      <c r="S13" s="34" t="s">
        <v>37</v>
      </c>
      <c r="T13" s="35" t="s">
        <v>37</v>
      </c>
      <c r="U13" s="35" t="s">
        <v>37</v>
      </c>
      <c r="V13" s="171" t="s">
        <v>37</v>
      </c>
    </row>
    <row r="14" spans="1:22" ht="15" customHeight="1" x14ac:dyDescent="0.25">
      <c r="A14" s="14" t="s">
        <v>15</v>
      </c>
      <c r="B14" s="15" t="s">
        <v>37</v>
      </c>
      <c r="C14" s="34" t="s">
        <v>37</v>
      </c>
      <c r="D14" s="35" t="s">
        <v>37</v>
      </c>
      <c r="E14" s="17" t="s">
        <v>37</v>
      </c>
      <c r="F14" s="207"/>
      <c r="G14" s="34" t="s">
        <v>37</v>
      </c>
      <c r="H14" s="34" t="s">
        <v>37</v>
      </c>
      <c r="I14" s="35" t="s">
        <v>37</v>
      </c>
      <c r="J14" s="35" t="s">
        <v>37</v>
      </c>
      <c r="K14" s="17" t="s">
        <v>37</v>
      </c>
      <c r="L14" s="207"/>
      <c r="M14" s="34" t="s">
        <v>37</v>
      </c>
      <c r="N14" s="34" t="s">
        <v>37</v>
      </c>
      <c r="O14" s="35" t="s">
        <v>37</v>
      </c>
      <c r="P14" s="17" t="s">
        <v>37</v>
      </c>
      <c r="Q14" s="207"/>
      <c r="R14" s="34" t="s">
        <v>37</v>
      </c>
      <c r="S14" s="34" t="s">
        <v>37</v>
      </c>
      <c r="T14" s="35" t="s">
        <v>37</v>
      </c>
      <c r="U14" s="35" t="s">
        <v>37</v>
      </c>
      <c r="V14" s="171" t="s">
        <v>37</v>
      </c>
    </row>
    <row r="15" spans="1:22" ht="15" customHeight="1" x14ac:dyDescent="0.25">
      <c r="A15" s="14" t="s">
        <v>16</v>
      </c>
      <c r="B15" s="15" t="s">
        <v>37</v>
      </c>
      <c r="C15" s="34" t="s">
        <v>37</v>
      </c>
      <c r="D15" s="35" t="s">
        <v>37</v>
      </c>
      <c r="E15" s="17" t="s">
        <v>37</v>
      </c>
      <c r="F15" s="207"/>
      <c r="G15" s="34" t="s">
        <v>37</v>
      </c>
      <c r="H15" s="34" t="s">
        <v>37</v>
      </c>
      <c r="I15" s="35" t="s">
        <v>37</v>
      </c>
      <c r="J15" s="35" t="s">
        <v>37</v>
      </c>
      <c r="K15" s="17" t="s">
        <v>37</v>
      </c>
      <c r="L15" s="207"/>
      <c r="M15" s="34" t="s">
        <v>37</v>
      </c>
      <c r="N15" s="34" t="s">
        <v>37</v>
      </c>
      <c r="O15" s="35" t="s">
        <v>37</v>
      </c>
      <c r="P15" s="17" t="s">
        <v>37</v>
      </c>
      <c r="Q15" s="207"/>
      <c r="R15" s="34" t="s">
        <v>37</v>
      </c>
      <c r="S15" s="34" t="s">
        <v>37</v>
      </c>
      <c r="T15" s="35" t="s">
        <v>37</v>
      </c>
      <c r="U15" s="35" t="s">
        <v>37</v>
      </c>
      <c r="V15" s="171" t="s">
        <v>37</v>
      </c>
    </row>
    <row r="16" spans="1:22" ht="15" customHeight="1" x14ac:dyDescent="0.25">
      <c r="A16" s="14" t="s">
        <v>17</v>
      </c>
      <c r="B16" s="15" t="s">
        <v>37</v>
      </c>
      <c r="C16" s="34" t="s">
        <v>37</v>
      </c>
      <c r="D16" s="35" t="s">
        <v>37</v>
      </c>
      <c r="E16" s="17" t="s">
        <v>37</v>
      </c>
      <c r="F16" s="207"/>
      <c r="G16" s="34" t="s">
        <v>37</v>
      </c>
      <c r="H16" s="34" t="s">
        <v>37</v>
      </c>
      <c r="I16" s="35" t="s">
        <v>37</v>
      </c>
      <c r="J16" s="35" t="s">
        <v>37</v>
      </c>
      <c r="K16" s="17" t="s">
        <v>37</v>
      </c>
      <c r="L16" s="207"/>
      <c r="M16" s="34" t="s">
        <v>37</v>
      </c>
      <c r="N16" s="34" t="s">
        <v>37</v>
      </c>
      <c r="O16" s="35" t="s">
        <v>37</v>
      </c>
      <c r="P16" s="17" t="s">
        <v>37</v>
      </c>
      <c r="Q16" s="207"/>
      <c r="R16" s="34" t="s">
        <v>37</v>
      </c>
      <c r="S16" s="34" t="s">
        <v>37</v>
      </c>
      <c r="T16" s="35" t="s">
        <v>37</v>
      </c>
      <c r="U16" s="35" t="s">
        <v>37</v>
      </c>
      <c r="V16" s="171" t="s">
        <v>37</v>
      </c>
    </row>
    <row r="17" spans="1:22" ht="15" customHeight="1" x14ac:dyDescent="0.25">
      <c r="A17" s="14" t="s">
        <v>18</v>
      </c>
      <c r="B17" s="15" t="s">
        <v>37</v>
      </c>
      <c r="C17" s="34" t="s">
        <v>37</v>
      </c>
      <c r="D17" s="35" t="s">
        <v>37</v>
      </c>
      <c r="E17" s="17" t="s">
        <v>37</v>
      </c>
      <c r="F17" s="207"/>
      <c r="G17" s="34" t="s">
        <v>37</v>
      </c>
      <c r="H17" s="34" t="s">
        <v>37</v>
      </c>
      <c r="I17" s="35" t="s">
        <v>37</v>
      </c>
      <c r="J17" s="35" t="s">
        <v>37</v>
      </c>
      <c r="K17" s="17" t="s">
        <v>37</v>
      </c>
      <c r="L17" s="207"/>
      <c r="M17" s="34" t="s">
        <v>37</v>
      </c>
      <c r="N17" s="34" t="s">
        <v>37</v>
      </c>
      <c r="O17" s="35" t="s">
        <v>37</v>
      </c>
      <c r="P17" s="17" t="s">
        <v>37</v>
      </c>
      <c r="Q17" s="207"/>
      <c r="R17" s="34" t="s">
        <v>37</v>
      </c>
      <c r="S17" s="34" t="s">
        <v>37</v>
      </c>
      <c r="T17" s="35" t="s">
        <v>37</v>
      </c>
      <c r="U17" s="35" t="s">
        <v>37</v>
      </c>
      <c r="V17" s="171" t="s">
        <v>37</v>
      </c>
    </row>
    <row r="18" spans="1:22" ht="15" customHeight="1" x14ac:dyDescent="0.25">
      <c r="A18" s="14" t="s">
        <v>19</v>
      </c>
      <c r="B18" s="15" t="s">
        <v>37</v>
      </c>
      <c r="C18" s="34" t="s">
        <v>37</v>
      </c>
      <c r="D18" s="35" t="s">
        <v>37</v>
      </c>
      <c r="E18" s="17" t="s">
        <v>37</v>
      </c>
      <c r="F18" s="207"/>
      <c r="G18" s="34" t="s">
        <v>37</v>
      </c>
      <c r="H18" s="34" t="s">
        <v>37</v>
      </c>
      <c r="I18" s="35" t="s">
        <v>37</v>
      </c>
      <c r="J18" s="35" t="s">
        <v>37</v>
      </c>
      <c r="K18" s="17" t="s">
        <v>37</v>
      </c>
      <c r="L18" s="207"/>
      <c r="M18" s="34" t="s">
        <v>37</v>
      </c>
      <c r="N18" s="34" t="s">
        <v>37</v>
      </c>
      <c r="O18" s="35" t="s">
        <v>37</v>
      </c>
      <c r="P18" s="17" t="s">
        <v>37</v>
      </c>
      <c r="Q18" s="207"/>
      <c r="R18" s="34" t="s">
        <v>37</v>
      </c>
      <c r="S18" s="34" t="s">
        <v>37</v>
      </c>
      <c r="T18" s="35" t="s">
        <v>37</v>
      </c>
      <c r="U18" s="35" t="s">
        <v>37</v>
      </c>
      <c r="V18" s="171" t="s">
        <v>37</v>
      </c>
    </row>
    <row r="19" spans="1:22" ht="15" customHeight="1" x14ac:dyDescent="0.25">
      <c r="A19" s="14" t="s">
        <v>20</v>
      </c>
      <c r="B19" s="15" t="s">
        <v>37</v>
      </c>
      <c r="C19" s="34" t="s">
        <v>37</v>
      </c>
      <c r="D19" s="35" t="s">
        <v>37</v>
      </c>
      <c r="E19" s="17" t="s">
        <v>37</v>
      </c>
      <c r="F19" s="207"/>
      <c r="G19" s="34" t="s">
        <v>37</v>
      </c>
      <c r="H19" s="34" t="s">
        <v>37</v>
      </c>
      <c r="I19" s="35" t="s">
        <v>37</v>
      </c>
      <c r="J19" s="35" t="s">
        <v>37</v>
      </c>
      <c r="K19" s="17" t="s">
        <v>37</v>
      </c>
      <c r="L19" s="207"/>
      <c r="M19" s="34" t="s">
        <v>37</v>
      </c>
      <c r="N19" s="34" t="s">
        <v>37</v>
      </c>
      <c r="O19" s="35" t="s">
        <v>37</v>
      </c>
      <c r="P19" s="17" t="s">
        <v>37</v>
      </c>
      <c r="Q19" s="207"/>
      <c r="R19" s="34" t="s">
        <v>37</v>
      </c>
      <c r="S19" s="34" t="s">
        <v>37</v>
      </c>
      <c r="T19" s="35" t="s">
        <v>37</v>
      </c>
      <c r="U19" s="35" t="s">
        <v>37</v>
      </c>
      <c r="V19" s="171" t="s">
        <v>37</v>
      </c>
    </row>
    <row r="20" spans="1:22" ht="15" customHeight="1" x14ac:dyDescent="0.25">
      <c r="A20" s="14" t="s">
        <v>21</v>
      </c>
      <c r="B20" s="15" t="s">
        <v>37</v>
      </c>
      <c r="C20" s="34" t="s">
        <v>37</v>
      </c>
      <c r="D20" s="35" t="s">
        <v>37</v>
      </c>
      <c r="E20" s="17" t="s">
        <v>37</v>
      </c>
      <c r="F20" s="207"/>
      <c r="G20" s="34" t="s">
        <v>37</v>
      </c>
      <c r="H20" s="34" t="s">
        <v>37</v>
      </c>
      <c r="I20" s="35" t="s">
        <v>37</v>
      </c>
      <c r="J20" s="35" t="s">
        <v>37</v>
      </c>
      <c r="K20" s="17" t="s">
        <v>37</v>
      </c>
      <c r="L20" s="207"/>
      <c r="M20" s="34" t="s">
        <v>37</v>
      </c>
      <c r="N20" s="34" t="s">
        <v>37</v>
      </c>
      <c r="O20" s="35" t="s">
        <v>37</v>
      </c>
      <c r="P20" s="17" t="s">
        <v>37</v>
      </c>
      <c r="Q20" s="207"/>
      <c r="R20" s="34" t="s">
        <v>37</v>
      </c>
      <c r="S20" s="34" t="s">
        <v>37</v>
      </c>
      <c r="T20" s="35" t="s">
        <v>37</v>
      </c>
      <c r="U20" s="35" t="s">
        <v>37</v>
      </c>
      <c r="V20" s="171" t="s">
        <v>37</v>
      </c>
    </row>
    <row r="21" spans="1:22" ht="15" customHeight="1" x14ac:dyDescent="0.25">
      <c r="A21" s="10" t="s">
        <v>22</v>
      </c>
      <c r="B21" s="11">
        <v>3</v>
      </c>
      <c r="C21" s="36">
        <v>330</v>
      </c>
      <c r="D21" s="37">
        <v>0.93528619528619528</v>
      </c>
      <c r="E21" s="13">
        <v>1.274389804881561E-2</v>
      </c>
      <c r="F21" s="207"/>
      <c r="G21" s="36">
        <v>3</v>
      </c>
      <c r="H21" s="36">
        <v>330</v>
      </c>
      <c r="I21" s="37">
        <v>0.94555444555444546</v>
      </c>
      <c r="J21" s="37">
        <v>0.26241134751773049</v>
      </c>
      <c r="K21" s="13">
        <v>1.306706114398422E-2</v>
      </c>
      <c r="L21" s="207"/>
      <c r="M21" s="36">
        <v>3</v>
      </c>
      <c r="N21" s="36">
        <v>330</v>
      </c>
      <c r="O21" s="37">
        <v>0.95401844532279323</v>
      </c>
      <c r="P21" s="13">
        <v>1.1111111111111112E-2</v>
      </c>
      <c r="Q21" s="207"/>
      <c r="R21" s="36">
        <v>3</v>
      </c>
      <c r="S21" s="36">
        <v>330</v>
      </c>
      <c r="T21" s="37">
        <v>0.94835309617918317</v>
      </c>
      <c r="U21" s="37">
        <v>0.25786163522012578</v>
      </c>
      <c r="V21" s="123">
        <v>0.01</v>
      </c>
    </row>
    <row r="22" spans="1:22" ht="15" customHeight="1" x14ac:dyDescent="0.25">
      <c r="A22" s="14" t="s">
        <v>23</v>
      </c>
      <c r="B22" s="15" t="s">
        <v>37</v>
      </c>
      <c r="C22" s="34" t="s">
        <v>37</v>
      </c>
      <c r="D22" s="35" t="s">
        <v>37</v>
      </c>
      <c r="E22" s="17" t="s">
        <v>37</v>
      </c>
      <c r="F22" s="207"/>
      <c r="G22" s="34" t="s">
        <v>37</v>
      </c>
      <c r="H22" s="34" t="s">
        <v>37</v>
      </c>
      <c r="I22" s="35" t="s">
        <v>37</v>
      </c>
      <c r="J22" s="35" t="s">
        <v>37</v>
      </c>
      <c r="K22" s="17" t="s">
        <v>37</v>
      </c>
      <c r="L22" s="207"/>
      <c r="M22" s="34" t="s">
        <v>37</v>
      </c>
      <c r="N22" s="34" t="s">
        <v>37</v>
      </c>
      <c r="O22" s="35" t="s">
        <v>37</v>
      </c>
      <c r="P22" s="17" t="s">
        <v>37</v>
      </c>
      <c r="Q22" s="207"/>
      <c r="R22" s="34" t="s">
        <v>37</v>
      </c>
      <c r="S22" s="34" t="s">
        <v>37</v>
      </c>
      <c r="T22" s="35" t="s">
        <v>37</v>
      </c>
      <c r="U22" s="35" t="s">
        <v>37</v>
      </c>
      <c r="V22" s="171" t="s">
        <v>37</v>
      </c>
    </row>
    <row r="23" spans="1:22" ht="15" customHeight="1" x14ac:dyDescent="0.25">
      <c r="A23" s="14" t="s">
        <v>24</v>
      </c>
      <c r="B23" s="15" t="s">
        <v>37</v>
      </c>
      <c r="C23" s="34" t="s">
        <v>37</v>
      </c>
      <c r="D23" s="35" t="s">
        <v>37</v>
      </c>
      <c r="E23" s="17" t="s">
        <v>37</v>
      </c>
      <c r="F23" s="207"/>
      <c r="G23" s="34" t="s">
        <v>37</v>
      </c>
      <c r="H23" s="34" t="s">
        <v>37</v>
      </c>
      <c r="I23" s="35" t="s">
        <v>37</v>
      </c>
      <c r="J23" s="35" t="s">
        <v>37</v>
      </c>
      <c r="K23" s="17" t="s">
        <v>37</v>
      </c>
      <c r="L23" s="207"/>
      <c r="M23" s="34" t="s">
        <v>37</v>
      </c>
      <c r="N23" s="34" t="s">
        <v>37</v>
      </c>
      <c r="O23" s="35" t="s">
        <v>37</v>
      </c>
      <c r="P23" s="17" t="s">
        <v>37</v>
      </c>
      <c r="Q23" s="207"/>
      <c r="R23" s="34" t="s">
        <v>37</v>
      </c>
      <c r="S23" s="34" t="s">
        <v>37</v>
      </c>
      <c r="T23" s="35" t="s">
        <v>37</v>
      </c>
      <c r="U23" s="35" t="s">
        <v>37</v>
      </c>
      <c r="V23" s="171" t="s">
        <v>37</v>
      </c>
    </row>
    <row r="24" spans="1:22" ht="15" customHeight="1" x14ac:dyDescent="0.25">
      <c r="A24" s="14" t="s">
        <v>25</v>
      </c>
      <c r="B24" s="15" t="s">
        <v>37</v>
      </c>
      <c r="C24" s="34" t="s">
        <v>37</v>
      </c>
      <c r="D24" s="35" t="s">
        <v>37</v>
      </c>
      <c r="E24" s="17" t="s">
        <v>37</v>
      </c>
      <c r="F24" s="207"/>
      <c r="G24" s="34" t="s">
        <v>37</v>
      </c>
      <c r="H24" s="34" t="s">
        <v>37</v>
      </c>
      <c r="I24" s="35" t="s">
        <v>37</v>
      </c>
      <c r="J24" s="35" t="s">
        <v>37</v>
      </c>
      <c r="K24" s="17" t="s">
        <v>37</v>
      </c>
      <c r="L24" s="207"/>
      <c r="M24" s="34" t="s">
        <v>37</v>
      </c>
      <c r="N24" s="34" t="s">
        <v>37</v>
      </c>
      <c r="O24" s="35" t="s">
        <v>37</v>
      </c>
      <c r="P24" s="17" t="s">
        <v>37</v>
      </c>
      <c r="Q24" s="207"/>
      <c r="R24" s="34" t="s">
        <v>37</v>
      </c>
      <c r="S24" s="34" t="s">
        <v>37</v>
      </c>
      <c r="T24" s="35" t="s">
        <v>37</v>
      </c>
      <c r="U24" s="35" t="s">
        <v>37</v>
      </c>
      <c r="V24" s="171" t="s">
        <v>37</v>
      </c>
    </row>
    <row r="25" spans="1:22" ht="15" customHeight="1" x14ac:dyDescent="0.25">
      <c r="A25" s="14" t="s">
        <v>26</v>
      </c>
      <c r="B25" s="15" t="s">
        <v>37</v>
      </c>
      <c r="C25" s="34" t="s">
        <v>37</v>
      </c>
      <c r="D25" s="35" t="s">
        <v>37</v>
      </c>
      <c r="E25" s="17" t="s">
        <v>37</v>
      </c>
      <c r="F25" s="207"/>
      <c r="G25" s="34" t="s">
        <v>37</v>
      </c>
      <c r="H25" s="34" t="s">
        <v>37</v>
      </c>
      <c r="I25" s="35" t="s">
        <v>37</v>
      </c>
      <c r="J25" s="35" t="s">
        <v>37</v>
      </c>
      <c r="K25" s="17" t="s">
        <v>37</v>
      </c>
      <c r="L25" s="207"/>
      <c r="M25" s="34" t="s">
        <v>37</v>
      </c>
      <c r="N25" s="34" t="s">
        <v>37</v>
      </c>
      <c r="O25" s="35" t="s">
        <v>37</v>
      </c>
      <c r="P25" s="17" t="s">
        <v>37</v>
      </c>
      <c r="Q25" s="207"/>
      <c r="R25" s="34" t="s">
        <v>37</v>
      </c>
      <c r="S25" s="34" t="s">
        <v>37</v>
      </c>
      <c r="T25" s="35" t="s">
        <v>37</v>
      </c>
      <c r="U25" s="35" t="s">
        <v>37</v>
      </c>
      <c r="V25" s="171" t="s">
        <v>37</v>
      </c>
    </row>
    <row r="26" spans="1:22" ht="15" customHeight="1" x14ac:dyDescent="0.25">
      <c r="A26" s="14" t="s">
        <v>27</v>
      </c>
      <c r="B26" s="15" t="s">
        <v>37</v>
      </c>
      <c r="C26" s="34" t="s">
        <v>37</v>
      </c>
      <c r="D26" s="35" t="s">
        <v>37</v>
      </c>
      <c r="E26" s="17" t="s">
        <v>37</v>
      </c>
      <c r="F26" s="207"/>
      <c r="G26" s="34" t="s">
        <v>37</v>
      </c>
      <c r="H26" s="34" t="s">
        <v>37</v>
      </c>
      <c r="I26" s="35" t="s">
        <v>37</v>
      </c>
      <c r="J26" s="35" t="s">
        <v>37</v>
      </c>
      <c r="K26" s="17" t="s">
        <v>37</v>
      </c>
      <c r="L26" s="207"/>
      <c r="M26" s="34" t="s">
        <v>37</v>
      </c>
      <c r="N26" s="34" t="s">
        <v>37</v>
      </c>
      <c r="O26" s="35" t="s">
        <v>37</v>
      </c>
      <c r="P26" s="17" t="s">
        <v>37</v>
      </c>
      <c r="Q26" s="207"/>
      <c r="R26" s="34" t="s">
        <v>37</v>
      </c>
      <c r="S26" s="34" t="s">
        <v>37</v>
      </c>
      <c r="T26" s="35" t="s">
        <v>37</v>
      </c>
      <c r="U26" s="35" t="s">
        <v>37</v>
      </c>
      <c r="V26" s="171" t="s">
        <v>37</v>
      </c>
    </row>
    <row r="27" spans="1:22" ht="15" customHeight="1" x14ac:dyDescent="0.25">
      <c r="A27" s="10" t="s">
        <v>28</v>
      </c>
      <c r="B27" s="11">
        <v>1</v>
      </c>
      <c r="C27" s="36">
        <v>62</v>
      </c>
      <c r="D27" s="37">
        <v>0.99838709677419357</v>
      </c>
      <c r="E27" s="13">
        <v>0</v>
      </c>
      <c r="F27" s="207"/>
      <c r="G27" s="36">
        <v>1</v>
      </c>
      <c r="H27" s="36">
        <v>62</v>
      </c>
      <c r="I27" s="37">
        <v>0.99113789436370081</v>
      </c>
      <c r="J27" s="37">
        <v>0.11538461538461539</v>
      </c>
      <c r="K27" s="13">
        <v>0</v>
      </c>
      <c r="L27" s="207"/>
      <c r="M27" s="36">
        <v>1</v>
      </c>
      <c r="N27" s="36">
        <v>62</v>
      </c>
      <c r="O27" s="37">
        <v>0.99193548387096775</v>
      </c>
      <c r="P27" s="13">
        <v>0</v>
      </c>
      <c r="Q27" s="207"/>
      <c r="R27" s="36">
        <v>1</v>
      </c>
      <c r="S27" s="36">
        <v>62</v>
      </c>
      <c r="T27" s="37">
        <v>0.97738429172510521</v>
      </c>
      <c r="U27" s="37">
        <v>0.14814814814814814</v>
      </c>
      <c r="V27" s="123">
        <v>0</v>
      </c>
    </row>
    <row r="28" spans="1:22" ht="15" customHeight="1" x14ac:dyDescent="0.25">
      <c r="A28" s="10" t="s">
        <v>29</v>
      </c>
      <c r="B28" s="11">
        <v>1</v>
      </c>
      <c r="C28" s="36">
        <v>60</v>
      </c>
      <c r="D28" s="37">
        <v>0.90092592592592591</v>
      </c>
      <c r="E28" s="13">
        <v>2.5488180883864335E-2</v>
      </c>
      <c r="F28" s="207"/>
      <c r="G28" s="36">
        <v>1</v>
      </c>
      <c r="H28" s="36">
        <v>60</v>
      </c>
      <c r="I28" s="37">
        <v>0.88699633699633695</v>
      </c>
      <c r="J28" s="37">
        <v>6.8181818181818177E-2</v>
      </c>
      <c r="K28" s="13">
        <v>1.7831225378395189E-2</v>
      </c>
      <c r="L28" s="207"/>
      <c r="M28" s="36">
        <v>1</v>
      </c>
      <c r="N28" s="36">
        <v>60</v>
      </c>
      <c r="O28" s="37">
        <v>0.85996376811594211</v>
      </c>
      <c r="P28" s="13">
        <v>1.8887362637362636E-2</v>
      </c>
      <c r="Q28" s="207"/>
      <c r="R28" s="36">
        <v>1</v>
      </c>
      <c r="S28" s="36">
        <v>60</v>
      </c>
      <c r="T28" s="37">
        <v>0.80326086956521747</v>
      </c>
      <c r="U28" s="37">
        <v>0.21428571428571427</v>
      </c>
      <c r="V28" s="123">
        <v>0</v>
      </c>
    </row>
    <row r="29" spans="1:22" ht="15" customHeight="1" x14ac:dyDescent="0.25">
      <c r="A29" s="14" t="s">
        <v>30</v>
      </c>
      <c r="B29" s="15" t="s">
        <v>37</v>
      </c>
      <c r="C29" s="34" t="s">
        <v>37</v>
      </c>
      <c r="D29" s="35" t="s">
        <v>37</v>
      </c>
      <c r="E29" s="17" t="s">
        <v>37</v>
      </c>
      <c r="F29" s="207"/>
      <c r="G29" s="34" t="s">
        <v>37</v>
      </c>
      <c r="H29" s="34" t="s">
        <v>37</v>
      </c>
      <c r="I29" s="35" t="s">
        <v>37</v>
      </c>
      <c r="J29" s="35" t="s">
        <v>37</v>
      </c>
      <c r="K29" s="17" t="s">
        <v>37</v>
      </c>
      <c r="L29" s="207"/>
      <c r="M29" s="34" t="s">
        <v>37</v>
      </c>
      <c r="N29" s="34" t="s">
        <v>37</v>
      </c>
      <c r="O29" s="35" t="s">
        <v>37</v>
      </c>
      <c r="P29" s="17" t="s">
        <v>37</v>
      </c>
      <c r="Q29" s="207"/>
      <c r="R29" s="34" t="s">
        <v>37</v>
      </c>
      <c r="S29" s="34" t="s">
        <v>37</v>
      </c>
      <c r="T29" s="35" t="s">
        <v>37</v>
      </c>
      <c r="U29" s="35" t="s">
        <v>37</v>
      </c>
      <c r="V29" s="171" t="s">
        <v>37</v>
      </c>
    </row>
    <row r="30" spans="1:22" ht="15" customHeight="1" x14ac:dyDescent="0.25">
      <c r="A30" s="14" t="s">
        <v>31</v>
      </c>
      <c r="B30" s="15" t="s">
        <v>37</v>
      </c>
      <c r="C30" s="34" t="s">
        <v>37</v>
      </c>
      <c r="D30" s="35" t="s">
        <v>37</v>
      </c>
      <c r="E30" s="17" t="s">
        <v>37</v>
      </c>
      <c r="F30" s="207"/>
      <c r="G30" s="34" t="s">
        <v>37</v>
      </c>
      <c r="H30" s="34" t="s">
        <v>37</v>
      </c>
      <c r="I30" s="35" t="s">
        <v>37</v>
      </c>
      <c r="J30" s="35" t="s">
        <v>37</v>
      </c>
      <c r="K30" s="17" t="s">
        <v>37</v>
      </c>
      <c r="L30" s="207"/>
      <c r="M30" s="34" t="s">
        <v>37</v>
      </c>
      <c r="N30" s="34" t="s">
        <v>37</v>
      </c>
      <c r="O30" s="35" t="s">
        <v>37</v>
      </c>
      <c r="P30" s="17" t="s">
        <v>37</v>
      </c>
      <c r="Q30" s="207"/>
      <c r="R30" s="34" t="s">
        <v>37</v>
      </c>
      <c r="S30" s="34" t="s">
        <v>37</v>
      </c>
      <c r="T30" s="35" t="s">
        <v>37</v>
      </c>
      <c r="U30" s="35" t="s">
        <v>37</v>
      </c>
      <c r="V30" s="171" t="s">
        <v>37</v>
      </c>
    </row>
    <row r="31" spans="1:22" ht="15" customHeight="1" x14ac:dyDescent="0.25">
      <c r="A31" s="14" t="s">
        <v>32</v>
      </c>
      <c r="B31" s="15" t="s">
        <v>37</v>
      </c>
      <c r="C31" s="34" t="s">
        <v>37</v>
      </c>
      <c r="D31" s="35" t="s">
        <v>37</v>
      </c>
      <c r="E31" s="17" t="s">
        <v>37</v>
      </c>
      <c r="F31" s="207"/>
      <c r="G31" s="34" t="s">
        <v>37</v>
      </c>
      <c r="H31" s="34" t="s">
        <v>37</v>
      </c>
      <c r="I31" s="35" t="s">
        <v>37</v>
      </c>
      <c r="J31" s="35" t="s">
        <v>37</v>
      </c>
      <c r="K31" s="17" t="s">
        <v>37</v>
      </c>
      <c r="L31" s="207"/>
      <c r="M31" s="34" t="s">
        <v>37</v>
      </c>
      <c r="N31" s="34" t="s">
        <v>37</v>
      </c>
      <c r="O31" s="35" t="s">
        <v>37</v>
      </c>
      <c r="P31" s="17" t="s">
        <v>37</v>
      </c>
      <c r="Q31" s="207"/>
      <c r="R31" s="34" t="s">
        <v>37</v>
      </c>
      <c r="S31" s="34" t="s">
        <v>37</v>
      </c>
      <c r="T31" s="35" t="s">
        <v>37</v>
      </c>
      <c r="U31" s="35" t="s">
        <v>37</v>
      </c>
      <c r="V31" s="171" t="s">
        <v>37</v>
      </c>
    </row>
    <row r="32" spans="1:22" ht="15" customHeight="1" x14ac:dyDescent="0.25">
      <c r="A32" s="10" t="s">
        <v>33</v>
      </c>
      <c r="B32" s="11">
        <v>13</v>
      </c>
      <c r="C32" s="36">
        <v>1181</v>
      </c>
      <c r="D32" s="37">
        <v>0.94692821526013748</v>
      </c>
      <c r="E32" s="13">
        <v>2.2126399666166575E-2</v>
      </c>
      <c r="F32" s="207"/>
      <c r="G32" s="36">
        <v>13</v>
      </c>
      <c r="H32" s="36">
        <v>1181</v>
      </c>
      <c r="I32" s="37">
        <v>0.93655643421998569</v>
      </c>
      <c r="J32" s="37">
        <v>0.17045454545454544</v>
      </c>
      <c r="K32" s="13">
        <v>1.8238912972636693E-2</v>
      </c>
      <c r="L32" s="207"/>
      <c r="M32" s="36">
        <v>13</v>
      </c>
      <c r="N32" s="36">
        <v>1181</v>
      </c>
      <c r="O32" s="37">
        <v>0.95022641092662996</v>
      </c>
      <c r="P32" s="13">
        <v>2.0431295047663334E-2</v>
      </c>
      <c r="Q32" s="207"/>
      <c r="R32" s="36">
        <v>13</v>
      </c>
      <c r="S32" s="36">
        <v>1182</v>
      </c>
      <c r="T32" s="37">
        <v>0.94767527403810792</v>
      </c>
      <c r="U32" s="37">
        <v>0.15686274509803921</v>
      </c>
      <c r="V32" s="123">
        <v>0.02</v>
      </c>
    </row>
    <row r="33" spans="1:22" ht="15" customHeight="1" x14ac:dyDescent="0.25">
      <c r="A33" s="14" t="s">
        <v>34</v>
      </c>
      <c r="B33" s="15" t="s">
        <v>37</v>
      </c>
      <c r="C33" s="34" t="s">
        <v>37</v>
      </c>
      <c r="D33" s="35" t="s">
        <v>37</v>
      </c>
      <c r="E33" s="17" t="s">
        <v>37</v>
      </c>
      <c r="F33" s="207"/>
      <c r="G33" s="34" t="s">
        <v>37</v>
      </c>
      <c r="H33" s="34" t="s">
        <v>37</v>
      </c>
      <c r="I33" s="35" t="s">
        <v>37</v>
      </c>
      <c r="J33" s="35" t="s">
        <v>37</v>
      </c>
      <c r="K33" s="17" t="s">
        <v>37</v>
      </c>
      <c r="L33" s="207"/>
      <c r="M33" s="34" t="s">
        <v>37</v>
      </c>
      <c r="N33" s="34" t="s">
        <v>37</v>
      </c>
      <c r="O33" s="35" t="s">
        <v>37</v>
      </c>
      <c r="P33" s="17" t="s">
        <v>37</v>
      </c>
      <c r="Q33" s="207"/>
      <c r="R33" s="34" t="s">
        <v>37</v>
      </c>
      <c r="S33" s="34" t="s">
        <v>37</v>
      </c>
      <c r="T33" s="35" t="s">
        <v>37</v>
      </c>
      <c r="U33" s="35" t="s">
        <v>37</v>
      </c>
      <c r="V33" s="123" t="s">
        <v>37</v>
      </c>
    </row>
    <row r="34" spans="1:22" ht="15" customHeight="1" x14ac:dyDescent="0.25">
      <c r="A34" s="14" t="s">
        <v>35</v>
      </c>
      <c r="B34" s="15" t="s">
        <v>37</v>
      </c>
      <c r="C34" s="34" t="s">
        <v>37</v>
      </c>
      <c r="D34" s="35" t="s">
        <v>37</v>
      </c>
      <c r="E34" s="17" t="s">
        <v>37</v>
      </c>
      <c r="F34" s="207"/>
      <c r="G34" s="34" t="s">
        <v>37</v>
      </c>
      <c r="H34" s="34" t="s">
        <v>37</v>
      </c>
      <c r="I34" s="35" t="s">
        <v>37</v>
      </c>
      <c r="J34" s="35" t="s">
        <v>37</v>
      </c>
      <c r="K34" s="17" t="s">
        <v>37</v>
      </c>
      <c r="L34" s="207"/>
      <c r="M34" s="34" t="s">
        <v>37</v>
      </c>
      <c r="N34" s="34" t="s">
        <v>37</v>
      </c>
      <c r="O34" s="35" t="s">
        <v>37</v>
      </c>
      <c r="P34" s="17" t="s">
        <v>37</v>
      </c>
      <c r="Q34" s="207"/>
      <c r="R34" s="34" t="s">
        <v>37</v>
      </c>
      <c r="S34" s="34" t="s">
        <v>37</v>
      </c>
      <c r="T34" s="35" t="s">
        <v>37</v>
      </c>
      <c r="U34" s="35" t="s">
        <v>37</v>
      </c>
      <c r="V34" s="171" t="s">
        <v>37</v>
      </c>
    </row>
    <row r="35" spans="1:22" ht="14.25" customHeight="1" x14ac:dyDescent="0.25">
      <c r="A35" s="14" t="s">
        <v>36</v>
      </c>
      <c r="B35" s="15" t="s">
        <v>37</v>
      </c>
      <c r="C35" s="34" t="s">
        <v>37</v>
      </c>
      <c r="D35" s="35" t="s">
        <v>37</v>
      </c>
      <c r="E35" s="17" t="s">
        <v>37</v>
      </c>
      <c r="F35" s="207"/>
      <c r="G35" s="34" t="s">
        <v>37</v>
      </c>
      <c r="H35" s="34" t="s">
        <v>37</v>
      </c>
      <c r="I35" s="35" t="s">
        <v>37</v>
      </c>
      <c r="J35" s="35" t="s">
        <v>37</v>
      </c>
      <c r="K35" s="17" t="s">
        <v>37</v>
      </c>
      <c r="L35" s="207"/>
      <c r="M35" s="38" t="s">
        <v>37</v>
      </c>
      <c r="N35" s="38" t="s">
        <v>37</v>
      </c>
      <c r="O35" s="39" t="s">
        <v>37</v>
      </c>
      <c r="P35" s="40" t="s">
        <v>37</v>
      </c>
      <c r="Q35" s="207"/>
      <c r="R35" s="34" t="s">
        <v>37</v>
      </c>
      <c r="S35" s="34" t="s">
        <v>37</v>
      </c>
      <c r="T35" s="35" t="s">
        <v>37</v>
      </c>
      <c r="U35" s="35" t="s">
        <v>37</v>
      </c>
      <c r="V35" s="171" t="s">
        <v>37</v>
      </c>
    </row>
    <row r="36" spans="1:22" ht="15.75" x14ac:dyDescent="0.25">
      <c r="A36" s="3" t="s">
        <v>38</v>
      </c>
      <c r="B36" s="18">
        <f>SUM(B4:B35)</f>
        <v>20</v>
      </c>
      <c r="C36" s="18">
        <f>SUM(C4:C35)</f>
        <v>1755</v>
      </c>
      <c r="D36" s="19">
        <f>AVERAGE(D8:D9,D21,D27:D28,D32)</f>
        <v>0.95459746348611718</v>
      </c>
      <c r="E36" s="19">
        <f>AVERAGE(E8:E9,E21,E27:E28,E32)</f>
        <v>5.0267428786453593E-2</v>
      </c>
      <c r="F36" s="208"/>
      <c r="G36" s="18">
        <f>SUM(G4:G35)</f>
        <v>20</v>
      </c>
      <c r="H36" s="18">
        <f>SUM(H4:H35)</f>
        <v>1755</v>
      </c>
      <c r="I36" s="19">
        <f>AVERAGE(I8:I9,I21,I27:I28,I32)</f>
        <v>0.95446264869689657</v>
      </c>
      <c r="J36" s="19">
        <f>AVERAGE(J8:J9,J21,J27:J28,J32)</f>
        <v>0.24601357489095452</v>
      </c>
      <c r="K36" s="19">
        <f>AVERAGE(K8:K9,K21,K27:K28,K32)</f>
        <v>5.5124069848510426E-2</v>
      </c>
      <c r="L36" s="208"/>
      <c r="M36" s="18">
        <f>SUM(M4:M35)</f>
        <v>20</v>
      </c>
      <c r="N36" s="18">
        <f>SUM(N4:N35)</f>
        <v>1755</v>
      </c>
      <c r="O36" s="19">
        <f>AVERAGE(O8:O9,O21,O27:O28,O32)</f>
        <v>0.95203695243240738</v>
      </c>
      <c r="P36" s="19">
        <f>AVERAGE(P8:P9,P21,P27:P28,P32)</f>
        <v>5.7392720411408908E-2</v>
      </c>
      <c r="Q36" s="208"/>
      <c r="R36" s="18">
        <f>SUM(R4:R35)</f>
        <v>20</v>
      </c>
      <c r="S36" s="18">
        <f>SUM(S4:S35)</f>
        <v>1756</v>
      </c>
      <c r="T36" s="19">
        <f>AVERAGE(T4:T35)</f>
        <v>0.93303858375368443</v>
      </c>
      <c r="U36" s="19">
        <f>AVERAGE(U4:U35)</f>
        <v>0.20501656987043596</v>
      </c>
      <c r="V36" s="73">
        <f>AVERAGE(V4:V35)</f>
        <v>5.5E-2</v>
      </c>
    </row>
    <row r="37" spans="1:22" ht="15.75" x14ac:dyDescent="0.25">
      <c r="A37" s="20" t="s">
        <v>54</v>
      </c>
    </row>
    <row r="38" spans="1:22" ht="15.75" x14ac:dyDescent="0.25">
      <c r="A38" s="20" t="s">
        <v>146</v>
      </c>
    </row>
  </sheetData>
  <mergeCells count="8">
    <mergeCell ref="B2:E2"/>
    <mergeCell ref="G2:K2"/>
    <mergeCell ref="M2:P2"/>
    <mergeCell ref="R2:V2"/>
    <mergeCell ref="B1:V1"/>
    <mergeCell ref="F2:F36"/>
    <mergeCell ref="L2:L36"/>
    <mergeCell ref="Q2:Q36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4C37-7ECF-47C0-B6CB-4D20D7DD79CF}">
  <sheetPr>
    <tabColor theme="9" tint="0.59999389629810485"/>
  </sheetPr>
  <dimension ref="A1:P38"/>
  <sheetViews>
    <sheetView zoomScaleNormal="100" workbookViewId="0">
      <selection sqref="A1:P1"/>
    </sheetView>
  </sheetViews>
  <sheetFormatPr defaultRowHeight="15" x14ac:dyDescent="0.25"/>
  <cols>
    <col min="1" max="1" width="32.42578125" bestFit="1" customWidth="1"/>
    <col min="2" max="2" width="12" customWidth="1"/>
    <col min="3" max="3" width="13.5703125" customWidth="1"/>
    <col min="4" max="4" width="16.42578125" customWidth="1"/>
    <col min="5" max="5" width="2.28515625" customWidth="1"/>
    <col min="6" max="6" width="11.85546875" customWidth="1"/>
    <col min="7" max="7" width="12.42578125" customWidth="1"/>
    <col min="8" max="8" width="17.7109375" customWidth="1"/>
    <col min="9" max="9" width="2.28515625" customWidth="1"/>
    <col min="10" max="10" width="12" customWidth="1"/>
    <col min="11" max="11" width="13.5703125" customWidth="1"/>
    <col min="12" max="12" width="16.42578125" customWidth="1"/>
    <col min="13" max="13" width="2.28515625" customWidth="1"/>
    <col min="14" max="14" width="12" customWidth="1"/>
    <col min="15" max="15" width="12.42578125" customWidth="1"/>
    <col min="16" max="16" width="17.7109375" customWidth="1"/>
  </cols>
  <sheetData>
    <row r="1" spans="1:16" x14ac:dyDescent="0.25">
      <c r="A1" s="262" t="s">
        <v>88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x14ac:dyDescent="0.25">
      <c r="A2" s="264" t="s">
        <v>4</v>
      </c>
      <c r="B2" s="261" t="s">
        <v>40</v>
      </c>
      <c r="C2" s="261"/>
      <c r="D2" s="261"/>
      <c r="E2" s="266"/>
      <c r="F2" s="261" t="s">
        <v>41</v>
      </c>
      <c r="G2" s="261"/>
      <c r="H2" s="261"/>
      <c r="I2" s="266"/>
      <c r="J2" s="261" t="s">
        <v>42</v>
      </c>
      <c r="K2" s="261"/>
      <c r="L2" s="261"/>
      <c r="M2" s="266"/>
      <c r="N2" s="261" t="s">
        <v>43</v>
      </c>
      <c r="O2" s="261"/>
      <c r="P2" s="261"/>
    </row>
    <row r="3" spans="1:16" ht="31.5" x14ac:dyDescent="0.25">
      <c r="A3" s="265"/>
      <c r="B3" s="7" t="s">
        <v>85</v>
      </c>
      <c r="C3" s="7" t="s">
        <v>45</v>
      </c>
      <c r="D3" s="7" t="s">
        <v>86</v>
      </c>
      <c r="E3" s="267"/>
      <c r="F3" s="7" t="s">
        <v>85</v>
      </c>
      <c r="G3" s="7" t="s">
        <v>45</v>
      </c>
      <c r="H3" s="7" t="s">
        <v>86</v>
      </c>
      <c r="I3" s="267"/>
      <c r="J3" s="7" t="s">
        <v>85</v>
      </c>
      <c r="K3" s="7" t="s">
        <v>45</v>
      </c>
      <c r="L3" s="7" t="s">
        <v>86</v>
      </c>
      <c r="M3" s="267"/>
      <c r="N3" s="7" t="s">
        <v>85</v>
      </c>
      <c r="O3" s="7" t="s">
        <v>45</v>
      </c>
      <c r="P3" s="7" t="s">
        <v>86</v>
      </c>
    </row>
    <row r="4" spans="1:16" x14ac:dyDescent="0.25">
      <c r="A4" s="14" t="s">
        <v>5</v>
      </c>
      <c r="B4" s="34" t="s">
        <v>37</v>
      </c>
      <c r="C4" s="34" t="s">
        <v>37</v>
      </c>
      <c r="D4" s="60" t="s">
        <v>37</v>
      </c>
      <c r="E4" s="267"/>
      <c r="F4" s="34" t="s">
        <v>37</v>
      </c>
      <c r="G4" s="34" t="s">
        <v>37</v>
      </c>
      <c r="H4" s="60" t="s">
        <v>37</v>
      </c>
      <c r="I4" s="267"/>
      <c r="J4" s="34" t="s">
        <v>37</v>
      </c>
      <c r="K4" s="34" t="s">
        <v>37</v>
      </c>
      <c r="L4" s="60" t="s">
        <v>37</v>
      </c>
      <c r="M4" s="267"/>
      <c r="N4" s="34" t="s">
        <v>37</v>
      </c>
      <c r="O4" s="34" t="s">
        <v>37</v>
      </c>
      <c r="P4" s="60" t="s">
        <v>37</v>
      </c>
    </row>
    <row r="5" spans="1:16" x14ac:dyDescent="0.25">
      <c r="A5" s="14" t="s">
        <v>6</v>
      </c>
      <c r="B5" s="34" t="s">
        <v>37</v>
      </c>
      <c r="C5" s="34" t="s">
        <v>37</v>
      </c>
      <c r="D5" s="60" t="s">
        <v>37</v>
      </c>
      <c r="E5" s="267"/>
      <c r="F5" s="34" t="s">
        <v>37</v>
      </c>
      <c r="G5" s="34" t="s">
        <v>37</v>
      </c>
      <c r="H5" s="60" t="s">
        <v>37</v>
      </c>
      <c r="I5" s="267"/>
      <c r="J5" s="34" t="s">
        <v>37</v>
      </c>
      <c r="K5" s="34" t="s">
        <v>37</v>
      </c>
      <c r="L5" s="60" t="s">
        <v>37</v>
      </c>
      <c r="M5" s="267"/>
      <c r="N5" s="34" t="s">
        <v>37</v>
      </c>
      <c r="O5" s="34" t="s">
        <v>37</v>
      </c>
      <c r="P5" s="60" t="s">
        <v>37</v>
      </c>
    </row>
    <row r="6" spans="1:16" x14ac:dyDescent="0.25">
      <c r="A6" s="14" t="s">
        <v>7</v>
      </c>
      <c r="B6" s="34" t="s">
        <v>37</v>
      </c>
      <c r="C6" s="34" t="s">
        <v>37</v>
      </c>
      <c r="D6" s="60" t="s">
        <v>37</v>
      </c>
      <c r="E6" s="267"/>
      <c r="F6" s="34" t="s">
        <v>37</v>
      </c>
      <c r="G6" s="34" t="s">
        <v>37</v>
      </c>
      <c r="H6" s="60" t="s">
        <v>37</v>
      </c>
      <c r="I6" s="267"/>
      <c r="J6" s="34" t="s">
        <v>37</v>
      </c>
      <c r="K6" s="34" t="s">
        <v>37</v>
      </c>
      <c r="L6" s="60" t="s">
        <v>37</v>
      </c>
      <c r="M6" s="267"/>
      <c r="N6" s="34" t="s">
        <v>37</v>
      </c>
      <c r="O6" s="34" t="s">
        <v>37</v>
      </c>
      <c r="P6" s="60" t="s">
        <v>37</v>
      </c>
    </row>
    <row r="7" spans="1:16" x14ac:dyDescent="0.25">
      <c r="A7" s="131" t="s">
        <v>8</v>
      </c>
      <c r="B7" s="82">
        <v>1</v>
      </c>
      <c r="C7" s="82">
        <v>300</v>
      </c>
      <c r="D7" s="132">
        <v>1.0083333333333333</v>
      </c>
      <c r="E7" s="267"/>
      <c r="F7" s="82">
        <v>1</v>
      </c>
      <c r="G7" s="82">
        <v>300</v>
      </c>
      <c r="H7" s="132">
        <v>1.0122222222222224</v>
      </c>
      <c r="I7" s="267"/>
      <c r="J7" s="82">
        <v>1</v>
      </c>
      <c r="K7" s="82">
        <v>300</v>
      </c>
      <c r="L7" s="132">
        <v>1.3755555555555556</v>
      </c>
      <c r="M7" s="267"/>
      <c r="N7" s="82">
        <v>1</v>
      </c>
      <c r="O7" s="82">
        <v>300</v>
      </c>
      <c r="P7" s="132">
        <v>1.05</v>
      </c>
    </row>
    <row r="8" spans="1:16" x14ac:dyDescent="0.25">
      <c r="A8" s="14" t="s">
        <v>9</v>
      </c>
      <c r="B8" s="34" t="s">
        <v>37</v>
      </c>
      <c r="C8" s="34" t="s">
        <v>37</v>
      </c>
      <c r="D8" s="60" t="s">
        <v>37</v>
      </c>
      <c r="E8" s="267"/>
      <c r="F8" s="34" t="s">
        <v>37</v>
      </c>
      <c r="G8" s="34" t="s">
        <v>37</v>
      </c>
      <c r="H8" s="60" t="s">
        <v>37</v>
      </c>
      <c r="I8" s="267"/>
      <c r="J8" s="34" t="s">
        <v>37</v>
      </c>
      <c r="K8" s="34" t="s">
        <v>37</v>
      </c>
      <c r="L8" s="60" t="s">
        <v>37</v>
      </c>
      <c r="M8" s="267"/>
      <c r="N8" s="34" t="s">
        <v>37</v>
      </c>
      <c r="O8" s="34" t="s">
        <v>37</v>
      </c>
      <c r="P8" s="60" t="s">
        <v>37</v>
      </c>
    </row>
    <row r="9" spans="1:16" x14ac:dyDescent="0.25">
      <c r="A9" s="14" t="s">
        <v>10</v>
      </c>
      <c r="B9" s="34" t="s">
        <v>37</v>
      </c>
      <c r="C9" s="34" t="s">
        <v>37</v>
      </c>
      <c r="D9" s="60" t="s">
        <v>37</v>
      </c>
      <c r="E9" s="267"/>
      <c r="F9" s="34" t="s">
        <v>37</v>
      </c>
      <c r="G9" s="34" t="s">
        <v>37</v>
      </c>
      <c r="H9" s="60" t="s">
        <v>37</v>
      </c>
      <c r="I9" s="267"/>
      <c r="J9" s="34" t="s">
        <v>37</v>
      </c>
      <c r="K9" s="34" t="s">
        <v>37</v>
      </c>
      <c r="L9" s="60" t="s">
        <v>37</v>
      </c>
      <c r="M9" s="267"/>
      <c r="N9" s="34" t="s">
        <v>37</v>
      </c>
      <c r="O9" s="34" t="s">
        <v>37</v>
      </c>
      <c r="P9" s="60" t="s">
        <v>37</v>
      </c>
    </row>
    <row r="10" spans="1:16" x14ac:dyDescent="0.25">
      <c r="A10" s="14" t="s">
        <v>11</v>
      </c>
      <c r="B10" s="34" t="s">
        <v>37</v>
      </c>
      <c r="C10" s="34" t="s">
        <v>37</v>
      </c>
      <c r="D10" s="60" t="s">
        <v>37</v>
      </c>
      <c r="E10" s="267"/>
      <c r="F10" s="34" t="s">
        <v>37</v>
      </c>
      <c r="G10" s="34" t="s">
        <v>37</v>
      </c>
      <c r="H10" s="60" t="s">
        <v>37</v>
      </c>
      <c r="I10" s="267"/>
      <c r="J10" s="34" t="s">
        <v>37</v>
      </c>
      <c r="K10" s="34" t="s">
        <v>37</v>
      </c>
      <c r="L10" s="60" t="s">
        <v>37</v>
      </c>
      <c r="M10" s="267"/>
      <c r="N10" s="34" t="s">
        <v>37</v>
      </c>
      <c r="O10" s="34" t="s">
        <v>37</v>
      </c>
      <c r="P10" s="60" t="s">
        <v>37</v>
      </c>
    </row>
    <row r="11" spans="1:16" x14ac:dyDescent="0.25">
      <c r="A11" s="14" t="s">
        <v>12</v>
      </c>
      <c r="B11" s="34" t="s">
        <v>37</v>
      </c>
      <c r="C11" s="34" t="s">
        <v>37</v>
      </c>
      <c r="D11" s="60" t="s">
        <v>37</v>
      </c>
      <c r="E11" s="267"/>
      <c r="F11" s="34" t="s">
        <v>37</v>
      </c>
      <c r="G11" s="34" t="s">
        <v>37</v>
      </c>
      <c r="H11" s="60" t="s">
        <v>37</v>
      </c>
      <c r="I11" s="267"/>
      <c r="J11" s="34" t="s">
        <v>37</v>
      </c>
      <c r="K11" s="34" t="s">
        <v>37</v>
      </c>
      <c r="L11" s="60" t="s">
        <v>37</v>
      </c>
      <c r="M11" s="267"/>
      <c r="N11" s="34" t="s">
        <v>37</v>
      </c>
      <c r="O11" s="34" t="s">
        <v>37</v>
      </c>
      <c r="P11" s="60" t="s">
        <v>37</v>
      </c>
    </row>
    <row r="12" spans="1:16" x14ac:dyDescent="0.25">
      <c r="A12" s="131" t="s">
        <v>87</v>
      </c>
      <c r="B12" s="82">
        <v>1</v>
      </c>
      <c r="C12" s="82">
        <v>300</v>
      </c>
      <c r="D12" s="132">
        <v>1.0411111111111111</v>
      </c>
      <c r="E12" s="267"/>
      <c r="F12" s="82">
        <v>1</v>
      </c>
      <c r="G12" s="82">
        <v>300</v>
      </c>
      <c r="H12" s="132">
        <v>1.0144444444444445</v>
      </c>
      <c r="I12" s="267"/>
      <c r="J12" s="82">
        <v>1</v>
      </c>
      <c r="K12" s="82">
        <v>300</v>
      </c>
      <c r="L12" s="132">
        <v>1.3788888888888891</v>
      </c>
      <c r="M12" s="267"/>
      <c r="N12" s="82">
        <v>1</v>
      </c>
      <c r="O12" s="82">
        <v>300</v>
      </c>
      <c r="P12" s="132">
        <v>1.0755555555555556</v>
      </c>
    </row>
    <row r="13" spans="1:16" x14ac:dyDescent="0.25">
      <c r="A13" s="14" t="s">
        <v>14</v>
      </c>
      <c r="B13" s="34" t="s">
        <v>37</v>
      </c>
      <c r="C13" s="34" t="s">
        <v>37</v>
      </c>
      <c r="D13" s="60" t="s">
        <v>37</v>
      </c>
      <c r="E13" s="267"/>
      <c r="F13" s="34" t="s">
        <v>37</v>
      </c>
      <c r="G13" s="34" t="s">
        <v>37</v>
      </c>
      <c r="H13" s="60" t="s">
        <v>37</v>
      </c>
      <c r="I13" s="267"/>
      <c r="J13" s="34" t="s">
        <v>37</v>
      </c>
      <c r="K13" s="34" t="s">
        <v>37</v>
      </c>
      <c r="L13" s="60" t="s">
        <v>37</v>
      </c>
      <c r="M13" s="267"/>
      <c r="N13" s="34" t="s">
        <v>37</v>
      </c>
      <c r="O13" s="34" t="s">
        <v>37</v>
      </c>
      <c r="P13" s="60" t="s">
        <v>37</v>
      </c>
    </row>
    <row r="14" spans="1:16" x14ac:dyDescent="0.25">
      <c r="A14" s="14" t="s">
        <v>15</v>
      </c>
      <c r="B14" s="34" t="s">
        <v>37</v>
      </c>
      <c r="C14" s="34" t="s">
        <v>37</v>
      </c>
      <c r="D14" s="60" t="s">
        <v>37</v>
      </c>
      <c r="E14" s="267"/>
      <c r="F14" s="34" t="s">
        <v>37</v>
      </c>
      <c r="G14" s="34" t="s">
        <v>37</v>
      </c>
      <c r="H14" s="60" t="s">
        <v>37</v>
      </c>
      <c r="I14" s="267"/>
      <c r="J14" s="34" t="s">
        <v>37</v>
      </c>
      <c r="K14" s="34" t="s">
        <v>37</v>
      </c>
      <c r="L14" s="60" t="s">
        <v>37</v>
      </c>
      <c r="M14" s="267"/>
      <c r="N14" s="34" t="s">
        <v>37</v>
      </c>
      <c r="O14" s="34" t="s">
        <v>37</v>
      </c>
      <c r="P14" s="60" t="s">
        <v>37</v>
      </c>
    </row>
    <row r="15" spans="1:16" x14ac:dyDescent="0.25">
      <c r="A15" s="14" t="s">
        <v>16</v>
      </c>
      <c r="B15" s="34" t="s">
        <v>37</v>
      </c>
      <c r="C15" s="34" t="s">
        <v>37</v>
      </c>
      <c r="D15" s="60" t="s">
        <v>37</v>
      </c>
      <c r="E15" s="267"/>
      <c r="F15" s="34" t="s">
        <v>37</v>
      </c>
      <c r="G15" s="34" t="s">
        <v>37</v>
      </c>
      <c r="H15" s="60" t="s">
        <v>37</v>
      </c>
      <c r="I15" s="267"/>
      <c r="J15" s="34" t="s">
        <v>37</v>
      </c>
      <c r="K15" s="34" t="s">
        <v>37</v>
      </c>
      <c r="L15" s="60" t="s">
        <v>37</v>
      </c>
      <c r="M15" s="267"/>
      <c r="N15" s="34" t="s">
        <v>37</v>
      </c>
      <c r="O15" s="34" t="s">
        <v>37</v>
      </c>
      <c r="P15" s="60" t="s">
        <v>37</v>
      </c>
    </row>
    <row r="16" spans="1:16" x14ac:dyDescent="0.25">
      <c r="A16" s="131" t="s">
        <v>17</v>
      </c>
      <c r="B16" s="82">
        <v>2</v>
      </c>
      <c r="C16" s="82">
        <v>1100</v>
      </c>
      <c r="D16" s="132">
        <v>1.4481818181818182</v>
      </c>
      <c r="E16" s="267"/>
      <c r="F16" s="82">
        <v>2</v>
      </c>
      <c r="G16" s="82">
        <v>1100</v>
      </c>
      <c r="H16" s="132">
        <v>1.2787878787878788</v>
      </c>
      <c r="I16" s="267"/>
      <c r="J16" s="82">
        <v>2</v>
      </c>
      <c r="K16" s="82">
        <v>1100</v>
      </c>
      <c r="L16" s="132">
        <v>1.3209090909090908</v>
      </c>
      <c r="M16" s="267"/>
      <c r="N16" s="82">
        <v>2</v>
      </c>
      <c r="O16" s="82">
        <v>1100</v>
      </c>
      <c r="P16" s="132">
        <v>1.1390909090909092</v>
      </c>
    </row>
    <row r="17" spans="1:16" x14ac:dyDescent="0.25">
      <c r="A17" s="14" t="s">
        <v>18</v>
      </c>
      <c r="B17" s="34" t="s">
        <v>37</v>
      </c>
      <c r="C17" s="34" t="s">
        <v>37</v>
      </c>
      <c r="D17" s="60" t="s">
        <v>37</v>
      </c>
      <c r="E17" s="267"/>
      <c r="F17" s="34" t="s">
        <v>37</v>
      </c>
      <c r="G17" s="34" t="s">
        <v>37</v>
      </c>
      <c r="H17" s="60" t="s">
        <v>37</v>
      </c>
      <c r="I17" s="267"/>
      <c r="J17" s="34" t="s">
        <v>37</v>
      </c>
      <c r="K17" s="34" t="s">
        <v>37</v>
      </c>
      <c r="L17" s="60" t="s">
        <v>37</v>
      </c>
      <c r="M17" s="267"/>
      <c r="N17" s="34" t="s">
        <v>37</v>
      </c>
      <c r="O17" s="34" t="s">
        <v>37</v>
      </c>
      <c r="P17" s="60" t="s">
        <v>37</v>
      </c>
    </row>
    <row r="18" spans="1:16" x14ac:dyDescent="0.25">
      <c r="A18" s="14" t="s">
        <v>19</v>
      </c>
      <c r="B18" s="34" t="s">
        <v>37</v>
      </c>
      <c r="C18" s="34" t="s">
        <v>37</v>
      </c>
      <c r="D18" s="60" t="s">
        <v>37</v>
      </c>
      <c r="E18" s="267"/>
      <c r="F18" s="34" t="s">
        <v>37</v>
      </c>
      <c r="G18" s="34" t="s">
        <v>37</v>
      </c>
      <c r="H18" s="60" t="s">
        <v>37</v>
      </c>
      <c r="I18" s="267"/>
      <c r="J18" s="34" t="s">
        <v>37</v>
      </c>
      <c r="K18" s="34" t="s">
        <v>37</v>
      </c>
      <c r="L18" s="60" t="s">
        <v>37</v>
      </c>
      <c r="M18" s="267"/>
      <c r="N18" s="34" t="s">
        <v>37</v>
      </c>
      <c r="O18" s="34" t="s">
        <v>37</v>
      </c>
      <c r="P18" s="60" t="s">
        <v>37</v>
      </c>
    </row>
    <row r="19" spans="1:16" x14ac:dyDescent="0.25">
      <c r="A19" s="14" t="s">
        <v>20</v>
      </c>
      <c r="B19" s="34" t="s">
        <v>37</v>
      </c>
      <c r="C19" s="34" t="s">
        <v>37</v>
      </c>
      <c r="D19" s="60" t="s">
        <v>37</v>
      </c>
      <c r="E19" s="267"/>
      <c r="F19" s="34" t="s">
        <v>37</v>
      </c>
      <c r="G19" s="34" t="s">
        <v>37</v>
      </c>
      <c r="H19" s="60" t="s">
        <v>37</v>
      </c>
      <c r="I19" s="267"/>
      <c r="J19" s="34" t="s">
        <v>37</v>
      </c>
      <c r="K19" s="34" t="s">
        <v>37</v>
      </c>
      <c r="L19" s="60" t="s">
        <v>37</v>
      </c>
      <c r="M19" s="267"/>
      <c r="N19" s="34" t="s">
        <v>37</v>
      </c>
      <c r="O19" s="34" t="s">
        <v>37</v>
      </c>
      <c r="P19" s="60" t="s">
        <v>37</v>
      </c>
    </row>
    <row r="20" spans="1:16" x14ac:dyDescent="0.25">
      <c r="A20" s="14" t="s">
        <v>21</v>
      </c>
      <c r="B20" s="34" t="s">
        <v>37</v>
      </c>
      <c r="C20" s="34" t="s">
        <v>37</v>
      </c>
      <c r="D20" s="60" t="s">
        <v>37</v>
      </c>
      <c r="E20" s="267"/>
      <c r="F20" s="34" t="s">
        <v>37</v>
      </c>
      <c r="G20" s="34" t="s">
        <v>37</v>
      </c>
      <c r="H20" s="60" t="s">
        <v>37</v>
      </c>
      <c r="I20" s="267"/>
      <c r="J20" s="34" t="s">
        <v>37</v>
      </c>
      <c r="K20" s="34" t="s">
        <v>37</v>
      </c>
      <c r="L20" s="60" t="s">
        <v>37</v>
      </c>
      <c r="M20" s="267"/>
      <c r="N20" s="34" t="s">
        <v>37</v>
      </c>
      <c r="O20" s="34" t="s">
        <v>37</v>
      </c>
      <c r="P20" s="60" t="s">
        <v>37</v>
      </c>
    </row>
    <row r="21" spans="1:16" x14ac:dyDescent="0.25">
      <c r="A21" s="14" t="s">
        <v>22</v>
      </c>
      <c r="B21" s="34" t="s">
        <v>37</v>
      </c>
      <c r="C21" s="34" t="s">
        <v>37</v>
      </c>
      <c r="D21" s="60" t="s">
        <v>37</v>
      </c>
      <c r="E21" s="267"/>
      <c r="F21" s="34" t="s">
        <v>37</v>
      </c>
      <c r="G21" s="34" t="s">
        <v>37</v>
      </c>
      <c r="H21" s="60" t="s">
        <v>37</v>
      </c>
      <c r="I21" s="267"/>
      <c r="J21" s="34" t="s">
        <v>37</v>
      </c>
      <c r="K21" s="34" t="s">
        <v>37</v>
      </c>
      <c r="L21" s="60" t="s">
        <v>37</v>
      </c>
      <c r="M21" s="267"/>
      <c r="N21" s="34" t="s">
        <v>37</v>
      </c>
      <c r="O21" s="34" t="s">
        <v>37</v>
      </c>
      <c r="P21" s="60" t="s">
        <v>37</v>
      </c>
    </row>
    <row r="22" spans="1:16" x14ac:dyDescent="0.25">
      <c r="A22" s="14" t="s">
        <v>23</v>
      </c>
      <c r="B22" s="34" t="s">
        <v>37</v>
      </c>
      <c r="C22" s="34" t="s">
        <v>37</v>
      </c>
      <c r="D22" s="60" t="s">
        <v>37</v>
      </c>
      <c r="E22" s="267"/>
      <c r="F22" s="34" t="s">
        <v>37</v>
      </c>
      <c r="G22" s="34" t="s">
        <v>37</v>
      </c>
      <c r="H22" s="60" t="s">
        <v>37</v>
      </c>
      <c r="I22" s="267"/>
      <c r="J22" s="34" t="s">
        <v>37</v>
      </c>
      <c r="K22" s="34" t="s">
        <v>37</v>
      </c>
      <c r="L22" s="60" t="s">
        <v>37</v>
      </c>
      <c r="M22" s="267"/>
      <c r="N22" s="34" t="s">
        <v>37</v>
      </c>
      <c r="O22" s="34" t="s">
        <v>37</v>
      </c>
      <c r="P22" s="60" t="s">
        <v>37</v>
      </c>
    </row>
    <row r="23" spans="1:16" x14ac:dyDescent="0.25">
      <c r="A23" s="131" t="s">
        <v>24</v>
      </c>
      <c r="B23" s="82">
        <v>1</v>
      </c>
      <c r="C23" s="82">
        <v>400</v>
      </c>
      <c r="D23" s="132">
        <v>1.4924999999999999</v>
      </c>
      <c r="E23" s="267"/>
      <c r="F23" s="82">
        <v>1</v>
      </c>
      <c r="G23" s="82">
        <v>400</v>
      </c>
      <c r="H23" s="132">
        <v>1.4850000000000001</v>
      </c>
      <c r="I23" s="267"/>
      <c r="J23" s="82">
        <v>1</v>
      </c>
      <c r="K23" s="82">
        <v>400</v>
      </c>
      <c r="L23" s="132">
        <v>1.9333333333333333</v>
      </c>
      <c r="M23" s="267"/>
      <c r="N23" s="82">
        <v>1</v>
      </c>
      <c r="O23" s="82">
        <v>400</v>
      </c>
      <c r="P23" s="132">
        <v>1.3783333333333334</v>
      </c>
    </row>
    <row r="24" spans="1:16" x14ac:dyDescent="0.25">
      <c r="A24" s="14" t="s">
        <v>25</v>
      </c>
      <c r="B24" s="34" t="s">
        <v>37</v>
      </c>
      <c r="C24" s="34" t="s">
        <v>37</v>
      </c>
      <c r="D24" s="60" t="s">
        <v>37</v>
      </c>
      <c r="E24" s="267"/>
      <c r="F24" s="34" t="s">
        <v>37</v>
      </c>
      <c r="G24" s="34" t="s">
        <v>37</v>
      </c>
      <c r="H24" s="60" t="s">
        <v>37</v>
      </c>
      <c r="I24" s="267"/>
      <c r="J24" s="34" t="s">
        <v>37</v>
      </c>
      <c r="K24" s="34" t="s">
        <v>37</v>
      </c>
      <c r="L24" s="60" t="s">
        <v>37</v>
      </c>
      <c r="M24" s="267"/>
      <c r="N24" s="34" t="s">
        <v>37</v>
      </c>
      <c r="O24" s="34" t="s">
        <v>37</v>
      </c>
      <c r="P24" s="60" t="s">
        <v>37</v>
      </c>
    </row>
    <row r="25" spans="1:16" x14ac:dyDescent="0.25">
      <c r="A25" s="14" t="s">
        <v>26</v>
      </c>
      <c r="B25" s="34" t="s">
        <v>37</v>
      </c>
      <c r="C25" s="34" t="s">
        <v>37</v>
      </c>
      <c r="D25" s="60" t="s">
        <v>37</v>
      </c>
      <c r="E25" s="267"/>
      <c r="F25" s="34" t="s">
        <v>37</v>
      </c>
      <c r="G25" s="34" t="s">
        <v>37</v>
      </c>
      <c r="H25" s="60" t="s">
        <v>37</v>
      </c>
      <c r="I25" s="267"/>
      <c r="J25" s="34" t="s">
        <v>37</v>
      </c>
      <c r="K25" s="34" t="s">
        <v>37</v>
      </c>
      <c r="L25" s="60" t="s">
        <v>37</v>
      </c>
      <c r="M25" s="267"/>
      <c r="N25" s="34" t="s">
        <v>37</v>
      </c>
      <c r="O25" s="34" t="s">
        <v>37</v>
      </c>
      <c r="P25" s="60" t="s">
        <v>37</v>
      </c>
    </row>
    <row r="26" spans="1:16" x14ac:dyDescent="0.25">
      <c r="A26" s="14" t="s">
        <v>27</v>
      </c>
      <c r="B26" s="34" t="s">
        <v>37</v>
      </c>
      <c r="C26" s="34" t="s">
        <v>37</v>
      </c>
      <c r="D26" s="60" t="s">
        <v>37</v>
      </c>
      <c r="E26" s="267"/>
      <c r="F26" s="34" t="s">
        <v>37</v>
      </c>
      <c r="G26" s="34" t="s">
        <v>37</v>
      </c>
      <c r="H26" s="60" t="s">
        <v>37</v>
      </c>
      <c r="I26" s="267"/>
      <c r="J26" s="34" t="s">
        <v>37</v>
      </c>
      <c r="K26" s="34" t="s">
        <v>37</v>
      </c>
      <c r="L26" s="60" t="s">
        <v>37</v>
      </c>
      <c r="M26" s="267"/>
      <c r="N26" s="34" t="s">
        <v>37</v>
      </c>
      <c r="O26" s="34" t="s">
        <v>37</v>
      </c>
      <c r="P26" s="60" t="s">
        <v>37</v>
      </c>
    </row>
    <row r="27" spans="1:16" x14ac:dyDescent="0.25">
      <c r="A27" s="14" t="s">
        <v>28</v>
      </c>
      <c r="B27" s="34" t="s">
        <v>37</v>
      </c>
      <c r="C27" s="34" t="s">
        <v>37</v>
      </c>
      <c r="D27" s="60" t="s">
        <v>37</v>
      </c>
      <c r="E27" s="267"/>
      <c r="F27" s="34" t="s">
        <v>37</v>
      </c>
      <c r="G27" s="34" t="s">
        <v>37</v>
      </c>
      <c r="H27" s="60" t="s">
        <v>37</v>
      </c>
      <c r="I27" s="267"/>
      <c r="J27" s="34" t="s">
        <v>37</v>
      </c>
      <c r="K27" s="34" t="s">
        <v>37</v>
      </c>
      <c r="L27" s="60" t="s">
        <v>37</v>
      </c>
      <c r="M27" s="267"/>
      <c r="N27" s="34" t="s">
        <v>37</v>
      </c>
      <c r="O27" s="34" t="s">
        <v>37</v>
      </c>
      <c r="P27" s="60" t="s">
        <v>37</v>
      </c>
    </row>
    <row r="28" spans="1:16" x14ac:dyDescent="0.25">
      <c r="A28" s="14" t="s">
        <v>29</v>
      </c>
      <c r="B28" s="34" t="s">
        <v>37</v>
      </c>
      <c r="C28" s="34" t="s">
        <v>37</v>
      </c>
      <c r="D28" s="60" t="s">
        <v>37</v>
      </c>
      <c r="E28" s="267"/>
      <c r="F28" s="34" t="s">
        <v>37</v>
      </c>
      <c r="G28" s="34" t="s">
        <v>37</v>
      </c>
      <c r="H28" s="60" t="s">
        <v>37</v>
      </c>
      <c r="I28" s="267"/>
      <c r="J28" s="34" t="s">
        <v>37</v>
      </c>
      <c r="K28" s="34" t="s">
        <v>37</v>
      </c>
      <c r="L28" s="60" t="s">
        <v>37</v>
      </c>
      <c r="M28" s="267"/>
      <c r="N28" s="34" t="s">
        <v>37</v>
      </c>
      <c r="O28" s="34" t="s">
        <v>37</v>
      </c>
      <c r="P28" s="60" t="s">
        <v>37</v>
      </c>
    </row>
    <row r="29" spans="1:16" x14ac:dyDescent="0.25">
      <c r="A29" s="14" t="s">
        <v>30</v>
      </c>
      <c r="B29" s="34" t="s">
        <v>37</v>
      </c>
      <c r="C29" s="34" t="s">
        <v>37</v>
      </c>
      <c r="D29" s="60" t="s">
        <v>37</v>
      </c>
      <c r="E29" s="267"/>
      <c r="F29" s="34" t="s">
        <v>37</v>
      </c>
      <c r="G29" s="34" t="s">
        <v>37</v>
      </c>
      <c r="H29" s="60" t="s">
        <v>37</v>
      </c>
      <c r="I29" s="267"/>
      <c r="J29" s="34" t="s">
        <v>37</v>
      </c>
      <c r="K29" s="34" t="s">
        <v>37</v>
      </c>
      <c r="L29" s="60" t="s">
        <v>37</v>
      </c>
      <c r="M29" s="267"/>
      <c r="N29" s="34" t="s">
        <v>37</v>
      </c>
      <c r="O29" s="34" t="s">
        <v>37</v>
      </c>
      <c r="P29" s="60" t="s">
        <v>37</v>
      </c>
    </row>
    <row r="30" spans="1:16" x14ac:dyDescent="0.25">
      <c r="A30" s="14" t="s">
        <v>31</v>
      </c>
      <c r="B30" s="34" t="s">
        <v>37</v>
      </c>
      <c r="C30" s="34" t="s">
        <v>37</v>
      </c>
      <c r="D30" s="60" t="s">
        <v>37</v>
      </c>
      <c r="E30" s="267"/>
      <c r="F30" s="34" t="s">
        <v>37</v>
      </c>
      <c r="G30" s="34" t="s">
        <v>37</v>
      </c>
      <c r="H30" s="60" t="s">
        <v>37</v>
      </c>
      <c r="I30" s="267"/>
      <c r="J30" s="34" t="s">
        <v>37</v>
      </c>
      <c r="K30" s="34" t="s">
        <v>37</v>
      </c>
      <c r="L30" s="60" t="s">
        <v>37</v>
      </c>
      <c r="M30" s="267"/>
      <c r="N30" s="34" t="s">
        <v>37</v>
      </c>
      <c r="O30" s="34" t="s">
        <v>37</v>
      </c>
      <c r="P30" s="60" t="s">
        <v>37</v>
      </c>
    </row>
    <row r="31" spans="1:16" x14ac:dyDescent="0.25">
      <c r="A31" s="14" t="s">
        <v>32</v>
      </c>
      <c r="B31" s="34" t="s">
        <v>37</v>
      </c>
      <c r="C31" s="34" t="s">
        <v>37</v>
      </c>
      <c r="D31" s="60" t="s">
        <v>37</v>
      </c>
      <c r="E31" s="267"/>
      <c r="F31" s="34" t="s">
        <v>37</v>
      </c>
      <c r="G31" s="34" t="s">
        <v>37</v>
      </c>
      <c r="H31" s="60" t="s">
        <v>37</v>
      </c>
      <c r="I31" s="267"/>
      <c r="J31" s="34" t="s">
        <v>37</v>
      </c>
      <c r="K31" s="34" t="s">
        <v>37</v>
      </c>
      <c r="L31" s="60" t="s">
        <v>37</v>
      </c>
      <c r="M31" s="267"/>
      <c r="N31" s="34" t="s">
        <v>37</v>
      </c>
      <c r="O31" s="34" t="s">
        <v>37</v>
      </c>
      <c r="P31" s="60" t="s">
        <v>37</v>
      </c>
    </row>
    <row r="32" spans="1:16" x14ac:dyDescent="0.25">
      <c r="A32" s="14" t="s">
        <v>33</v>
      </c>
      <c r="B32" s="34" t="s">
        <v>37</v>
      </c>
      <c r="C32" s="34" t="s">
        <v>37</v>
      </c>
      <c r="D32" s="60" t="s">
        <v>37</v>
      </c>
      <c r="E32" s="267"/>
      <c r="F32" s="34" t="s">
        <v>37</v>
      </c>
      <c r="G32" s="34" t="s">
        <v>37</v>
      </c>
      <c r="H32" s="60" t="s">
        <v>37</v>
      </c>
      <c r="I32" s="267"/>
      <c r="J32" s="34" t="s">
        <v>37</v>
      </c>
      <c r="K32" s="34" t="s">
        <v>37</v>
      </c>
      <c r="L32" s="60" t="s">
        <v>37</v>
      </c>
      <c r="M32" s="267"/>
      <c r="N32" s="34" t="s">
        <v>37</v>
      </c>
      <c r="O32" s="34" t="s">
        <v>37</v>
      </c>
      <c r="P32" s="60" t="s">
        <v>37</v>
      </c>
    </row>
    <row r="33" spans="1:16" x14ac:dyDescent="0.25">
      <c r="A33" s="14" t="s">
        <v>34</v>
      </c>
      <c r="B33" s="34" t="s">
        <v>37</v>
      </c>
      <c r="C33" s="34" t="s">
        <v>37</v>
      </c>
      <c r="D33" s="60" t="s">
        <v>37</v>
      </c>
      <c r="E33" s="267"/>
      <c r="F33" s="34" t="s">
        <v>37</v>
      </c>
      <c r="G33" s="34" t="s">
        <v>37</v>
      </c>
      <c r="H33" s="60" t="s">
        <v>37</v>
      </c>
      <c r="I33" s="267"/>
      <c r="J33" s="34" t="s">
        <v>37</v>
      </c>
      <c r="K33" s="34" t="s">
        <v>37</v>
      </c>
      <c r="L33" s="60" t="s">
        <v>37</v>
      </c>
      <c r="M33" s="267"/>
      <c r="N33" s="34" t="s">
        <v>37</v>
      </c>
      <c r="O33" s="34" t="s">
        <v>37</v>
      </c>
      <c r="P33" s="60" t="s">
        <v>37</v>
      </c>
    </row>
    <row r="34" spans="1:16" x14ac:dyDescent="0.25">
      <c r="A34" s="14" t="s">
        <v>35</v>
      </c>
      <c r="B34" s="34" t="s">
        <v>37</v>
      </c>
      <c r="C34" s="34" t="s">
        <v>37</v>
      </c>
      <c r="D34" s="60" t="s">
        <v>37</v>
      </c>
      <c r="E34" s="267"/>
      <c r="F34" s="34" t="s">
        <v>37</v>
      </c>
      <c r="G34" s="34" t="s">
        <v>37</v>
      </c>
      <c r="H34" s="60" t="s">
        <v>37</v>
      </c>
      <c r="I34" s="267"/>
      <c r="J34" s="34" t="s">
        <v>37</v>
      </c>
      <c r="K34" s="34" t="s">
        <v>37</v>
      </c>
      <c r="L34" s="60" t="s">
        <v>37</v>
      </c>
      <c r="M34" s="267"/>
      <c r="N34" s="34" t="s">
        <v>37</v>
      </c>
      <c r="O34" s="34" t="s">
        <v>37</v>
      </c>
      <c r="P34" s="60" t="s">
        <v>37</v>
      </c>
    </row>
    <row r="35" spans="1:16" x14ac:dyDescent="0.25">
      <c r="A35" s="14" t="s">
        <v>36</v>
      </c>
      <c r="B35" s="34" t="s">
        <v>37</v>
      </c>
      <c r="C35" s="34" t="s">
        <v>37</v>
      </c>
      <c r="D35" s="60" t="s">
        <v>37</v>
      </c>
      <c r="E35" s="267"/>
      <c r="F35" s="34" t="s">
        <v>37</v>
      </c>
      <c r="G35" s="34" t="s">
        <v>37</v>
      </c>
      <c r="H35" s="60" t="s">
        <v>37</v>
      </c>
      <c r="I35" s="267"/>
      <c r="J35" s="34" t="s">
        <v>37</v>
      </c>
      <c r="K35" s="34" t="s">
        <v>37</v>
      </c>
      <c r="L35" s="60" t="s">
        <v>37</v>
      </c>
      <c r="M35" s="267"/>
      <c r="N35" s="34" t="s">
        <v>37</v>
      </c>
      <c r="O35" s="34" t="s">
        <v>37</v>
      </c>
      <c r="P35" s="60" t="s">
        <v>37</v>
      </c>
    </row>
    <row r="36" spans="1:16" x14ac:dyDescent="0.25">
      <c r="A36" s="58" t="s">
        <v>38</v>
      </c>
      <c r="B36" s="61">
        <f>SUM(B4:B35)</f>
        <v>5</v>
      </c>
      <c r="C36" s="61">
        <f>SUM(C4:C35)</f>
        <v>2100</v>
      </c>
      <c r="D36" s="62">
        <f>AVERAGE(D4:D35)</f>
        <v>1.2475315656565655</v>
      </c>
      <c r="E36" s="268"/>
      <c r="F36" s="61">
        <f>SUM(F4:F35)</f>
        <v>5</v>
      </c>
      <c r="G36" s="61">
        <f>SUM(G4:G35)</f>
        <v>2100</v>
      </c>
      <c r="H36" s="62">
        <f>AVERAGE(H4:H35)</f>
        <v>1.1976136363636365</v>
      </c>
      <c r="I36" s="268"/>
      <c r="J36" s="61">
        <f>SUM(J4:J35)</f>
        <v>5</v>
      </c>
      <c r="K36" s="61">
        <f>SUM(K4:K35)</f>
        <v>2100</v>
      </c>
      <c r="L36" s="62">
        <f>AVERAGE(L4:L35)</f>
        <v>1.5021717171717173</v>
      </c>
      <c r="M36" s="268"/>
      <c r="N36" s="61">
        <f>SUM(N4:N35)</f>
        <v>5</v>
      </c>
      <c r="O36" s="61">
        <f>SUM(O4:O35)</f>
        <v>2100</v>
      </c>
      <c r="P36" s="62">
        <f>AVERAGE(P4:P35)</f>
        <v>1.1607449494949496</v>
      </c>
    </row>
    <row r="37" spans="1:16" x14ac:dyDescent="0.25">
      <c r="A37" t="s">
        <v>104</v>
      </c>
    </row>
    <row r="38" spans="1:16" x14ac:dyDescent="0.25">
      <c r="A38" t="s">
        <v>147</v>
      </c>
    </row>
  </sheetData>
  <mergeCells count="9">
    <mergeCell ref="B2:D2"/>
    <mergeCell ref="F2:H2"/>
    <mergeCell ref="J2:L2"/>
    <mergeCell ref="N2:P2"/>
    <mergeCell ref="A1:P1"/>
    <mergeCell ref="A2:A3"/>
    <mergeCell ref="E2:E36"/>
    <mergeCell ref="I2:I36"/>
    <mergeCell ref="M2:M36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E8FC-7805-4D1D-9608-DBB22CEBA765}">
  <sheetPr>
    <tabColor theme="9" tint="0.59999389629810485"/>
  </sheetPr>
  <dimension ref="A1:AB38"/>
  <sheetViews>
    <sheetView zoomScale="85" zoomScaleNormal="85" workbookViewId="0">
      <selection sqref="A1:AB1"/>
    </sheetView>
  </sheetViews>
  <sheetFormatPr defaultRowHeight="15" x14ac:dyDescent="0.25"/>
  <cols>
    <col min="1" max="1" width="32.42578125" bestFit="1" customWidth="1"/>
    <col min="2" max="3" width="14.7109375" bestFit="1" customWidth="1"/>
    <col min="4" max="4" width="12.7109375" bestFit="1" customWidth="1"/>
    <col min="5" max="5" width="26.42578125" customWidth="1"/>
    <col min="6" max="6" width="21.42578125" customWidth="1"/>
    <col min="7" max="7" width="28.28515625" customWidth="1"/>
    <col min="8" max="8" width="2" customWidth="1"/>
    <col min="9" max="10" width="14.7109375" bestFit="1" customWidth="1"/>
    <col min="11" max="11" width="12.7109375" bestFit="1" customWidth="1"/>
    <col min="12" max="12" width="24.140625" customWidth="1"/>
    <col min="13" max="13" width="26.5703125" bestFit="1" customWidth="1"/>
    <col min="14" max="14" width="30.7109375" customWidth="1"/>
    <col min="15" max="15" width="2.140625" customWidth="1"/>
    <col min="16" max="17" width="14.7109375" bestFit="1" customWidth="1"/>
    <col min="18" max="18" width="12.7109375" bestFit="1" customWidth="1"/>
    <col min="19" max="19" width="29.28515625" bestFit="1" customWidth="1"/>
    <col min="20" max="20" width="26.5703125" bestFit="1" customWidth="1"/>
    <col min="21" max="21" width="27.42578125" customWidth="1"/>
    <col min="22" max="22" width="2.140625" customWidth="1"/>
    <col min="23" max="24" width="14.7109375" bestFit="1" customWidth="1"/>
    <col min="25" max="25" width="12.7109375" bestFit="1" customWidth="1"/>
    <col min="26" max="26" width="29.28515625" bestFit="1" customWidth="1"/>
    <col min="27" max="27" width="26.5703125" bestFit="1" customWidth="1"/>
    <col min="28" max="28" width="29.5703125" customWidth="1"/>
  </cols>
  <sheetData>
    <row r="1" spans="1:28" x14ac:dyDescent="0.25">
      <c r="A1" s="270" t="s">
        <v>92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</row>
    <row r="2" spans="1:28" ht="15.75" customHeight="1" x14ac:dyDescent="0.25">
      <c r="A2" s="271" t="s">
        <v>4</v>
      </c>
      <c r="B2" s="269" t="s">
        <v>40</v>
      </c>
      <c r="C2" s="269"/>
      <c r="D2" s="269"/>
      <c r="E2" s="269"/>
      <c r="F2" s="269"/>
      <c r="G2" s="269"/>
      <c r="H2" s="116"/>
      <c r="I2" s="269" t="s">
        <v>41</v>
      </c>
      <c r="J2" s="269"/>
      <c r="K2" s="269"/>
      <c r="L2" s="269"/>
      <c r="M2" s="269"/>
      <c r="N2" s="269"/>
      <c r="O2" s="116"/>
      <c r="P2" s="269" t="s">
        <v>42</v>
      </c>
      <c r="Q2" s="269"/>
      <c r="R2" s="269"/>
      <c r="S2" s="269"/>
      <c r="T2" s="269"/>
      <c r="U2" s="269"/>
      <c r="V2" s="116"/>
      <c r="W2" s="269" t="s">
        <v>43</v>
      </c>
      <c r="X2" s="269"/>
      <c r="Y2" s="269"/>
      <c r="Z2" s="269"/>
      <c r="AA2" s="269"/>
      <c r="AB2" s="269"/>
    </row>
    <row r="3" spans="1:28" ht="103.5" customHeight="1" x14ac:dyDescent="0.25">
      <c r="A3" s="272"/>
      <c r="B3" s="64" t="s">
        <v>0</v>
      </c>
      <c r="C3" s="64" t="s">
        <v>1</v>
      </c>
      <c r="D3" s="64" t="s">
        <v>2</v>
      </c>
      <c r="E3" s="65" t="s">
        <v>89</v>
      </c>
      <c r="F3" s="64" t="s">
        <v>90</v>
      </c>
      <c r="G3" s="64" t="s">
        <v>91</v>
      </c>
      <c r="H3" s="117"/>
      <c r="I3" s="64" t="s">
        <v>0</v>
      </c>
      <c r="J3" s="64" t="s">
        <v>1</v>
      </c>
      <c r="K3" s="64" t="s">
        <v>2</v>
      </c>
      <c r="L3" s="65" t="s">
        <v>89</v>
      </c>
      <c r="M3" s="64" t="s">
        <v>90</v>
      </c>
      <c r="N3" s="64" t="s">
        <v>91</v>
      </c>
      <c r="O3" s="117"/>
      <c r="P3" s="64" t="s">
        <v>0</v>
      </c>
      <c r="Q3" s="64" t="s">
        <v>1</v>
      </c>
      <c r="R3" s="64" t="s">
        <v>2</v>
      </c>
      <c r="S3" s="65" t="s">
        <v>89</v>
      </c>
      <c r="T3" s="64" t="s">
        <v>90</v>
      </c>
      <c r="U3" s="64" t="s">
        <v>91</v>
      </c>
      <c r="V3" s="117"/>
      <c r="W3" s="64" t="s">
        <v>0</v>
      </c>
      <c r="X3" s="64" t="s">
        <v>1</v>
      </c>
      <c r="Y3" s="64" t="s">
        <v>2</v>
      </c>
      <c r="Z3" s="65" t="s">
        <v>89</v>
      </c>
      <c r="AA3" s="64" t="s">
        <v>90</v>
      </c>
      <c r="AB3" s="64" t="s">
        <v>91</v>
      </c>
    </row>
    <row r="4" spans="1:28" ht="15" customHeight="1" x14ac:dyDescent="0.25">
      <c r="A4" s="43" t="s">
        <v>5</v>
      </c>
      <c r="B4" s="34" t="s">
        <v>37</v>
      </c>
      <c r="C4" s="34" t="s">
        <v>37</v>
      </c>
      <c r="D4" s="34" t="s">
        <v>37</v>
      </c>
      <c r="E4" s="63" t="s">
        <v>37</v>
      </c>
      <c r="F4" s="34" t="s">
        <v>37</v>
      </c>
      <c r="G4" s="34" t="s">
        <v>37</v>
      </c>
      <c r="H4" s="117"/>
      <c r="I4" s="34" t="s">
        <v>37</v>
      </c>
      <c r="J4" s="34" t="s">
        <v>37</v>
      </c>
      <c r="K4" s="34" t="s">
        <v>37</v>
      </c>
      <c r="L4" s="63" t="s">
        <v>37</v>
      </c>
      <c r="M4" s="34" t="s">
        <v>37</v>
      </c>
      <c r="N4" s="34" t="s">
        <v>37</v>
      </c>
      <c r="O4" s="117"/>
      <c r="P4" s="34" t="s">
        <v>37</v>
      </c>
      <c r="Q4" s="34" t="s">
        <v>37</v>
      </c>
      <c r="R4" s="34" t="s">
        <v>37</v>
      </c>
      <c r="S4" s="63" t="s">
        <v>37</v>
      </c>
      <c r="T4" s="34" t="s">
        <v>37</v>
      </c>
      <c r="U4" s="34" t="s">
        <v>37</v>
      </c>
      <c r="V4" s="117"/>
      <c r="W4" s="34" t="s">
        <v>37</v>
      </c>
      <c r="X4" s="34" t="s">
        <v>37</v>
      </c>
      <c r="Y4" s="34" t="s">
        <v>37</v>
      </c>
      <c r="Z4" s="63" t="s">
        <v>37</v>
      </c>
      <c r="AA4" s="34" t="s">
        <v>37</v>
      </c>
      <c r="AB4" s="34" t="s">
        <v>37</v>
      </c>
    </row>
    <row r="5" spans="1:28" ht="15" customHeight="1" x14ac:dyDescent="0.25">
      <c r="A5" s="43" t="s">
        <v>6</v>
      </c>
      <c r="B5" s="34">
        <v>1</v>
      </c>
      <c r="C5" s="34">
        <v>240</v>
      </c>
      <c r="D5" s="35">
        <v>1.0097222222222222</v>
      </c>
      <c r="E5" s="35">
        <v>0</v>
      </c>
      <c r="F5" s="35">
        <v>1.3755158184319118E-3</v>
      </c>
      <c r="G5" s="35">
        <v>0.16368638239339753</v>
      </c>
      <c r="H5" s="117"/>
      <c r="I5" s="34">
        <v>1</v>
      </c>
      <c r="J5" s="34">
        <v>240</v>
      </c>
      <c r="K5" s="35">
        <v>1.0777777777777779</v>
      </c>
      <c r="L5" s="35">
        <v>8.5910652920962198E-4</v>
      </c>
      <c r="M5" s="35">
        <v>1.288659793814433E-3</v>
      </c>
      <c r="N5" s="35">
        <v>3.3505154639175257E-2</v>
      </c>
      <c r="O5" s="117"/>
      <c r="P5" s="34">
        <v>1</v>
      </c>
      <c r="Q5" s="34">
        <v>240</v>
      </c>
      <c r="R5" s="35">
        <v>1.0874999999999999</v>
      </c>
      <c r="S5" s="35">
        <v>0</v>
      </c>
      <c r="T5" s="35">
        <v>0</v>
      </c>
      <c r="U5" s="35">
        <v>0.17241379310344829</v>
      </c>
      <c r="V5" s="117"/>
      <c r="W5" s="34">
        <v>1</v>
      </c>
      <c r="X5" s="34">
        <v>240</v>
      </c>
      <c r="Y5" s="35">
        <v>1.05</v>
      </c>
      <c r="Z5" s="35">
        <v>1.3227513227513227E-3</v>
      </c>
      <c r="AA5" s="35">
        <v>3.968253968253968E-3</v>
      </c>
      <c r="AB5" s="35">
        <v>5.9523809523809521E-2</v>
      </c>
    </row>
    <row r="6" spans="1:28" ht="15" customHeight="1" x14ac:dyDescent="0.25">
      <c r="A6" s="43" t="s">
        <v>7</v>
      </c>
      <c r="B6" s="34">
        <v>3</v>
      </c>
      <c r="C6" s="34">
        <v>420</v>
      </c>
      <c r="D6" s="35">
        <v>0.88571428571428568</v>
      </c>
      <c r="E6" s="35">
        <v>3.8829151732377542E-3</v>
      </c>
      <c r="F6" s="35">
        <v>2.6881720430107525E-3</v>
      </c>
      <c r="G6" s="35">
        <v>0.20071684587813621</v>
      </c>
      <c r="H6" s="117"/>
      <c r="I6" s="34">
        <v>3</v>
      </c>
      <c r="J6" s="34">
        <v>420</v>
      </c>
      <c r="K6" s="35">
        <v>0.93333333333333335</v>
      </c>
      <c r="L6" s="35">
        <v>5.9523809523809521E-3</v>
      </c>
      <c r="M6" s="35">
        <v>2.5510204081632651E-3</v>
      </c>
      <c r="N6" s="35">
        <v>0.19246031746031744</v>
      </c>
      <c r="O6" s="117"/>
      <c r="P6" s="34">
        <v>3</v>
      </c>
      <c r="Q6" s="34">
        <v>420</v>
      </c>
      <c r="R6" s="35">
        <v>1.0031746031746032</v>
      </c>
      <c r="S6" s="35">
        <v>1.9778481012658229E-2</v>
      </c>
      <c r="T6" s="35">
        <v>5.3006329113924049E-2</v>
      </c>
      <c r="U6" s="35">
        <v>0.560126582278481</v>
      </c>
      <c r="V6" s="117"/>
      <c r="W6" s="34">
        <v>3</v>
      </c>
      <c r="X6" s="34">
        <v>420</v>
      </c>
      <c r="Y6" s="35">
        <v>1.0253968253968255</v>
      </c>
      <c r="Z6" s="35">
        <v>4.6439628482972135E-3</v>
      </c>
      <c r="AA6" s="35">
        <v>6.9659442724458202E-3</v>
      </c>
      <c r="AB6" s="35">
        <v>0.43343653250773989</v>
      </c>
    </row>
    <row r="7" spans="1:28" ht="15" customHeight="1" x14ac:dyDescent="0.25">
      <c r="A7" s="43" t="s">
        <v>8</v>
      </c>
      <c r="B7" s="47">
        <v>3</v>
      </c>
      <c r="C7" s="34">
        <v>360</v>
      </c>
      <c r="D7" s="35">
        <v>0.88888888888888884</v>
      </c>
      <c r="E7" s="35">
        <v>1.5277777777777777E-2</v>
      </c>
      <c r="F7" s="35">
        <v>3.1249999999999997E-3</v>
      </c>
      <c r="G7" s="35">
        <v>0.31875000000000003</v>
      </c>
      <c r="H7" s="117"/>
      <c r="I7" s="47">
        <v>3</v>
      </c>
      <c r="J7" s="34">
        <v>360</v>
      </c>
      <c r="K7" s="35">
        <v>1.0416666666666667</v>
      </c>
      <c r="L7" s="35">
        <v>8.0000000000000002E-3</v>
      </c>
      <c r="M7" s="35">
        <v>2.6666666666666666E-3</v>
      </c>
      <c r="N7" s="35">
        <v>0.30933333333333335</v>
      </c>
      <c r="O7" s="117"/>
      <c r="P7" s="47">
        <v>1.6666666666666667</v>
      </c>
      <c r="Q7" s="34">
        <v>180</v>
      </c>
      <c r="R7" s="35">
        <v>1.0796296296296297</v>
      </c>
      <c r="S7" s="35">
        <v>2.7444253859348195E-2</v>
      </c>
      <c r="T7" s="35">
        <v>7.375643224699828E-2</v>
      </c>
      <c r="U7" s="35">
        <v>0.97770154373927953</v>
      </c>
      <c r="V7" s="117"/>
      <c r="W7" s="47">
        <v>2</v>
      </c>
      <c r="X7" s="34">
        <v>210</v>
      </c>
      <c r="Y7" s="35">
        <v>1.0222222222222221</v>
      </c>
      <c r="Z7" s="35">
        <v>0</v>
      </c>
      <c r="AA7" s="35">
        <v>9.316770186335404E-3</v>
      </c>
      <c r="AB7" s="35">
        <v>0.27795031055900621</v>
      </c>
    </row>
    <row r="8" spans="1:28" ht="15" customHeight="1" x14ac:dyDescent="0.25">
      <c r="A8" s="43" t="s">
        <v>9</v>
      </c>
      <c r="B8" s="34">
        <v>2</v>
      </c>
      <c r="C8" s="34">
        <v>150</v>
      </c>
      <c r="D8" s="35">
        <v>1.0177777777777777</v>
      </c>
      <c r="E8" s="35">
        <v>1.1644832605531294E-2</v>
      </c>
      <c r="F8" s="35">
        <v>4.3668122270742356E-3</v>
      </c>
      <c r="G8" s="35">
        <v>0.33624454148471616</v>
      </c>
      <c r="H8" s="117"/>
      <c r="I8" s="34">
        <v>2</v>
      </c>
      <c r="J8" s="34">
        <v>150</v>
      </c>
      <c r="K8" s="35">
        <v>1.0311111111111111</v>
      </c>
      <c r="L8" s="35">
        <v>2.8735632183908046E-3</v>
      </c>
      <c r="M8" s="35">
        <v>4.3103448275862068E-3</v>
      </c>
      <c r="N8" s="35">
        <v>0.33548850574712641</v>
      </c>
      <c r="O8" s="117"/>
      <c r="P8" s="34">
        <v>2</v>
      </c>
      <c r="Q8" s="34">
        <v>150</v>
      </c>
      <c r="R8" s="35">
        <v>1.0733333333333333</v>
      </c>
      <c r="S8" s="35">
        <v>3.7267080745341616E-2</v>
      </c>
      <c r="T8" s="35">
        <v>3.5196687370600416E-2</v>
      </c>
      <c r="U8" s="35">
        <v>1.3664596273291925</v>
      </c>
      <c r="V8" s="117"/>
      <c r="W8" s="34">
        <v>2</v>
      </c>
      <c r="X8" s="34">
        <v>150</v>
      </c>
      <c r="Y8" s="35">
        <v>1.0844444444444443</v>
      </c>
      <c r="Z8" s="35">
        <v>1.2295081967213116E-2</v>
      </c>
      <c r="AA8" s="35">
        <v>1.2295081967213116E-2</v>
      </c>
      <c r="AB8" s="35">
        <v>0.81557377049180324</v>
      </c>
    </row>
    <row r="9" spans="1:28" ht="15" customHeight="1" x14ac:dyDescent="0.25">
      <c r="A9" s="43" t="s">
        <v>10</v>
      </c>
      <c r="B9" s="34">
        <v>3</v>
      </c>
      <c r="C9" s="34">
        <v>300</v>
      </c>
      <c r="D9" s="35">
        <v>1.0666666666666667</v>
      </c>
      <c r="E9" s="35">
        <v>2.0833333333333333E-3</v>
      </c>
      <c r="F9" s="35">
        <v>3.1249999999999997E-3</v>
      </c>
      <c r="G9" s="35">
        <v>0.11562499999999999</v>
      </c>
      <c r="H9" s="117"/>
      <c r="I9" s="34">
        <v>3</v>
      </c>
      <c r="J9" s="34">
        <v>300</v>
      </c>
      <c r="K9" s="35">
        <v>1.1288888888888891</v>
      </c>
      <c r="L9" s="35">
        <v>6.2335958005249352E-3</v>
      </c>
      <c r="M9" s="35">
        <v>2.952755905511811E-3</v>
      </c>
      <c r="N9" s="35">
        <v>0.18700787401574803</v>
      </c>
      <c r="O9" s="117"/>
      <c r="P9" s="34">
        <v>3</v>
      </c>
      <c r="Q9" s="34">
        <v>300</v>
      </c>
      <c r="R9" s="35">
        <v>1.1211111111111109</v>
      </c>
      <c r="S9" s="35">
        <v>2.3785926660059468E-2</v>
      </c>
      <c r="T9" s="35">
        <v>1.7839444995044598E-2</v>
      </c>
      <c r="U9" s="35">
        <v>0.55004955401387512</v>
      </c>
      <c r="V9" s="117"/>
      <c r="W9" s="34">
        <v>3</v>
      </c>
      <c r="X9" s="34">
        <v>300</v>
      </c>
      <c r="Y9" s="35">
        <v>1.098888888888889</v>
      </c>
      <c r="Z9" s="35">
        <v>1.0111223458038421E-3</v>
      </c>
      <c r="AA9" s="35">
        <v>9.1001011122345803E-3</v>
      </c>
      <c r="AB9" s="35">
        <v>0.26794742163801816</v>
      </c>
    </row>
    <row r="10" spans="1:28" ht="15" customHeight="1" x14ac:dyDescent="0.25">
      <c r="A10" s="43" t="s">
        <v>11</v>
      </c>
      <c r="B10" s="34" t="s">
        <v>37</v>
      </c>
      <c r="C10" s="34" t="s">
        <v>37</v>
      </c>
      <c r="D10" s="34" t="s">
        <v>37</v>
      </c>
      <c r="E10" s="63" t="s">
        <v>37</v>
      </c>
      <c r="F10" s="34" t="s">
        <v>37</v>
      </c>
      <c r="G10" s="34" t="s">
        <v>37</v>
      </c>
      <c r="H10" s="117"/>
      <c r="I10" s="34" t="s">
        <v>37</v>
      </c>
      <c r="J10" s="34" t="s">
        <v>37</v>
      </c>
      <c r="K10" s="34" t="s">
        <v>37</v>
      </c>
      <c r="L10" s="63" t="s">
        <v>37</v>
      </c>
      <c r="M10" s="34" t="s">
        <v>37</v>
      </c>
      <c r="N10" s="34" t="s">
        <v>37</v>
      </c>
      <c r="O10" s="117"/>
      <c r="P10" s="34" t="s">
        <v>37</v>
      </c>
      <c r="Q10" s="34" t="s">
        <v>37</v>
      </c>
      <c r="R10" s="34" t="s">
        <v>37</v>
      </c>
      <c r="S10" s="63" t="s">
        <v>37</v>
      </c>
      <c r="T10" s="34" t="s">
        <v>37</v>
      </c>
      <c r="U10" s="34" t="s">
        <v>37</v>
      </c>
      <c r="V10" s="117"/>
      <c r="W10" s="34" t="s">
        <v>37</v>
      </c>
      <c r="X10" s="34" t="s">
        <v>37</v>
      </c>
      <c r="Y10" s="34" t="s">
        <v>37</v>
      </c>
      <c r="Z10" s="63" t="s">
        <v>37</v>
      </c>
      <c r="AA10" s="34" t="s">
        <v>37</v>
      </c>
      <c r="AB10" s="34" t="s">
        <v>37</v>
      </c>
    </row>
    <row r="11" spans="1:28" ht="15" customHeight="1" x14ac:dyDescent="0.25">
      <c r="A11" s="43" t="s">
        <v>12</v>
      </c>
      <c r="B11" s="34">
        <v>1</v>
      </c>
      <c r="C11" s="34">
        <v>60</v>
      </c>
      <c r="D11" s="35">
        <v>0.75555555555555565</v>
      </c>
      <c r="E11" s="35">
        <v>0</v>
      </c>
      <c r="F11" s="35">
        <v>7.352941176470589E-3</v>
      </c>
      <c r="G11" s="35">
        <v>0.33333333333333331</v>
      </c>
      <c r="H11" s="117"/>
      <c r="I11" s="34">
        <v>1</v>
      </c>
      <c r="J11" s="34">
        <v>60</v>
      </c>
      <c r="K11" s="35">
        <v>0.85</v>
      </c>
      <c r="L11" s="35">
        <v>0</v>
      </c>
      <c r="M11" s="35">
        <v>6.5359477124183009E-3</v>
      </c>
      <c r="N11" s="35">
        <v>0.33115468409586057</v>
      </c>
      <c r="O11" s="117"/>
      <c r="P11" s="34">
        <v>1</v>
      </c>
      <c r="Q11" s="34">
        <v>60</v>
      </c>
      <c r="R11" s="35">
        <v>0.99444444444444435</v>
      </c>
      <c r="S11" s="35">
        <v>0</v>
      </c>
      <c r="T11" s="35">
        <v>6.7039106145251395E-2</v>
      </c>
      <c r="U11" s="35">
        <v>0.74860335195530725</v>
      </c>
      <c r="V11" s="117"/>
      <c r="W11" s="34">
        <v>1</v>
      </c>
      <c r="X11" s="34">
        <v>60</v>
      </c>
      <c r="Y11" s="35">
        <v>1.05</v>
      </c>
      <c r="Z11" s="35">
        <v>0</v>
      </c>
      <c r="AA11" s="35">
        <v>1.5873015873015872E-2</v>
      </c>
      <c r="AB11" s="35">
        <v>0.13756613756613756</v>
      </c>
    </row>
    <row r="12" spans="1:28" ht="15" customHeight="1" x14ac:dyDescent="0.25">
      <c r="A12" s="43" t="s">
        <v>13</v>
      </c>
      <c r="B12" s="47">
        <v>2</v>
      </c>
      <c r="C12" s="34">
        <v>210</v>
      </c>
      <c r="D12" s="35">
        <v>1.0746031746031746</v>
      </c>
      <c r="E12" s="35">
        <v>9.3549975381585423E-3</v>
      </c>
      <c r="F12" s="35">
        <v>2.9542097488921715E-3</v>
      </c>
      <c r="G12" s="35">
        <v>0.38601674052191037</v>
      </c>
      <c r="H12" s="117"/>
      <c r="I12" s="47">
        <v>2</v>
      </c>
      <c r="J12" s="34">
        <v>210</v>
      </c>
      <c r="K12" s="35">
        <v>1.146031746031746</v>
      </c>
      <c r="L12" s="35">
        <v>1.3388734995383194E-2</v>
      </c>
      <c r="M12" s="35">
        <v>2.7700831024930748E-3</v>
      </c>
      <c r="N12" s="35">
        <v>0.29963065558633423</v>
      </c>
      <c r="O12" s="117"/>
      <c r="P12" s="47">
        <v>1.6666666666666667</v>
      </c>
      <c r="Q12" s="34">
        <v>190</v>
      </c>
      <c r="R12" s="35">
        <v>1.0561403508771929</v>
      </c>
      <c r="S12" s="35">
        <v>1.993355481727575E-2</v>
      </c>
      <c r="T12" s="35">
        <v>1.3289036544850499E-2</v>
      </c>
      <c r="U12" s="35">
        <v>0.94352159468438546</v>
      </c>
      <c r="V12" s="117"/>
      <c r="W12" s="47">
        <v>2</v>
      </c>
      <c r="X12" s="34">
        <v>210</v>
      </c>
      <c r="Y12" s="35">
        <v>1.0158730158730158</v>
      </c>
      <c r="Z12" s="35">
        <v>3.125E-2</v>
      </c>
      <c r="AA12" s="35">
        <v>9.3749999999999997E-3</v>
      </c>
      <c r="AB12" s="35">
        <v>0.73437499999999989</v>
      </c>
    </row>
    <row r="13" spans="1:28" ht="15" customHeight="1" x14ac:dyDescent="0.25">
      <c r="A13" s="43" t="s">
        <v>14</v>
      </c>
      <c r="B13" s="34">
        <v>2</v>
      </c>
      <c r="C13" s="34">
        <v>180</v>
      </c>
      <c r="D13" s="35">
        <v>0.9555555555555556</v>
      </c>
      <c r="E13" s="35">
        <v>0</v>
      </c>
      <c r="F13" s="35">
        <v>3.875968992248062E-3</v>
      </c>
      <c r="G13" s="35">
        <v>0.27196382428940569</v>
      </c>
      <c r="H13" s="117"/>
      <c r="I13" s="34">
        <v>2</v>
      </c>
      <c r="J13" s="34">
        <v>180</v>
      </c>
      <c r="K13" s="35">
        <v>1.001851851851852</v>
      </c>
      <c r="L13" s="35">
        <v>0</v>
      </c>
      <c r="M13" s="35">
        <v>3.6968576709796672E-3</v>
      </c>
      <c r="N13" s="35">
        <v>0.12754158964879853</v>
      </c>
      <c r="O13" s="117"/>
      <c r="P13" s="34">
        <v>2</v>
      </c>
      <c r="Q13" s="34">
        <v>180</v>
      </c>
      <c r="R13" s="35">
        <v>1.0092592592592593</v>
      </c>
      <c r="S13" s="35">
        <v>0</v>
      </c>
      <c r="T13" s="35">
        <v>3.1192660550458717E-2</v>
      </c>
      <c r="U13" s="35">
        <v>0.24036697247706423</v>
      </c>
      <c r="V13" s="117"/>
      <c r="W13" s="34">
        <v>2</v>
      </c>
      <c r="X13" s="34">
        <v>180</v>
      </c>
      <c r="Y13" s="35">
        <v>1.0037037037037035</v>
      </c>
      <c r="Z13" s="35">
        <v>0</v>
      </c>
      <c r="AA13" s="35">
        <v>1.1070110701107012E-2</v>
      </c>
      <c r="AB13" s="35">
        <v>0.60885608856088569</v>
      </c>
    </row>
    <row r="14" spans="1:28" ht="15" customHeight="1" x14ac:dyDescent="0.25">
      <c r="A14" s="43" t="s">
        <v>15</v>
      </c>
      <c r="B14" s="34" t="s">
        <v>37</v>
      </c>
      <c r="C14" s="34" t="s">
        <v>37</v>
      </c>
      <c r="D14" s="34" t="s">
        <v>37</v>
      </c>
      <c r="E14" s="63" t="s">
        <v>37</v>
      </c>
      <c r="F14" s="34" t="s">
        <v>37</v>
      </c>
      <c r="G14" s="34" t="s">
        <v>37</v>
      </c>
      <c r="H14" s="117"/>
      <c r="I14" s="34" t="s">
        <v>37</v>
      </c>
      <c r="J14" s="34" t="s">
        <v>37</v>
      </c>
      <c r="K14" s="34" t="s">
        <v>37</v>
      </c>
      <c r="L14" s="63" t="s">
        <v>37</v>
      </c>
      <c r="M14" s="34" t="s">
        <v>37</v>
      </c>
      <c r="N14" s="34" t="s">
        <v>37</v>
      </c>
      <c r="O14" s="117"/>
      <c r="P14" s="34" t="s">
        <v>37</v>
      </c>
      <c r="Q14" s="34" t="s">
        <v>37</v>
      </c>
      <c r="R14" s="34" t="s">
        <v>37</v>
      </c>
      <c r="S14" s="63" t="s">
        <v>37</v>
      </c>
      <c r="T14" s="34" t="s">
        <v>37</v>
      </c>
      <c r="U14" s="34" t="s">
        <v>37</v>
      </c>
      <c r="V14" s="117"/>
      <c r="W14" s="34" t="s">
        <v>37</v>
      </c>
      <c r="X14" s="34" t="s">
        <v>37</v>
      </c>
      <c r="Y14" s="34" t="s">
        <v>37</v>
      </c>
      <c r="Z14" s="63" t="s">
        <v>37</v>
      </c>
      <c r="AA14" s="34" t="s">
        <v>37</v>
      </c>
      <c r="AB14" s="34" t="s">
        <v>37</v>
      </c>
    </row>
    <row r="15" spans="1:28" ht="15" customHeight="1" x14ac:dyDescent="0.25">
      <c r="A15" s="43" t="s">
        <v>16</v>
      </c>
      <c r="B15" s="34" t="s">
        <v>37</v>
      </c>
      <c r="C15" s="34" t="s">
        <v>37</v>
      </c>
      <c r="D15" s="34" t="s">
        <v>37</v>
      </c>
      <c r="E15" s="63" t="s">
        <v>37</v>
      </c>
      <c r="F15" s="34" t="s">
        <v>37</v>
      </c>
      <c r="G15" s="34" t="s">
        <v>37</v>
      </c>
      <c r="H15" s="117"/>
      <c r="I15" s="34" t="s">
        <v>37</v>
      </c>
      <c r="J15" s="34" t="s">
        <v>37</v>
      </c>
      <c r="K15" s="34" t="s">
        <v>37</v>
      </c>
      <c r="L15" s="63" t="s">
        <v>37</v>
      </c>
      <c r="M15" s="34" t="s">
        <v>37</v>
      </c>
      <c r="N15" s="34" t="s">
        <v>37</v>
      </c>
      <c r="O15" s="117"/>
      <c r="P15" s="38" t="s">
        <v>37</v>
      </c>
      <c r="Q15" s="38" t="s">
        <v>37</v>
      </c>
      <c r="R15" s="38" t="s">
        <v>37</v>
      </c>
      <c r="S15" s="179" t="s">
        <v>37</v>
      </c>
      <c r="T15" s="38" t="s">
        <v>37</v>
      </c>
      <c r="U15" s="38" t="s">
        <v>37</v>
      </c>
      <c r="V15" s="117"/>
      <c r="W15" s="38" t="s">
        <v>37</v>
      </c>
      <c r="X15" s="38" t="s">
        <v>37</v>
      </c>
      <c r="Y15" s="38" t="s">
        <v>37</v>
      </c>
      <c r="Z15" s="179" t="s">
        <v>37</v>
      </c>
      <c r="AA15" s="38" t="s">
        <v>37</v>
      </c>
      <c r="AB15" s="38" t="s">
        <v>37</v>
      </c>
    </row>
    <row r="16" spans="1:28" ht="15.75" x14ac:dyDescent="0.25">
      <c r="A16" s="66" t="s">
        <v>17</v>
      </c>
      <c r="B16" s="67">
        <v>3</v>
      </c>
      <c r="C16" s="67">
        <v>180</v>
      </c>
      <c r="D16" s="68">
        <v>0.76481481481481473</v>
      </c>
      <c r="E16" s="68">
        <v>4.8426150121065378E-3</v>
      </c>
      <c r="F16" s="68">
        <v>1.4527845036319613E-2</v>
      </c>
      <c r="G16" s="68">
        <v>1</v>
      </c>
      <c r="H16" s="117"/>
      <c r="I16" s="177">
        <v>3</v>
      </c>
      <c r="J16" s="177">
        <v>180</v>
      </c>
      <c r="K16" s="184">
        <v>1.0033333333333332</v>
      </c>
      <c r="L16" s="184">
        <v>0</v>
      </c>
      <c r="M16" s="184">
        <v>1.6611295681063124E-2</v>
      </c>
      <c r="N16" s="184">
        <v>0.6312292358803987</v>
      </c>
      <c r="O16" s="117"/>
      <c r="P16" s="177">
        <v>1.6666666666666667</v>
      </c>
      <c r="Q16" s="177">
        <v>80</v>
      </c>
      <c r="R16" s="182">
        <v>1</v>
      </c>
      <c r="S16" s="182">
        <v>0</v>
      </c>
      <c r="T16" s="182">
        <v>3.7499999999999999E-2</v>
      </c>
      <c r="U16" s="182">
        <v>0.84166666666666656</v>
      </c>
      <c r="V16" s="183"/>
      <c r="W16" s="177">
        <v>1.6666666666666667</v>
      </c>
      <c r="X16" s="177">
        <v>100</v>
      </c>
      <c r="Y16" s="178">
        <v>1.01</v>
      </c>
      <c r="Z16" s="178">
        <v>0</v>
      </c>
      <c r="AA16" s="178">
        <v>3.6303630363036299E-2</v>
      </c>
      <c r="AB16" s="178">
        <v>0.79537953795379535</v>
      </c>
    </row>
    <row r="17" spans="1:28" ht="15" customHeight="1" x14ac:dyDescent="0.25">
      <c r="A17" s="43" t="s">
        <v>18</v>
      </c>
      <c r="B17" s="34" t="s">
        <v>37</v>
      </c>
      <c r="C17" s="34" t="s">
        <v>37</v>
      </c>
      <c r="D17" s="34" t="s">
        <v>37</v>
      </c>
      <c r="E17" s="63" t="s">
        <v>37</v>
      </c>
      <c r="F17" s="34" t="s">
        <v>37</v>
      </c>
      <c r="G17" s="34" t="s">
        <v>37</v>
      </c>
      <c r="H17" s="117"/>
      <c r="I17" s="34" t="s">
        <v>37</v>
      </c>
      <c r="J17" s="34" t="s">
        <v>37</v>
      </c>
      <c r="K17" s="34" t="s">
        <v>37</v>
      </c>
      <c r="L17" s="63" t="s">
        <v>37</v>
      </c>
      <c r="M17" s="34" t="s">
        <v>37</v>
      </c>
      <c r="N17" s="34" t="s">
        <v>37</v>
      </c>
      <c r="O17" s="117"/>
      <c r="P17" s="180" t="s">
        <v>37</v>
      </c>
      <c r="Q17" s="180" t="s">
        <v>37</v>
      </c>
      <c r="R17" s="180" t="s">
        <v>37</v>
      </c>
      <c r="S17" s="181" t="s">
        <v>37</v>
      </c>
      <c r="T17" s="180" t="s">
        <v>37</v>
      </c>
      <c r="U17" s="180" t="s">
        <v>37</v>
      </c>
      <c r="V17" s="117"/>
      <c r="W17" s="180" t="s">
        <v>37</v>
      </c>
      <c r="X17" s="180" t="s">
        <v>37</v>
      </c>
      <c r="Y17" s="180" t="s">
        <v>37</v>
      </c>
      <c r="Z17" s="181" t="s">
        <v>37</v>
      </c>
      <c r="AA17" s="180" t="s">
        <v>37</v>
      </c>
      <c r="AB17" s="180" t="s">
        <v>37</v>
      </c>
    </row>
    <row r="18" spans="1:28" ht="15" customHeight="1" x14ac:dyDescent="0.25">
      <c r="A18" s="43" t="s">
        <v>19</v>
      </c>
      <c r="B18" s="34">
        <v>1</v>
      </c>
      <c r="C18" s="34">
        <v>90</v>
      </c>
      <c r="D18" s="35">
        <v>1.0962962962962963</v>
      </c>
      <c r="E18" s="35">
        <v>4.5045045045045045E-3</v>
      </c>
      <c r="F18" s="35">
        <v>3.3783783783783786E-3</v>
      </c>
      <c r="G18" s="35">
        <v>0.10247747747747749</v>
      </c>
      <c r="H18" s="117"/>
      <c r="I18" s="34">
        <v>1</v>
      </c>
      <c r="J18" s="34">
        <v>90</v>
      </c>
      <c r="K18" s="35">
        <v>1.1296296296296298</v>
      </c>
      <c r="L18" s="35">
        <v>5.4644808743169399E-3</v>
      </c>
      <c r="M18" s="35">
        <v>3.2786885245901644E-3</v>
      </c>
      <c r="N18" s="35">
        <v>0.14426229508196722</v>
      </c>
      <c r="O18" s="117"/>
      <c r="P18" s="34">
        <v>1</v>
      </c>
      <c r="Q18" s="34">
        <v>90</v>
      </c>
      <c r="R18" s="35">
        <v>1.1592592592592592</v>
      </c>
      <c r="S18" s="35">
        <v>9.5846645367412137E-3</v>
      </c>
      <c r="T18" s="35">
        <v>2.8753993610223644E-2</v>
      </c>
      <c r="U18" s="35">
        <v>0.44408945686900964</v>
      </c>
      <c r="V18" s="117"/>
      <c r="W18" s="34">
        <v>1</v>
      </c>
      <c r="X18" s="34">
        <v>90</v>
      </c>
      <c r="Y18" s="35">
        <v>1.1666666666666667</v>
      </c>
      <c r="Z18" s="35">
        <v>0</v>
      </c>
      <c r="AA18" s="35">
        <v>9.5238095238095247E-3</v>
      </c>
      <c r="AB18" s="35">
        <v>0.46349206349206346</v>
      </c>
    </row>
    <row r="19" spans="1:28" ht="15" customHeight="1" x14ac:dyDescent="0.25">
      <c r="A19" s="43" t="s">
        <v>20</v>
      </c>
      <c r="B19" s="34" t="s">
        <v>37</v>
      </c>
      <c r="C19" s="34" t="s">
        <v>37</v>
      </c>
      <c r="D19" s="34" t="s">
        <v>37</v>
      </c>
      <c r="E19" s="63" t="s">
        <v>37</v>
      </c>
      <c r="F19" s="34" t="s">
        <v>37</v>
      </c>
      <c r="G19" s="34" t="s">
        <v>37</v>
      </c>
      <c r="H19" s="117"/>
      <c r="I19" s="34" t="s">
        <v>37</v>
      </c>
      <c r="J19" s="34" t="s">
        <v>37</v>
      </c>
      <c r="K19" s="34" t="s">
        <v>37</v>
      </c>
      <c r="L19" s="63" t="s">
        <v>37</v>
      </c>
      <c r="M19" s="34" t="s">
        <v>37</v>
      </c>
      <c r="N19" s="34" t="s">
        <v>37</v>
      </c>
      <c r="O19" s="117"/>
      <c r="P19" s="34" t="s">
        <v>37</v>
      </c>
      <c r="Q19" s="34" t="s">
        <v>37</v>
      </c>
      <c r="R19" s="34" t="s">
        <v>37</v>
      </c>
      <c r="S19" s="63" t="s">
        <v>37</v>
      </c>
      <c r="T19" s="34" t="s">
        <v>37</v>
      </c>
      <c r="U19" s="34" t="s">
        <v>37</v>
      </c>
      <c r="V19" s="117"/>
      <c r="W19" s="34" t="s">
        <v>37</v>
      </c>
      <c r="X19" s="34" t="s">
        <v>37</v>
      </c>
      <c r="Y19" s="34" t="s">
        <v>37</v>
      </c>
      <c r="Z19" s="63" t="s">
        <v>37</v>
      </c>
      <c r="AA19" s="34" t="s">
        <v>37</v>
      </c>
      <c r="AB19" s="34" t="s">
        <v>37</v>
      </c>
    </row>
    <row r="20" spans="1:28" ht="15" customHeight="1" x14ac:dyDescent="0.25">
      <c r="A20" s="43" t="s">
        <v>21</v>
      </c>
      <c r="B20" s="34">
        <v>9</v>
      </c>
      <c r="C20" s="34">
        <v>780</v>
      </c>
      <c r="D20" s="35">
        <v>1.0863247863247865</v>
      </c>
      <c r="E20" s="35">
        <v>4.589562024652505E-3</v>
      </c>
      <c r="F20" s="35">
        <v>3.5405192761605035E-3</v>
      </c>
      <c r="G20" s="35">
        <v>0.22436401783372673</v>
      </c>
      <c r="H20" s="117"/>
      <c r="I20" s="34">
        <v>9</v>
      </c>
      <c r="J20" s="34">
        <v>780</v>
      </c>
      <c r="K20" s="35">
        <v>1.0705128205128205</v>
      </c>
      <c r="L20" s="35">
        <v>3.9920159680638728E-3</v>
      </c>
      <c r="M20" s="35">
        <v>3.592814371257485E-3</v>
      </c>
      <c r="N20" s="35">
        <v>0.27198935462408519</v>
      </c>
      <c r="O20" s="117"/>
      <c r="P20" s="34">
        <v>9</v>
      </c>
      <c r="Q20" s="34">
        <v>780</v>
      </c>
      <c r="R20" s="35">
        <v>1.0880341880341879</v>
      </c>
      <c r="S20" s="35">
        <v>1.2961508248232521E-2</v>
      </c>
      <c r="T20" s="35">
        <v>3.5349567949725061E-2</v>
      </c>
      <c r="U20" s="35">
        <v>0.75176747839748626</v>
      </c>
      <c r="V20" s="117"/>
      <c r="W20" s="34">
        <v>9</v>
      </c>
      <c r="X20" s="34">
        <v>780</v>
      </c>
      <c r="Y20" s="35">
        <v>1.0324786324786326</v>
      </c>
      <c r="Z20" s="35">
        <v>2.1523178807947019E-2</v>
      </c>
      <c r="AA20" s="35">
        <v>1.1175496688741722E-2</v>
      </c>
      <c r="AB20" s="35">
        <v>0.5326986754966887</v>
      </c>
    </row>
    <row r="21" spans="1:28" ht="15" customHeight="1" x14ac:dyDescent="0.25">
      <c r="A21" s="43" t="s">
        <v>22</v>
      </c>
      <c r="B21" s="34" t="s">
        <v>37</v>
      </c>
      <c r="C21" s="34" t="s">
        <v>37</v>
      </c>
      <c r="D21" s="34" t="s">
        <v>37</v>
      </c>
      <c r="E21" s="60" t="s">
        <v>37</v>
      </c>
      <c r="F21" s="34" t="s">
        <v>37</v>
      </c>
      <c r="G21" s="34" t="s">
        <v>37</v>
      </c>
      <c r="H21" s="117"/>
      <c r="I21" s="34" t="s">
        <v>37</v>
      </c>
      <c r="J21" s="34" t="s">
        <v>37</v>
      </c>
      <c r="K21" s="34" t="s">
        <v>37</v>
      </c>
      <c r="L21" s="60" t="s">
        <v>37</v>
      </c>
      <c r="M21" s="34" t="s">
        <v>37</v>
      </c>
      <c r="N21" s="34" t="s">
        <v>37</v>
      </c>
      <c r="O21" s="117"/>
      <c r="P21" s="34" t="s">
        <v>37</v>
      </c>
      <c r="Q21" s="34" t="s">
        <v>37</v>
      </c>
      <c r="R21" s="34" t="s">
        <v>37</v>
      </c>
      <c r="S21" s="60" t="s">
        <v>37</v>
      </c>
      <c r="T21" s="34" t="s">
        <v>37</v>
      </c>
      <c r="U21" s="34" t="s">
        <v>37</v>
      </c>
      <c r="V21" s="117"/>
      <c r="W21" s="34" t="s">
        <v>37</v>
      </c>
      <c r="X21" s="34" t="s">
        <v>37</v>
      </c>
      <c r="Y21" s="34" t="s">
        <v>37</v>
      </c>
      <c r="Z21" s="60" t="s">
        <v>37</v>
      </c>
      <c r="AA21" s="34" t="s">
        <v>37</v>
      </c>
      <c r="AB21" s="34" t="s">
        <v>37</v>
      </c>
    </row>
    <row r="22" spans="1:28" ht="15" customHeight="1" x14ac:dyDescent="0.25">
      <c r="A22" s="43" t="s">
        <v>23</v>
      </c>
      <c r="B22" s="34">
        <v>2</v>
      </c>
      <c r="C22" s="34">
        <v>120</v>
      </c>
      <c r="D22" s="35">
        <v>1.075</v>
      </c>
      <c r="E22" s="35">
        <v>5.1679586563307496E-3</v>
      </c>
      <c r="F22" s="35">
        <v>5.1679586563307496E-3</v>
      </c>
      <c r="G22" s="35">
        <v>0.22049956933677864</v>
      </c>
      <c r="H22" s="117"/>
      <c r="I22" s="34">
        <v>2</v>
      </c>
      <c r="J22" s="34">
        <v>120</v>
      </c>
      <c r="K22" s="35">
        <v>1.0722222222222222</v>
      </c>
      <c r="L22" s="35">
        <v>1.2953367875647668E-2</v>
      </c>
      <c r="M22" s="35">
        <v>5.1813471502590676E-3</v>
      </c>
      <c r="N22" s="35">
        <v>0.17012089810017272</v>
      </c>
      <c r="O22" s="117"/>
      <c r="P22" s="34">
        <v>2</v>
      </c>
      <c r="Q22" s="34">
        <v>120</v>
      </c>
      <c r="R22" s="35">
        <v>1.0611111111111111</v>
      </c>
      <c r="S22" s="35">
        <v>1.0471204188481676E-2</v>
      </c>
      <c r="T22" s="35">
        <v>3.6649214659685868E-2</v>
      </c>
      <c r="U22" s="35">
        <v>0.56544502617801051</v>
      </c>
      <c r="V22" s="117"/>
      <c r="W22" s="34">
        <v>2</v>
      </c>
      <c r="X22" s="34">
        <v>120</v>
      </c>
      <c r="Y22" s="35">
        <v>1.038888888888889</v>
      </c>
      <c r="Z22" s="35">
        <v>8.0213903743315499E-3</v>
      </c>
      <c r="AA22" s="35">
        <v>1.60427807486631E-2</v>
      </c>
      <c r="AB22" s="35">
        <v>0.60427807486631013</v>
      </c>
    </row>
    <row r="23" spans="1:28" ht="15" customHeight="1" x14ac:dyDescent="0.25">
      <c r="A23" s="43" t="s">
        <v>24</v>
      </c>
      <c r="B23" s="34" t="s">
        <v>37</v>
      </c>
      <c r="C23" s="34" t="s">
        <v>37</v>
      </c>
      <c r="D23" s="34" t="s">
        <v>37</v>
      </c>
      <c r="E23" s="60" t="s">
        <v>37</v>
      </c>
      <c r="F23" s="34" t="s">
        <v>37</v>
      </c>
      <c r="G23" s="34" t="s">
        <v>37</v>
      </c>
      <c r="H23" s="117"/>
      <c r="I23" s="34" t="s">
        <v>37</v>
      </c>
      <c r="J23" s="34" t="s">
        <v>37</v>
      </c>
      <c r="K23" s="34" t="s">
        <v>37</v>
      </c>
      <c r="L23" s="60" t="s">
        <v>37</v>
      </c>
      <c r="M23" s="34" t="s">
        <v>37</v>
      </c>
      <c r="N23" s="34" t="s">
        <v>37</v>
      </c>
      <c r="O23" s="117"/>
      <c r="P23" s="34" t="s">
        <v>37</v>
      </c>
      <c r="Q23" s="34" t="s">
        <v>37</v>
      </c>
      <c r="R23" s="34" t="s">
        <v>37</v>
      </c>
      <c r="S23" s="60" t="s">
        <v>37</v>
      </c>
      <c r="T23" s="34" t="s">
        <v>37</v>
      </c>
      <c r="U23" s="34" t="s">
        <v>37</v>
      </c>
      <c r="V23" s="117"/>
      <c r="W23" s="34" t="s">
        <v>37</v>
      </c>
      <c r="X23" s="34" t="s">
        <v>37</v>
      </c>
      <c r="Y23" s="34" t="s">
        <v>37</v>
      </c>
      <c r="Z23" s="60" t="s">
        <v>37</v>
      </c>
      <c r="AA23" s="34" t="s">
        <v>37</v>
      </c>
      <c r="AB23" s="34" t="s">
        <v>37</v>
      </c>
    </row>
    <row r="24" spans="1:28" ht="15" customHeight="1" x14ac:dyDescent="0.25">
      <c r="A24" s="43" t="s">
        <v>25</v>
      </c>
      <c r="B24" s="34">
        <v>2</v>
      </c>
      <c r="C24" s="34">
        <v>120</v>
      </c>
      <c r="D24" s="35">
        <v>0.88055555555555565</v>
      </c>
      <c r="E24" s="35">
        <v>2.103049421661409E-3</v>
      </c>
      <c r="F24" s="35">
        <v>6.3091482649842269E-3</v>
      </c>
      <c r="G24" s="35">
        <v>0.60147213459516302</v>
      </c>
      <c r="H24" s="117"/>
      <c r="I24" s="34">
        <v>2</v>
      </c>
      <c r="J24" s="34">
        <v>120</v>
      </c>
      <c r="K24" s="35">
        <v>1.0333333333333334</v>
      </c>
      <c r="L24" s="35">
        <v>0</v>
      </c>
      <c r="M24" s="35">
        <v>5.3763440860215049E-3</v>
      </c>
      <c r="N24" s="35">
        <v>0.4623655913978495</v>
      </c>
      <c r="O24" s="117"/>
      <c r="P24" s="34">
        <v>2</v>
      </c>
      <c r="Q24" s="34">
        <v>120</v>
      </c>
      <c r="R24" s="35">
        <v>1.0249999999999999</v>
      </c>
      <c r="S24" s="35">
        <v>0</v>
      </c>
      <c r="T24" s="35">
        <v>1.3550135501355014E-2</v>
      </c>
      <c r="U24" s="35">
        <v>2.0731707317073171</v>
      </c>
      <c r="V24" s="117"/>
      <c r="W24" s="47">
        <v>1.6666666666666667</v>
      </c>
      <c r="X24" s="34">
        <v>100</v>
      </c>
      <c r="Y24" s="35">
        <v>1.03</v>
      </c>
      <c r="Z24" s="35">
        <v>0</v>
      </c>
      <c r="AA24" s="35">
        <v>1.6181229773462785E-2</v>
      </c>
      <c r="AB24" s="35">
        <v>0.95792880258899682</v>
      </c>
    </row>
    <row r="25" spans="1:28" ht="15" customHeight="1" x14ac:dyDescent="0.25">
      <c r="A25" s="43" t="s">
        <v>26</v>
      </c>
      <c r="B25" s="34" t="s">
        <v>37</v>
      </c>
      <c r="C25" s="34" t="s">
        <v>37</v>
      </c>
      <c r="D25" s="34" t="s">
        <v>37</v>
      </c>
      <c r="E25" s="60" t="s">
        <v>37</v>
      </c>
      <c r="F25" s="34" t="s">
        <v>37</v>
      </c>
      <c r="G25" s="34" t="s">
        <v>37</v>
      </c>
      <c r="H25" s="117"/>
      <c r="I25" s="34" t="s">
        <v>37</v>
      </c>
      <c r="J25" s="34" t="s">
        <v>37</v>
      </c>
      <c r="K25" s="34" t="s">
        <v>37</v>
      </c>
      <c r="L25" s="60" t="s">
        <v>37</v>
      </c>
      <c r="M25" s="34" t="s">
        <v>37</v>
      </c>
      <c r="N25" s="34" t="s">
        <v>37</v>
      </c>
      <c r="O25" s="117"/>
      <c r="P25" s="34" t="s">
        <v>37</v>
      </c>
      <c r="Q25" s="34" t="s">
        <v>37</v>
      </c>
      <c r="R25" s="34" t="s">
        <v>37</v>
      </c>
      <c r="S25" s="60" t="s">
        <v>37</v>
      </c>
      <c r="T25" s="34" t="s">
        <v>37</v>
      </c>
      <c r="U25" s="34" t="s">
        <v>37</v>
      </c>
      <c r="V25" s="117"/>
      <c r="W25" s="34" t="s">
        <v>37</v>
      </c>
      <c r="X25" s="34" t="s">
        <v>37</v>
      </c>
      <c r="Y25" s="34" t="s">
        <v>37</v>
      </c>
      <c r="Z25" s="60" t="s">
        <v>37</v>
      </c>
      <c r="AA25" s="34" t="s">
        <v>37</v>
      </c>
      <c r="AB25" s="34" t="s">
        <v>37</v>
      </c>
    </row>
    <row r="26" spans="1:28" ht="15" customHeight="1" x14ac:dyDescent="0.25">
      <c r="A26" s="43" t="s">
        <v>27</v>
      </c>
      <c r="B26" s="34" t="s">
        <v>37</v>
      </c>
      <c r="C26" s="34" t="s">
        <v>37</v>
      </c>
      <c r="D26" s="34" t="s">
        <v>37</v>
      </c>
      <c r="E26" s="60" t="s">
        <v>37</v>
      </c>
      <c r="F26" s="34" t="s">
        <v>37</v>
      </c>
      <c r="G26" s="34" t="s">
        <v>37</v>
      </c>
      <c r="H26" s="117"/>
      <c r="I26" s="34" t="s">
        <v>37</v>
      </c>
      <c r="J26" s="34" t="s">
        <v>37</v>
      </c>
      <c r="K26" s="34" t="s">
        <v>37</v>
      </c>
      <c r="L26" s="60" t="s">
        <v>37</v>
      </c>
      <c r="M26" s="34" t="s">
        <v>37</v>
      </c>
      <c r="N26" s="34" t="s">
        <v>37</v>
      </c>
      <c r="O26" s="117"/>
      <c r="P26" s="34" t="s">
        <v>37</v>
      </c>
      <c r="Q26" s="34" t="s">
        <v>37</v>
      </c>
      <c r="R26" s="34" t="s">
        <v>37</v>
      </c>
      <c r="S26" s="60" t="s">
        <v>37</v>
      </c>
      <c r="T26" s="34" t="s">
        <v>37</v>
      </c>
      <c r="U26" s="34" t="s">
        <v>37</v>
      </c>
      <c r="V26" s="117"/>
      <c r="W26" s="34" t="s">
        <v>37</v>
      </c>
      <c r="X26" s="34" t="s">
        <v>37</v>
      </c>
      <c r="Y26" s="34" t="s">
        <v>37</v>
      </c>
      <c r="Z26" s="60" t="s">
        <v>37</v>
      </c>
      <c r="AA26" s="34" t="s">
        <v>37</v>
      </c>
      <c r="AB26" s="34" t="s">
        <v>37</v>
      </c>
    </row>
    <row r="27" spans="1:28" ht="15" customHeight="1" x14ac:dyDescent="0.25">
      <c r="A27" s="43" t="s">
        <v>28</v>
      </c>
      <c r="B27" s="34" t="s">
        <v>37</v>
      </c>
      <c r="C27" s="34" t="s">
        <v>37</v>
      </c>
      <c r="D27" s="34" t="s">
        <v>37</v>
      </c>
      <c r="E27" s="60" t="s">
        <v>37</v>
      </c>
      <c r="F27" s="34" t="s">
        <v>37</v>
      </c>
      <c r="G27" s="34" t="s">
        <v>37</v>
      </c>
      <c r="H27" s="117"/>
      <c r="I27" s="34" t="s">
        <v>37</v>
      </c>
      <c r="J27" s="34" t="s">
        <v>37</v>
      </c>
      <c r="K27" s="34" t="s">
        <v>37</v>
      </c>
      <c r="L27" s="60" t="s">
        <v>37</v>
      </c>
      <c r="M27" s="34" t="s">
        <v>37</v>
      </c>
      <c r="N27" s="34" t="s">
        <v>37</v>
      </c>
      <c r="O27" s="117"/>
      <c r="P27" s="34" t="s">
        <v>37</v>
      </c>
      <c r="Q27" s="34" t="s">
        <v>37</v>
      </c>
      <c r="R27" s="34" t="s">
        <v>37</v>
      </c>
      <c r="S27" s="60" t="s">
        <v>37</v>
      </c>
      <c r="T27" s="34" t="s">
        <v>37</v>
      </c>
      <c r="U27" s="34" t="s">
        <v>37</v>
      </c>
      <c r="V27" s="117"/>
      <c r="W27" s="34" t="s">
        <v>37</v>
      </c>
      <c r="X27" s="34" t="s">
        <v>37</v>
      </c>
      <c r="Y27" s="34" t="s">
        <v>37</v>
      </c>
      <c r="Z27" s="60" t="s">
        <v>37</v>
      </c>
      <c r="AA27" s="34" t="s">
        <v>37</v>
      </c>
      <c r="AB27" s="34" t="s">
        <v>37</v>
      </c>
    </row>
    <row r="28" spans="1:28" ht="15" customHeight="1" x14ac:dyDescent="0.25">
      <c r="A28" s="43" t="s">
        <v>29</v>
      </c>
      <c r="B28" s="34">
        <v>2</v>
      </c>
      <c r="C28" s="34">
        <v>120</v>
      </c>
      <c r="D28" s="35">
        <v>0.86111111111111105</v>
      </c>
      <c r="E28" s="35">
        <v>0</v>
      </c>
      <c r="F28" s="35">
        <v>6.4516129032258064E-3</v>
      </c>
      <c r="G28" s="35">
        <v>0.18279569892473116</v>
      </c>
      <c r="H28" s="117"/>
      <c r="I28" s="47">
        <v>1.3333333333333333</v>
      </c>
      <c r="J28" s="34">
        <v>80</v>
      </c>
      <c r="K28" s="35">
        <v>0.8</v>
      </c>
      <c r="L28" s="35">
        <v>0</v>
      </c>
      <c r="M28" s="35">
        <v>6.9444444444444441E-3</v>
      </c>
      <c r="N28" s="35">
        <v>2.6041666666666668E-2</v>
      </c>
      <c r="O28" s="117"/>
      <c r="P28" s="34">
        <v>1</v>
      </c>
      <c r="Q28" s="34">
        <v>60</v>
      </c>
      <c r="R28" s="35">
        <v>1</v>
      </c>
      <c r="S28" s="35">
        <v>0</v>
      </c>
      <c r="T28" s="35">
        <v>3.3333333333333333E-2</v>
      </c>
      <c r="U28" s="35">
        <v>0.18888888888888891</v>
      </c>
      <c r="V28" s="117"/>
      <c r="W28" s="34">
        <v>1</v>
      </c>
      <c r="X28" s="34">
        <v>60</v>
      </c>
      <c r="Y28" s="35">
        <v>1</v>
      </c>
      <c r="Z28" s="35">
        <v>0</v>
      </c>
      <c r="AA28" s="35">
        <v>1.6666666666666666E-2</v>
      </c>
      <c r="AB28" s="35">
        <v>0.27777777777777779</v>
      </c>
    </row>
    <row r="29" spans="1:28" ht="15" customHeight="1" x14ac:dyDescent="0.25">
      <c r="A29" s="43" t="s">
        <v>30</v>
      </c>
      <c r="B29" s="34">
        <v>2</v>
      </c>
      <c r="C29" s="34">
        <v>240</v>
      </c>
      <c r="D29" s="35">
        <v>0.96944444444444444</v>
      </c>
      <c r="E29" s="35">
        <v>0</v>
      </c>
      <c r="F29" s="35">
        <v>2.8653295128939827E-3</v>
      </c>
      <c r="G29" s="35">
        <v>0.18003820439350526</v>
      </c>
      <c r="H29" s="117"/>
      <c r="I29" s="34">
        <v>2</v>
      </c>
      <c r="J29" s="34">
        <v>240</v>
      </c>
      <c r="K29" s="35">
        <v>1.0652777777777778</v>
      </c>
      <c r="L29" s="35">
        <v>1.7383746197305518E-3</v>
      </c>
      <c r="M29" s="35">
        <v>2.6075619295958283E-3</v>
      </c>
      <c r="N29" s="35">
        <v>0.22164276401564539</v>
      </c>
      <c r="O29" s="117"/>
      <c r="P29" s="34">
        <v>2</v>
      </c>
      <c r="Q29" s="34">
        <v>240</v>
      </c>
      <c r="R29" s="35">
        <v>1.1347222222222222</v>
      </c>
      <c r="S29" s="35">
        <v>2.447980416156671E-3</v>
      </c>
      <c r="T29" s="35">
        <v>5.1407588739290092E-2</v>
      </c>
      <c r="U29" s="35">
        <v>0.78335373317013468</v>
      </c>
      <c r="V29" s="117"/>
      <c r="W29" s="34">
        <v>2</v>
      </c>
      <c r="X29" s="34">
        <v>240</v>
      </c>
      <c r="Y29" s="35">
        <v>1.0847222222222221</v>
      </c>
      <c r="Z29" s="35">
        <v>2.5608194622279128E-3</v>
      </c>
      <c r="AA29" s="35">
        <v>7.6824583866837394E-3</v>
      </c>
      <c r="AB29" s="35">
        <v>0.4750320102432779</v>
      </c>
    </row>
    <row r="30" spans="1:28" ht="15" customHeight="1" x14ac:dyDescent="0.25">
      <c r="A30" s="43" t="s">
        <v>31</v>
      </c>
      <c r="B30" s="47">
        <v>3</v>
      </c>
      <c r="C30" s="34">
        <v>660</v>
      </c>
      <c r="D30" s="35">
        <v>1.0025252525252524</v>
      </c>
      <c r="E30" s="35">
        <v>0</v>
      </c>
      <c r="F30" s="35">
        <v>1.5113350125944584E-3</v>
      </c>
      <c r="G30" s="35">
        <v>0.23744752308984049</v>
      </c>
      <c r="H30" s="117"/>
      <c r="I30" s="47">
        <v>3</v>
      </c>
      <c r="J30" s="34">
        <v>660</v>
      </c>
      <c r="K30" s="35">
        <v>1.0005050505050506</v>
      </c>
      <c r="L30" s="35">
        <v>0</v>
      </c>
      <c r="M30" s="35">
        <v>1.5143866733972741E-3</v>
      </c>
      <c r="N30" s="35">
        <v>0.34359750967524816</v>
      </c>
      <c r="O30" s="117"/>
      <c r="P30" s="47">
        <v>2.6666666666666665</v>
      </c>
      <c r="Q30" s="34">
        <v>640</v>
      </c>
      <c r="R30" s="35">
        <v>1</v>
      </c>
      <c r="S30" s="35">
        <v>5.2083333333333333E-4</v>
      </c>
      <c r="T30" s="35">
        <v>1.40625E-2</v>
      </c>
      <c r="U30" s="35">
        <v>1.0171874999999999</v>
      </c>
      <c r="V30" s="117"/>
      <c r="W30" s="47">
        <v>3</v>
      </c>
      <c r="X30" s="34">
        <v>660</v>
      </c>
      <c r="Y30" s="35">
        <v>1</v>
      </c>
      <c r="Z30" s="35">
        <v>0</v>
      </c>
      <c r="AA30" s="35">
        <v>4.5454545454545452E-3</v>
      </c>
      <c r="AB30" s="35">
        <v>0.33333333333333331</v>
      </c>
    </row>
    <row r="31" spans="1:28" ht="15" customHeight="1" x14ac:dyDescent="0.25">
      <c r="A31" s="43" t="s">
        <v>32</v>
      </c>
      <c r="B31" s="34" t="s">
        <v>37</v>
      </c>
      <c r="C31" s="34" t="s">
        <v>37</v>
      </c>
      <c r="D31" s="47" t="s">
        <v>37</v>
      </c>
      <c r="E31" s="60" t="s">
        <v>37</v>
      </c>
      <c r="F31" s="60" t="s">
        <v>37</v>
      </c>
      <c r="G31" s="60" t="s">
        <v>37</v>
      </c>
      <c r="H31" s="117"/>
      <c r="I31" s="34" t="s">
        <v>37</v>
      </c>
      <c r="J31" s="34" t="s">
        <v>37</v>
      </c>
      <c r="K31" s="47" t="s">
        <v>37</v>
      </c>
      <c r="L31" s="60" t="s">
        <v>37</v>
      </c>
      <c r="M31" s="60" t="s">
        <v>37</v>
      </c>
      <c r="N31" s="60" t="s">
        <v>37</v>
      </c>
      <c r="O31" s="117"/>
      <c r="P31" s="34" t="s">
        <v>37</v>
      </c>
      <c r="Q31" s="34" t="s">
        <v>37</v>
      </c>
      <c r="R31" s="47" t="s">
        <v>37</v>
      </c>
      <c r="S31" s="60" t="s">
        <v>37</v>
      </c>
      <c r="T31" s="60" t="s">
        <v>37</v>
      </c>
      <c r="U31" s="60" t="s">
        <v>37</v>
      </c>
      <c r="V31" s="117"/>
      <c r="W31" s="34" t="s">
        <v>37</v>
      </c>
      <c r="X31" s="34" t="s">
        <v>37</v>
      </c>
      <c r="Y31" s="47" t="s">
        <v>37</v>
      </c>
      <c r="Z31" s="60" t="s">
        <v>37</v>
      </c>
      <c r="AA31" s="60" t="s">
        <v>37</v>
      </c>
      <c r="AB31" s="60" t="s">
        <v>37</v>
      </c>
    </row>
    <row r="32" spans="1:28" ht="15" customHeight="1" x14ac:dyDescent="0.25">
      <c r="A32" s="43" t="s">
        <v>33</v>
      </c>
      <c r="B32" s="34" t="s">
        <v>37</v>
      </c>
      <c r="C32" s="34" t="s">
        <v>37</v>
      </c>
      <c r="D32" s="34" t="s">
        <v>37</v>
      </c>
      <c r="E32" s="60" t="s">
        <v>37</v>
      </c>
      <c r="F32" s="34" t="s">
        <v>37</v>
      </c>
      <c r="G32" s="34" t="s">
        <v>37</v>
      </c>
      <c r="H32" s="117"/>
      <c r="I32" s="34" t="s">
        <v>37</v>
      </c>
      <c r="J32" s="34" t="s">
        <v>37</v>
      </c>
      <c r="K32" s="34" t="s">
        <v>37</v>
      </c>
      <c r="L32" s="60" t="s">
        <v>37</v>
      </c>
      <c r="M32" s="34" t="s">
        <v>37</v>
      </c>
      <c r="N32" s="34" t="s">
        <v>37</v>
      </c>
      <c r="O32" s="117"/>
      <c r="P32" s="34" t="s">
        <v>37</v>
      </c>
      <c r="Q32" s="34" t="s">
        <v>37</v>
      </c>
      <c r="R32" s="34" t="s">
        <v>37</v>
      </c>
      <c r="S32" s="60" t="s">
        <v>37</v>
      </c>
      <c r="T32" s="34" t="s">
        <v>37</v>
      </c>
      <c r="U32" s="34" t="s">
        <v>37</v>
      </c>
      <c r="V32" s="117"/>
      <c r="W32" s="34" t="s">
        <v>37</v>
      </c>
      <c r="X32" s="34" t="s">
        <v>37</v>
      </c>
      <c r="Y32" s="34" t="s">
        <v>37</v>
      </c>
      <c r="Z32" s="60" t="s">
        <v>37</v>
      </c>
      <c r="AA32" s="34" t="s">
        <v>37</v>
      </c>
      <c r="AB32" s="34" t="s">
        <v>37</v>
      </c>
    </row>
    <row r="33" spans="1:28" ht="15" customHeight="1" x14ac:dyDescent="0.25">
      <c r="A33" s="43" t="s">
        <v>34</v>
      </c>
      <c r="B33" s="34">
        <v>1</v>
      </c>
      <c r="C33" s="34">
        <v>120</v>
      </c>
      <c r="D33" s="35">
        <v>1.0027777777777778</v>
      </c>
      <c r="E33" s="35">
        <v>0</v>
      </c>
      <c r="F33" s="35">
        <v>2.7700831024930748E-3</v>
      </c>
      <c r="G33" s="35">
        <v>0.20775623268698062</v>
      </c>
      <c r="H33" s="117"/>
      <c r="I33" s="34">
        <v>1</v>
      </c>
      <c r="J33" s="34">
        <v>120</v>
      </c>
      <c r="K33" s="35">
        <v>0.99444444444444435</v>
      </c>
      <c r="L33" s="35">
        <v>0</v>
      </c>
      <c r="M33" s="35">
        <v>2.7932960893854749E-3</v>
      </c>
      <c r="N33" s="35">
        <v>0.2560521415270019</v>
      </c>
      <c r="O33" s="117"/>
      <c r="P33" s="34">
        <v>1</v>
      </c>
      <c r="Q33" s="34">
        <v>120</v>
      </c>
      <c r="R33" s="47">
        <v>0.9916666666666667</v>
      </c>
      <c r="S33" s="60">
        <v>0</v>
      </c>
      <c r="T33" s="60">
        <v>8.4033613445378148E-3</v>
      </c>
      <c r="U33" s="60">
        <v>1.0714285714285714</v>
      </c>
      <c r="V33" s="117"/>
      <c r="W33" s="34">
        <v>1</v>
      </c>
      <c r="X33" s="34">
        <v>120</v>
      </c>
      <c r="Y33" s="35">
        <v>0.98333333333333328</v>
      </c>
      <c r="Z33" s="35">
        <v>0</v>
      </c>
      <c r="AA33" s="35">
        <v>8.4745762711864406E-3</v>
      </c>
      <c r="AB33" s="35">
        <v>0.37570621468926557</v>
      </c>
    </row>
    <row r="34" spans="1:28" ht="15" customHeight="1" x14ac:dyDescent="0.25">
      <c r="A34" s="43" t="s">
        <v>35</v>
      </c>
      <c r="B34" s="34" t="s">
        <v>37</v>
      </c>
      <c r="C34" s="34" t="s">
        <v>37</v>
      </c>
      <c r="D34" s="34" t="s">
        <v>37</v>
      </c>
      <c r="E34" s="60" t="s">
        <v>37</v>
      </c>
      <c r="F34" s="34" t="s">
        <v>37</v>
      </c>
      <c r="G34" s="34" t="s">
        <v>37</v>
      </c>
      <c r="H34" s="117"/>
      <c r="I34" s="34" t="s">
        <v>37</v>
      </c>
      <c r="J34" s="34" t="s">
        <v>37</v>
      </c>
      <c r="K34" s="34" t="s">
        <v>37</v>
      </c>
      <c r="L34" s="60" t="s">
        <v>37</v>
      </c>
      <c r="M34" s="34" t="s">
        <v>37</v>
      </c>
      <c r="N34" s="34" t="s">
        <v>37</v>
      </c>
      <c r="O34" s="117"/>
      <c r="P34" s="34" t="s">
        <v>37</v>
      </c>
      <c r="Q34" s="34" t="s">
        <v>37</v>
      </c>
      <c r="R34" s="34" t="s">
        <v>37</v>
      </c>
      <c r="S34" s="60" t="s">
        <v>37</v>
      </c>
      <c r="T34" s="34" t="s">
        <v>37</v>
      </c>
      <c r="U34" s="34" t="s">
        <v>37</v>
      </c>
      <c r="V34" s="117"/>
      <c r="W34" s="34" t="s">
        <v>37</v>
      </c>
      <c r="X34" s="34" t="s">
        <v>37</v>
      </c>
      <c r="Y34" s="34" t="s">
        <v>37</v>
      </c>
      <c r="Z34" s="60" t="s">
        <v>37</v>
      </c>
      <c r="AA34" s="34" t="s">
        <v>37</v>
      </c>
      <c r="AB34" s="34" t="s">
        <v>37</v>
      </c>
    </row>
    <row r="35" spans="1:28" ht="15" customHeight="1" x14ac:dyDescent="0.25">
      <c r="A35" s="43" t="s">
        <v>36</v>
      </c>
      <c r="B35" s="34" t="s">
        <v>37</v>
      </c>
      <c r="C35" s="34" t="s">
        <v>37</v>
      </c>
      <c r="D35" s="34" t="s">
        <v>37</v>
      </c>
      <c r="E35" s="60" t="s">
        <v>37</v>
      </c>
      <c r="F35" s="34" t="s">
        <v>37</v>
      </c>
      <c r="G35" s="34" t="s">
        <v>37</v>
      </c>
      <c r="H35" s="117"/>
      <c r="I35" s="34" t="s">
        <v>37</v>
      </c>
      <c r="J35" s="34" t="s">
        <v>37</v>
      </c>
      <c r="K35" s="34" t="s">
        <v>37</v>
      </c>
      <c r="L35" s="60" t="s">
        <v>37</v>
      </c>
      <c r="M35" s="34" t="s">
        <v>37</v>
      </c>
      <c r="N35" s="34" t="s">
        <v>37</v>
      </c>
      <c r="O35" s="117"/>
      <c r="P35" s="34" t="s">
        <v>37</v>
      </c>
      <c r="Q35" s="34" t="s">
        <v>37</v>
      </c>
      <c r="R35" s="34" t="s">
        <v>37</v>
      </c>
      <c r="S35" s="60" t="s">
        <v>37</v>
      </c>
      <c r="T35" s="34" t="s">
        <v>37</v>
      </c>
      <c r="U35" s="34" t="s">
        <v>37</v>
      </c>
      <c r="V35" s="117"/>
      <c r="W35" s="34" t="s">
        <v>37</v>
      </c>
      <c r="X35" s="34" t="s">
        <v>37</v>
      </c>
      <c r="Y35" s="34" t="s">
        <v>37</v>
      </c>
      <c r="Z35" s="60" t="s">
        <v>37</v>
      </c>
      <c r="AA35" s="34" t="s">
        <v>37</v>
      </c>
      <c r="AB35" s="34" t="s">
        <v>37</v>
      </c>
    </row>
    <row r="36" spans="1:28" ht="15" customHeight="1" x14ac:dyDescent="0.25">
      <c r="A36" s="69" t="s">
        <v>38</v>
      </c>
      <c r="B36" s="72">
        <f>SUM(B4:B35)</f>
        <v>42</v>
      </c>
      <c r="C36" s="72">
        <f>SUM(C4:C35)</f>
        <v>4350</v>
      </c>
      <c r="D36" s="71">
        <f>AVERAGE(D4:D35)</f>
        <v>0.96431377446083322</v>
      </c>
      <c r="E36" s="71">
        <f t="shared" ref="E36:G36" si="0">AVERAGE(E4:E35)</f>
        <v>3.7324438851349647E-3</v>
      </c>
      <c r="F36" s="71">
        <f t="shared" si="0"/>
        <v>4.4344605970299119E-3</v>
      </c>
      <c r="G36" s="71">
        <f t="shared" si="0"/>
        <v>0.29901103095524134</v>
      </c>
      <c r="H36" s="118"/>
      <c r="I36" s="72">
        <f>SUM(I4:I35)</f>
        <v>41.333333333333336</v>
      </c>
      <c r="J36" s="72">
        <f>SUM(J4:J35)</f>
        <v>4310</v>
      </c>
      <c r="K36" s="71">
        <f>AVERAGE(K4:K35)</f>
        <v>1.0223482345541171</v>
      </c>
      <c r="L36" s="71">
        <f t="shared" ref="L36:N36" si="1">AVERAGE(L4:L35)</f>
        <v>3.6150365196263847E-3</v>
      </c>
      <c r="M36" s="71">
        <f t="shared" si="1"/>
        <v>4.392500884567517E-3</v>
      </c>
      <c r="N36" s="71">
        <f t="shared" si="1"/>
        <v>0.25549550420563116</v>
      </c>
      <c r="O36" s="118"/>
      <c r="P36" s="72">
        <f>SUM(P4:P35)</f>
        <v>37.666666666666664</v>
      </c>
      <c r="Q36" s="72">
        <f>SUM(Q4:Q35)</f>
        <v>3970</v>
      </c>
      <c r="R36" s="71">
        <f>AVERAGE(R4:R35)</f>
        <v>1.0520227164190015</v>
      </c>
      <c r="S36" s="71">
        <f t="shared" ref="S36:U36" si="2">AVERAGE(S4:S35)</f>
        <v>9.6585581069193356E-3</v>
      </c>
      <c r="T36" s="71">
        <f t="shared" si="2"/>
        <v>3.2372317182663451E-2</v>
      </c>
      <c r="U36" s="71">
        <f t="shared" si="2"/>
        <v>0.78213182781688939</v>
      </c>
      <c r="V36" s="118"/>
      <c r="W36" s="72">
        <f>SUM(W4:W35)</f>
        <v>38.333333333333336</v>
      </c>
      <c r="X36" s="72">
        <f>SUM(X4:X35)</f>
        <v>4040</v>
      </c>
      <c r="Y36" s="71">
        <f>AVERAGE(Y4:Y35)</f>
        <v>1.0409775790658145</v>
      </c>
      <c r="Z36" s="71">
        <f t="shared" ref="Z36:AB36" si="3">AVERAGE(Z4:Z35)</f>
        <v>4.8604886546218815E-3</v>
      </c>
      <c r="AA36" s="71">
        <f t="shared" si="3"/>
        <v>1.2032963591077094E-2</v>
      </c>
      <c r="AB36" s="71">
        <f t="shared" si="3"/>
        <v>0.47946209184052413</v>
      </c>
    </row>
    <row r="37" spans="1:28" x14ac:dyDescent="0.25">
      <c r="A37" t="s">
        <v>104</v>
      </c>
    </row>
    <row r="38" spans="1:28" x14ac:dyDescent="0.25">
      <c r="A38" t="s">
        <v>147</v>
      </c>
    </row>
  </sheetData>
  <mergeCells count="6">
    <mergeCell ref="B2:G2"/>
    <mergeCell ref="I2:N2"/>
    <mergeCell ref="P2:U2"/>
    <mergeCell ref="W2:AB2"/>
    <mergeCell ref="A1:AB1"/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A3AD5-2896-4E44-B584-36DF3296B6B1}">
  <sheetPr>
    <tabColor theme="9" tint="0.59999389629810485"/>
  </sheetPr>
  <dimension ref="A1:T39"/>
  <sheetViews>
    <sheetView topLeftCell="A4" zoomScale="85" zoomScaleNormal="85" workbookViewId="0">
      <selection sqref="A1:T1"/>
    </sheetView>
  </sheetViews>
  <sheetFormatPr defaultRowHeight="15" x14ac:dyDescent="0.25"/>
  <cols>
    <col min="1" max="1" width="66" bestFit="1" customWidth="1"/>
    <col min="2" max="2" width="13.5703125" bestFit="1" customWidth="1"/>
    <col min="3" max="3" width="13.5703125" customWidth="1"/>
    <col min="4" max="5" width="15.140625" bestFit="1" customWidth="1"/>
    <col min="6" max="6" width="2" customWidth="1"/>
    <col min="7" max="7" width="12" bestFit="1" customWidth="1"/>
    <col min="8" max="8" width="13.5703125" bestFit="1" customWidth="1"/>
    <col min="9" max="10" width="15.140625" bestFit="1" customWidth="1"/>
    <col min="11" max="11" width="2" customWidth="1"/>
    <col min="12" max="12" width="13.85546875" customWidth="1"/>
    <col min="13" max="13" width="14.28515625" customWidth="1"/>
    <col min="14" max="14" width="13.7109375" customWidth="1"/>
    <col min="15" max="15" width="18.140625" customWidth="1"/>
    <col min="16" max="16" width="2" customWidth="1"/>
    <col min="17" max="17" width="13.85546875" customWidth="1"/>
    <col min="18" max="18" width="14.28515625" customWidth="1"/>
    <col min="19" max="19" width="13.7109375" customWidth="1"/>
    <col min="20" max="20" width="18.140625" customWidth="1"/>
  </cols>
  <sheetData>
    <row r="1" spans="1:20" ht="21" x14ac:dyDescent="0.35">
      <c r="A1" s="273" t="s">
        <v>121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</row>
    <row r="2" spans="1:20" ht="15.75" customHeight="1" x14ac:dyDescent="0.25">
      <c r="B2" s="232" t="s">
        <v>40</v>
      </c>
      <c r="C2" s="233"/>
      <c r="D2" s="233"/>
      <c r="E2" s="233"/>
      <c r="F2" s="206" t="s">
        <v>37</v>
      </c>
      <c r="G2" s="203" t="s">
        <v>41</v>
      </c>
      <c r="H2" s="203"/>
      <c r="I2" s="203"/>
      <c r="J2" s="203"/>
      <c r="K2" s="206"/>
      <c r="L2" s="203" t="s">
        <v>42</v>
      </c>
      <c r="M2" s="203"/>
      <c r="N2" s="203"/>
      <c r="O2" s="203"/>
      <c r="P2" s="206"/>
      <c r="Q2" s="203" t="s">
        <v>43</v>
      </c>
      <c r="R2" s="203"/>
      <c r="S2" s="203"/>
      <c r="T2" s="203"/>
    </row>
    <row r="3" spans="1:20" ht="15" customHeight="1" x14ac:dyDescent="0.25">
      <c r="A3" s="238" t="s">
        <v>4</v>
      </c>
      <c r="B3" s="275" t="s">
        <v>116</v>
      </c>
      <c r="C3" s="275" t="s">
        <v>67</v>
      </c>
      <c r="D3" s="275" t="s">
        <v>122</v>
      </c>
      <c r="E3" s="276" t="s">
        <v>123</v>
      </c>
      <c r="F3" s="207"/>
      <c r="G3" s="275" t="s">
        <v>116</v>
      </c>
      <c r="H3" s="275" t="s">
        <v>67</v>
      </c>
      <c r="I3" s="275" t="s">
        <v>122</v>
      </c>
      <c r="J3" s="275" t="s">
        <v>123</v>
      </c>
      <c r="K3" s="207"/>
      <c r="L3" s="275" t="s">
        <v>116</v>
      </c>
      <c r="M3" s="275" t="s">
        <v>67</v>
      </c>
      <c r="N3" s="275" t="s">
        <v>122</v>
      </c>
      <c r="O3" s="275" t="s">
        <v>123</v>
      </c>
      <c r="P3" s="207"/>
      <c r="Q3" s="275" t="s">
        <v>116</v>
      </c>
      <c r="R3" s="275" t="s">
        <v>67</v>
      </c>
      <c r="S3" s="275" t="s">
        <v>122</v>
      </c>
      <c r="T3" s="275" t="s">
        <v>123</v>
      </c>
    </row>
    <row r="4" spans="1:20" ht="59.25" customHeight="1" x14ac:dyDescent="0.25">
      <c r="A4" s="238"/>
      <c r="B4" s="275"/>
      <c r="C4" s="275"/>
      <c r="D4" s="275"/>
      <c r="E4" s="276"/>
      <c r="F4" s="207"/>
      <c r="G4" s="275"/>
      <c r="H4" s="275"/>
      <c r="I4" s="275"/>
      <c r="J4" s="275"/>
      <c r="K4" s="207"/>
      <c r="L4" s="275"/>
      <c r="M4" s="275"/>
      <c r="N4" s="275"/>
      <c r="O4" s="275"/>
      <c r="P4" s="207"/>
      <c r="Q4" s="275"/>
      <c r="R4" s="275"/>
      <c r="S4" s="275"/>
      <c r="T4" s="275"/>
    </row>
    <row r="5" spans="1:20" ht="63.75" customHeight="1" x14ac:dyDescent="0.25">
      <c r="A5" s="238"/>
      <c r="B5" s="275"/>
      <c r="C5" s="275"/>
      <c r="D5" s="275"/>
      <c r="E5" s="276"/>
      <c r="F5" s="207"/>
      <c r="G5" s="275"/>
      <c r="H5" s="275"/>
      <c r="I5" s="275"/>
      <c r="J5" s="275"/>
      <c r="K5" s="207"/>
      <c r="L5" s="275"/>
      <c r="M5" s="275"/>
      <c r="N5" s="275"/>
      <c r="O5" s="275"/>
      <c r="P5" s="207"/>
      <c r="Q5" s="275"/>
      <c r="R5" s="275"/>
      <c r="S5" s="275"/>
      <c r="T5" s="275"/>
    </row>
    <row r="6" spans="1:20" ht="15" customHeight="1" x14ac:dyDescent="0.25">
      <c r="A6" s="14" t="s">
        <v>5</v>
      </c>
      <c r="B6" s="34" t="s">
        <v>37</v>
      </c>
      <c r="C6" s="34" t="s">
        <v>37</v>
      </c>
      <c r="D6" s="60" t="s">
        <v>37</v>
      </c>
      <c r="E6" s="133" t="s">
        <v>37</v>
      </c>
      <c r="F6" s="207"/>
      <c r="G6" s="34" t="s">
        <v>37</v>
      </c>
      <c r="H6" s="34" t="s">
        <v>37</v>
      </c>
      <c r="I6" s="34" t="s">
        <v>37</v>
      </c>
      <c r="J6" s="60" t="s">
        <v>37</v>
      </c>
      <c r="K6" s="207"/>
      <c r="L6" s="34" t="s">
        <v>37</v>
      </c>
      <c r="M6" s="34" t="s">
        <v>37</v>
      </c>
      <c r="N6" s="34" t="s">
        <v>37</v>
      </c>
      <c r="O6" s="60" t="s">
        <v>37</v>
      </c>
      <c r="P6" s="207"/>
      <c r="Q6" s="34" t="s">
        <v>37</v>
      </c>
      <c r="R6" s="34" t="s">
        <v>37</v>
      </c>
      <c r="S6" s="34" t="s">
        <v>37</v>
      </c>
      <c r="T6" s="60" t="s">
        <v>37</v>
      </c>
    </row>
    <row r="7" spans="1:20" ht="15" customHeight="1" x14ac:dyDescent="0.25">
      <c r="A7" s="14" t="s">
        <v>6</v>
      </c>
      <c r="B7" s="34" t="s">
        <v>37</v>
      </c>
      <c r="C7" s="34" t="s">
        <v>37</v>
      </c>
      <c r="D7" s="60" t="s">
        <v>37</v>
      </c>
      <c r="E7" s="133" t="s">
        <v>37</v>
      </c>
      <c r="F7" s="207"/>
      <c r="G7" s="34" t="s">
        <v>37</v>
      </c>
      <c r="H7" s="34" t="s">
        <v>37</v>
      </c>
      <c r="I7" s="34" t="s">
        <v>37</v>
      </c>
      <c r="J7" s="60" t="s">
        <v>37</v>
      </c>
      <c r="K7" s="207"/>
      <c r="L7" s="34" t="s">
        <v>37</v>
      </c>
      <c r="M7" s="34" t="s">
        <v>37</v>
      </c>
      <c r="N7" s="34" t="s">
        <v>37</v>
      </c>
      <c r="O7" s="60" t="s">
        <v>37</v>
      </c>
      <c r="P7" s="207"/>
      <c r="Q7" s="34" t="s">
        <v>37</v>
      </c>
      <c r="R7" s="34" t="s">
        <v>37</v>
      </c>
      <c r="S7" s="34" t="s">
        <v>37</v>
      </c>
      <c r="T7" s="60" t="s">
        <v>37</v>
      </c>
    </row>
    <row r="8" spans="1:20" ht="15" customHeight="1" x14ac:dyDescent="0.25">
      <c r="A8" s="14" t="s">
        <v>7</v>
      </c>
      <c r="B8" s="34" t="s">
        <v>37</v>
      </c>
      <c r="C8" s="34" t="s">
        <v>37</v>
      </c>
      <c r="D8" s="60" t="s">
        <v>37</v>
      </c>
      <c r="E8" s="133" t="s">
        <v>37</v>
      </c>
      <c r="F8" s="207"/>
      <c r="G8" s="34" t="s">
        <v>37</v>
      </c>
      <c r="H8" s="34" t="s">
        <v>37</v>
      </c>
      <c r="I8" s="34" t="s">
        <v>37</v>
      </c>
      <c r="J8" s="60" t="s">
        <v>37</v>
      </c>
      <c r="K8" s="207"/>
      <c r="L8" s="34" t="s">
        <v>37</v>
      </c>
      <c r="M8" s="34" t="s">
        <v>37</v>
      </c>
      <c r="N8" s="34" t="s">
        <v>37</v>
      </c>
      <c r="O8" s="60" t="s">
        <v>37</v>
      </c>
      <c r="P8" s="207"/>
      <c r="Q8" s="34" t="s">
        <v>37</v>
      </c>
      <c r="R8" s="34" t="s">
        <v>37</v>
      </c>
      <c r="S8" s="34" t="s">
        <v>37</v>
      </c>
      <c r="T8" s="60" t="s">
        <v>37</v>
      </c>
    </row>
    <row r="9" spans="1:20" ht="15" customHeight="1" x14ac:dyDescent="0.25">
      <c r="A9" s="14" t="s">
        <v>8</v>
      </c>
      <c r="B9" s="34" t="s">
        <v>37</v>
      </c>
      <c r="C9" s="34" t="s">
        <v>37</v>
      </c>
      <c r="D9" s="60" t="s">
        <v>37</v>
      </c>
      <c r="E9" s="133" t="s">
        <v>37</v>
      </c>
      <c r="F9" s="207"/>
      <c r="G9" s="34" t="s">
        <v>37</v>
      </c>
      <c r="H9" s="34" t="s">
        <v>37</v>
      </c>
      <c r="I9" s="34" t="s">
        <v>37</v>
      </c>
      <c r="J9" s="60" t="s">
        <v>37</v>
      </c>
      <c r="K9" s="207"/>
      <c r="L9" s="34" t="s">
        <v>37</v>
      </c>
      <c r="M9" s="34" t="s">
        <v>37</v>
      </c>
      <c r="N9" s="34" t="s">
        <v>37</v>
      </c>
      <c r="O9" s="60" t="s">
        <v>37</v>
      </c>
      <c r="P9" s="207"/>
      <c r="Q9" s="34" t="s">
        <v>37</v>
      </c>
      <c r="R9" s="34" t="s">
        <v>37</v>
      </c>
      <c r="S9" s="34" t="s">
        <v>37</v>
      </c>
      <c r="T9" s="60" t="s">
        <v>37</v>
      </c>
    </row>
    <row r="10" spans="1:20" ht="15" customHeight="1" x14ac:dyDescent="0.25">
      <c r="A10" s="14" t="s">
        <v>9</v>
      </c>
      <c r="B10" s="34" t="s">
        <v>37</v>
      </c>
      <c r="C10" s="34" t="s">
        <v>37</v>
      </c>
      <c r="D10" s="60" t="s">
        <v>37</v>
      </c>
      <c r="E10" s="133" t="s">
        <v>37</v>
      </c>
      <c r="F10" s="207"/>
      <c r="G10" s="34" t="s">
        <v>37</v>
      </c>
      <c r="H10" s="34" t="s">
        <v>37</v>
      </c>
      <c r="I10" s="34" t="s">
        <v>37</v>
      </c>
      <c r="J10" s="60" t="s">
        <v>37</v>
      </c>
      <c r="K10" s="207"/>
      <c r="L10" s="34" t="s">
        <v>37</v>
      </c>
      <c r="M10" s="34" t="s">
        <v>37</v>
      </c>
      <c r="N10" s="34" t="s">
        <v>37</v>
      </c>
      <c r="O10" s="60" t="s">
        <v>37</v>
      </c>
      <c r="P10" s="207"/>
      <c r="Q10" s="34" t="s">
        <v>37</v>
      </c>
      <c r="R10" s="34" t="s">
        <v>37</v>
      </c>
      <c r="S10" s="34" t="s">
        <v>37</v>
      </c>
      <c r="T10" s="60" t="s">
        <v>37</v>
      </c>
    </row>
    <row r="11" spans="1:20" ht="15" customHeight="1" x14ac:dyDescent="0.25">
      <c r="A11" s="14" t="s">
        <v>10</v>
      </c>
      <c r="B11" s="34" t="s">
        <v>37</v>
      </c>
      <c r="C11" s="34" t="s">
        <v>37</v>
      </c>
      <c r="D11" s="60" t="s">
        <v>37</v>
      </c>
      <c r="E11" s="133" t="s">
        <v>37</v>
      </c>
      <c r="F11" s="207"/>
      <c r="G11" s="34" t="s">
        <v>37</v>
      </c>
      <c r="H11" s="34" t="s">
        <v>37</v>
      </c>
      <c r="I11" s="34" t="s">
        <v>37</v>
      </c>
      <c r="J11" s="60" t="s">
        <v>37</v>
      </c>
      <c r="K11" s="207"/>
      <c r="L11" s="34" t="s">
        <v>37</v>
      </c>
      <c r="M11" s="34" t="s">
        <v>37</v>
      </c>
      <c r="N11" s="34" t="s">
        <v>37</v>
      </c>
      <c r="O11" s="60" t="s">
        <v>37</v>
      </c>
      <c r="P11" s="207"/>
      <c r="Q11" s="34" t="s">
        <v>37</v>
      </c>
      <c r="R11" s="34" t="s">
        <v>37</v>
      </c>
      <c r="S11" s="34" t="s">
        <v>37</v>
      </c>
      <c r="T11" s="60" t="s">
        <v>37</v>
      </c>
    </row>
    <row r="12" spans="1:20" ht="15" customHeight="1" x14ac:dyDescent="0.25">
      <c r="A12" s="14" t="s">
        <v>11</v>
      </c>
      <c r="B12" s="34" t="s">
        <v>37</v>
      </c>
      <c r="C12" s="34" t="s">
        <v>37</v>
      </c>
      <c r="D12" s="60" t="s">
        <v>37</v>
      </c>
      <c r="E12" s="133" t="s">
        <v>37</v>
      </c>
      <c r="F12" s="207"/>
      <c r="G12" s="34" t="s">
        <v>37</v>
      </c>
      <c r="H12" s="34" t="s">
        <v>37</v>
      </c>
      <c r="I12" s="34" t="s">
        <v>37</v>
      </c>
      <c r="J12" s="60" t="s">
        <v>37</v>
      </c>
      <c r="K12" s="207"/>
      <c r="L12" s="34" t="s">
        <v>37</v>
      </c>
      <c r="M12" s="34" t="s">
        <v>37</v>
      </c>
      <c r="N12" s="34" t="s">
        <v>37</v>
      </c>
      <c r="O12" s="60" t="s">
        <v>37</v>
      </c>
      <c r="P12" s="207"/>
      <c r="Q12" s="34" t="s">
        <v>37</v>
      </c>
      <c r="R12" s="34" t="s">
        <v>37</v>
      </c>
      <c r="S12" s="34" t="s">
        <v>37</v>
      </c>
      <c r="T12" s="60" t="s">
        <v>37</v>
      </c>
    </row>
    <row r="13" spans="1:20" ht="15" customHeight="1" x14ac:dyDescent="0.25">
      <c r="A13" s="14" t="s">
        <v>12</v>
      </c>
      <c r="B13" s="34" t="s">
        <v>37</v>
      </c>
      <c r="C13" s="34" t="s">
        <v>37</v>
      </c>
      <c r="D13" s="60" t="s">
        <v>37</v>
      </c>
      <c r="E13" s="133" t="s">
        <v>37</v>
      </c>
      <c r="F13" s="207"/>
      <c r="G13" s="34" t="s">
        <v>37</v>
      </c>
      <c r="H13" s="34" t="s">
        <v>37</v>
      </c>
      <c r="I13" s="34" t="s">
        <v>37</v>
      </c>
      <c r="J13" s="60" t="s">
        <v>37</v>
      </c>
      <c r="K13" s="207"/>
      <c r="L13" s="34" t="s">
        <v>37</v>
      </c>
      <c r="M13" s="34" t="s">
        <v>37</v>
      </c>
      <c r="N13" s="34" t="s">
        <v>37</v>
      </c>
      <c r="O13" s="60" t="s">
        <v>37</v>
      </c>
      <c r="P13" s="207"/>
      <c r="Q13" s="34" t="s">
        <v>37</v>
      </c>
      <c r="R13" s="34" t="s">
        <v>37</v>
      </c>
      <c r="S13" s="34" t="s">
        <v>37</v>
      </c>
      <c r="T13" s="60" t="s">
        <v>37</v>
      </c>
    </row>
    <row r="14" spans="1:20" ht="15" customHeight="1" x14ac:dyDescent="0.25">
      <c r="A14" s="14" t="s">
        <v>13</v>
      </c>
      <c r="B14" s="34" t="s">
        <v>37</v>
      </c>
      <c r="C14" s="34" t="s">
        <v>37</v>
      </c>
      <c r="D14" s="60" t="s">
        <v>37</v>
      </c>
      <c r="E14" s="133" t="s">
        <v>37</v>
      </c>
      <c r="F14" s="207"/>
      <c r="G14" s="34" t="s">
        <v>37</v>
      </c>
      <c r="H14" s="34" t="s">
        <v>37</v>
      </c>
      <c r="I14" s="34" t="s">
        <v>37</v>
      </c>
      <c r="J14" s="60" t="s">
        <v>37</v>
      </c>
      <c r="K14" s="207"/>
      <c r="L14" s="34" t="s">
        <v>37</v>
      </c>
      <c r="M14" s="34" t="s">
        <v>37</v>
      </c>
      <c r="N14" s="34" t="s">
        <v>37</v>
      </c>
      <c r="O14" s="60" t="s">
        <v>37</v>
      </c>
      <c r="P14" s="207"/>
      <c r="Q14" s="34" t="s">
        <v>37</v>
      </c>
      <c r="R14" s="34" t="s">
        <v>37</v>
      </c>
      <c r="S14" s="34" t="s">
        <v>37</v>
      </c>
      <c r="T14" s="60" t="s">
        <v>37</v>
      </c>
    </row>
    <row r="15" spans="1:20" ht="15" customHeight="1" x14ac:dyDescent="0.25">
      <c r="A15" s="14" t="s">
        <v>14</v>
      </c>
      <c r="B15" s="34" t="s">
        <v>37</v>
      </c>
      <c r="C15" s="34" t="s">
        <v>37</v>
      </c>
      <c r="D15" s="60" t="s">
        <v>37</v>
      </c>
      <c r="E15" s="133" t="s">
        <v>37</v>
      </c>
      <c r="F15" s="207"/>
      <c r="G15" s="34" t="s">
        <v>37</v>
      </c>
      <c r="H15" s="34" t="s">
        <v>37</v>
      </c>
      <c r="I15" s="34" t="s">
        <v>37</v>
      </c>
      <c r="J15" s="60" t="s">
        <v>37</v>
      </c>
      <c r="K15" s="207"/>
      <c r="L15" s="34" t="s">
        <v>37</v>
      </c>
      <c r="M15" s="34" t="s">
        <v>37</v>
      </c>
      <c r="N15" s="34" t="s">
        <v>37</v>
      </c>
      <c r="O15" s="60" t="s">
        <v>37</v>
      </c>
      <c r="P15" s="207"/>
      <c r="Q15" s="34" t="s">
        <v>37</v>
      </c>
      <c r="R15" s="34" t="s">
        <v>37</v>
      </c>
      <c r="S15" s="34" t="s">
        <v>37</v>
      </c>
      <c r="T15" s="60" t="s">
        <v>37</v>
      </c>
    </row>
    <row r="16" spans="1:20" ht="15" customHeight="1" x14ac:dyDescent="0.25">
      <c r="A16" s="14" t="s">
        <v>15</v>
      </c>
      <c r="B16" s="34" t="s">
        <v>37</v>
      </c>
      <c r="C16" s="34" t="s">
        <v>37</v>
      </c>
      <c r="D16" s="60" t="s">
        <v>37</v>
      </c>
      <c r="E16" s="133" t="s">
        <v>37</v>
      </c>
      <c r="F16" s="207"/>
      <c r="G16" s="34" t="s">
        <v>37</v>
      </c>
      <c r="H16" s="34" t="s">
        <v>37</v>
      </c>
      <c r="I16" s="34" t="s">
        <v>37</v>
      </c>
      <c r="J16" s="60" t="s">
        <v>37</v>
      </c>
      <c r="K16" s="207"/>
      <c r="L16" s="34" t="s">
        <v>37</v>
      </c>
      <c r="M16" s="34" t="s">
        <v>37</v>
      </c>
      <c r="N16" s="34" t="s">
        <v>37</v>
      </c>
      <c r="O16" s="60" t="s">
        <v>37</v>
      </c>
      <c r="P16" s="207"/>
      <c r="Q16" s="34" t="s">
        <v>37</v>
      </c>
      <c r="R16" s="34" t="s">
        <v>37</v>
      </c>
      <c r="S16" s="34" t="s">
        <v>37</v>
      </c>
      <c r="T16" s="60" t="s">
        <v>37</v>
      </c>
    </row>
    <row r="17" spans="1:20" ht="15" customHeight="1" x14ac:dyDescent="0.25">
      <c r="A17" s="14" t="s">
        <v>16</v>
      </c>
      <c r="B17" s="34" t="s">
        <v>37</v>
      </c>
      <c r="C17" s="34" t="s">
        <v>37</v>
      </c>
      <c r="D17" s="60" t="s">
        <v>37</v>
      </c>
      <c r="E17" s="133" t="s">
        <v>37</v>
      </c>
      <c r="F17" s="207"/>
      <c r="G17" s="34" t="s">
        <v>37</v>
      </c>
      <c r="H17" s="34" t="s">
        <v>37</v>
      </c>
      <c r="I17" s="34" t="s">
        <v>37</v>
      </c>
      <c r="J17" s="60" t="s">
        <v>37</v>
      </c>
      <c r="K17" s="207"/>
      <c r="L17" s="34" t="s">
        <v>37</v>
      </c>
      <c r="M17" s="34" t="s">
        <v>37</v>
      </c>
      <c r="N17" s="34" t="s">
        <v>37</v>
      </c>
      <c r="O17" s="60" t="s">
        <v>37</v>
      </c>
      <c r="P17" s="207"/>
      <c r="Q17" s="34" t="s">
        <v>37</v>
      </c>
      <c r="R17" s="34" t="s">
        <v>37</v>
      </c>
      <c r="S17" s="34" t="s">
        <v>37</v>
      </c>
      <c r="T17" s="60" t="s">
        <v>37</v>
      </c>
    </row>
    <row r="18" spans="1:20" ht="15" customHeight="1" x14ac:dyDescent="0.25">
      <c r="A18" s="14" t="s">
        <v>17</v>
      </c>
      <c r="B18" s="34" t="s">
        <v>37</v>
      </c>
      <c r="C18" s="34" t="s">
        <v>37</v>
      </c>
      <c r="D18" s="60" t="s">
        <v>37</v>
      </c>
      <c r="E18" s="133" t="s">
        <v>37</v>
      </c>
      <c r="F18" s="207"/>
      <c r="G18" s="34" t="s">
        <v>37</v>
      </c>
      <c r="H18" s="34" t="s">
        <v>37</v>
      </c>
      <c r="I18" s="34" t="s">
        <v>37</v>
      </c>
      <c r="J18" s="60" t="s">
        <v>37</v>
      </c>
      <c r="K18" s="207"/>
      <c r="L18" s="34" t="s">
        <v>37</v>
      </c>
      <c r="M18" s="34" t="s">
        <v>37</v>
      </c>
      <c r="N18" s="34" t="s">
        <v>37</v>
      </c>
      <c r="O18" s="60" t="s">
        <v>37</v>
      </c>
      <c r="P18" s="207"/>
      <c r="Q18" s="34" t="s">
        <v>37</v>
      </c>
      <c r="R18" s="34" t="s">
        <v>37</v>
      </c>
      <c r="S18" s="34" t="s">
        <v>37</v>
      </c>
      <c r="T18" s="60" t="s">
        <v>37</v>
      </c>
    </row>
    <row r="19" spans="1:20" ht="15" customHeight="1" x14ac:dyDescent="0.25">
      <c r="A19" s="14" t="s">
        <v>18</v>
      </c>
      <c r="B19" s="34" t="s">
        <v>37</v>
      </c>
      <c r="C19" s="34" t="s">
        <v>37</v>
      </c>
      <c r="D19" s="60" t="s">
        <v>37</v>
      </c>
      <c r="E19" s="133" t="s">
        <v>37</v>
      </c>
      <c r="F19" s="207"/>
      <c r="G19" s="34" t="s">
        <v>37</v>
      </c>
      <c r="H19" s="34" t="s">
        <v>37</v>
      </c>
      <c r="I19" s="34" t="s">
        <v>37</v>
      </c>
      <c r="J19" s="60" t="s">
        <v>37</v>
      </c>
      <c r="K19" s="207"/>
      <c r="L19" s="34" t="s">
        <v>37</v>
      </c>
      <c r="M19" s="34" t="s">
        <v>37</v>
      </c>
      <c r="N19" s="34" t="s">
        <v>37</v>
      </c>
      <c r="O19" s="60" t="s">
        <v>37</v>
      </c>
      <c r="P19" s="207"/>
      <c r="Q19" s="34" t="s">
        <v>37</v>
      </c>
      <c r="R19" s="34" t="s">
        <v>37</v>
      </c>
      <c r="S19" s="34" t="s">
        <v>37</v>
      </c>
      <c r="T19" s="60" t="s">
        <v>37</v>
      </c>
    </row>
    <row r="20" spans="1:20" ht="15" customHeight="1" x14ac:dyDescent="0.25">
      <c r="A20" s="14" t="s">
        <v>19</v>
      </c>
      <c r="B20" s="34" t="s">
        <v>37</v>
      </c>
      <c r="C20" s="34" t="s">
        <v>37</v>
      </c>
      <c r="D20" s="60" t="s">
        <v>37</v>
      </c>
      <c r="E20" s="133" t="s">
        <v>37</v>
      </c>
      <c r="F20" s="207"/>
      <c r="G20" s="34" t="s">
        <v>37</v>
      </c>
      <c r="H20" s="34" t="s">
        <v>37</v>
      </c>
      <c r="I20" s="34" t="s">
        <v>37</v>
      </c>
      <c r="J20" s="60" t="s">
        <v>37</v>
      </c>
      <c r="K20" s="207"/>
      <c r="L20" s="34" t="s">
        <v>37</v>
      </c>
      <c r="M20" s="34" t="s">
        <v>37</v>
      </c>
      <c r="N20" s="34" t="s">
        <v>37</v>
      </c>
      <c r="O20" s="60" t="s">
        <v>37</v>
      </c>
      <c r="P20" s="207"/>
      <c r="Q20" s="34" t="s">
        <v>37</v>
      </c>
      <c r="R20" s="34" t="s">
        <v>37</v>
      </c>
      <c r="S20" s="34" t="s">
        <v>37</v>
      </c>
      <c r="T20" s="60" t="s">
        <v>37</v>
      </c>
    </row>
    <row r="21" spans="1:20" ht="15" customHeight="1" x14ac:dyDescent="0.25">
      <c r="A21" s="14" t="s">
        <v>20</v>
      </c>
      <c r="B21" s="34" t="s">
        <v>37</v>
      </c>
      <c r="C21" s="34" t="s">
        <v>37</v>
      </c>
      <c r="D21" s="60" t="s">
        <v>37</v>
      </c>
      <c r="E21" s="133" t="s">
        <v>37</v>
      </c>
      <c r="F21" s="207"/>
      <c r="G21" s="34" t="s">
        <v>37</v>
      </c>
      <c r="H21" s="34" t="s">
        <v>37</v>
      </c>
      <c r="I21" s="34" t="s">
        <v>37</v>
      </c>
      <c r="J21" s="60" t="s">
        <v>37</v>
      </c>
      <c r="K21" s="207"/>
      <c r="L21" s="34" t="s">
        <v>37</v>
      </c>
      <c r="M21" s="34" t="s">
        <v>37</v>
      </c>
      <c r="N21" s="34" t="s">
        <v>37</v>
      </c>
      <c r="O21" s="60" t="s">
        <v>37</v>
      </c>
      <c r="P21" s="207"/>
      <c r="Q21" s="34" t="s">
        <v>37</v>
      </c>
      <c r="R21" s="34" t="s">
        <v>37</v>
      </c>
      <c r="S21" s="34" t="s">
        <v>37</v>
      </c>
      <c r="T21" s="60" t="s">
        <v>37</v>
      </c>
    </row>
    <row r="22" spans="1:20" ht="15" customHeight="1" x14ac:dyDescent="0.25">
      <c r="A22" s="14" t="s">
        <v>21</v>
      </c>
      <c r="B22" s="34" t="s">
        <v>37</v>
      </c>
      <c r="C22" s="34" t="s">
        <v>37</v>
      </c>
      <c r="D22" s="60" t="s">
        <v>37</v>
      </c>
      <c r="E22" s="133" t="s">
        <v>37</v>
      </c>
      <c r="F22" s="207"/>
      <c r="G22" s="34" t="s">
        <v>37</v>
      </c>
      <c r="H22" s="34" t="s">
        <v>37</v>
      </c>
      <c r="I22" s="34" t="s">
        <v>37</v>
      </c>
      <c r="J22" s="60" t="s">
        <v>37</v>
      </c>
      <c r="K22" s="207"/>
      <c r="L22" s="34" t="s">
        <v>37</v>
      </c>
      <c r="M22" s="34" t="s">
        <v>37</v>
      </c>
      <c r="N22" s="34" t="s">
        <v>37</v>
      </c>
      <c r="O22" s="60" t="s">
        <v>37</v>
      </c>
      <c r="P22" s="207"/>
      <c r="Q22" s="34" t="s">
        <v>37</v>
      </c>
      <c r="R22" s="34" t="s">
        <v>37</v>
      </c>
      <c r="S22" s="34" t="s">
        <v>37</v>
      </c>
      <c r="T22" s="60" t="s">
        <v>37</v>
      </c>
    </row>
    <row r="23" spans="1:20" ht="15" customHeight="1" x14ac:dyDescent="0.25">
      <c r="A23" s="14" t="s">
        <v>22</v>
      </c>
      <c r="B23" s="34" t="s">
        <v>37</v>
      </c>
      <c r="C23" s="34" t="s">
        <v>37</v>
      </c>
      <c r="D23" s="60" t="s">
        <v>37</v>
      </c>
      <c r="E23" s="133" t="s">
        <v>37</v>
      </c>
      <c r="F23" s="207"/>
      <c r="G23" s="34" t="s">
        <v>37</v>
      </c>
      <c r="H23" s="34" t="s">
        <v>37</v>
      </c>
      <c r="I23" s="34" t="s">
        <v>37</v>
      </c>
      <c r="J23" s="60" t="s">
        <v>37</v>
      </c>
      <c r="K23" s="207"/>
      <c r="L23" s="34" t="s">
        <v>37</v>
      </c>
      <c r="M23" s="34" t="s">
        <v>37</v>
      </c>
      <c r="N23" s="34" t="s">
        <v>37</v>
      </c>
      <c r="O23" s="60" t="s">
        <v>37</v>
      </c>
      <c r="P23" s="207"/>
      <c r="Q23" s="34" t="s">
        <v>37</v>
      </c>
      <c r="R23" s="34" t="s">
        <v>37</v>
      </c>
      <c r="S23" s="34" t="s">
        <v>37</v>
      </c>
      <c r="T23" s="60" t="s">
        <v>37</v>
      </c>
    </row>
    <row r="24" spans="1:20" ht="15" customHeight="1" x14ac:dyDescent="0.25">
      <c r="A24" s="14" t="s">
        <v>23</v>
      </c>
      <c r="B24" s="34" t="s">
        <v>37</v>
      </c>
      <c r="C24" s="34" t="s">
        <v>37</v>
      </c>
      <c r="D24" s="60" t="s">
        <v>37</v>
      </c>
      <c r="E24" s="133" t="s">
        <v>37</v>
      </c>
      <c r="F24" s="207"/>
      <c r="G24" s="34" t="s">
        <v>37</v>
      </c>
      <c r="H24" s="34" t="s">
        <v>37</v>
      </c>
      <c r="I24" s="34" t="s">
        <v>37</v>
      </c>
      <c r="J24" s="60" t="s">
        <v>37</v>
      </c>
      <c r="K24" s="207"/>
      <c r="L24" s="34" t="s">
        <v>37</v>
      </c>
      <c r="M24" s="34" t="s">
        <v>37</v>
      </c>
      <c r="N24" s="34" t="s">
        <v>37</v>
      </c>
      <c r="O24" s="60" t="s">
        <v>37</v>
      </c>
      <c r="P24" s="207"/>
      <c r="Q24" s="34" t="s">
        <v>37</v>
      </c>
      <c r="R24" s="34" t="s">
        <v>37</v>
      </c>
      <c r="S24" s="34" t="s">
        <v>37</v>
      </c>
      <c r="T24" s="60" t="s">
        <v>37</v>
      </c>
    </row>
    <row r="25" spans="1:20" ht="15" customHeight="1" x14ac:dyDescent="0.25">
      <c r="A25" s="14" t="s">
        <v>24</v>
      </c>
      <c r="B25" s="34" t="s">
        <v>37</v>
      </c>
      <c r="C25" s="34" t="s">
        <v>37</v>
      </c>
      <c r="D25" s="60" t="s">
        <v>37</v>
      </c>
      <c r="E25" s="133" t="s">
        <v>37</v>
      </c>
      <c r="F25" s="207"/>
      <c r="G25" s="34" t="s">
        <v>37</v>
      </c>
      <c r="H25" s="34" t="s">
        <v>37</v>
      </c>
      <c r="I25" s="34" t="s">
        <v>37</v>
      </c>
      <c r="J25" s="60" t="s">
        <v>37</v>
      </c>
      <c r="K25" s="207"/>
      <c r="L25" s="34" t="s">
        <v>37</v>
      </c>
      <c r="M25" s="34" t="s">
        <v>37</v>
      </c>
      <c r="N25" s="34" t="s">
        <v>37</v>
      </c>
      <c r="O25" s="60" t="s">
        <v>37</v>
      </c>
      <c r="P25" s="207"/>
      <c r="Q25" s="34" t="s">
        <v>37</v>
      </c>
      <c r="R25" s="34" t="s">
        <v>37</v>
      </c>
      <c r="S25" s="34" t="s">
        <v>37</v>
      </c>
      <c r="T25" s="60" t="s">
        <v>37</v>
      </c>
    </row>
    <row r="26" spans="1:20" ht="15" customHeight="1" x14ac:dyDescent="0.25">
      <c r="A26" s="14" t="s">
        <v>25</v>
      </c>
      <c r="B26" s="34" t="s">
        <v>37</v>
      </c>
      <c r="C26" s="34" t="s">
        <v>37</v>
      </c>
      <c r="D26" s="60" t="s">
        <v>37</v>
      </c>
      <c r="E26" s="133" t="s">
        <v>37</v>
      </c>
      <c r="F26" s="207"/>
      <c r="G26" s="34" t="s">
        <v>37</v>
      </c>
      <c r="H26" s="34" t="s">
        <v>37</v>
      </c>
      <c r="I26" s="34" t="s">
        <v>37</v>
      </c>
      <c r="J26" s="60" t="s">
        <v>37</v>
      </c>
      <c r="K26" s="207"/>
      <c r="L26" s="34" t="s">
        <v>37</v>
      </c>
      <c r="M26" s="34" t="s">
        <v>37</v>
      </c>
      <c r="N26" s="34" t="s">
        <v>37</v>
      </c>
      <c r="O26" s="60" t="s">
        <v>37</v>
      </c>
      <c r="P26" s="207"/>
      <c r="Q26" s="34" t="s">
        <v>37</v>
      </c>
      <c r="R26" s="34" t="s">
        <v>37</v>
      </c>
      <c r="S26" s="34" t="s">
        <v>37</v>
      </c>
      <c r="T26" s="60" t="s">
        <v>37</v>
      </c>
    </row>
    <row r="27" spans="1:20" ht="15" customHeight="1" x14ac:dyDescent="0.25">
      <c r="A27" s="14" t="s">
        <v>26</v>
      </c>
      <c r="B27" s="34" t="s">
        <v>37</v>
      </c>
      <c r="C27" s="34" t="s">
        <v>37</v>
      </c>
      <c r="D27" s="60" t="s">
        <v>37</v>
      </c>
      <c r="E27" s="133" t="s">
        <v>37</v>
      </c>
      <c r="F27" s="207"/>
      <c r="G27" s="34" t="s">
        <v>37</v>
      </c>
      <c r="H27" s="34" t="s">
        <v>37</v>
      </c>
      <c r="I27" s="34" t="s">
        <v>37</v>
      </c>
      <c r="J27" s="60" t="s">
        <v>37</v>
      </c>
      <c r="K27" s="207"/>
      <c r="L27" s="34" t="s">
        <v>37</v>
      </c>
      <c r="M27" s="34" t="s">
        <v>37</v>
      </c>
      <c r="N27" s="34" t="s">
        <v>37</v>
      </c>
      <c r="O27" s="60" t="s">
        <v>37</v>
      </c>
      <c r="P27" s="207"/>
      <c r="Q27" s="34" t="s">
        <v>37</v>
      </c>
      <c r="R27" s="34" t="s">
        <v>37</v>
      </c>
      <c r="S27" s="34" t="s">
        <v>37</v>
      </c>
      <c r="T27" s="60" t="s">
        <v>37</v>
      </c>
    </row>
    <row r="28" spans="1:20" ht="15" customHeight="1" x14ac:dyDescent="0.25">
      <c r="A28" s="14" t="s">
        <v>27</v>
      </c>
      <c r="B28" s="34" t="s">
        <v>37</v>
      </c>
      <c r="C28" s="34" t="s">
        <v>37</v>
      </c>
      <c r="D28" s="60" t="s">
        <v>37</v>
      </c>
      <c r="E28" s="133" t="s">
        <v>37</v>
      </c>
      <c r="F28" s="207"/>
      <c r="G28" s="34" t="s">
        <v>37</v>
      </c>
      <c r="H28" s="34" t="s">
        <v>37</v>
      </c>
      <c r="I28" s="34" t="s">
        <v>37</v>
      </c>
      <c r="J28" s="60" t="s">
        <v>37</v>
      </c>
      <c r="K28" s="207"/>
      <c r="L28" s="34" t="s">
        <v>37</v>
      </c>
      <c r="M28" s="34" t="s">
        <v>37</v>
      </c>
      <c r="N28" s="34" t="s">
        <v>37</v>
      </c>
      <c r="O28" s="60" t="s">
        <v>37</v>
      </c>
      <c r="P28" s="207"/>
      <c r="Q28" s="34" t="s">
        <v>37</v>
      </c>
      <c r="R28" s="34" t="s">
        <v>37</v>
      </c>
      <c r="S28" s="34" t="s">
        <v>37</v>
      </c>
      <c r="T28" s="60" t="s">
        <v>37</v>
      </c>
    </row>
    <row r="29" spans="1:20" ht="15" customHeight="1" x14ac:dyDescent="0.25">
      <c r="A29" s="14" t="s">
        <v>28</v>
      </c>
      <c r="B29" s="34" t="s">
        <v>37</v>
      </c>
      <c r="C29" s="34" t="s">
        <v>37</v>
      </c>
      <c r="D29" s="60" t="s">
        <v>37</v>
      </c>
      <c r="E29" s="133" t="s">
        <v>37</v>
      </c>
      <c r="F29" s="207"/>
      <c r="G29" s="34" t="s">
        <v>37</v>
      </c>
      <c r="H29" s="34" t="s">
        <v>37</v>
      </c>
      <c r="I29" s="34" t="s">
        <v>37</v>
      </c>
      <c r="J29" s="60" t="s">
        <v>37</v>
      </c>
      <c r="K29" s="207"/>
      <c r="L29" s="34" t="s">
        <v>37</v>
      </c>
      <c r="M29" s="34" t="s">
        <v>37</v>
      </c>
      <c r="N29" s="34" t="s">
        <v>37</v>
      </c>
      <c r="O29" s="60" t="s">
        <v>37</v>
      </c>
      <c r="P29" s="207"/>
      <c r="Q29" s="34" t="s">
        <v>37</v>
      </c>
      <c r="R29" s="34" t="s">
        <v>37</v>
      </c>
      <c r="S29" s="34" t="s">
        <v>37</v>
      </c>
      <c r="T29" s="60" t="s">
        <v>37</v>
      </c>
    </row>
    <row r="30" spans="1:20" ht="15" customHeight="1" x14ac:dyDescent="0.25">
      <c r="A30" s="14" t="s">
        <v>29</v>
      </c>
      <c r="B30" s="34" t="s">
        <v>37</v>
      </c>
      <c r="C30" s="34" t="s">
        <v>37</v>
      </c>
      <c r="D30" s="60" t="s">
        <v>37</v>
      </c>
      <c r="E30" s="133" t="s">
        <v>37</v>
      </c>
      <c r="F30" s="207"/>
      <c r="G30" s="34" t="s">
        <v>37</v>
      </c>
      <c r="H30" s="34" t="s">
        <v>37</v>
      </c>
      <c r="I30" s="34" t="s">
        <v>37</v>
      </c>
      <c r="J30" s="60" t="s">
        <v>37</v>
      </c>
      <c r="K30" s="207"/>
      <c r="L30" s="34" t="s">
        <v>37</v>
      </c>
      <c r="M30" s="34" t="s">
        <v>37</v>
      </c>
      <c r="N30" s="34" t="s">
        <v>37</v>
      </c>
      <c r="O30" s="60" t="s">
        <v>37</v>
      </c>
      <c r="P30" s="207"/>
      <c r="Q30" s="34" t="s">
        <v>37</v>
      </c>
      <c r="R30" s="34" t="s">
        <v>37</v>
      </c>
      <c r="S30" s="34" t="s">
        <v>37</v>
      </c>
      <c r="T30" s="60" t="s">
        <v>37</v>
      </c>
    </row>
    <row r="31" spans="1:20" ht="15" customHeight="1" x14ac:dyDescent="0.25">
      <c r="A31" s="14" t="s">
        <v>30</v>
      </c>
      <c r="B31" s="34" t="s">
        <v>37</v>
      </c>
      <c r="C31" s="34" t="s">
        <v>37</v>
      </c>
      <c r="D31" s="60" t="s">
        <v>37</v>
      </c>
      <c r="E31" s="133" t="s">
        <v>37</v>
      </c>
      <c r="F31" s="207"/>
      <c r="G31" s="34" t="s">
        <v>37</v>
      </c>
      <c r="H31" s="34" t="s">
        <v>37</v>
      </c>
      <c r="I31" s="34" t="s">
        <v>37</v>
      </c>
      <c r="J31" s="60" t="s">
        <v>37</v>
      </c>
      <c r="K31" s="207"/>
      <c r="L31" s="34" t="s">
        <v>37</v>
      </c>
      <c r="M31" s="34" t="s">
        <v>37</v>
      </c>
      <c r="N31" s="34" t="s">
        <v>37</v>
      </c>
      <c r="O31" s="60" t="s">
        <v>37</v>
      </c>
      <c r="P31" s="207"/>
      <c r="Q31" s="34" t="s">
        <v>37</v>
      </c>
      <c r="R31" s="34" t="s">
        <v>37</v>
      </c>
      <c r="S31" s="34" t="s">
        <v>37</v>
      </c>
      <c r="T31" s="60" t="s">
        <v>37</v>
      </c>
    </row>
    <row r="32" spans="1:20" ht="15" customHeight="1" x14ac:dyDescent="0.25">
      <c r="A32" s="14" t="s">
        <v>31</v>
      </c>
      <c r="B32" s="34" t="s">
        <v>37</v>
      </c>
      <c r="C32" s="34" t="s">
        <v>37</v>
      </c>
      <c r="D32" s="60" t="s">
        <v>37</v>
      </c>
      <c r="E32" s="133" t="s">
        <v>37</v>
      </c>
      <c r="F32" s="207"/>
      <c r="G32" s="34" t="s">
        <v>37</v>
      </c>
      <c r="H32" s="34" t="s">
        <v>37</v>
      </c>
      <c r="I32" s="34" t="s">
        <v>37</v>
      </c>
      <c r="J32" s="60" t="s">
        <v>37</v>
      </c>
      <c r="K32" s="207"/>
      <c r="L32" s="34" t="s">
        <v>37</v>
      </c>
      <c r="M32" s="34" t="s">
        <v>37</v>
      </c>
      <c r="N32" s="34" t="s">
        <v>37</v>
      </c>
      <c r="O32" s="60" t="s">
        <v>37</v>
      </c>
      <c r="P32" s="207"/>
      <c r="Q32" s="34" t="s">
        <v>37</v>
      </c>
      <c r="R32" s="34" t="s">
        <v>37</v>
      </c>
      <c r="S32" s="34" t="s">
        <v>37</v>
      </c>
      <c r="T32" s="60" t="s">
        <v>37</v>
      </c>
    </row>
    <row r="33" spans="1:20" ht="15" customHeight="1" x14ac:dyDescent="0.25">
      <c r="A33" s="14" t="s">
        <v>32</v>
      </c>
      <c r="B33" s="34" t="s">
        <v>37</v>
      </c>
      <c r="C33" s="34" t="s">
        <v>37</v>
      </c>
      <c r="D33" s="60" t="s">
        <v>37</v>
      </c>
      <c r="E33" s="133" t="s">
        <v>37</v>
      </c>
      <c r="F33" s="207"/>
      <c r="G33" s="34" t="s">
        <v>37</v>
      </c>
      <c r="H33" s="34" t="s">
        <v>37</v>
      </c>
      <c r="I33" s="34" t="s">
        <v>37</v>
      </c>
      <c r="J33" s="60" t="s">
        <v>37</v>
      </c>
      <c r="K33" s="207"/>
      <c r="L33" s="34" t="s">
        <v>37</v>
      </c>
      <c r="M33" s="34" t="s">
        <v>37</v>
      </c>
      <c r="N33" s="34" t="s">
        <v>37</v>
      </c>
      <c r="O33" s="60" t="s">
        <v>37</v>
      </c>
      <c r="P33" s="207"/>
      <c r="Q33" s="34" t="s">
        <v>37</v>
      </c>
      <c r="R33" s="34" t="s">
        <v>37</v>
      </c>
      <c r="S33" s="34" t="s">
        <v>37</v>
      </c>
      <c r="T33" s="60" t="s">
        <v>37</v>
      </c>
    </row>
    <row r="34" spans="1:20" ht="15" customHeight="1" x14ac:dyDescent="0.25">
      <c r="A34" s="14" t="s">
        <v>33</v>
      </c>
      <c r="B34" s="82">
        <v>1</v>
      </c>
      <c r="C34" s="82">
        <v>400</v>
      </c>
      <c r="D34" s="132">
        <v>1</v>
      </c>
      <c r="E34" s="134">
        <v>0.54583333333333339</v>
      </c>
      <c r="F34" s="207"/>
      <c r="G34" s="82">
        <v>1</v>
      </c>
      <c r="H34" s="82">
        <v>400</v>
      </c>
      <c r="I34" s="132">
        <v>1.0033333333333332</v>
      </c>
      <c r="J34" s="132">
        <v>0.53903654485049834</v>
      </c>
      <c r="K34" s="207"/>
      <c r="L34" s="82">
        <v>1</v>
      </c>
      <c r="M34" s="82">
        <v>400</v>
      </c>
      <c r="N34" s="132">
        <v>1</v>
      </c>
      <c r="O34" s="132">
        <v>0.5708333333333333</v>
      </c>
      <c r="P34" s="207"/>
      <c r="Q34" s="82">
        <v>1</v>
      </c>
      <c r="R34" s="82">
        <v>400</v>
      </c>
      <c r="S34" s="132">
        <v>1</v>
      </c>
      <c r="T34" s="132">
        <v>0.5083333333333333</v>
      </c>
    </row>
    <row r="35" spans="1:20" ht="15" customHeight="1" x14ac:dyDescent="0.25">
      <c r="A35" s="14" t="s">
        <v>34</v>
      </c>
      <c r="B35" s="34" t="s">
        <v>37</v>
      </c>
      <c r="C35" s="34" t="s">
        <v>37</v>
      </c>
      <c r="D35" s="60" t="s">
        <v>37</v>
      </c>
      <c r="E35" s="133" t="s">
        <v>37</v>
      </c>
      <c r="F35" s="207"/>
      <c r="G35" s="34" t="s">
        <v>37</v>
      </c>
      <c r="H35" s="34" t="s">
        <v>37</v>
      </c>
      <c r="I35" s="34" t="s">
        <v>37</v>
      </c>
      <c r="J35" s="60" t="s">
        <v>37</v>
      </c>
      <c r="K35" s="207"/>
      <c r="L35" s="34" t="s">
        <v>37</v>
      </c>
      <c r="M35" s="34" t="s">
        <v>37</v>
      </c>
      <c r="N35" s="34" t="s">
        <v>37</v>
      </c>
      <c r="O35" s="60" t="s">
        <v>37</v>
      </c>
      <c r="P35" s="207"/>
      <c r="Q35" s="34" t="s">
        <v>37</v>
      </c>
      <c r="R35" s="34" t="s">
        <v>37</v>
      </c>
      <c r="S35" s="34" t="s">
        <v>37</v>
      </c>
      <c r="T35" s="60" t="s">
        <v>37</v>
      </c>
    </row>
    <row r="36" spans="1:20" ht="15" customHeight="1" x14ac:dyDescent="0.25">
      <c r="A36" s="14" t="s">
        <v>35</v>
      </c>
      <c r="B36" s="34" t="s">
        <v>37</v>
      </c>
      <c r="C36" s="34" t="s">
        <v>37</v>
      </c>
      <c r="D36" s="60" t="s">
        <v>37</v>
      </c>
      <c r="E36" s="133" t="s">
        <v>37</v>
      </c>
      <c r="F36" s="207"/>
      <c r="G36" s="34" t="s">
        <v>37</v>
      </c>
      <c r="H36" s="34" t="s">
        <v>37</v>
      </c>
      <c r="I36" s="34" t="s">
        <v>37</v>
      </c>
      <c r="J36" s="60" t="s">
        <v>37</v>
      </c>
      <c r="K36" s="207"/>
      <c r="L36" s="34" t="s">
        <v>37</v>
      </c>
      <c r="M36" s="34" t="s">
        <v>37</v>
      </c>
      <c r="N36" s="34" t="s">
        <v>37</v>
      </c>
      <c r="O36" s="60" t="s">
        <v>37</v>
      </c>
      <c r="P36" s="207"/>
      <c r="Q36" s="34" t="s">
        <v>37</v>
      </c>
      <c r="R36" s="34" t="s">
        <v>37</v>
      </c>
      <c r="S36" s="34" t="s">
        <v>37</v>
      </c>
      <c r="T36" s="60" t="s">
        <v>37</v>
      </c>
    </row>
    <row r="37" spans="1:20" ht="15" customHeight="1" x14ac:dyDescent="0.25">
      <c r="A37" s="14" t="s">
        <v>36</v>
      </c>
      <c r="B37" s="34" t="s">
        <v>37</v>
      </c>
      <c r="C37" s="34" t="s">
        <v>37</v>
      </c>
      <c r="D37" s="60" t="s">
        <v>37</v>
      </c>
      <c r="E37" s="133" t="s">
        <v>37</v>
      </c>
      <c r="F37" s="208"/>
      <c r="G37" s="34" t="s">
        <v>37</v>
      </c>
      <c r="H37" s="34" t="s">
        <v>37</v>
      </c>
      <c r="I37" s="34" t="s">
        <v>37</v>
      </c>
      <c r="J37" s="60" t="s">
        <v>37</v>
      </c>
      <c r="K37" s="208"/>
      <c r="L37" s="34" t="s">
        <v>37</v>
      </c>
      <c r="M37" s="34" t="s">
        <v>37</v>
      </c>
      <c r="N37" s="34" t="s">
        <v>37</v>
      </c>
      <c r="O37" s="60" t="s">
        <v>37</v>
      </c>
      <c r="P37" s="208"/>
      <c r="Q37" s="34" t="s">
        <v>37</v>
      </c>
      <c r="R37" s="34" t="s">
        <v>37</v>
      </c>
      <c r="S37" s="34" t="s">
        <v>37</v>
      </c>
      <c r="T37" s="60" t="s">
        <v>37</v>
      </c>
    </row>
    <row r="38" spans="1:20" x14ac:dyDescent="0.25">
      <c r="A38" t="s">
        <v>104</v>
      </c>
    </row>
    <row r="39" spans="1:20" x14ac:dyDescent="0.25">
      <c r="A39" t="s">
        <v>147</v>
      </c>
    </row>
  </sheetData>
  <mergeCells count="25">
    <mergeCell ref="B2:E2"/>
    <mergeCell ref="G2:J2"/>
    <mergeCell ref="L2:O2"/>
    <mergeCell ref="A3:A5"/>
    <mergeCell ref="B3:B5"/>
    <mergeCell ref="C3:C5"/>
    <mergeCell ref="D3:D5"/>
    <mergeCell ref="E3:E5"/>
    <mergeCell ref="G3:G5"/>
    <mergeCell ref="A1:T1"/>
    <mergeCell ref="F2:F37"/>
    <mergeCell ref="K2:K37"/>
    <mergeCell ref="P2:P37"/>
    <mergeCell ref="O3:O5"/>
    <mergeCell ref="Q2:T2"/>
    <mergeCell ref="Q3:Q5"/>
    <mergeCell ref="R3:R5"/>
    <mergeCell ref="S3:S5"/>
    <mergeCell ref="T3:T5"/>
    <mergeCell ref="H3:H5"/>
    <mergeCell ref="I3:I5"/>
    <mergeCell ref="J3:J5"/>
    <mergeCell ref="L3:L5"/>
    <mergeCell ref="M3:M5"/>
    <mergeCell ref="N3:N5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2646D-9B79-46AD-8E3B-225594E57B76}">
  <sheetPr>
    <tabColor theme="9" tint="0.59999389629810485"/>
  </sheetPr>
  <dimension ref="A1:X40"/>
  <sheetViews>
    <sheetView zoomScale="85" zoomScaleNormal="85" workbookViewId="0">
      <selection activeCell="X11" sqref="X11"/>
    </sheetView>
  </sheetViews>
  <sheetFormatPr defaultRowHeight="15" x14ac:dyDescent="0.25"/>
  <cols>
    <col min="1" max="1" width="32.140625" customWidth="1"/>
    <col min="2" max="2" width="14" customWidth="1"/>
    <col min="3" max="3" width="13.5703125" customWidth="1"/>
    <col min="4" max="4" width="14" customWidth="1"/>
    <col min="5" max="5" width="24.5703125" customWidth="1"/>
    <col min="6" max="6" width="26.85546875" customWidth="1"/>
    <col min="7" max="7" width="2.140625" customWidth="1"/>
    <col min="8" max="8" width="12.42578125" customWidth="1"/>
    <col min="9" max="9" width="15.7109375" customWidth="1"/>
    <col min="10" max="10" width="12.5703125" customWidth="1"/>
    <col min="11" max="11" width="22.7109375" customWidth="1"/>
    <col min="12" max="12" width="23.85546875" customWidth="1"/>
    <col min="13" max="13" width="2.140625" customWidth="1"/>
    <col min="14" max="14" width="11.85546875" customWidth="1"/>
    <col min="15" max="15" width="12.42578125" customWidth="1"/>
    <col min="16" max="16" width="12.28515625" customWidth="1"/>
    <col min="17" max="17" width="21.140625" customWidth="1"/>
    <col min="18" max="18" width="22" customWidth="1"/>
    <col min="19" max="19" width="2.140625" customWidth="1"/>
    <col min="20" max="20" width="13" customWidth="1"/>
    <col min="21" max="21" width="17.42578125" customWidth="1"/>
    <col min="22" max="22" width="16.28515625" customWidth="1"/>
    <col min="23" max="23" width="21" customWidth="1"/>
    <col min="24" max="24" width="22.7109375" customWidth="1"/>
  </cols>
  <sheetData>
    <row r="1" spans="1:24" ht="15.75" customHeight="1" x14ac:dyDescent="0.25">
      <c r="A1" s="277" t="s">
        <v>125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4" ht="15.75" customHeight="1" x14ac:dyDescent="0.25">
      <c r="B2" s="232" t="s">
        <v>40</v>
      </c>
      <c r="C2" s="233"/>
      <c r="D2" s="233"/>
      <c r="E2" s="233"/>
      <c r="F2" s="234"/>
      <c r="G2" s="116"/>
      <c r="H2" s="203" t="s">
        <v>41</v>
      </c>
      <c r="I2" s="203"/>
      <c r="J2" s="203"/>
      <c r="K2" s="203"/>
      <c r="L2" s="203"/>
      <c r="M2" s="116"/>
      <c r="N2" s="203" t="s">
        <v>42</v>
      </c>
      <c r="O2" s="203"/>
      <c r="P2" s="203"/>
      <c r="Q2" s="203"/>
      <c r="R2" s="203"/>
      <c r="S2" s="116"/>
      <c r="T2" s="203" t="s">
        <v>43</v>
      </c>
      <c r="U2" s="203"/>
      <c r="V2" s="203"/>
      <c r="W2" s="203"/>
      <c r="X2" s="203"/>
    </row>
    <row r="3" spans="1:24" ht="15" customHeight="1" x14ac:dyDescent="0.25">
      <c r="A3" s="238" t="s">
        <v>4</v>
      </c>
      <c r="B3" s="275" t="s">
        <v>116</v>
      </c>
      <c r="C3" s="275" t="s">
        <v>126</v>
      </c>
      <c r="D3" s="275" t="s">
        <v>122</v>
      </c>
      <c r="E3" s="275" t="s">
        <v>137</v>
      </c>
      <c r="F3" s="275" t="s">
        <v>130</v>
      </c>
      <c r="G3" s="117"/>
      <c r="H3" s="275" t="s">
        <v>116</v>
      </c>
      <c r="I3" s="275" t="s">
        <v>126</v>
      </c>
      <c r="J3" s="275" t="s">
        <v>122</v>
      </c>
      <c r="K3" s="275" t="s">
        <v>136</v>
      </c>
      <c r="L3" s="275" t="s">
        <v>129</v>
      </c>
      <c r="M3" s="117"/>
      <c r="N3" s="275" t="s">
        <v>116</v>
      </c>
      <c r="O3" s="275" t="s">
        <v>126</v>
      </c>
      <c r="P3" s="275" t="s">
        <v>122</v>
      </c>
      <c r="Q3" s="275" t="s">
        <v>137</v>
      </c>
      <c r="R3" s="275" t="s">
        <v>128</v>
      </c>
      <c r="S3" s="117"/>
      <c r="T3" s="275" t="s">
        <v>116</v>
      </c>
      <c r="U3" s="275" t="s">
        <v>126</v>
      </c>
      <c r="V3" s="275" t="s">
        <v>122</v>
      </c>
      <c r="W3" s="275" t="s">
        <v>132</v>
      </c>
      <c r="X3" s="275" t="s">
        <v>127</v>
      </c>
    </row>
    <row r="4" spans="1:24" ht="15" customHeight="1" x14ac:dyDescent="0.25">
      <c r="A4" s="238"/>
      <c r="B4" s="275"/>
      <c r="C4" s="275"/>
      <c r="D4" s="275"/>
      <c r="E4" s="275"/>
      <c r="F4" s="275"/>
      <c r="G4" s="117"/>
      <c r="H4" s="275"/>
      <c r="I4" s="275"/>
      <c r="J4" s="275"/>
      <c r="K4" s="275"/>
      <c r="L4" s="275"/>
      <c r="M4" s="117"/>
      <c r="N4" s="275"/>
      <c r="O4" s="275"/>
      <c r="P4" s="275"/>
      <c r="Q4" s="275"/>
      <c r="R4" s="275"/>
      <c r="S4" s="117"/>
      <c r="T4" s="275"/>
      <c r="U4" s="275"/>
      <c r="V4" s="275"/>
      <c r="W4" s="275"/>
      <c r="X4" s="275"/>
    </row>
    <row r="5" spans="1:24" ht="71.25" customHeight="1" x14ac:dyDescent="0.25">
      <c r="A5" s="238"/>
      <c r="B5" s="275"/>
      <c r="C5" s="275"/>
      <c r="D5" s="275"/>
      <c r="E5" s="275"/>
      <c r="F5" s="275"/>
      <c r="G5" s="117"/>
      <c r="H5" s="275"/>
      <c r="I5" s="275"/>
      <c r="J5" s="275"/>
      <c r="K5" s="275"/>
      <c r="L5" s="275"/>
      <c r="M5" s="117"/>
      <c r="N5" s="275"/>
      <c r="O5" s="275"/>
      <c r="P5" s="275"/>
      <c r="Q5" s="275"/>
      <c r="R5" s="275"/>
      <c r="S5" s="117"/>
      <c r="T5" s="275"/>
      <c r="U5" s="275"/>
      <c r="V5" s="275"/>
      <c r="W5" s="275"/>
      <c r="X5" s="275"/>
    </row>
    <row r="6" spans="1:24" ht="15.75" x14ac:dyDescent="0.25">
      <c r="A6" s="14" t="s">
        <v>5</v>
      </c>
      <c r="B6" s="139" t="s">
        <v>37</v>
      </c>
      <c r="C6" s="139" t="s">
        <v>37</v>
      </c>
      <c r="D6" s="141" t="s">
        <v>37</v>
      </c>
      <c r="E6" s="142" t="s">
        <v>37</v>
      </c>
      <c r="F6" s="143" t="s">
        <v>37</v>
      </c>
      <c r="G6" s="107"/>
      <c r="H6" s="139" t="s">
        <v>37</v>
      </c>
      <c r="I6" s="139" t="s">
        <v>37</v>
      </c>
      <c r="J6" s="141" t="s">
        <v>37</v>
      </c>
      <c r="K6" s="141" t="s">
        <v>37</v>
      </c>
      <c r="L6" s="143" t="s">
        <v>37</v>
      </c>
      <c r="M6" s="107"/>
      <c r="N6" s="174" t="s">
        <v>37</v>
      </c>
      <c r="O6" s="174" t="s">
        <v>37</v>
      </c>
      <c r="P6" s="175" t="s">
        <v>37</v>
      </c>
      <c r="Q6" s="175" t="s">
        <v>37</v>
      </c>
      <c r="R6" s="175" t="s">
        <v>37</v>
      </c>
      <c r="S6" s="107"/>
      <c r="T6" s="174" t="s">
        <v>37</v>
      </c>
      <c r="U6" s="174" t="s">
        <v>37</v>
      </c>
      <c r="V6" s="175" t="s">
        <v>37</v>
      </c>
      <c r="W6" s="175" t="s">
        <v>37</v>
      </c>
      <c r="X6" s="175" t="s">
        <v>37</v>
      </c>
    </row>
    <row r="7" spans="1:24" ht="15" customHeight="1" x14ac:dyDescent="0.25">
      <c r="A7" s="14" t="s">
        <v>6</v>
      </c>
      <c r="B7" s="140">
        <v>2</v>
      </c>
      <c r="C7" s="140">
        <v>120</v>
      </c>
      <c r="D7" s="145">
        <v>0.67500000000000004</v>
      </c>
      <c r="E7" s="143">
        <v>0.44855967078189302</v>
      </c>
      <c r="F7" s="143">
        <v>1</v>
      </c>
      <c r="G7" s="107"/>
      <c r="H7" s="140">
        <v>2</v>
      </c>
      <c r="I7" s="140">
        <v>120</v>
      </c>
      <c r="J7" s="145">
        <v>0.83611111111111103</v>
      </c>
      <c r="K7" s="145">
        <v>0.40863787375415284</v>
      </c>
      <c r="L7" s="143">
        <v>0.99667774086378746</v>
      </c>
      <c r="M7" s="107"/>
      <c r="N7" s="176">
        <v>2</v>
      </c>
      <c r="O7" s="176">
        <v>120</v>
      </c>
      <c r="P7" s="175">
        <v>0.80833333333333335</v>
      </c>
      <c r="Q7" s="175">
        <v>0.40893470790378006</v>
      </c>
      <c r="R7" s="175">
        <v>0.99656357388316152</v>
      </c>
      <c r="S7" s="107"/>
      <c r="T7" s="176">
        <v>2</v>
      </c>
      <c r="U7" s="176">
        <v>120</v>
      </c>
      <c r="V7" s="175">
        <v>0.72222222222222221</v>
      </c>
      <c r="W7" s="175">
        <v>0.34615384615384615</v>
      </c>
      <c r="X7" s="175">
        <v>0.96153846153846145</v>
      </c>
    </row>
    <row r="8" spans="1:24" ht="15" customHeight="1" x14ac:dyDescent="0.25">
      <c r="A8" s="14" t="s">
        <v>7</v>
      </c>
      <c r="B8" s="140">
        <v>5.666666666666667</v>
      </c>
      <c r="C8" s="140">
        <v>306.66666666666669</v>
      </c>
      <c r="D8" s="145">
        <v>0.70760869565217388</v>
      </c>
      <c r="E8" s="143">
        <v>0.74500768049155142</v>
      </c>
      <c r="F8" s="143">
        <v>0.7357910906298003</v>
      </c>
      <c r="G8" s="107"/>
      <c r="H8" s="140">
        <v>5.666666666666667</v>
      </c>
      <c r="I8" s="140">
        <v>293.33333333333331</v>
      </c>
      <c r="J8" s="145">
        <v>0.79204545454545461</v>
      </c>
      <c r="K8" s="145">
        <v>0.7546628407460545</v>
      </c>
      <c r="L8" s="143">
        <v>0.58393113342898129</v>
      </c>
      <c r="M8" s="107"/>
      <c r="N8" s="176">
        <v>6</v>
      </c>
      <c r="O8" s="176">
        <v>320</v>
      </c>
      <c r="P8" s="175">
        <v>0.86041666666666661</v>
      </c>
      <c r="Q8" s="175">
        <v>0.69370460048426152</v>
      </c>
      <c r="R8" s="175">
        <v>0.76029055690072644</v>
      </c>
      <c r="S8" s="107"/>
      <c r="T8" s="176">
        <v>6</v>
      </c>
      <c r="U8" s="176">
        <v>320</v>
      </c>
      <c r="V8" s="175">
        <v>0.93229166666666663</v>
      </c>
      <c r="W8" s="175">
        <v>0.66033519553072628</v>
      </c>
      <c r="X8" s="175">
        <v>0.69050279329608943</v>
      </c>
    </row>
    <row r="9" spans="1:24" ht="15" customHeight="1" x14ac:dyDescent="0.25">
      <c r="A9" s="14" t="s">
        <v>8</v>
      </c>
      <c r="B9" s="140">
        <v>3</v>
      </c>
      <c r="C9" s="140">
        <v>160</v>
      </c>
      <c r="D9" s="145">
        <v>0.94583333333333341</v>
      </c>
      <c r="E9" s="143">
        <v>0.19383259911894271</v>
      </c>
      <c r="F9" s="143">
        <v>0.77533039647577084</v>
      </c>
      <c r="G9" s="107"/>
      <c r="H9" s="140">
        <v>3</v>
      </c>
      <c r="I9" s="140">
        <v>160</v>
      </c>
      <c r="J9" s="145">
        <v>0.99375000000000002</v>
      </c>
      <c r="K9" s="145">
        <v>0.17819706498951782</v>
      </c>
      <c r="L9" s="143">
        <v>0.76100628930817615</v>
      </c>
      <c r="M9" s="107"/>
      <c r="N9" s="176">
        <v>2.6666666666666665</v>
      </c>
      <c r="O9" s="176">
        <v>146.66666666666666</v>
      </c>
      <c r="P9" s="175">
        <v>0.98409090909090924</v>
      </c>
      <c r="Q9" s="175">
        <v>0.17551963048498842</v>
      </c>
      <c r="R9" s="175">
        <v>0.54503464203233254</v>
      </c>
      <c r="S9" s="107"/>
      <c r="T9" s="176">
        <v>2.6666666666666665</v>
      </c>
      <c r="U9" s="176">
        <v>146.66666666666666</v>
      </c>
      <c r="V9" s="175">
        <v>0.98636363636363633</v>
      </c>
      <c r="W9" s="175">
        <v>0.17741935483870969</v>
      </c>
      <c r="X9" s="175">
        <v>0.73271889400921664</v>
      </c>
    </row>
    <row r="10" spans="1:24" ht="15" customHeight="1" x14ac:dyDescent="0.25">
      <c r="A10" s="14" t="s">
        <v>9</v>
      </c>
      <c r="B10" s="140">
        <v>3</v>
      </c>
      <c r="C10" s="140">
        <v>120</v>
      </c>
      <c r="D10" s="145">
        <v>0.52222222222222225</v>
      </c>
      <c r="E10" s="175">
        <v>1</v>
      </c>
      <c r="F10" s="143">
        <v>0.63829787234042556</v>
      </c>
      <c r="G10" s="107"/>
      <c r="H10" s="140">
        <v>2.6666666666666665</v>
      </c>
      <c r="I10" s="140">
        <v>106.66666666666667</v>
      </c>
      <c r="J10" s="145">
        <v>0.77187499999999987</v>
      </c>
      <c r="K10" s="175">
        <v>1</v>
      </c>
      <c r="L10" s="143">
        <v>0.32388663967611342</v>
      </c>
      <c r="M10" s="107"/>
      <c r="N10" s="176">
        <v>3</v>
      </c>
      <c r="O10" s="176">
        <v>120</v>
      </c>
      <c r="P10" s="175">
        <v>0.73611111111111105</v>
      </c>
      <c r="Q10" s="175">
        <v>1</v>
      </c>
      <c r="R10" s="175">
        <v>0.42264150943396234</v>
      </c>
      <c r="S10" s="107"/>
      <c r="T10" s="176">
        <v>2.6666666666666665</v>
      </c>
      <c r="U10" s="176">
        <v>106.66666666666667</v>
      </c>
      <c r="V10" s="175">
        <v>0.72812500000000002</v>
      </c>
      <c r="W10" s="175">
        <v>0.96566523605150212</v>
      </c>
      <c r="X10" s="175">
        <v>0.28755364806866951</v>
      </c>
    </row>
    <row r="11" spans="1:24" ht="15" customHeight="1" x14ac:dyDescent="0.25">
      <c r="A11" s="14" t="s">
        <v>10</v>
      </c>
      <c r="B11" s="140">
        <v>6</v>
      </c>
      <c r="C11" s="140">
        <v>400</v>
      </c>
      <c r="D11" s="145">
        <v>0.2525</v>
      </c>
      <c r="E11" s="143">
        <v>0.59405940594059403</v>
      </c>
      <c r="F11" s="175">
        <v>1</v>
      </c>
      <c r="G11" s="107"/>
      <c r="H11" s="140">
        <v>6</v>
      </c>
      <c r="I11" s="140">
        <v>400</v>
      </c>
      <c r="J11" s="145">
        <v>0.37083333333333335</v>
      </c>
      <c r="K11" s="145">
        <v>0.44044943820224713</v>
      </c>
      <c r="L11" s="175">
        <v>1</v>
      </c>
      <c r="M11" s="107"/>
      <c r="N11" s="176">
        <v>5.666666666666667</v>
      </c>
      <c r="O11" s="176">
        <v>373.33333333333331</v>
      </c>
      <c r="P11" s="175">
        <v>0.31428571428571428</v>
      </c>
      <c r="Q11" s="175">
        <v>0.52556818181818177</v>
      </c>
      <c r="R11" s="175">
        <v>1</v>
      </c>
      <c r="S11" s="107"/>
      <c r="T11" s="176">
        <v>6</v>
      </c>
      <c r="U11" s="176">
        <v>400</v>
      </c>
      <c r="V11" s="175">
        <v>0.375</v>
      </c>
      <c r="W11" s="175">
        <v>0.36888888888888888</v>
      </c>
      <c r="X11" s="175">
        <v>1</v>
      </c>
    </row>
    <row r="12" spans="1:24" ht="15" customHeight="1" x14ac:dyDescent="0.25">
      <c r="A12" s="14" t="s">
        <v>11</v>
      </c>
      <c r="B12" s="140">
        <v>2</v>
      </c>
      <c r="C12" s="140">
        <v>120</v>
      </c>
      <c r="D12" s="145">
        <v>0.64444444444444438</v>
      </c>
      <c r="E12" s="143">
        <v>0.42241379310344829</v>
      </c>
      <c r="F12" s="175">
        <v>1</v>
      </c>
      <c r="G12" s="107"/>
      <c r="H12" s="140">
        <v>2</v>
      </c>
      <c r="I12" s="140">
        <v>120</v>
      </c>
      <c r="J12" s="145">
        <v>0.7583333333333333</v>
      </c>
      <c r="K12" s="145">
        <v>0.33699633699633702</v>
      </c>
      <c r="L12" s="175">
        <v>1</v>
      </c>
      <c r="M12" s="107"/>
      <c r="N12" s="176">
        <v>1.6666666666666667</v>
      </c>
      <c r="O12" s="176">
        <v>93.333333333333329</v>
      </c>
      <c r="P12" s="175">
        <v>0.68214285714285716</v>
      </c>
      <c r="Q12" s="175">
        <v>0.52356020942408388</v>
      </c>
      <c r="R12" s="175">
        <v>1</v>
      </c>
      <c r="S12" s="107"/>
      <c r="T12" s="176">
        <v>1.6666666666666667</v>
      </c>
      <c r="U12" s="176">
        <v>93.333333333333329</v>
      </c>
      <c r="V12" s="175">
        <v>0.88214285714285712</v>
      </c>
      <c r="W12" s="175">
        <v>0.33198380566801622</v>
      </c>
      <c r="X12" s="175">
        <v>0.81781376518218618</v>
      </c>
    </row>
    <row r="13" spans="1:24" ht="15" customHeight="1" x14ac:dyDescent="0.25">
      <c r="A13" s="14" t="s">
        <v>12</v>
      </c>
      <c r="B13" s="140">
        <v>5</v>
      </c>
      <c r="C13" s="140">
        <v>280</v>
      </c>
      <c r="D13" s="145">
        <v>0.99880952380952392</v>
      </c>
      <c r="E13" s="143">
        <v>0.27771156138259834</v>
      </c>
      <c r="F13" s="143">
        <v>0.92848629320619791</v>
      </c>
      <c r="G13" s="107"/>
      <c r="H13" s="140">
        <v>5</v>
      </c>
      <c r="I13" s="140">
        <v>280</v>
      </c>
      <c r="J13" s="145">
        <v>1.35</v>
      </c>
      <c r="K13" s="145">
        <v>0.22663139329805998</v>
      </c>
      <c r="L13" s="143">
        <v>0.73721340388007062</v>
      </c>
      <c r="M13" s="107"/>
      <c r="N13" s="176">
        <v>4.333333333333333</v>
      </c>
      <c r="O13" s="176">
        <v>240</v>
      </c>
      <c r="P13" s="175">
        <v>1.4097222222222221</v>
      </c>
      <c r="Q13" s="175">
        <v>0.24137931034482762</v>
      </c>
      <c r="R13" s="175">
        <v>0.68571428571428572</v>
      </c>
      <c r="S13" s="107"/>
      <c r="T13" s="176">
        <v>5</v>
      </c>
      <c r="U13" s="176">
        <v>280</v>
      </c>
      <c r="V13" s="175">
        <v>1.1345238095238095</v>
      </c>
      <c r="W13" s="175">
        <v>0.25708289611752361</v>
      </c>
      <c r="X13" s="175">
        <v>0.73976915005246591</v>
      </c>
    </row>
    <row r="14" spans="1:24" ht="15" customHeight="1" x14ac:dyDescent="0.25">
      <c r="A14" s="14" t="s">
        <v>13</v>
      </c>
      <c r="B14" s="140">
        <v>1</v>
      </c>
      <c r="C14" s="140">
        <v>80</v>
      </c>
      <c r="D14" s="145">
        <v>0.94583333333333341</v>
      </c>
      <c r="E14" s="143">
        <v>0.1894273127753304</v>
      </c>
      <c r="F14" s="143">
        <v>1</v>
      </c>
      <c r="G14" s="107"/>
      <c r="H14" s="140">
        <v>1</v>
      </c>
      <c r="I14" s="140">
        <v>80</v>
      </c>
      <c r="J14" s="145">
        <v>1.0833333333333335</v>
      </c>
      <c r="K14" s="145">
        <v>0.17307692307692307</v>
      </c>
      <c r="L14" s="143">
        <v>0.98461538461538456</v>
      </c>
      <c r="M14" s="107"/>
      <c r="N14" s="176">
        <v>1</v>
      </c>
      <c r="O14" s="176">
        <v>80</v>
      </c>
      <c r="P14" s="175">
        <v>1.05</v>
      </c>
      <c r="Q14" s="175">
        <v>0.17063492063492064</v>
      </c>
      <c r="R14" s="175">
        <v>0.99206349206349198</v>
      </c>
      <c r="S14" s="107"/>
      <c r="T14" s="176">
        <v>1</v>
      </c>
      <c r="U14" s="176">
        <v>80</v>
      </c>
      <c r="V14" s="175">
        <v>1.0208333333333335</v>
      </c>
      <c r="W14" s="175">
        <v>0.17142857142857143</v>
      </c>
      <c r="X14" s="175">
        <v>1</v>
      </c>
    </row>
    <row r="15" spans="1:24" ht="15" customHeight="1" x14ac:dyDescent="0.25">
      <c r="A15" s="14" t="s">
        <v>14</v>
      </c>
      <c r="B15" s="140">
        <v>1</v>
      </c>
      <c r="C15" s="140">
        <v>80</v>
      </c>
      <c r="D15" s="145">
        <v>0.73333333333333328</v>
      </c>
      <c r="E15" s="143">
        <v>0.5625</v>
      </c>
      <c r="F15" s="175">
        <v>1</v>
      </c>
      <c r="G15" s="107"/>
      <c r="H15" s="140">
        <v>1</v>
      </c>
      <c r="I15" s="140">
        <v>80</v>
      </c>
      <c r="J15" s="145">
        <v>0.4291666666666667</v>
      </c>
      <c r="K15" s="145">
        <v>0.86407766990291257</v>
      </c>
      <c r="L15" s="175">
        <v>1</v>
      </c>
      <c r="M15" s="107"/>
      <c r="N15" s="176">
        <v>1</v>
      </c>
      <c r="O15" s="176">
        <v>80</v>
      </c>
      <c r="P15" s="175">
        <v>0.22500000000000001</v>
      </c>
      <c r="Q15" s="175">
        <v>1</v>
      </c>
      <c r="R15" s="175">
        <v>1</v>
      </c>
      <c r="S15" s="107"/>
      <c r="T15" s="176">
        <v>1.6666666666666667</v>
      </c>
      <c r="U15" s="176">
        <v>133.33333333333334</v>
      </c>
      <c r="V15" s="175">
        <v>0.22999999999999998</v>
      </c>
      <c r="W15" s="175">
        <v>1</v>
      </c>
      <c r="X15" s="175">
        <v>1</v>
      </c>
    </row>
    <row r="16" spans="1:24" ht="15" customHeight="1" x14ac:dyDescent="0.25">
      <c r="A16" s="14" t="s">
        <v>15</v>
      </c>
      <c r="B16" s="140">
        <v>1</v>
      </c>
      <c r="C16" s="140">
        <v>40</v>
      </c>
      <c r="D16" s="145">
        <v>0.71666666666666667</v>
      </c>
      <c r="E16" s="143">
        <v>0.18604651162790695</v>
      </c>
      <c r="F16" s="143">
        <v>0.67441860465116277</v>
      </c>
      <c r="G16" s="107"/>
      <c r="H16" s="140">
        <v>1</v>
      </c>
      <c r="I16" s="140">
        <v>40</v>
      </c>
      <c r="J16" s="145">
        <v>0.8</v>
      </c>
      <c r="K16" s="145">
        <v>0.27083333333333331</v>
      </c>
      <c r="L16" s="143">
        <v>1</v>
      </c>
      <c r="M16" s="107"/>
      <c r="N16" s="176">
        <v>1</v>
      </c>
      <c r="O16" s="176">
        <v>40</v>
      </c>
      <c r="P16" s="175">
        <v>0.85</v>
      </c>
      <c r="Q16" s="175">
        <v>0.16666666666666669</v>
      </c>
      <c r="R16" s="175">
        <v>0.97058823529411764</v>
      </c>
      <c r="S16" s="107"/>
      <c r="T16" s="176">
        <v>1</v>
      </c>
      <c r="U16" s="176">
        <v>40</v>
      </c>
      <c r="V16" s="175">
        <v>0.8</v>
      </c>
      <c r="W16" s="175">
        <v>0.25</v>
      </c>
      <c r="X16" s="175">
        <v>1</v>
      </c>
    </row>
    <row r="17" spans="1:24" ht="15" customHeight="1" x14ac:dyDescent="0.25">
      <c r="A17" s="14" t="s">
        <v>16</v>
      </c>
      <c r="B17" s="140">
        <v>4</v>
      </c>
      <c r="C17" s="140">
        <v>200</v>
      </c>
      <c r="D17" s="145">
        <v>0.68166666666666675</v>
      </c>
      <c r="E17" s="143">
        <v>0.27872860635696822</v>
      </c>
      <c r="F17" s="175">
        <v>1</v>
      </c>
      <c r="G17" s="107"/>
      <c r="H17" s="140">
        <v>3.3333333333333335</v>
      </c>
      <c r="I17" s="140">
        <v>173.33333333333334</v>
      </c>
      <c r="J17" s="145">
        <v>0.91923076923076918</v>
      </c>
      <c r="K17" s="145">
        <v>0.23221757322175732</v>
      </c>
      <c r="L17" s="143">
        <v>0.86820083682008364</v>
      </c>
      <c r="M17" s="107"/>
      <c r="N17" s="176">
        <v>4</v>
      </c>
      <c r="O17" s="176">
        <v>200</v>
      </c>
      <c r="P17" s="175">
        <v>0.96166666666666667</v>
      </c>
      <c r="Q17" s="175">
        <v>0.21317157712305024</v>
      </c>
      <c r="R17" s="175">
        <v>0.88734835355285957</v>
      </c>
      <c r="S17" s="107"/>
      <c r="T17" s="176">
        <v>3.6666666666666665</v>
      </c>
      <c r="U17" s="176">
        <v>186.66666666666666</v>
      </c>
      <c r="V17" s="175">
        <v>0.9</v>
      </c>
      <c r="W17" s="175">
        <v>0.22023809523809523</v>
      </c>
      <c r="X17" s="175">
        <v>0.95833333333333337</v>
      </c>
    </row>
    <row r="18" spans="1:24" ht="15" customHeight="1" x14ac:dyDescent="0.25">
      <c r="A18" s="14" t="s">
        <v>17</v>
      </c>
      <c r="B18" s="140">
        <v>7</v>
      </c>
      <c r="C18" s="140">
        <v>280</v>
      </c>
      <c r="D18" s="145">
        <v>0.63809523809523805</v>
      </c>
      <c r="E18" s="143">
        <v>0.66791044776119401</v>
      </c>
      <c r="F18" s="143">
        <v>0.70149253731343286</v>
      </c>
      <c r="G18" s="107"/>
      <c r="H18" s="140">
        <v>8</v>
      </c>
      <c r="I18" s="140">
        <v>360</v>
      </c>
      <c r="J18" s="145">
        <v>0.92592592592592582</v>
      </c>
      <c r="K18" s="145">
        <v>0.53600000000000003</v>
      </c>
      <c r="L18" s="143">
        <v>0.39200000000000002</v>
      </c>
      <c r="M18" s="107"/>
      <c r="N18" s="176">
        <v>7.666666666666667</v>
      </c>
      <c r="O18" s="176">
        <v>346.66666666666669</v>
      </c>
      <c r="P18" s="175">
        <v>0.80673076923076925</v>
      </c>
      <c r="Q18" s="175">
        <v>0.60905840286054824</v>
      </c>
      <c r="R18" s="175">
        <v>0.55780691299165674</v>
      </c>
      <c r="S18" s="107"/>
      <c r="T18" s="176">
        <v>7.333333333333333</v>
      </c>
      <c r="U18" s="176">
        <v>333.33333333333331</v>
      </c>
      <c r="V18" s="175">
        <v>0.68700000000000006</v>
      </c>
      <c r="W18" s="175">
        <v>0.71179039301310043</v>
      </c>
      <c r="X18" s="175">
        <v>0.74526928675400284</v>
      </c>
    </row>
    <row r="19" spans="1:24" ht="15" customHeight="1" x14ac:dyDescent="0.25">
      <c r="A19" s="14" t="s">
        <v>18</v>
      </c>
      <c r="B19" s="140">
        <v>1</v>
      </c>
      <c r="C19" s="140">
        <v>80</v>
      </c>
      <c r="D19" s="145">
        <v>1</v>
      </c>
      <c r="E19" s="143">
        <v>0.11666666666666667</v>
      </c>
      <c r="F19" s="143">
        <v>0.66666666666666674</v>
      </c>
      <c r="G19" s="107"/>
      <c r="H19" s="140">
        <v>1</v>
      </c>
      <c r="I19" s="140">
        <v>80</v>
      </c>
      <c r="J19" s="145">
        <v>1</v>
      </c>
      <c r="K19" s="143">
        <v>0.17083333333333334</v>
      </c>
      <c r="L19" s="143">
        <v>1</v>
      </c>
      <c r="M19" s="107"/>
      <c r="N19" s="176">
        <v>1</v>
      </c>
      <c r="O19" s="176">
        <v>80</v>
      </c>
      <c r="P19" s="175">
        <v>0.99166666666666659</v>
      </c>
      <c r="Q19" s="175">
        <v>0.18487394957983194</v>
      </c>
      <c r="R19" s="175">
        <v>1</v>
      </c>
      <c r="S19" s="107"/>
      <c r="T19" s="176">
        <v>1</v>
      </c>
      <c r="U19" s="176">
        <v>80</v>
      </c>
      <c r="V19" s="175">
        <v>1</v>
      </c>
      <c r="W19" s="175">
        <v>0.22500000000000001</v>
      </c>
      <c r="X19" s="175">
        <v>1</v>
      </c>
    </row>
    <row r="20" spans="1:24" ht="15" customHeight="1" x14ac:dyDescent="0.25">
      <c r="A20" s="14" t="s">
        <v>19</v>
      </c>
      <c r="B20" s="140">
        <v>3</v>
      </c>
      <c r="C20" s="140">
        <v>240</v>
      </c>
      <c r="D20" s="145">
        <v>0.5625</v>
      </c>
      <c r="E20" s="143">
        <v>0.83703703703703702</v>
      </c>
      <c r="F20" s="175">
        <v>1</v>
      </c>
      <c r="G20" s="107"/>
      <c r="H20" s="140">
        <v>3</v>
      </c>
      <c r="I20" s="140">
        <v>240</v>
      </c>
      <c r="J20" s="145">
        <v>0.72222222222222221</v>
      </c>
      <c r="K20" s="145">
        <v>0.92307692307692302</v>
      </c>
      <c r="L20" s="175">
        <v>1</v>
      </c>
      <c r="M20" s="107"/>
      <c r="N20" s="176">
        <v>3</v>
      </c>
      <c r="O20" s="176">
        <v>240</v>
      </c>
      <c r="P20" s="175">
        <v>0.73472222222222228</v>
      </c>
      <c r="Q20" s="175">
        <v>0.81474480151228723</v>
      </c>
      <c r="R20" s="175">
        <v>1</v>
      </c>
      <c r="S20" s="107"/>
      <c r="T20" s="176">
        <v>3</v>
      </c>
      <c r="U20" s="176">
        <v>240</v>
      </c>
      <c r="V20" s="175">
        <v>0.7583333333333333</v>
      </c>
      <c r="W20" s="175">
        <v>0.90293040293040294</v>
      </c>
      <c r="X20" s="175">
        <v>1</v>
      </c>
    </row>
    <row r="21" spans="1:24" ht="15" customHeight="1" x14ac:dyDescent="0.25">
      <c r="A21" s="14" t="s">
        <v>20</v>
      </c>
      <c r="B21" s="140">
        <v>2</v>
      </c>
      <c r="C21" s="140">
        <v>120</v>
      </c>
      <c r="D21" s="145">
        <v>0.40277777777777779</v>
      </c>
      <c r="E21" s="143">
        <v>0.10344827586206896</v>
      </c>
      <c r="F21" s="143">
        <v>1</v>
      </c>
      <c r="G21" s="107"/>
      <c r="H21" s="140">
        <v>2</v>
      </c>
      <c r="I21" s="140">
        <v>120</v>
      </c>
      <c r="J21" s="145">
        <v>0.57777777777777772</v>
      </c>
      <c r="K21" s="145">
        <v>0.21153846153846154</v>
      </c>
      <c r="L21" s="143">
        <v>1</v>
      </c>
      <c r="M21" s="107"/>
      <c r="N21" s="176">
        <v>2</v>
      </c>
      <c r="O21" s="176">
        <v>120</v>
      </c>
      <c r="P21" s="175">
        <v>0.53611111111111109</v>
      </c>
      <c r="Q21" s="175">
        <v>0.31606217616580312</v>
      </c>
      <c r="R21" s="175">
        <v>1</v>
      </c>
      <c r="S21" s="107"/>
      <c r="T21" s="176">
        <v>2</v>
      </c>
      <c r="U21" s="176">
        <v>120</v>
      </c>
      <c r="V21" s="175">
        <v>0.5722222222222223</v>
      </c>
      <c r="W21" s="175">
        <v>0.25728155339805825</v>
      </c>
      <c r="X21" s="175">
        <v>1</v>
      </c>
    </row>
    <row r="22" spans="1:24" ht="15" customHeight="1" x14ac:dyDescent="0.25">
      <c r="A22" s="14" t="s">
        <v>21</v>
      </c>
      <c r="B22" s="140">
        <v>11</v>
      </c>
      <c r="C22" s="140">
        <v>440</v>
      </c>
      <c r="D22" s="145">
        <v>0.50378787878787878</v>
      </c>
      <c r="E22" s="143">
        <v>0.54135338345864659</v>
      </c>
      <c r="F22" s="175">
        <v>1</v>
      </c>
      <c r="G22" s="107"/>
      <c r="H22" s="140">
        <v>11</v>
      </c>
      <c r="I22" s="140">
        <v>440</v>
      </c>
      <c r="J22" s="145">
        <v>0.81893939393939386</v>
      </c>
      <c r="K22" s="145">
        <v>0.26919518963922295</v>
      </c>
      <c r="L22" s="143">
        <v>0.94079555966697503</v>
      </c>
      <c r="M22" s="107"/>
      <c r="N22" s="176">
        <v>11</v>
      </c>
      <c r="O22" s="176">
        <v>440</v>
      </c>
      <c r="P22" s="175">
        <v>0.85151515151515156</v>
      </c>
      <c r="Q22" s="175">
        <v>0.27669039145907476</v>
      </c>
      <c r="R22" s="175">
        <v>0.89412811387900348</v>
      </c>
      <c r="S22" s="107"/>
      <c r="T22" s="176">
        <v>12</v>
      </c>
      <c r="U22" s="176">
        <v>480</v>
      </c>
      <c r="V22" s="175">
        <v>0.90416666666666667</v>
      </c>
      <c r="W22" s="175">
        <v>0.2964669738863287</v>
      </c>
      <c r="X22" s="175">
        <v>0.85944700460829493</v>
      </c>
    </row>
    <row r="23" spans="1:24" ht="15" customHeight="1" x14ac:dyDescent="0.25">
      <c r="A23" s="14" t="s">
        <v>22</v>
      </c>
      <c r="B23" s="140">
        <v>2</v>
      </c>
      <c r="C23" s="140">
        <v>120</v>
      </c>
      <c r="D23" s="145">
        <v>1.1638888888888888</v>
      </c>
      <c r="E23" s="143">
        <v>0.78758949880668261</v>
      </c>
      <c r="F23" s="143">
        <v>0.86873508353221962</v>
      </c>
      <c r="G23" s="107"/>
      <c r="H23" s="140">
        <v>2</v>
      </c>
      <c r="I23" s="140">
        <v>120</v>
      </c>
      <c r="J23" s="145">
        <v>1.4277777777777778</v>
      </c>
      <c r="K23" s="145">
        <v>0.85603112840466911</v>
      </c>
      <c r="L23" s="143">
        <v>0.74902723735408561</v>
      </c>
      <c r="M23" s="107"/>
      <c r="N23" s="176">
        <v>2</v>
      </c>
      <c r="O23" s="176">
        <v>120</v>
      </c>
      <c r="P23" s="175">
        <v>1.5861111111111112</v>
      </c>
      <c r="Q23" s="175">
        <v>0.84938704028021006</v>
      </c>
      <c r="R23" s="175">
        <v>0.65674255691768824</v>
      </c>
      <c r="S23" s="107"/>
      <c r="T23" s="176">
        <v>2</v>
      </c>
      <c r="U23" s="176">
        <v>120</v>
      </c>
      <c r="V23" s="175">
        <v>1.4694444444444446</v>
      </c>
      <c r="W23" s="175">
        <v>0.8412098298676749</v>
      </c>
      <c r="X23" s="175">
        <v>0.75992438563327025</v>
      </c>
    </row>
    <row r="24" spans="1:24" ht="15" customHeight="1" x14ac:dyDescent="0.25">
      <c r="A24" s="14" t="s">
        <v>23</v>
      </c>
      <c r="B24" s="140">
        <v>1</v>
      </c>
      <c r="C24" s="140">
        <v>40</v>
      </c>
      <c r="D24" s="145">
        <v>0.8</v>
      </c>
      <c r="E24" s="143">
        <v>0.52083333333333337</v>
      </c>
      <c r="F24" s="143">
        <v>0.83333333333333337</v>
      </c>
      <c r="G24" s="107"/>
      <c r="H24" s="140">
        <v>1</v>
      </c>
      <c r="I24" s="140">
        <v>40</v>
      </c>
      <c r="J24" s="145">
        <v>1.45</v>
      </c>
      <c r="K24" s="145">
        <v>0.43103448275862066</v>
      </c>
      <c r="L24" s="143">
        <v>0.68965517241379315</v>
      </c>
      <c r="M24" s="107"/>
      <c r="N24" s="176">
        <v>1</v>
      </c>
      <c r="O24" s="176">
        <v>40</v>
      </c>
      <c r="P24" s="175">
        <v>1.6916666666666669</v>
      </c>
      <c r="Q24" s="175">
        <v>0.36945812807881773</v>
      </c>
      <c r="R24" s="175">
        <v>0.59113300492610832</v>
      </c>
      <c r="S24" s="107"/>
      <c r="T24" s="176">
        <v>1</v>
      </c>
      <c r="U24" s="176">
        <v>40</v>
      </c>
      <c r="V24" s="175">
        <v>1.6916666666666669</v>
      </c>
      <c r="W24" s="175">
        <v>0.36945812807881773</v>
      </c>
      <c r="X24" s="175">
        <v>0.59113300492610832</v>
      </c>
    </row>
    <row r="25" spans="1:24" ht="15" customHeight="1" x14ac:dyDescent="0.25">
      <c r="A25" s="14" t="s">
        <v>24</v>
      </c>
      <c r="B25" s="140">
        <v>6</v>
      </c>
      <c r="C25" s="140">
        <v>240</v>
      </c>
      <c r="D25" s="145">
        <v>0.57361111111111107</v>
      </c>
      <c r="E25" s="143">
        <v>0.63922518159806296</v>
      </c>
      <c r="F25" s="175">
        <v>1</v>
      </c>
      <c r="G25" s="107"/>
      <c r="H25" s="140">
        <v>6</v>
      </c>
      <c r="I25" s="140">
        <v>240</v>
      </c>
      <c r="J25" s="145">
        <v>0.95416666666666672</v>
      </c>
      <c r="K25" s="145">
        <v>0.64046579330422126</v>
      </c>
      <c r="L25" s="143">
        <v>0.84570596797671027</v>
      </c>
      <c r="M25" s="107"/>
      <c r="N25" s="176">
        <v>6</v>
      </c>
      <c r="O25" s="176">
        <v>240</v>
      </c>
      <c r="P25" s="175">
        <v>0.77361111111111103</v>
      </c>
      <c r="Q25" s="175">
        <v>0.77378815080789942</v>
      </c>
      <c r="R25" s="175">
        <v>1</v>
      </c>
      <c r="S25" s="107"/>
      <c r="T25" s="176">
        <v>6</v>
      </c>
      <c r="U25" s="176">
        <v>240</v>
      </c>
      <c r="V25" s="175">
        <v>0.78194444444444444</v>
      </c>
      <c r="W25" s="175">
        <v>0.77442273534635886</v>
      </c>
      <c r="X25" s="175">
        <v>0.93250444049733572</v>
      </c>
    </row>
    <row r="26" spans="1:24" ht="15" customHeight="1" x14ac:dyDescent="0.25">
      <c r="A26" s="14" t="s">
        <v>25</v>
      </c>
      <c r="B26" s="140">
        <v>1</v>
      </c>
      <c r="C26" s="140">
        <v>40</v>
      </c>
      <c r="D26" s="145">
        <v>0.59166666666666667</v>
      </c>
      <c r="E26" s="143">
        <v>0.42253521126760563</v>
      </c>
      <c r="F26" s="175">
        <v>1</v>
      </c>
      <c r="G26" s="107"/>
      <c r="H26" s="140">
        <v>1</v>
      </c>
      <c r="I26" s="140">
        <v>40</v>
      </c>
      <c r="J26" s="145">
        <v>0.90833333333333344</v>
      </c>
      <c r="K26" s="145">
        <v>0.42201834862385318</v>
      </c>
      <c r="L26" s="143">
        <v>1</v>
      </c>
      <c r="M26" s="107"/>
      <c r="N26" s="176">
        <v>1</v>
      </c>
      <c r="O26" s="176">
        <v>40</v>
      </c>
      <c r="P26" s="175">
        <v>1.1000000000000001</v>
      </c>
      <c r="Q26" s="175">
        <v>0.36363636363636365</v>
      </c>
      <c r="R26" s="175">
        <v>1</v>
      </c>
      <c r="S26" s="107"/>
      <c r="T26" s="176">
        <v>1</v>
      </c>
      <c r="U26" s="176">
        <v>40</v>
      </c>
      <c r="V26" s="175">
        <v>0.38333333333333336</v>
      </c>
      <c r="W26" s="175">
        <v>1</v>
      </c>
      <c r="X26" s="175">
        <v>1</v>
      </c>
    </row>
    <row r="27" spans="1:24" ht="15" customHeight="1" x14ac:dyDescent="0.25">
      <c r="A27" s="14" t="s">
        <v>26</v>
      </c>
      <c r="B27" s="140">
        <v>2</v>
      </c>
      <c r="C27" s="140">
        <v>120</v>
      </c>
      <c r="D27" s="145">
        <v>0.98888888888888893</v>
      </c>
      <c r="E27" s="143">
        <v>1</v>
      </c>
      <c r="F27" s="143">
        <v>1</v>
      </c>
      <c r="G27" s="107"/>
      <c r="H27" s="140">
        <v>2</v>
      </c>
      <c r="I27" s="140">
        <v>120</v>
      </c>
      <c r="J27" s="145">
        <v>0.97777777777777775</v>
      </c>
      <c r="K27" s="145">
        <v>1</v>
      </c>
      <c r="L27" s="143">
        <v>1</v>
      </c>
      <c r="M27" s="107"/>
      <c r="N27" s="176">
        <v>2</v>
      </c>
      <c r="O27" s="176">
        <v>120</v>
      </c>
      <c r="P27" s="175">
        <v>0.96666666666666667</v>
      </c>
      <c r="Q27" s="175">
        <v>1</v>
      </c>
      <c r="R27" s="175">
        <v>1</v>
      </c>
      <c r="S27" s="107"/>
      <c r="T27" s="176">
        <v>2</v>
      </c>
      <c r="U27" s="176">
        <v>120</v>
      </c>
      <c r="V27" s="175">
        <v>0.96666666666666667</v>
      </c>
      <c r="W27" s="175">
        <v>1</v>
      </c>
      <c r="X27" s="175">
        <v>1</v>
      </c>
    </row>
    <row r="28" spans="1:24" ht="15" customHeight="1" x14ac:dyDescent="0.25">
      <c r="A28" s="14" t="s">
        <v>27</v>
      </c>
      <c r="B28" s="140">
        <v>2</v>
      </c>
      <c r="C28" s="140">
        <v>160</v>
      </c>
      <c r="D28" s="145">
        <v>1</v>
      </c>
      <c r="E28" s="143">
        <v>0.83333333333333337</v>
      </c>
      <c r="F28" s="143">
        <v>0.42499999999999999</v>
      </c>
      <c r="G28" s="107"/>
      <c r="H28" s="140">
        <v>2</v>
      </c>
      <c r="I28" s="140">
        <v>160</v>
      </c>
      <c r="J28" s="145">
        <v>1</v>
      </c>
      <c r="K28" s="145">
        <v>1</v>
      </c>
      <c r="L28" s="143">
        <v>0.60624999999999996</v>
      </c>
      <c r="M28" s="107"/>
      <c r="N28" s="176">
        <v>1.6666666666666667</v>
      </c>
      <c r="O28" s="176">
        <v>133.33333333333334</v>
      </c>
      <c r="P28" s="175">
        <v>1</v>
      </c>
      <c r="Q28" s="175">
        <v>1</v>
      </c>
      <c r="R28" s="175">
        <v>0.48749999999999999</v>
      </c>
      <c r="S28" s="107"/>
      <c r="T28" s="176">
        <v>2</v>
      </c>
      <c r="U28" s="176">
        <v>160</v>
      </c>
      <c r="V28" s="175">
        <v>1</v>
      </c>
      <c r="W28" s="175">
        <v>1</v>
      </c>
      <c r="X28" s="175">
        <v>0.54166666666666674</v>
      </c>
    </row>
    <row r="29" spans="1:24" ht="15" customHeight="1" x14ac:dyDescent="0.25">
      <c r="A29" s="14" t="s">
        <v>28</v>
      </c>
      <c r="B29" s="140" t="s">
        <v>37</v>
      </c>
      <c r="C29" s="140" t="s">
        <v>37</v>
      </c>
      <c r="D29" s="145" t="s">
        <v>37</v>
      </c>
      <c r="E29" s="143" t="s">
        <v>37</v>
      </c>
      <c r="F29" s="143" t="s">
        <v>37</v>
      </c>
      <c r="G29" s="107"/>
      <c r="H29" s="140" t="s">
        <v>37</v>
      </c>
      <c r="I29" s="140" t="s">
        <v>37</v>
      </c>
      <c r="J29" s="145" t="s">
        <v>37</v>
      </c>
      <c r="K29" s="145" t="s">
        <v>37</v>
      </c>
      <c r="L29" s="143" t="s">
        <v>37</v>
      </c>
      <c r="M29" s="107"/>
      <c r="N29" s="176" t="s">
        <v>37</v>
      </c>
      <c r="O29" s="176" t="s">
        <v>37</v>
      </c>
      <c r="P29" s="175" t="s">
        <v>37</v>
      </c>
      <c r="Q29" s="175" t="s">
        <v>37</v>
      </c>
      <c r="R29" s="175" t="s">
        <v>37</v>
      </c>
      <c r="S29" s="107"/>
      <c r="T29" s="176" t="s">
        <v>37</v>
      </c>
      <c r="U29" s="176" t="s">
        <v>37</v>
      </c>
      <c r="V29" s="175" t="s">
        <v>37</v>
      </c>
      <c r="W29" s="175" t="s">
        <v>37</v>
      </c>
      <c r="X29" s="175" t="s">
        <v>37</v>
      </c>
    </row>
    <row r="30" spans="1:24" ht="15" customHeight="1" x14ac:dyDescent="0.25">
      <c r="A30" s="14" t="s">
        <v>29</v>
      </c>
      <c r="B30" s="140">
        <v>1</v>
      </c>
      <c r="C30" s="140">
        <v>80</v>
      </c>
      <c r="D30" s="145">
        <v>0.97499999999999998</v>
      </c>
      <c r="E30" s="143">
        <v>1</v>
      </c>
      <c r="F30" s="143">
        <v>0</v>
      </c>
      <c r="G30" s="107"/>
      <c r="H30" s="140">
        <v>1</v>
      </c>
      <c r="I30" s="140">
        <v>80</v>
      </c>
      <c r="J30" s="145">
        <v>0.9375</v>
      </c>
      <c r="K30" s="145">
        <v>1</v>
      </c>
      <c r="L30" s="143">
        <v>0.57777777777777783</v>
      </c>
      <c r="M30" s="107"/>
      <c r="N30" s="176">
        <v>1</v>
      </c>
      <c r="O30" s="176">
        <v>80</v>
      </c>
      <c r="P30" s="175">
        <v>0.97916666666666663</v>
      </c>
      <c r="Q30" s="175">
        <v>0.73617021276595751</v>
      </c>
      <c r="R30" s="175">
        <v>1</v>
      </c>
      <c r="S30" s="107"/>
      <c r="T30" s="176">
        <v>1</v>
      </c>
      <c r="U30" s="176">
        <v>80</v>
      </c>
      <c r="V30" s="175">
        <v>0.99166666666666659</v>
      </c>
      <c r="W30" s="175">
        <v>0.73529411764705888</v>
      </c>
      <c r="X30" s="175">
        <v>1</v>
      </c>
    </row>
    <row r="31" spans="1:24" ht="15" customHeight="1" x14ac:dyDescent="0.25">
      <c r="A31" s="14" t="s">
        <v>30</v>
      </c>
      <c r="B31" s="140">
        <v>2</v>
      </c>
      <c r="C31" s="140">
        <v>80</v>
      </c>
      <c r="D31" s="145">
        <v>0.25833333333333336</v>
      </c>
      <c r="E31" s="175">
        <v>1</v>
      </c>
      <c r="F31" s="175">
        <v>1</v>
      </c>
      <c r="G31" s="107"/>
      <c r="H31" s="140">
        <v>2</v>
      </c>
      <c r="I31" s="140">
        <v>80</v>
      </c>
      <c r="J31" s="145">
        <v>0.46250000000000002</v>
      </c>
      <c r="K31" s="145">
        <v>0.7927927927927928</v>
      </c>
      <c r="L31" s="175">
        <v>1</v>
      </c>
      <c r="M31" s="107"/>
      <c r="N31" s="176">
        <v>2</v>
      </c>
      <c r="O31" s="176">
        <v>80</v>
      </c>
      <c r="P31" s="175">
        <v>0.52916666666666667</v>
      </c>
      <c r="Q31" s="175">
        <v>0.65354330708661412</v>
      </c>
      <c r="R31" s="175">
        <v>1</v>
      </c>
      <c r="S31" s="107"/>
      <c r="T31" s="176">
        <v>2</v>
      </c>
      <c r="U31" s="176">
        <v>80</v>
      </c>
      <c r="V31" s="175">
        <v>0.55833333333333335</v>
      </c>
      <c r="W31" s="175">
        <v>0.69402985074626866</v>
      </c>
      <c r="X31" s="175">
        <v>1</v>
      </c>
    </row>
    <row r="32" spans="1:24" ht="15" customHeight="1" x14ac:dyDescent="0.25">
      <c r="A32" s="14" t="s">
        <v>31</v>
      </c>
      <c r="B32" s="140">
        <v>6</v>
      </c>
      <c r="C32" s="140">
        <v>400</v>
      </c>
      <c r="D32" s="145">
        <v>0.63749999999999996</v>
      </c>
      <c r="E32" s="143">
        <v>0.37516339869281046</v>
      </c>
      <c r="F32" s="175">
        <v>1</v>
      </c>
      <c r="G32" s="107"/>
      <c r="H32" s="140">
        <v>6</v>
      </c>
      <c r="I32" s="140">
        <v>400</v>
      </c>
      <c r="J32" s="145">
        <v>0.8833333333333333</v>
      </c>
      <c r="K32" s="145">
        <v>0.4</v>
      </c>
      <c r="L32" s="143">
        <v>0.98773584905660383</v>
      </c>
      <c r="M32" s="107"/>
      <c r="N32" s="176">
        <v>6</v>
      </c>
      <c r="O32" s="176">
        <v>360</v>
      </c>
      <c r="P32" s="175">
        <v>1.0240740740740741</v>
      </c>
      <c r="Q32" s="175">
        <v>0.35081374321880654</v>
      </c>
      <c r="R32" s="175">
        <v>0.94936708860759489</v>
      </c>
      <c r="S32" s="107"/>
      <c r="T32" s="176">
        <v>6</v>
      </c>
      <c r="U32" s="176">
        <v>400</v>
      </c>
      <c r="V32" s="175">
        <v>0.86416666666666675</v>
      </c>
      <c r="W32" s="175">
        <v>0.35101253616200573</v>
      </c>
      <c r="X32" s="175">
        <v>1</v>
      </c>
    </row>
    <row r="33" spans="1:24" ht="15" customHeight="1" x14ac:dyDescent="0.25">
      <c r="A33" s="14" t="s">
        <v>32</v>
      </c>
      <c r="B33" s="140">
        <v>1</v>
      </c>
      <c r="C33" s="140">
        <v>80</v>
      </c>
      <c r="D33" s="145">
        <v>0.84166666666666656</v>
      </c>
      <c r="E33" s="143">
        <v>0.51980198019801982</v>
      </c>
      <c r="F33" s="143">
        <v>0.26237623762376239</v>
      </c>
      <c r="G33" s="107"/>
      <c r="H33" s="140">
        <v>1</v>
      </c>
      <c r="I33" s="140">
        <v>80</v>
      </c>
      <c r="J33" s="145">
        <v>1.0208333333333335</v>
      </c>
      <c r="K33" s="145">
        <v>0.54693877551020398</v>
      </c>
      <c r="L33" s="143">
        <v>0.26938775510204083</v>
      </c>
      <c r="M33" s="107"/>
      <c r="N33" s="176">
        <v>1</v>
      </c>
      <c r="O33" s="176">
        <v>80</v>
      </c>
      <c r="P33" s="175">
        <v>1.0041666666666667</v>
      </c>
      <c r="Q33" s="175">
        <v>0.78423236514522832</v>
      </c>
      <c r="R33" s="175">
        <v>7.0539419087136943E-2</v>
      </c>
      <c r="S33" s="107"/>
      <c r="T33" s="176">
        <v>1</v>
      </c>
      <c r="U33" s="176">
        <v>80</v>
      </c>
      <c r="V33" s="175">
        <v>0.96250000000000002</v>
      </c>
      <c r="W33" s="175">
        <v>0.91774891774891776</v>
      </c>
      <c r="X33" s="175">
        <v>0.16017316017316019</v>
      </c>
    </row>
    <row r="34" spans="1:24" ht="15" customHeight="1" x14ac:dyDescent="0.25">
      <c r="A34" s="14" t="s">
        <v>33</v>
      </c>
      <c r="B34" s="140">
        <v>1</v>
      </c>
      <c r="C34" s="140">
        <v>40</v>
      </c>
      <c r="D34" s="145">
        <v>0.72499999999999998</v>
      </c>
      <c r="E34" s="175">
        <v>1</v>
      </c>
      <c r="F34" s="175">
        <v>1</v>
      </c>
      <c r="G34" s="107"/>
      <c r="H34" s="140">
        <v>1</v>
      </c>
      <c r="I34" s="140">
        <v>40</v>
      </c>
      <c r="J34" s="145">
        <v>0.84166666666666656</v>
      </c>
      <c r="K34" s="145">
        <v>0.9900990099009902</v>
      </c>
      <c r="L34" s="175">
        <v>1</v>
      </c>
      <c r="M34" s="107"/>
      <c r="N34" s="176">
        <v>1</v>
      </c>
      <c r="O34" s="176">
        <v>40</v>
      </c>
      <c r="P34" s="175">
        <v>1.0333333333333334</v>
      </c>
      <c r="Q34" s="175">
        <v>0.25</v>
      </c>
      <c r="R34" s="175">
        <v>1</v>
      </c>
      <c r="S34" s="107"/>
      <c r="T34" s="176">
        <v>1</v>
      </c>
      <c r="U34" s="176">
        <v>40</v>
      </c>
      <c r="V34" s="175">
        <v>1.0416666666666665</v>
      </c>
      <c r="W34" s="175">
        <v>0.7360000000000001</v>
      </c>
      <c r="X34" s="175">
        <v>1</v>
      </c>
    </row>
    <row r="35" spans="1:24" ht="15" customHeight="1" x14ac:dyDescent="0.25">
      <c r="A35" s="14" t="s">
        <v>34</v>
      </c>
      <c r="B35" s="140">
        <v>1</v>
      </c>
      <c r="C35" s="140">
        <v>80</v>
      </c>
      <c r="D35" s="145">
        <v>0.97916666666666663</v>
      </c>
      <c r="E35" s="143">
        <v>0.69787234042553192</v>
      </c>
      <c r="F35" s="143">
        <v>1</v>
      </c>
      <c r="G35" s="107"/>
      <c r="H35" s="140">
        <v>1</v>
      </c>
      <c r="I35" s="140">
        <v>80</v>
      </c>
      <c r="J35" s="145">
        <v>0.99166666666666659</v>
      </c>
      <c r="K35" s="145">
        <v>0.55882352941176472</v>
      </c>
      <c r="L35" s="143">
        <v>1</v>
      </c>
      <c r="M35" s="107"/>
      <c r="N35" s="176">
        <v>1</v>
      </c>
      <c r="O35" s="176">
        <v>80</v>
      </c>
      <c r="P35" s="175">
        <v>0.95833333333333337</v>
      </c>
      <c r="Q35" s="175">
        <v>0.66956521739130437</v>
      </c>
      <c r="R35" s="175">
        <v>1</v>
      </c>
      <c r="S35" s="107"/>
      <c r="T35" s="176">
        <v>1</v>
      </c>
      <c r="U35" s="176">
        <v>80</v>
      </c>
      <c r="V35" s="175">
        <v>0.82499999999999996</v>
      </c>
      <c r="W35" s="175">
        <v>0.68181818181818177</v>
      </c>
      <c r="X35" s="175">
        <v>1</v>
      </c>
    </row>
    <row r="36" spans="1:24" ht="15" customHeight="1" x14ac:dyDescent="0.25">
      <c r="A36" s="14" t="s">
        <v>35</v>
      </c>
      <c r="B36" s="140">
        <v>1</v>
      </c>
      <c r="C36" s="140">
        <v>80</v>
      </c>
      <c r="D36" s="145">
        <v>0.66666666666666674</v>
      </c>
      <c r="E36" s="143">
        <v>0.16249999999999998</v>
      </c>
      <c r="F36" s="143">
        <v>0.78749999999999998</v>
      </c>
      <c r="G36" s="107"/>
      <c r="H36" s="140">
        <v>1</v>
      </c>
      <c r="I36" s="140">
        <v>80</v>
      </c>
      <c r="J36" s="145">
        <v>1</v>
      </c>
      <c r="K36" s="145">
        <v>0.16250000000000001</v>
      </c>
      <c r="L36" s="143">
        <v>0.78749999999999998</v>
      </c>
      <c r="M36" s="107"/>
      <c r="N36" s="176">
        <v>1</v>
      </c>
      <c r="O36" s="176">
        <v>80</v>
      </c>
      <c r="P36" s="175">
        <v>1</v>
      </c>
      <c r="Q36" s="175">
        <v>0.16250000000000001</v>
      </c>
      <c r="R36" s="175">
        <v>0.77500000000000002</v>
      </c>
      <c r="S36" s="107"/>
      <c r="T36" s="176">
        <v>1</v>
      </c>
      <c r="U36" s="176">
        <v>80</v>
      </c>
      <c r="V36" s="175">
        <v>1</v>
      </c>
      <c r="W36" s="175">
        <v>0.15833333333333333</v>
      </c>
      <c r="X36" s="175">
        <v>0.6875</v>
      </c>
    </row>
    <row r="37" spans="1:24" ht="15" customHeight="1" x14ac:dyDescent="0.25">
      <c r="A37" s="14" t="s">
        <v>36</v>
      </c>
      <c r="B37" s="140">
        <v>2</v>
      </c>
      <c r="C37" s="140">
        <v>80</v>
      </c>
      <c r="D37" s="145">
        <v>0.62916666666666665</v>
      </c>
      <c r="E37" s="143">
        <v>0.30463576158940397</v>
      </c>
      <c r="F37" s="143">
        <v>0.70198675496688745</v>
      </c>
      <c r="G37" s="107"/>
      <c r="H37" s="140">
        <v>2</v>
      </c>
      <c r="I37" s="140">
        <v>80</v>
      </c>
      <c r="J37" s="145">
        <v>0.85</v>
      </c>
      <c r="K37" s="145">
        <v>0.39705882352941174</v>
      </c>
      <c r="L37" s="143">
        <v>0.75</v>
      </c>
      <c r="M37" s="107"/>
      <c r="N37" s="176">
        <v>2</v>
      </c>
      <c r="O37" s="176">
        <v>80</v>
      </c>
      <c r="P37" s="175">
        <v>1.0833333333333335</v>
      </c>
      <c r="Q37" s="175">
        <v>0.31153846153846154</v>
      </c>
      <c r="R37" s="175">
        <v>0.42692307692307691</v>
      </c>
      <c r="S37" s="107"/>
      <c r="T37" s="176">
        <v>2</v>
      </c>
      <c r="U37" s="176">
        <v>80</v>
      </c>
      <c r="V37" s="175">
        <v>1.4458333333333333</v>
      </c>
      <c r="W37" s="175">
        <v>0.23054755043227665</v>
      </c>
      <c r="X37" s="175">
        <v>0.32564841498559072</v>
      </c>
    </row>
    <row r="38" spans="1:24" ht="15.75" x14ac:dyDescent="0.25">
      <c r="A38" s="88" t="s">
        <v>38</v>
      </c>
      <c r="B38" s="146">
        <f>SUM(B6:B37)</f>
        <v>86.666666666666671</v>
      </c>
      <c r="C38" s="146">
        <f>SUM(C6:C37)</f>
        <v>4706.666666666667</v>
      </c>
      <c r="D38" s="128">
        <f>AVERAGE(D6:D37)</f>
        <v>0.72538782232260524</v>
      </c>
      <c r="E38" s="128">
        <f t="shared" ref="E38:F38" si="0">AVERAGE(E6:E37)</f>
        <v>0.54760643305365442</v>
      </c>
      <c r="F38" s="128">
        <f t="shared" si="0"/>
        <v>0.83331382902465545</v>
      </c>
      <c r="G38" s="118"/>
      <c r="H38" s="146">
        <f>SUM(H6:H37)</f>
        <v>86.666666666666671</v>
      </c>
      <c r="I38" s="146">
        <f>SUM(I6:I37)</f>
        <v>4733.333333333333</v>
      </c>
      <c r="J38" s="128">
        <f>AVERAGE(J6:J37)</f>
        <v>0.89516999589916246</v>
      </c>
      <c r="K38" s="128">
        <f t="shared" ref="K38:L38" si="1">AVERAGE(K6:K37)</f>
        <v>0.53980623464485888</v>
      </c>
      <c r="L38" s="128">
        <f t="shared" si="1"/>
        <v>0.8283788915980197</v>
      </c>
      <c r="M38" s="118"/>
      <c r="N38" s="147">
        <f>SUM(N6:N37)</f>
        <v>85.666666666666671</v>
      </c>
      <c r="O38" s="147">
        <f>SUM(O6:O37)</f>
        <v>4613.3333333333339</v>
      </c>
      <c r="P38" s="128">
        <f>AVERAGE(P6:P37)</f>
        <v>0.91773816769650096</v>
      </c>
      <c r="Q38" s="128">
        <f t="shared" ref="Q38:R38" si="2">AVERAGE(Q6:Q37)</f>
        <v>0.51984008388039893</v>
      </c>
      <c r="R38" s="128">
        <f t="shared" si="2"/>
        <v>0.82231282740690681</v>
      </c>
      <c r="S38" s="118"/>
      <c r="T38" s="147">
        <f>SUM(T6:T37)</f>
        <v>87.666666666666671</v>
      </c>
      <c r="U38" s="147">
        <f>SUM(U6:U37)</f>
        <v>4800</v>
      </c>
      <c r="V38" s="128">
        <f>AVERAGE(V6:V37)</f>
        <v>0.88718156565656547</v>
      </c>
      <c r="W38" s="128">
        <f t="shared" ref="W38" si="3">AVERAGE(W6:W37)</f>
        <v>0.55441801314415562</v>
      </c>
      <c r="X38" s="128">
        <f t="shared" ref="X38" si="4">AVERAGE(X6:X37)</f>
        <v>0.82638321365749501</v>
      </c>
    </row>
    <row r="39" spans="1:24" x14ac:dyDescent="0.25">
      <c r="A39" t="s">
        <v>104</v>
      </c>
    </row>
    <row r="40" spans="1:24" x14ac:dyDescent="0.25">
      <c r="A40" t="s">
        <v>147</v>
      </c>
    </row>
  </sheetData>
  <mergeCells count="26">
    <mergeCell ref="N3:N5"/>
    <mergeCell ref="B2:F2"/>
    <mergeCell ref="H2:L2"/>
    <mergeCell ref="N2:R2"/>
    <mergeCell ref="A3:A5"/>
    <mergeCell ref="B3:B5"/>
    <mergeCell ref="C3:C5"/>
    <mergeCell ref="D3:D5"/>
    <mergeCell ref="E3:E5"/>
    <mergeCell ref="F3:F5"/>
    <mergeCell ref="A1:X1"/>
    <mergeCell ref="O3:O5"/>
    <mergeCell ref="P3:P5"/>
    <mergeCell ref="Q3:Q5"/>
    <mergeCell ref="R3:R5"/>
    <mergeCell ref="T2:X2"/>
    <mergeCell ref="T3:T5"/>
    <mergeCell ref="U3:U5"/>
    <mergeCell ref="V3:V5"/>
    <mergeCell ref="W3:W5"/>
    <mergeCell ref="X3:X5"/>
    <mergeCell ref="H3:H5"/>
    <mergeCell ref="I3:I5"/>
    <mergeCell ref="J3:J5"/>
    <mergeCell ref="K3:K5"/>
    <mergeCell ref="L3:L5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92E7-1B98-4152-B435-6CC59C92FB2D}">
  <sheetPr>
    <tabColor theme="9" tint="0.59999389629810485"/>
  </sheetPr>
  <dimension ref="A1:T40"/>
  <sheetViews>
    <sheetView zoomScale="85" zoomScaleNormal="85" workbookViewId="0">
      <selection sqref="A1:T1"/>
    </sheetView>
  </sheetViews>
  <sheetFormatPr defaultRowHeight="15" x14ac:dyDescent="0.25"/>
  <cols>
    <col min="1" max="1" width="36.140625" customWidth="1"/>
    <col min="2" max="3" width="13.5703125" bestFit="1" customWidth="1"/>
    <col min="4" max="4" width="15.140625" bestFit="1" customWidth="1"/>
    <col min="5" max="5" width="23.28515625" customWidth="1"/>
    <col min="6" max="6" width="2.28515625" customWidth="1"/>
    <col min="7" max="9" width="13.5703125" bestFit="1" customWidth="1"/>
    <col min="10" max="10" width="22.7109375" customWidth="1"/>
    <col min="11" max="11" width="2.28515625" customWidth="1"/>
    <col min="12" max="12" width="12.7109375" customWidth="1"/>
    <col min="13" max="13" width="15.140625" customWidth="1"/>
    <col min="14" max="14" width="13.7109375" customWidth="1"/>
    <col min="15" max="15" width="22.7109375" customWidth="1"/>
    <col min="16" max="16" width="2.28515625" customWidth="1"/>
    <col min="17" max="17" width="12.7109375" customWidth="1"/>
    <col min="18" max="18" width="15.140625" customWidth="1"/>
    <col min="19" max="19" width="13.7109375" customWidth="1"/>
    <col min="20" max="20" width="24.7109375" customWidth="1"/>
  </cols>
  <sheetData>
    <row r="1" spans="1:20" ht="15.75" customHeight="1" x14ac:dyDescent="0.25">
      <c r="A1" s="279" t="s">
        <v>133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</row>
    <row r="2" spans="1:20" ht="15.75" customHeight="1" x14ac:dyDescent="0.25">
      <c r="A2" s="144"/>
      <c r="B2" s="203" t="s">
        <v>40</v>
      </c>
      <c r="C2" s="203"/>
      <c r="D2" s="203"/>
      <c r="E2" s="203"/>
      <c r="F2" s="116"/>
      <c r="G2" s="203" t="s">
        <v>41</v>
      </c>
      <c r="H2" s="203"/>
      <c r="I2" s="203"/>
      <c r="J2" s="203"/>
      <c r="K2" s="116"/>
      <c r="L2" s="203" t="s">
        <v>42</v>
      </c>
      <c r="M2" s="203"/>
      <c r="N2" s="203"/>
      <c r="O2" s="203"/>
      <c r="P2" s="116"/>
      <c r="Q2" s="203" t="s">
        <v>43</v>
      </c>
      <c r="R2" s="203"/>
      <c r="S2" s="203"/>
      <c r="T2" s="203"/>
    </row>
    <row r="3" spans="1:20" ht="15.75" customHeight="1" x14ac:dyDescent="0.25">
      <c r="A3" s="238" t="s">
        <v>4</v>
      </c>
      <c r="B3" s="275" t="s">
        <v>116</v>
      </c>
      <c r="C3" s="275" t="s">
        <v>134</v>
      </c>
      <c r="D3" s="275" t="s">
        <v>122</v>
      </c>
      <c r="E3" s="275" t="s">
        <v>131</v>
      </c>
      <c r="F3" s="117"/>
      <c r="G3" s="275" t="s">
        <v>116</v>
      </c>
      <c r="H3" s="275" t="s">
        <v>134</v>
      </c>
      <c r="I3" s="275" t="s">
        <v>122</v>
      </c>
      <c r="J3" s="275" t="s">
        <v>135</v>
      </c>
      <c r="K3" s="117"/>
      <c r="L3" s="275" t="s">
        <v>116</v>
      </c>
      <c r="M3" s="275" t="s">
        <v>134</v>
      </c>
      <c r="N3" s="275" t="s">
        <v>122</v>
      </c>
      <c r="O3" s="275" t="s">
        <v>123</v>
      </c>
      <c r="P3" s="117"/>
      <c r="Q3" s="275" t="s">
        <v>116</v>
      </c>
      <c r="R3" s="275" t="s">
        <v>134</v>
      </c>
      <c r="S3" s="275" t="s">
        <v>122</v>
      </c>
      <c r="T3" s="275" t="s">
        <v>123</v>
      </c>
    </row>
    <row r="4" spans="1:20" ht="15.75" customHeight="1" x14ac:dyDescent="0.25">
      <c r="A4" s="238"/>
      <c r="B4" s="275"/>
      <c r="C4" s="275"/>
      <c r="D4" s="275"/>
      <c r="E4" s="275"/>
      <c r="F4" s="117"/>
      <c r="G4" s="275"/>
      <c r="H4" s="275"/>
      <c r="I4" s="275"/>
      <c r="J4" s="275"/>
      <c r="K4" s="117"/>
      <c r="L4" s="275"/>
      <c r="M4" s="275"/>
      <c r="N4" s="275"/>
      <c r="O4" s="275"/>
      <c r="P4" s="117"/>
      <c r="Q4" s="275"/>
      <c r="R4" s="275"/>
      <c r="S4" s="275"/>
      <c r="T4" s="275"/>
    </row>
    <row r="5" spans="1:20" ht="66" customHeight="1" x14ac:dyDescent="0.25">
      <c r="A5" s="238"/>
      <c r="B5" s="275"/>
      <c r="C5" s="275"/>
      <c r="D5" s="275"/>
      <c r="E5" s="275"/>
      <c r="F5" s="117"/>
      <c r="G5" s="275"/>
      <c r="H5" s="275"/>
      <c r="I5" s="275"/>
      <c r="J5" s="275"/>
      <c r="K5" s="117"/>
      <c r="L5" s="275"/>
      <c r="M5" s="275"/>
      <c r="N5" s="275"/>
      <c r="O5" s="275"/>
      <c r="P5" s="117"/>
      <c r="Q5" s="275"/>
      <c r="R5" s="275"/>
      <c r="S5" s="275"/>
      <c r="T5" s="275"/>
    </row>
    <row r="6" spans="1:20" ht="15.75" x14ac:dyDescent="0.25">
      <c r="A6" s="144" t="s">
        <v>5</v>
      </c>
      <c r="B6" s="139" t="s">
        <v>37</v>
      </c>
      <c r="C6" s="139" t="s">
        <v>37</v>
      </c>
      <c r="D6" s="143" t="s">
        <v>37</v>
      </c>
      <c r="E6" s="143" t="s">
        <v>37</v>
      </c>
      <c r="F6" s="117"/>
      <c r="G6" s="139" t="s">
        <v>37</v>
      </c>
      <c r="H6" s="139" t="s">
        <v>37</v>
      </c>
      <c r="I6" s="143" t="s">
        <v>37</v>
      </c>
      <c r="J6" s="143" t="s">
        <v>37</v>
      </c>
      <c r="K6" s="117"/>
      <c r="L6" s="139" t="s">
        <v>37</v>
      </c>
      <c r="M6" s="139" t="s">
        <v>37</v>
      </c>
      <c r="N6" s="143" t="s">
        <v>37</v>
      </c>
      <c r="O6" s="143" t="s">
        <v>37</v>
      </c>
      <c r="P6" s="117"/>
      <c r="Q6" s="139" t="s">
        <v>37</v>
      </c>
      <c r="R6" s="139" t="s">
        <v>37</v>
      </c>
      <c r="S6" s="143" t="s">
        <v>37</v>
      </c>
      <c r="T6" s="143" t="s">
        <v>37</v>
      </c>
    </row>
    <row r="7" spans="1:20" ht="15.75" x14ac:dyDescent="0.25">
      <c r="A7" s="144" t="s">
        <v>6</v>
      </c>
      <c r="B7" s="139">
        <v>2</v>
      </c>
      <c r="C7" s="139">
        <v>210</v>
      </c>
      <c r="D7" s="143">
        <v>1.607936507936508</v>
      </c>
      <c r="E7" s="143">
        <v>5.0345508390918059E-2</v>
      </c>
      <c r="F7" s="117"/>
      <c r="G7" s="139">
        <v>2</v>
      </c>
      <c r="H7" s="139">
        <v>210</v>
      </c>
      <c r="I7" s="143">
        <v>1.93015873015873</v>
      </c>
      <c r="J7" s="143">
        <v>6.1677631578947373E-2</v>
      </c>
      <c r="K7" s="117"/>
      <c r="L7" s="139">
        <v>2</v>
      </c>
      <c r="M7" s="139">
        <v>210</v>
      </c>
      <c r="N7" s="143">
        <v>1.8968253968253967</v>
      </c>
      <c r="O7" s="143">
        <v>7.364016736401674E-2</v>
      </c>
      <c r="P7" s="117"/>
      <c r="Q7" s="139">
        <v>2</v>
      </c>
      <c r="R7" s="139">
        <v>210</v>
      </c>
      <c r="S7" s="143">
        <v>1.911111111111111</v>
      </c>
      <c r="T7" s="143">
        <v>6.6445182724252497E-2</v>
      </c>
    </row>
    <row r="8" spans="1:20" ht="15.75" x14ac:dyDescent="0.25">
      <c r="A8" s="144" t="s">
        <v>7</v>
      </c>
      <c r="B8" s="139">
        <v>5.666666666666667</v>
      </c>
      <c r="C8" s="139">
        <v>460</v>
      </c>
      <c r="D8" s="143">
        <v>4.2471014492753625</v>
      </c>
      <c r="E8" s="143">
        <v>5.0844565773758739E-2</v>
      </c>
      <c r="F8" s="117"/>
      <c r="G8" s="139">
        <v>5.666666666666667</v>
      </c>
      <c r="H8" s="139">
        <v>440</v>
      </c>
      <c r="I8" s="143">
        <v>5.0272727272727273</v>
      </c>
      <c r="J8" s="143">
        <v>6.3291139240506333E-2</v>
      </c>
      <c r="K8" s="117"/>
      <c r="L8" s="139">
        <v>6</v>
      </c>
      <c r="M8" s="139">
        <v>480</v>
      </c>
      <c r="N8" s="143">
        <v>5.936805555555555</v>
      </c>
      <c r="O8" s="143">
        <v>5.5562054041408356E-2</v>
      </c>
      <c r="P8" s="117"/>
      <c r="Q8" s="139">
        <v>6</v>
      </c>
      <c r="R8" s="139">
        <v>480</v>
      </c>
      <c r="S8" s="143">
        <v>5.0138888888888884</v>
      </c>
      <c r="T8" s="143">
        <v>5.6925207756232693E-2</v>
      </c>
    </row>
    <row r="9" spans="1:20" ht="15.75" x14ac:dyDescent="0.25">
      <c r="A9" s="144" t="s">
        <v>8</v>
      </c>
      <c r="B9" s="139">
        <v>3</v>
      </c>
      <c r="C9" s="139">
        <v>240</v>
      </c>
      <c r="D9" s="143">
        <v>3.4388888888888891</v>
      </c>
      <c r="E9" s="143">
        <v>6.5024232633279472E-2</v>
      </c>
      <c r="F9" s="117"/>
      <c r="G9" s="139">
        <v>3</v>
      </c>
      <c r="H9" s="139">
        <v>240</v>
      </c>
      <c r="I9" s="143">
        <v>3.4805555555555556</v>
      </c>
      <c r="J9" s="143">
        <v>6.3447725458898638E-2</v>
      </c>
      <c r="K9" s="117"/>
      <c r="L9" s="139">
        <v>2.6666666666666665</v>
      </c>
      <c r="M9" s="139">
        <v>220</v>
      </c>
      <c r="N9" s="143">
        <v>3.4681818181818183</v>
      </c>
      <c r="O9" s="143">
        <v>6.6404543468763649E-2</v>
      </c>
      <c r="P9" s="117"/>
      <c r="Q9" s="139">
        <v>2.6666666666666665</v>
      </c>
      <c r="R9" s="139">
        <v>220</v>
      </c>
      <c r="S9" s="143">
        <v>3.3954545454545455</v>
      </c>
      <c r="T9" s="143">
        <v>7.0504239178937972E-2</v>
      </c>
    </row>
    <row r="10" spans="1:20" ht="15.75" x14ac:dyDescent="0.25">
      <c r="A10" s="144" t="s">
        <v>9</v>
      </c>
      <c r="B10" s="139">
        <v>3</v>
      </c>
      <c r="C10" s="139">
        <v>180</v>
      </c>
      <c r="D10" s="143">
        <v>2.7222222222222223</v>
      </c>
      <c r="E10" s="143">
        <v>8.9115646258503392E-2</v>
      </c>
      <c r="F10" s="117"/>
      <c r="G10" s="139">
        <v>2.6666666666666665</v>
      </c>
      <c r="H10" s="139">
        <v>160</v>
      </c>
      <c r="I10" s="143">
        <v>6.0333333333333332</v>
      </c>
      <c r="J10" s="143">
        <v>6.9406077348066295E-2</v>
      </c>
      <c r="K10" s="117"/>
      <c r="L10" s="139">
        <v>3</v>
      </c>
      <c r="M10" s="139">
        <v>180</v>
      </c>
      <c r="N10" s="143">
        <v>6.3314814814814815</v>
      </c>
      <c r="O10" s="143">
        <v>6.3176367358876856E-2</v>
      </c>
      <c r="P10" s="117"/>
      <c r="Q10" s="139">
        <v>2.6666666666666665</v>
      </c>
      <c r="R10" s="139">
        <v>160</v>
      </c>
      <c r="S10" s="143">
        <v>5.7312500000000002</v>
      </c>
      <c r="T10" s="143">
        <v>8.0697928026172303E-2</v>
      </c>
    </row>
    <row r="11" spans="1:20" ht="15.75" x14ac:dyDescent="0.25">
      <c r="A11" s="144" t="s">
        <v>10</v>
      </c>
      <c r="B11" s="139">
        <v>6</v>
      </c>
      <c r="C11" s="139">
        <v>600</v>
      </c>
      <c r="D11" s="143">
        <v>1.7394444444444446</v>
      </c>
      <c r="E11" s="143">
        <v>0.11338230597253272</v>
      </c>
      <c r="F11" s="117"/>
      <c r="G11" s="139">
        <v>6</v>
      </c>
      <c r="H11" s="139">
        <v>600</v>
      </c>
      <c r="I11" s="143">
        <v>1.9811111111111113</v>
      </c>
      <c r="J11" s="143">
        <v>8.3847448121144141E-2</v>
      </c>
      <c r="K11" s="117"/>
      <c r="L11" s="139">
        <v>5.666666666666667</v>
      </c>
      <c r="M11" s="139">
        <v>560</v>
      </c>
      <c r="N11" s="143">
        <v>2.1732142857142858</v>
      </c>
      <c r="O11" s="143">
        <v>9.0386195562859484E-2</v>
      </c>
      <c r="P11" s="117"/>
      <c r="Q11" s="139">
        <v>6</v>
      </c>
      <c r="R11" s="139">
        <v>600</v>
      </c>
      <c r="S11" s="143">
        <v>2.0150000000000001</v>
      </c>
      <c r="T11" s="143">
        <v>0.10918114143920596</v>
      </c>
    </row>
    <row r="12" spans="1:20" ht="15.75" x14ac:dyDescent="0.25">
      <c r="A12" s="144" t="s">
        <v>11</v>
      </c>
      <c r="B12" s="139">
        <v>2</v>
      </c>
      <c r="C12" s="139">
        <v>180</v>
      </c>
      <c r="D12" s="143">
        <v>1.4888888888888889</v>
      </c>
      <c r="E12" s="143">
        <v>5.0995024875621887E-2</v>
      </c>
      <c r="F12" s="117"/>
      <c r="G12" s="139">
        <v>2</v>
      </c>
      <c r="H12" s="139">
        <v>180</v>
      </c>
      <c r="I12" s="143">
        <v>1.337037037037037</v>
      </c>
      <c r="J12" s="143">
        <v>7.3407202216066489E-2</v>
      </c>
      <c r="K12" s="117"/>
      <c r="L12" s="139">
        <v>1.6666666666666667</v>
      </c>
      <c r="M12" s="139">
        <v>140</v>
      </c>
      <c r="N12" s="143">
        <v>1.65</v>
      </c>
      <c r="O12" s="143">
        <v>0.1038961038961039</v>
      </c>
      <c r="P12" s="117"/>
      <c r="Q12" s="139">
        <v>1.6666666666666667</v>
      </c>
      <c r="R12" s="139">
        <v>140</v>
      </c>
      <c r="S12" s="143">
        <v>1.1214285714285714</v>
      </c>
      <c r="T12" s="143">
        <v>0.14012738853503184</v>
      </c>
    </row>
    <row r="13" spans="1:20" ht="15.75" x14ac:dyDescent="0.25">
      <c r="A13" s="144" t="s">
        <v>12</v>
      </c>
      <c r="B13" s="139">
        <v>5</v>
      </c>
      <c r="C13" s="139">
        <v>420</v>
      </c>
      <c r="D13" s="143">
        <v>3.572222222222222</v>
      </c>
      <c r="E13" s="143">
        <v>5.3099311264163528E-2</v>
      </c>
      <c r="F13" s="117"/>
      <c r="G13" s="139">
        <v>5</v>
      </c>
      <c r="H13" s="139">
        <v>420</v>
      </c>
      <c r="I13" s="143">
        <v>5.4095238095238098</v>
      </c>
      <c r="J13" s="143">
        <v>3.873239436619718E-2</v>
      </c>
      <c r="K13" s="117"/>
      <c r="L13" s="139">
        <v>4.333333333333333</v>
      </c>
      <c r="M13" s="139">
        <v>360</v>
      </c>
      <c r="N13" s="143">
        <v>6.9796296296296294</v>
      </c>
      <c r="O13" s="143">
        <v>2.6797559034226585E-2</v>
      </c>
      <c r="P13" s="117"/>
      <c r="Q13" s="139">
        <v>5</v>
      </c>
      <c r="R13" s="139">
        <v>420</v>
      </c>
      <c r="S13" s="143">
        <v>5.8031746031746039</v>
      </c>
      <c r="T13" s="143">
        <v>3.4874179431072211E-2</v>
      </c>
    </row>
    <row r="14" spans="1:20" ht="15.75" x14ac:dyDescent="0.25">
      <c r="A14" s="144" t="s">
        <v>13</v>
      </c>
      <c r="B14" s="139">
        <v>1</v>
      </c>
      <c r="C14" s="139">
        <v>120</v>
      </c>
      <c r="D14" s="143">
        <v>1.65</v>
      </c>
      <c r="E14" s="143">
        <v>6.3973063973063973E-2</v>
      </c>
      <c r="F14" s="117"/>
      <c r="G14" s="139">
        <v>1</v>
      </c>
      <c r="H14" s="139">
        <v>120</v>
      </c>
      <c r="I14" s="143">
        <v>1.7</v>
      </c>
      <c r="J14" s="143">
        <v>6.699346405228758E-2</v>
      </c>
      <c r="K14" s="117"/>
      <c r="L14" s="139">
        <v>1</v>
      </c>
      <c r="M14" s="139">
        <v>120</v>
      </c>
      <c r="N14" s="143">
        <v>1.7222222222222221</v>
      </c>
      <c r="O14" s="143">
        <v>7.0967741935483872E-2</v>
      </c>
      <c r="P14" s="117"/>
      <c r="Q14" s="139">
        <v>1</v>
      </c>
      <c r="R14" s="139">
        <v>120</v>
      </c>
      <c r="S14" s="143">
        <v>1.7361111111111112</v>
      </c>
      <c r="T14" s="143">
        <v>7.1999999999999995E-2</v>
      </c>
    </row>
    <row r="15" spans="1:20" ht="15.75" x14ac:dyDescent="0.25">
      <c r="A15" s="144" t="s">
        <v>14</v>
      </c>
      <c r="B15" s="139">
        <v>1</v>
      </c>
      <c r="C15" s="139">
        <v>120</v>
      </c>
      <c r="D15" s="143">
        <v>1.0972222222222221</v>
      </c>
      <c r="E15" s="143">
        <v>0.15949367088607597</v>
      </c>
      <c r="F15" s="117"/>
      <c r="G15" s="139">
        <v>1</v>
      </c>
      <c r="H15" s="139">
        <v>120</v>
      </c>
      <c r="I15" s="143">
        <v>1.5138888888888888</v>
      </c>
      <c r="J15" s="143">
        <v>0.1853211009174312</v>
      </c>
      <c r="K15" s="117"/>
      <c r="L15" s="139">
        <v>1</v>
      </c>
      <c r="M15" s="139">
        <v>120</v>
      </c>
      <c r="N15" s="143">
        <v>3.6</v>
      </c>
      <c r="O15" s="143">
        <v>6.1728395061728399E-2</v>
      </c>
      <c r="P15" s="117"/>
      <c r="Q15" s="139">
        <v>1.6666666666666667</v>
      </c>
      <c r="R15" s="139">
        <v>200</v>
      </c>
      <c r="S15" s="143">
        <v>5.0933333333333328</v>
      </c>
      <c r="T15" s="143">
        <v>3.1413612565445025E-2</v>
      </c>
    </row>
    <row r="16" spans="1:20" ht="15.75" x14ac:dyDescent="0.25">
      <c r="A16" s="144" t="s">
        <v>15</v>
      </c>
      <c r="B16" s="139">
        <v>1</v>
      </c>
      <c r="C16" s="139">
        <v>60</v>
      </c>
      <c r="D16" s="143">
        <v>1.3222222222222222</v>
      </c>
      <c r="E16" s="143">
        <v>8.4033613445378148E-3</v>
      </c>
      <c r="F16" s="117"/>
      <c r="G16" s="139">
        <v>1</v>
      </c>
      <c r="H16" s="139">
        <v>60</v>
      </c>
      <c r="I16" s="143">
        <v>1.3333333333333333</v>
      </c>
      <c r="J16" s="143">
        <v>1.2500000000000001E-2</v>
      </c>
      <c r="K16" s="117"/>
      <c r="L16" s="139">
        <v>1</v>
      </c>
      <c r="M16" s="139">
        <v>60</v>
      </c>
      <c r="N16" s="143">
        <v>1.3333333333333333</v>
      </c>
      <c r="O16" s="143">
        <v>4.1666666666666671E-2</v>
      </c>
      <c r="P16" s="117"/>
      <c r="Q16" s="139">
        <v>1</v>
      </c>
      <c r="R16" s="139">
        <v>60</v>
      </c>
      <c r="S16" s="143">
        <v>1.3333333333333333</v>
      </c>
      <c r="T16" s="143">
        <v>1.2500000000000001E-2</v>
      </c>
    </row>
    <row r="17" spans="1:20" ht="15.75" x14ac:dyDescent="0.25">
      <c r="A17" s="144" t="s">
        <v>16</v>
      </c>
      <c r="B17" s="139">
        <v>4</v>
      </c>
      <c r="C17" s="139">
        <v>300</v>
      </c>
      <c r="D17" s="143">
        <v>1.0833333333333333</v>
      </c>
      <c r="E17" s="143">
        <v>0.14461538461538462</v>
      </c>
      <c r="F17" s="117"/>
      <c r="G17" s="139">
        <v>3.3333333333333335</v>
      </c>
      <c r="H17" s="139">
        <v>260</v>
      </c>
      <c r="I17" s="143">
        <v>1.5923076923076922</v>
      </c>
      <c r="J17" s="143">
        <v>0.10386473429951691</v>
      </c>
      <c r="K17" s="117"/>
      <c r="L17" s="139">
        <v>4</v>
      </c>
      <c r="M17" s="139">
        <v>300</v>
      </c>
      <c r="N17" s="143">
        <v>1.48</v>
      </c>
      <c r="O17" s="143">
        <v>0.11786786786786788</v>
      </c>
      <c r="P17" s="117"/>
      <c r="Q17" s="139">
        <v>3.6666666666666665</v>
      </c>
      <c r="R17" s="139">
        <v>280</v>
      </c>
      <c r="S17" s="143">
        <v>1.5714285714285714</v>
      </c>
      <c r="T17" s="143">
        <v>0.11818181818181818</v>
      </c>
    </row>
    <row r="18" spans="1:20" ht="15.75" x14ac:dyDescent="0.25">
      <c r="A18" s="144" t="s">
        <v>17</v>
      </c>
      <c r="B18" s="139">
        <v>7</v>
      </c>
      <c r="C18" s="139">
        <v>450</v>
      </c>
      <c r="D18" s="143">
        <v>1.1200000000000001</v>
      </c>
      <c r="E18" s="143">
        <v>0.21362433862433863</v>
      </c>
      <c r="F18" s="117"/>
      <c r="G18" s="139">
        <v>8</v>
      </c>
      <c r="H18" s="139">
        <v>570</v>
      </c>
      <c r="I18" s="143">
        <v>1.4573099415204678</v>
      </c>
      <c r="J18" s="143">
        <v>0.19823434991974317</v>
      </c>
      <c r="K18" s="117"/>
      <c r="L18" s="139">
        <v>7.666666666666667</v>
      </c>
      <c r="M18" s="139">
        <v>610</v>
      </c>
      <c r="N18" s="143">
        <v>1.1814207650273223</v>
      </c>
      <c r="O18" s="143">
        <v>0.18316373728029603</v>
      </c>
      <c r="P18" s="117"/>
      <c r="Q18" s="139">
        <v>7.333333333333333</v>
      </c>
      <c r="R18" s="139">
        <v>530</v>
      </c>
      <c r="S18" s="143">
        <v>1.2911949685534592</v>
      </c>
      <c r="T18" s="143">
        <v>0.19775937652216269</v>
      </c>
    </row>
    <row r="19" spans="1:20" ht="15.75" x14ac:dyDescent="0.25">
      <c r="A19" s="144" t="s">
        <v>18</v>
      </c>
      <c r="B19" s="139">
        <v>1</v>
      </c>
      <c r="C19" s="139">
        <v>120</v>
      </c>
      <c r="D19" s="143">
        <v>2.5277777777777777</v>
      </c>
      <c r="E19" s="143">
        <v>1.7582417582417582E-2</v>
      </c>
      <c r="F19" s="117"/>
      <c r="G19" s="139">
        <v>1</v>
      </c>
      <c r="H19" s="139">
        <v>120</v>
      </c>
      <c r="I19" s="143">
        <v>2.5166666666666666</v>
      </c>
      <c r="J19" s="143">
        <v>3.5320088300220751E-2</v>
      </c>
      <c r="K19" s="117"/>
      <c r="L19" s="139">
        <v>1</v>
      </c>
      <c r="M19" s="139">
        <v>120</v>
      </c>
      <c r="N19" s="143">
        <v>2.5611111111111109</v>
      </c>
      <c r="O19" s="143">
        <v>4.5553145336225599E-2</v>
      </c>
      <c r="P19" s="117"/>
      <c r="Q19" s="139">
        <v>1</v>
      </c>
      <c r="R19" s="139">
        <v>120</v>
      </c>
      <c r="S19" s="143">
        <v>2.5750000000000002</v>
      </c>
      <c r="T19" s="143">
        <v>5.3937432578209279E-2</v>
      </c>
    </row>
    <row r="20" spans="1:20" ht="15.75" x14ac:dyDescent="0.25">
      <c r="A20" s="144" t="s">
        <v>19</v>
      </c>
      <c r="B20" s="139">
        <v>3</v>
      </c>
      <c r="C20" s="139">
        <v>360</v>
      </c>
      <c r="D20" s="143">
        <v>1.9361111111111111</v>
      </c>
      <c r="E20" s="143">
        <v>4.1606886657101862E-2</v>
      </c>
      <c r="F20" s="117"/>
      <c r="G20" s="139">
        <v>3</v>
      </c>
      <c r="H20" s="139">
        <v>360</v>
      </c>
      <c r="I20" s="143">
        <v>1.9592592592592593</v>
      </c>
      <c r="J20" s="143">
        <v>7.3251417769376173E-2</v>
      </c>
      <c r="K20" s="117"/>
      <c r="L20" s="139">
        <v>3</v>
      </c>
      <c r="M20" s="139">
        <v>360</v>
      </c>
      <c r="N20" s="143">
        <v>1.6796296296296296</v>
      </c>
      <c r="O20" s="143">
        <v>8.4343991179713348E-2</v>
      </c>
      <c r="P20" s="117"/>
      <c r="Q20" s="139">
        <v>3</v>
      </c>
      <c r="R20" s="139">
        <v>360</v>
      </c>
      <c r="S20" s="143">
        <v>2.049074074074074</v>
      </c>
      <c r="T20" s="143">
        <v>8.0885675553547226E-2</v>
      </c>
    </row>
    <row r="21" spans="1:20" ht="15.75" x14ac:dyDescent="0.25">
      <c r="A21" s="144" t="s">
        <v>20</v>
      </c>
      <c r="B21" s="139">
        <v>2</v>
      </c>
      <c r="C21" s="139">
        <v>180</v>
      </c>
      <c r="D21" s="143">
        <v>1.5962962962962961</v>
      </c>
      <c r="E21" s="143">
        <v>3.3642691415313224E-2</v>
      </c>
      <c r="F21" s="117"/>
      <c r="G21" s="139">
        <v>2</v>
      </c>
      <c r="H21" s="139">
        <v>180</v>
      </c>
      <c r="I21" s="143">
        <v>3.3462962962962965</v>
      </c>
      <c r="J21" s="143">
        <v>3.7078029883785273E-2</v>
      </c>
      <c r="K21" s="117"/>
      <c r="L21" s="139">
        <v>2</v>
      </c>
      <c r="M21" s="139">
        <v>180</v>
      </c>
      <c r="N21" s="143">
        <v>3.2</v>
      </c>
      <c r="O21" s="143">
        <v>3.2986111111111112E-2</v>
      </c>
      <c r="P21" s="117"/>
      <c r="Q21" s="139">
        <v>2</v>
      </c>
      <c r="R21" s="139">
        <v>180</v>
      </c>
      <c r="S21" s="143">
        <v>2.5796296296296295</v>
      </c>
      <c r="T21" s="143">
        <v>3.3740129217516152E-2</v>
      </c>
    </row>
    <row r="22" spans="1:20" ht="15.75" x14ac:dyDescent="0.25">
      <c r="A22" s="144" t="s">
        <v>21</v>
      </c>
      <c r="B22" s="139">
        <v>11</v>
      </c>
      <c r="C22" s="139">
        <v>690</v>
      </c>
      <c r="D22" s="143">
        <v>1.2371980676328502</v>
      </c>
      <c r="E22" s="143">
        <v>0.15657946114798907</v>
      </c>
      <c r="F22" s="117"/>
      <c r="G22" s="139">
        <v>11</v>
      </c>
      <c r="H22" s="139">
        <v>690</v>
      </c>
      <c r="I22" s="143">
        <v>1.7855072463768116</v>
      </c>
      <c r="J22" s="143">
        <v>0.12148268398268397</v>
      </c>
      <c r="K22" s="117"/>
      <c r="L22" s="139">
        <v>11</v>
      </c>
      <c r="M22" s="139">
        <v>690</v>
      </c>
      <c r="N22" s="143">
        <v>1.9130434782608696</v>
      </c>
      <c r="O22" s="143">
        <v>0.10252525252525253</v>
      </c>
      <c r="P22" s="117"/>
      <c r="Q22" s="139">
        <v>12</v>
      </c>
      <c r="R22" s="139">
        <v>750</v>
      </c>
      <c r="S22" s="143">
        <v>1.8893333333333333</v>
      </c>
      <c r="T22" s="143">
        <v>0.17078334509527171</v>
      </c>
    </row>
    <row r="23" spans="1:20" ht="15.75" x14ac:dyDescent="0.25">
      <c r="A23" s="144" t="s">
        <v>22</v>
      </c>
      <c r="B23" s="139">
        <v>2</v>
      </c>
      <c r="C23" s="139">
        <v>210</v>
      </c>
      <c r="D23" s="143">
        <v>1.3666666666666667</v>
      </c>
      <c r="E23" s="143">
        <v>6.2717770034843204E-2</v>
      </c>
      <c r="F23" s="117"/>
      <c r="G23" s="139">
        <v>2</v>
      </c>
      <c r="H23" s="139">
        <v>210</v>
      </c>
      <c r="I23" s="143">
        <v>1.5365079365079366</v>
      </c>
      <c r="J23" s="143">
        <v>5.7851239669421489E-2</v>
      </c>
      <c r="K23" s="117"/>
      <c r="L23" s="139">
        <v>2</v>
      </c>
      <c r="M23" s="139">
        <v>210</v>
      </c>
      <c r="N23" s="143">
        <v>1.5111111111111111</v>
      </c>
      <c r="O23" s="143">
        <v>5.5672268907563036E-2</v>
      </c>
      <c r="P23" s="117"/>
      <c r="Q23" s="139">
        <v>2</v>
      </c>
      <c r="R23" s="139">
        <v>210</v>
      </c>
      <c r="S23" s="143">
        <v>1.5555555555555556</v>
      </c>
      <c r="T23" s="143">
        <v>5.918367346938775E-2</v>
      </c>
    </row>
    <row r="24" spans="1:20" ht="15.75" x14ac:dyDescent="0.25">
      <c r="A24" s="144" t="s">
        <v>23</v>
      </c>
      <c r="B24" s="139">
        <v>1</v>
      </c>
      <c r="C24" s="139">
        <v>60</v>
      </c>
      <c r="D24" s="143">
        <v>5.15</v>
      </c>
      <c r="E24" s="143">
        <v>0.11650485436893204</v>
      </c>
      <c r="F24" s="117"/>
      <c r="G24" s="139">
        <v>1</v>
      </c>
      <c r="H24" s="139">
        <v>60</v>
      </c>
      <c r="I24" s="143">
        <v>8.8777777777777764</v>
      </c>
      <c r="J24" s="143">
        <v>0.10137672090112641</v>
      </c>
      <c r="K24" s="117"/>
      <c r="L24" s="139">
        <v>1</v>
      </c>
      <c r="M24" s="139">
        <v>60</v>
      </c>
      <c r="N24" s="143">
        <v>9.9277777777777771</v>
      </c>
      <c r="O24" s="143">
        <v>9.0654728595411307E-2</v>
      </c>
      <c r="P24" s="117"/>
      <c r="Q24" s="139">
        <v>1</v>
      </c>
      <c r="R24" s="139">
        <v>60</v>
      </c>
      <c r="S24" s="143">
        <v>8.8277777777777775</v>
      </c>
      <c r="T24" s="143">
        <v>0.10195091252359975</v>
      </c>
    </row>
    <row r="25" spans="1:20" ht="15.75" x14ac:dyDescent="0.25">
      <c r="A25" s="144" t="s">
        <v>24</v>
      </c>
      <c r="B25" s="139">
        <v>6</v>
      </c>
      <c r="C25" s="139">
        <v>390</v>
      </c>
      <c r="D25" s="143">
        <v>3.2598290598290598</v>
      </c>
      <c r="E25" s="143">
        <v>6.1090718405873108E-2</v>
      </c>
      <c r="F25" s="117"/>
      <c r="G25" s="139">
        <v>6</v>
      </c>
      <c r="H25" s="139">
        <v>390</v>
      </c>
      <c r="I25" s="143">
        <v>4.7034188034188036</v>
      </c>
      <c r="J25" s="143">
        <v>6.1966200254406689E-2</v>
      </c>
      <c r="K25" s="117"/>
      <c r="L25" s="139">
        <v>6</v>
      </c>
      <c r="M25" s="139">
        <v>390</v>
      </c>
      <c r="N25" s="143">
        <v>5.9623931623931625</v>
      </c>
      <c r="O25" s="143">
        <v>4.4294724770642196E-2</v>
      </c>
      <c r="P25" s="117"/>
      <c r="Q25" s="139">
        <v>6</v>
      </c>
      <c r="R25" s="139">
        <v>390</v>
      </c>
      <c r="S25" s="143">
        <v>6.1931623931623934</v>
      </c>
      <c r="T25" s="143">
        <v>4.1816174441070934E-2</v>
      </c>
    </row>
    <row r="26" spans="1:20" ht="15.75" x14ac:dyDescent="0.25">
      <c r="A26" s="144" t="s">
        <v>25</v>
      </c>
      <c r="B26" s="139">
        <v>1</v>
      </c>
      <c r="C26" s="139">
        <v>60</v>
      </c>
      <c r="D26" s="143">
        <v>2.3555555555555556</v>
      </c>
      <c r="E26" s="143">
        <v>7.0754716981132074E-2</v>
      </c>
      <c r="F26" s="117"/>
      <c r="G26" s="139">
        <v>1</v>
      </c>
      <c r="H26" s="139">
        <v>60</v>
      </c>
      <c r="I26" s="143">
        <v>3.6277777777777778</v>
      </c>
      <c r="J26" s="143">
        <v>6.8912710566615618E-2</v>
      </c>
      <c r="K26" s="117"/>
      <c r="L26" s="139">
        <v>1</v>
      </c>
      <c r="M26" s="139">
        <v>60</v>
      </c>
      <c r="N26" s="143">
        <v>2.6277777777777778</v>
      </c>
      <c r="O26" s="143">
        <v>6.9767441860465115E-2</v>
      </c>
      <c r="P26" s="117"/>
      <c r="Q26" s="139">
        <v>1</v>
      </c>
      <c r="R26" s="139">
        <v>20</v>
      </c>
      <c r="S26" s="143">
        <v>2.1166666666666667</v>
      </c>
      <c r="T26" s="143">
        <v>0.21259842519685038</v>
      </c>
    </row>
    <row r="27" spans="1:20" ht="15.75" x14ac:dyDescent="0.25">
      <c r="A27" s="144" t="s">
        <v>26</v>
      </c>
      <c r="B27" s="139">
        <v>2</v>
      </c>
      <c r="C27" s="139">
        <v>210</v>
      </c>
      <c r="D27" s="143">
        <v>1.307936507936508</v>
      </c>
      <c r="E27" s="143">
        <v>6.1893203883495139E-2</v>
      </c>
      <c r="F27" s="117"/>
      <c r="G27" s="139">
        <v>2</v>
      </c>
      <c r="H27" s="139">
        <v>210</v>
      </c>
      <c r="I27" s="143">
        <v>1.3365079365079366</v>
      </c>
      <c r="J27" s="143">
        <v>6.0570071258907357E-2</v>
      </c>
      <c r="K27" s="117"/>
      <c r="L27" s="139">
        <v>2</v>
      </c>
      <c r="M27" s="139">
        <v>290</v>
      </c>
      <c r="N27" s="143">
        <v>0.99655172413793103</v>
      </c>
      <c r="O27" s="143">
        <v>6.228373702422145E-2</v>
      </c>
      <c r="P27" s="117"/>
      <c r="Q27" s="139">
        <v>2</v>
      </c>
      <c r="R27" s="139">
        <v>210</v>
      </c>
      <c r="S27" s="143">
        <v>1.3714285714285714</v>
      </c>
      <c r="T27" s="143">
        <v>5.4398148148148147E-2</v>
      </c>
    </row>
    <row r="28" spans="1:20" ht="15.75" x14ac:dyDescent="0.25">
      <c r="A28" s="144" t="s">
        <v>27</v>
      </c>
      <c r="B28" s="139">
        <v>2</v>
      </c>
      <c r="C28" s="139">
        <v>240</v>
      </c>
      <c r="D28" s="143">
        <v>1.3791666666666667</v>
      </c>
      <c r="E28" s="143">
        <v>0.11379657603222557</v>
      </c>
      <c r="F28" s="117"/>
      <c r="G28" s="139">
        <v>2</v>
      </c>
      <c r="H28" s="139">
        <v>240</v>
      </c>
      <c r="I28" s="143">
        <v>1.3930555555555555</v>
      </c>
      <c r="J28" s="143">
        <v>0.13758723828514458</v>
      </c>
      <c r="K28" s="117"/>
      <c r="L28" s="139">
        <v>1.6666666666666667</v>
      </c>
      <c r="M28" s="139">
        <v>200</v>
      </c>
      <c r="N28" s="143">
        <v>1.3666666666666665</v>
      </c>
      <c r="O28" s="143">
        <v>0.1378048780487805</v>
      </c>
      <c r="P28" s="117"/>
      <c r="Q28" s="139">
        <v>2</v>
      </c>
      <c r="R28" s="139">
        <v>240</v>
      </c>
      <c r="S28" s="143">
        <v>1.4624999999999999</v>
      </c>
      <c r="T28" s="143">
        <v>0.13105413105413105</v>
      </c>
    </row>
    <row r="29" spans="1:20" ht="15.75" x14ac:dyDescent="0.25">
      <c r="A29" s="144" t="s">
        <v>28</v>
      </c>
      <c r="B29" s="139" t="s">
        <v>37</v>
      </c>
      <c r="C29" s="139" t="s">
        <v>37</v>
      </c>
      <c r="D29" s="143" t="s">
        <v>37</v>
      </c>
      <c r="E29" s="143" t="s">
        <v>37</v>
      </c>
      <c r="F29" s="117"/>
      <c r="G29" s="139" t="s">
        <v>37</v>
      </c>
      <c r="H29" s="139" t="s">
        <v>37</v>
      </c>
      <c r="I29" s="143" t="s">
        <v>37</v>
      </c>
      <c r="J29" s="143" t="s">
        <v>37</v>
      </c>
      <c r="K29" s="117"/>
      <c r="L29" s="139" t="s">
        <v>37</v>
      </c>
      <c r="M29" s="139" t="s">
        <v>37</v>
      </c>
      <c r="N29" s="143" t="s">
        <v>37</v>
      </c>
      <c r="O29" s="143" t="s">
        <v>37</v>
      </c>
      <c r="P29" s="117"/>
      <c r="Q29" s="139" t="s">
        <v>37</v>
      </c>
      <c r="R29" s="139" t="s">
        <v>37</v>
      </c>
      <c r="S29" s="143" t="s">
        <v>37</v>
      </c>
      <c r="T29" s="143" t="s">
        <v>37</v>
      </c>
    </row>
    <row r="30" spans="1:20" ht="15.75" x14ac:dyDescent="0.25">
      <c r="A30" s="144" t="s">
        <v>29</v>
      </c>
      <c r="B30" s="139">
        <v>1</v>
      </c>
      <c r="C30" s="139">
        <v>120</v>
      </c>
      <c r="D30" s="143">
        <v>1.8138888888888889</v>
      </c>
      <c r="E30" s="143">
        <v>5.0535987748851458E-2</v>
      </c>
      <c r="F30" s="117"/>
      <c r="G30" s="139">
        <v>1</v>
      </c>
      <c r="H30" s="139">
        <v>120</v>
      </c>
      <c r="I30" s="143">
        <v>1.9527777777777779</v>
      </c>
      <c r="J30" s="143">
        <v>3.9829302987197723E-2</v>
      </c>
      <c r="K30" s="117"/>
      <c r="L30" s="139">
        <v>1</v>
      </c>
      <c r="M30" s="139">
        <v>120</v>
      </c>
      <c r="N30" s="143">
        <v>2.2749999999999999</v>
      </c>
      <c r="O30" s="143">
        <v>0.1343101343101343</v>
      </c>
      <c r="P30" s="117"/>
      <c r="Q30" s="139">
        <v>1</v>
      </c>
      <c r="R30" s="139">
        <v>120</v>
      </c>
      <c r="S30" s="143">
        <v>2.2166666666666668</v>
      </c>
      <c r="T30" s="143">
        <v>0.14160401002506265</v>
      </c>
    </row>
    <row r="31" spans="1:20" ht="15.75" x14ac:dyDescent="0.25">
      <c r="A31" s="144" t="s">
        <v>30</v>
      </c>
      <c r="B31" s="139">
        <v>2</v>
      </c>
      <c r="C31" s="139">
        <v>120</v>
      </c>
      <c r="D31" s="143">
        <v>3.3</v>
      </c>
      <c r="E31" s="143">
        <v>8.4175084175084181E-2</v>
      </c>
      <c r="F31" s="117"/>
      <c r="G31" s="139">
        <v>2</v>
      </c>
      <c r="H31" s="139">
        <v>120</v>
      </c>
      <c r="I31" s="143">
        <v>4.9194444444444452</v>
      </c>
      <c r="J31" s="143">
        <v>6.2111801242236017E-2</v>
      </c>
      <c r="K31" s="117"/>
      <c r="L31" s="139">
        <v>2</v>
      </c>
      <c r="M31" s="139">
        <v>120</v>
      </c>
      <c r="N31" s="143">
        <v>4.9527777777777784</v>
      </c>
      <c r="O31" s="143">
        <v>6.5058889512058321E-2</v>
      </c>
      <c r="P31" s="117"/>
      <c r="Q31" s="139">
        <v>2</v>
      </c>
      <c r="R31" s="139">
        <v>120</v>
      </c>
      <c r="S31" s="143">
        <v>3.5138888888888888</v>
      </c>
      <c r="T31" s="143">
        <v>0.10988142292490119</v>
      </c>
    </row>
    <row r="32" spans="1:20" ht="15.75" x14ac:dyDescent="0.25">
      <c r="A32" s="144" t="s">
        <v>31</v>
      </c>
      <c r="B32" s="139">
        <v>6</v>
      </c>
      <c r="C32" s="139">
        <v>600</v>
      </c>
      <c r="D32" s="143">
        <v>1.5227777777777778</v>
      </c>
      <c r="E32" s="143">
        <v>0.13462240058372857</v>
      </c>
      <c r="F32" s="117"/>
      <c r="G32" s="139">
        <v>6</v>
      </c>
      <c r="H32" s="139">
        <v>600</v>
      </c>
      <c r="I32" s="143">
        <v>1.6894444444444443</v>
      </c>
      <c r="J32" s="143">
        <v>0.13087800065767838</v>
      </c>
      <c r="K32" s="117"/>
      <c r="L32" s="139">
        <v>6</v>
      </c>
      <c r="M32" s="139">
        <v>600</v>
      </c>
      <c r="N32" s="143">
        <v>1.6433333333333333</v>
      </c>
      <c r="O32" s="143">
        <v>0.13049357674104123</v>
      </c>
      <c r="P32" s="117"/>
      <c r="Q32" s="139">
        <v>6</v>
      </c>
      <c r="R32" s="139">
        <v>600</v>
      </c>
      <c r="S32" s="143">
        <v>1.5094444444444444</v>
      </c>
      <c r="T32" s="143">
        <v>0.15568641884431358</v>
      </c>
    </row>
    <row r="33" spans="1:20" ht="15.75" x14ac:dyDescent="0.25">
      <c r="A33" s="144" t="s">
        <v>32</v>
      </c>
      <c r="B33" s="139">
        <v>1</v>
      </c>
      <c r="C33" s="139">
        <v>120</v>
      </c>
      <c r="D33" s="143">
        <v>1.6138888888888887</v>
      </c>
      <c r="E33" s="143">
        <v>3.9586919104991396E-2</v>
      </c>
      <c r="F33" s="117"/>
      <c r="G33" s="139">
        <v>1</v>
      </c>
      <c r="H33" s="139">
        <v>120</v>
      </c>
      <c r="I33" s="143">
        <v>1.8166666666666667</v>
      </c>
      <c r="J33" s="143">
        <v>5.1987767584097865E-2</v>
      </c>
      <c r="K33" s="117"/>
      <c r="L33" s="139">
        <v>1</v>
      </c>
      <c r="M33" s="139">
        <v>120</v>
      </c>
      <c r="N33" s="143">
        <v>2.0416666666666665</v>
      </c>
      <c r="O33" s="143">
        <v>7.8911564625850333E-2</v>
      </c>
      <c r="P33" s="117"/>
      <c r="Q33" s="139">
        <v>1</v>
      </c>
      <c r="R33" s="139">
        <v>120</v>
      </c>
      <c r="S33" s="143">
        <v>1.9972222222222222</v>
      </c>
      <c r="T33" s="143">
        <v>7.7885952712100151E-2</v>
      </c>
    </row>
    <row r="34" spans="1:20" ht="15.75" x14ac:dyDescent="0.25">
      <c r="A34" s="144" t="s">
        <v>33</v>
      </c>
      <c r="B34" s="139">
        <v>1</v>
      </c>
      <c r="C34" s="139">
        <v>90</v>
      </c>
      <c r="D34" s="143">
        <v>0.50740740740740742</v>
      </c>
      <c r="E34" s="143">
        <v>1.1313868613138687</v>
      </c>
      <c r="F34" s="117"/>
      <c r="G34" s="139">
        <v>1</v>
      </c>
      <c r="H34" s="139">
        <v>90</v>
      </c>
      <c r="I34" s="143">
        <v>0.93333333333333335</v>
      </c>
      <c r="J34" s="143">
        <v>0.52380952380952384</v>
      </c>
      <c r="K34" s="117"/>
      <c r="L34" s="139">
        <v>1</v>
      </c>
      <c r="M34" s="139">
        <v>90</v>
      </c>
      <c r="N34" s="143">
        <v>0.97407407407407409</v>
      </c>
      <c r="O34" s="143">
        <v>0.14448669201520911</v>
      </c>
      <c r="P34" s="117"/>
      <c r="Q34" s="139">
        <v>1</v>
      </c>
      <c r="R34" s="139">
        <v>90</v>
      </c>
      <c r="S34" s="143">
        <v>1.0407407407407407</v>
      </c>
      <c r="T34" s="143">
        <v>0.60854092526690384</v>
      </c>
    </row>
    <row r="35" spans="1:20" ht="15.75" x14ac:dyDescent="0.25">
      <c r="A35" s="144" t="s">
        <v>34</v>
      </c>
      <c r="B35" s="139">
        <v>1</v>
      </c>
      <c r="C35" s="139">
        <v>120</v>
      </c>
      <c r="D35" s="143">
        <v>3.1749999999999998</v>
      </c>
      <c r="E35" s="143">
        <v>7.5240594925634299E-2</v>
      </c>
      <c r="F35" s="117"/>
      <c r="G35" s="139">
        <v>1</v>
      </c>
      <c r="H35" s="139">
        <v>120</v>
      </c>
      <c r="I35" s="143">
        <v>3.1861111111111109</v>
      </c>
      <c r="J35" s="143">
        <v>6.7131647776809106E-2</v>
      </c>
      <c r="K35" s="117"/>
      <c r="L35" s="139">
        <v>1</v>
      </c>
      <c r="M35" s="139">
        <v>120</v>
      </c>
      <c r="N35" s="143">
        <v>3.1916666666666669</v>
      </c>
      <c r="O35" s="143">
        <v>6.2663185378590072E-2</v>
      </c>
      <c r="P35" s="117"/>
      <c r="Q35" s="139">
        <v>1</v>
      </c>
      <c r="R35" s="139">
        <v>120</v>
      </c>
      <c r="S35" s="143">
        <v>3.15</v>
      </c>
      <c r="T35" s="143">
        <v>6.3492063492063489E-2</v>
      </c>
    </row>
    <row r="36" spans="1:20" ht="15.75" x14ac:dyDescent="0.25">
      <c r="A36" s="144" t="s">
        <v>35</v>
      </c>
      <c r="B36" s="139">
        <v>1</v>
      </c>
      <c r="C36" s="139">
        <v>120</v>
      </c>
      <c r="D36" s="143">
        <v>2.4388888888888891</v>
      </c>
      <c r="E36" s="143">
        <v>2.847380410022779E-2</v>
      </c>
      <c r="F36" s="117"/>
      <c r="G36" s="139">
        <v>1</v>
      </c>
      <c r="H36" s="139">
        <v>120</v>
      </c>
      <c r="I36" s="143">
        <v>2.6944444444444442</v>
      </c>
      <c r="J36" s="143">
        <v>4.0206185567010312E-2</v>
      </c>
      <c r="K36" s="117"/>
      <c r="L36" s="139">
        <v>1</v>
      </c>
      <c r="M36" s="139">
        <v>120</v>
      </c>
      <c r="N36" s="143">
        <v>3.1138888888888889</v>
      </c>
      <c r="O36" s="143">
        <v>3.7466547725245318E-2</v>
      </c>
      <c r="P36" s="117"/>
      <c r="Q36" s="139">
        <v>1</v>
      </c>
      <c r="R36" s="139">
        <v>120</v>
      </c>
      <c r="S36" s="143">
        <v>3.4388888888888891</v>
      </c>
      <c r="T36" s="143">
        <v>3.3925686591276254E-2</v>
      </c>
    </row>
    <row r="37" spans="1:20" ht="15.75" x14ac:dyDescent="0.25">
      <c r="A37" s="144" t="s">
        <v>36</v>
      </c>
      <c r="B37" s="139">
        <v>2</v>
      </c>
      <c r="C37" s="139">
        <v>120</v>
      </c>
      <c r="D37" s="143">
        <v>1.6416666666666666</v>
      </c>
      <c r="E37" s="143">
        <v>5.9221658206429779E-2</v>
      </c>
      <c r="F37" s="117"/>
      <c r="G37" s="139">
        <v>2</v>
      </c>
      <c r="H37" s="139">
        <v>120</v>
      </c>
      <c r="I37" s="143">
        <v>2.052777777777778</v>
      </c>
      <c r="J37" s="143">
        <v>7.5778078484438433E-2</v>
      </c>
      <c r="K37" s="117"/>
      <c r="L37" s="139">
        <v>2</v>
      </c>
      <c r="M37" s="139">
        <v>120</v>
      </c>
      <c r="N37" s="143">
        <v>2.1777777777777776</v>
      </c>
      <c r="O37" s="143">
        <v>7.7806122448979595E-2</v>
      </c>
      <c r="P37" s="117"/>
      <c r="Q37" s="139">
        <v>2</v>
      </c>
      <c r="R37" s="139">
        <v>120</v>
      </c>
      <c r="S37" s="143">
        <v>2.2194444444444441</v>
      </c>
      <c r="T37" s="143">
        <v>6.3829787234042562E-2</v>
      </c>
    </row>
    <row r="38" spans="1:20" ht="15.75" x14ac:dyDescent="0.25">
      <c r="A38" s="58" t="s">
        <v>38</v>
      </c>
      <c r="B38" s="146">
        <f>SUM(B6:B37)</f>
        <v>86.666666666666671</v>
      </c>
      <c r="C38" s="146">
        <f>SUM(C6:C37)</f>
        <v>7270</v>
      </c>
      <c r="D38" s="148">
        <f>AVERAGE(D6:D37)</f>
        <v>2.1073179543215774</v>
      </c>
      <c r="E38" s="148">
        <f>AVERAGE(E6:E37)</f>
        <v>0.11341096737601059</v>
      </c>
      <c r="F38" s="118"/>
      <c r="G38" s="146">
        <f>SUM(G6:G37)</f>
        <v>86.666666666666671</v>
      </c>
      <c r="H38" s="146">
        <f>SUM(H6:H37)</f>
        <v>7310</v>
      </c>
      <c r="I38" s="148">
        <f>AVERAGE(I6:I37)</f>
        <v>2.7707869138729175</v>
      </c>
      <c r="J38" s="148">
        <f>AVERAGE(J6:J37)</f>
        <v>9.2261732549982836E-2</v>
      </c>
      <c r="K38" s="118"/>
      <c r="L38" s="146">
        <f>SUM(L6:L37)</f>
        <v>85.666666666666671</v>
      </c>
      <c r="M38" s="146">
        <f>SUM(M6:M37)</f>
        <v>7330</v>
      </c>
      <c r="N38" s="148">
        <f>AVERAGE(N6:N37)</f>
        <v>2.9956454037340752</v>
      </c>
      <c r="O38" s="148">
        <f>AVERAGE(O6:O37)</f>
        <v>8.041134638849308E-2</v>
      </c>
      <c r="P38" s="118"/>
      <c r="Q38" s="146">
        <f>SUM(Q6:Q37)</f>
        <v>87.666666666666671</v>
      </c>
      <c r="R38" s="146">
        <f>SUM(R6:R37)</f>
        <v>7370</v>
      </c>
      <c r="S38" s="148">
        <f>AVERAGE(S6:S37)</f>
        <v>2.8574377778580611</v>
      </c>
      <c r="T38" s="148">
        <f>AVERAGE(T6:T37)</f>
        <v>0.10619347962429092</v>
      </c>
    </row>
    <row r="39" spans="1:20" x14ac:dyDescent="0.25">
      <c r="A39" t="s">
        <v>104</v>
      </c>
    </row>
    <row r="40" spans="1:20" x14ac:dyDescent="0.25">
      <c r="A40" t="s">
        <v>147</v>
      </c>
    </row>
  </sheetData>
  <mergeCells count="22">
    <mergeCell ref="G3:G5"/>
    <mergeCell ref="A3:A5"/>
    <mergeCell ref="B3:B5"/>
    <mergeCell ref="C3:C5"/>
    <mergeCell ref="D3:D5"/>
    <mergeCell ref="E3:E5"/>
    <mergeCell ref="A1:T1"/>
    <mergeCell ref="O3:O5"/>
    <mergeCell ref="Q2:T2"/>
    <mergeCell ref="Q3:Q5"/>
    <mergeCell ref="R3:R5"/>
    <mergeCell ref="S3:S5"/>
    <mergeCell ref="T3:T5"/>
    <mergeCell ref="H3:H5"/>
    <mergeCell ref="I3:I5"/>
    <mergeCell ref="J3:J5"/>
    <mergeCell ref="L3:L5"/>
    <mergeCell ref="M3:M5"/>
    <mergeCell ref="N3:N5"/>
    <mergeCell ref="B2:E2"/>
    <mergeCell ref="G2:J2"/>
    <mergeCell ref="L2:O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7F7D-8DA8-42AA-B98A-BD624D0A4742}">
  <sheetPr>
    <tabColor theme="9" tint="0.59999389629810485"/>
  </sheetPr>
  <dimension ref="A1:AB38"/>
  <sheetViews>
    <sheetView topLeftCell="J1" zoomScale="85" zoomScaleNormal="85" workbookViewId="0">
      <selection sqref="A1:U1"/>
    </sheetView>
  </sheetViews>
  <sheetFormatPr defaultRowHeight="15" x14ac:dyDescent="0.25"/>
  <cols>
    <col min="1" max="1" width="32.7109375" customWidth="1"/>
    <col min="2" max="2" width="14.28515625" customWidth="1"/>
    <col min="3" max="3" width="14.140625" customWidth="1"/>
    <col min="4" max="4" width="14.7109375" customWidth="1"/>
    <col min="5" max="5" width="14.5703125" customWidth="1"/>
    <col min="6" max="6" width="18.5703125" customWidth="1"/>
    <col min="7" max="7" width="18.7109375" customWidth="1"/>
    <col min="8" max="8" width="2.42578125" customWidth="1"/>
    <col min="9" max="9" width="13.28515625" customWidth="1"/>
    <col min="10" max="10" width="14.5703125" customWidth="1"/>
    <col min="11" max="11" width="16.5703125" customWidth="1"/>
    <col min="12" max="12" width="15.140625" customWidth="1"/>
    <col min="13" max="13" width="18" customWidth="1"/>
    <col min="14" max="14" width="20.140625" customWidth="1"/>
    <col min="15" max="15" width="2.42578125" customWidth="1"/>
    <col min="16" max="16" width="15" customWidth="1"/>
    <col min="17" max="17" width="14.85546875" customWidth="1"/>
    <col min="18" max="18" width="16.28515625" customWidth="1"/>
    <col min="19" max="19" width="16.140625" customWidth="1"/>
    <col min="20" max="20" width="18.140625" customWidth="1"/>
    <col min="21" max="21" width="20.140625" customWidth="1"/>
    <col min="22" max="22" width="2.42578125" customWidth="1"/>
    <col min="23" max="23" width="15" customWidth="1"/>
    <col min="24" max="24" width="14.85546875" customWidth="1"/>
    <col min="25" max="25" width="16.28515625" customWidth="1"/>
    <col min="26" max="26" width="16.140625" customWidth="1"/>
    <col min="27" max="27" width="18.140625" customWidth="1"/>
    <col min="28" max="28" width="20.140625" customWidth="1"/>
  </cols>
  <sheetData>
    <row r="1" spans="1:28" ht="15.75" x14ac:dyDescent="0.25">
      <c r="A1" s="281" t="s">
        <v>138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150"/>
    </row>
    <row r="2" spans="1:28" ht="15.75" customHeight="1" x14ac:dyDescent="0.25">
      <c r="A2" s="238" t="s">
        <v>4</v>
      </c>
      <c r="B2" s="282" t="s">
        <v>40</v>
      </c>
      <c r="C2" s="282"/>
      <c r="D2" s="282"/>
      <c r="E2" s="282"/>
      <c r="F2" s="282"/>
      <c r="G2" s="282"/>
      <c r="H2" s="116"/>
      <c r="I2" s="282" t="s">
        <v>41</v>
      </c>
      <c r="J2" s="282"/>
      <c r="K2" s="282"/>
      <c r="L2" s="282"/>
      <c r="M2" s="282"/>
      <c r="N2" s="282"/>
      <c r="O2" s="116"/>
      <c r="P2" s="282" t="s">
        <v>42</v>
      </c>
      <c r="Q2" s="282"/>
      <c r="R2" s="282"/>
      <c r="S2" s="282"/>
      <c r="T2" s="282"/>
      <c r="U2" s="282"/>
      <c r="V2" s="116"/>
      <c r="W2" s="282" t="s">
        <v>43</v>
      </c>
      <c r="X2" s="282"/>
      <c r="Y2" s="282"/>
      <c r="Z2" s="282"/>
      <c r="AA2" s="282"/>
      <c r="AB2" s="282"/>
    </row>
    <row r="3" spans="1:28" ht="127.5" customHeight="1" x14ac:dyDescent="0.25">
      <c r="A3" s="238"/>
      <c r="B3" s="101" t="s">
        <v>116</v>
      </c>
      <c r="C3" s="101" t="s">
        <v>67</v>
      </c>
      <c r="D3" s="101" t="s">
        <v>63</v>
      </c>
      <c r="E3" s="101" t="s">
        <v>139</v>
      </c>
      <c r="F3" s="101" t="s">
        <v>117</v>
      </c>
      <c r="G3" s="101" t="s">
        <v>140</v>
      </c>
      <c r="H3" s="117"/>
      <c r="I3" s="101" t="s">
        <v>116</v>
      </c>
      <c r="J3" s="101" t="s">
        <v>67</v>
      </c>
      <c r="K3" s="101" t="s">
        <v>63</v>
      </c>
      <c r="L3" s="101" t="s">
        <v>139</v>
      </c>
      <c r="M3" s="101" t="s">
        <v>117</v>
      </c>
      <c r="N3" s="101" t="s">
        <v>140</v>
      </c>
      <c r="O3" s="117"/>
      <c r="P3" s="101" t="s">
        <v>116</v>
      </c>
      <c r="Q3" s="101" t="s">
        <v>67</v>
      </c>
      <c r="R3" s="101" t="s">
        <v>63</v>
      </c>
      <c r="S3" s="101" t="s">
        <v>139</v>
      </c>
      <c r="T3" s="101" t="s">
        <v>117</v>
      </c>
      <c r="U3" s="101" t="s">
        <v>140</v>
      </c>
      <c r="V3" s="117"/>
      <c r="W3" s="101" t="s">
        <v>116</v>
      </c>
      <c r="X3" s="101" t="s">
        <v>67</v>
      </c>
      <c r="Y3" s="101" t="s">
        <v>63</v>
      </c>
      <c r="Z3" s="101" t="s">
        <v>139</v>
      </c>
      <c r="AA3" s="101" t="s">
        <v>117</v>
      </c>
      <c r="AB3" s="101" t="s">
        <v>140</v>
      </c>
    </row>
    <row r="4" spans="1:28" ht="15" customHeight="1" x14ac:dyDescent="0.25">
      <c r="A4" s="14" t="s">
        <v>5</v>
      </c>
      <c r="B4" s="34" t="s">
        <v>37</v>
      </c>
      <c r="C4" s="34" t="s">
        <v>37</v>
      </c>
      <c r="D4" s="60" t="s">
        <v>37</v>
      </c>
      <c r="E4" s="34" t="s">
        <v>37</v>
      </c>
      <c r="F4" s="60" t="s">
        <v>37</v>
      </c>
      <c r="G4" s="60" t="s">
        <v>37</v>
      </c>
      <c r="H4" s="117"/>
      <c r="I4" s="34" t="s">
        <v>37</v>
      </c>
      <c r="J4" s="34" t="s">
        <v>37</v>
      </c>
      <c r="K4" s="60" t="s">
        <v>37</v>
      </c>
      <c r="L4" s="34" t="s">
        <v>37</v>
      </c>
      <c r="M4" s="60" t="s">
        <v>37</v>
      </c>
      <c r="N4" s="60" t="s">
        <v>37</v>
      </c>
      <c r="O4" s="117"/>
      <c r="P4" s="34" t="s">
        <v>37</v>
      </c>
      <c r="Q4" s="34" t="s">
        <v>37</v>
      </c>
      <c r="R4" s="60" t="s">
        <v>37</v>
      </c>
      <c r="S4" s="34" t="s">
        <v>37</v>
      </c>
      <c r="T4" s="60" t="s">
        <v>37</v>
      </c>
      <c r="U4" s="60" t="s">
        <v>37</v>
      </c>
      <c r="V4" s="117"/>
      <c r="W4" s="34" t="s">
        <v>37</v>
      </c>
      <c r="X4" s="34" t="s">
        <v>37</v>
      </c>
      <c r="Y4" s="60" t="s">
        <v>37</v>
      </c>
      <c r="Z4" s="34" t="s">
        <v>37</v>
      </c>
      <c r="AA4" s="60" t="s">
        <v>37</v>
      </c>
      <c r="AB4" s="60" t="s">
        <v>37</v>
      </c>
    </row>
    <row r="5" spans="1:28" ht="15" customHeight="1" x14ac:dyDescent="0.25">
      <c r="A5" s="14" t="s">
        <v>6</v>
      </c>
      <c r="B5" s="34" t="s">
        <v>37</v>
      </c>
      <c r="C5" s="34" t="s">
        <v>37</v>
      </c>
      <c r="D5" s="60" t="s">
        <v>37</v>
      </c>
      <c r="E5" s="34" t="s">
        <v>37</v>
      </c>
      <c r="F5" s="60" t="s">
        <v>37</v>
      </c>
      <c r="G5" s="60" t="s">
        <v>37</v>
      </c>
      <c r="H5" s="117"/>
      <c r="I5" s="34" t="s">
        <v>37</v>
      </c>
      <c r="J5" s="34" t="s">
        <v>37</v>
      </c>
      <c r="K5" s="60" t="s">
        <v>37</v>
      </c>
      <c r="L5" s="34" t="s">
        <v>37</v>
      </c>
      <c r="M5" s="60" t="s">
        <v>37</v>
      </c>
      <c r="N5" s="60" t="s">
        <v>37</v>
      </c>
      <c r="O5" s="117"/>
      <c r="P5" s="34" t="s">
        <v>37</v>
      </c>
      <c r="Q5" s="34" t="s">
        <v>37</v>
      </c>
      <c r="R5" s="60" t="s">
        <v>37</v>
      </c>
      <c r="S5" s="34" t="s">
        <v>37</v>
      </c>
      <c r="T5" s="60" t="s">
        <v>37</v>
      </c>
      <c r="U5" s="60" t="s">
        <v>37</v>
      </c>
      <c r="V5" s="117"/>
      <c r="W5" s="34" t="s">
        <v>37</v>
      </c>
      <c r="X5" s="34" t="s">
        <v>37</v>
      </c>
      <c r="Y5" s="60" t="s">
        <v>37</v>
      </c>
      <c r="Z5" s="34" t="s">
        <v>37</v>
      </c>
      <c r="AA5" s="60" t="s">
        <v>37</v>
      </c>
      <c r="AB5" s="60" t="s">
        <v>37</v>
      </c>
    </row>
    <row r="6" spans="1:28" ht="15" customHeight="1" x14ac:dyDescent="0.25">
      <c r="A6" s="14" t="s">
        <v>7</v>
      </c>
      <c r="B6" s="34" t="s">
        <v>37</v>
      </c>
      <c r="C6" s="34" t="s">
        <v>37</v>
      </c>
      <c r="D6" s="60" t="s">
        <v>37</v>
      </c>
      <c r="E6" s="34" t="s">
        <v>37</v>
      </c>
      <c r="F6" s="60" t="s">
        <v>37</v>
      </c>
      <c r="G6" s="60" t="s">
        <v>37</v>
      </c>
      <c r="H6" s="117"/>
      <c r="I6" s="34" t="s">
        <v>37</v>
      </c>
      <c r="J6" s="34" t="s">
        <v>37</v>
      </c>
      <c r="K6" s="60" t="s">
        <v>37</v>
      </c>
      <c r="L6" s="34" t="s">
        <v>37</v>
      </c>
      <c r="M6" s="60" t="s">
        <v>37</v>
      </c>
      <c r="N6" s="60" t="s">
        <v>37</v>
      </c>
      <c r="O6" s="117"/>
      <c r="P6" s="34" t="s">
        <v>37</v>
      </c>
      <c r="Q6" s="34" t="s">
        <v>37</v>
      </c>
      <c r="R6" s="60" t="s">
        <v>37</v>
      </c>
      <c r="S6" s="34" t="s">
        <v>37</v>
      </c>
      <c r="T6" s="60" t="s">
        <v>37</v>
      </c>
      <c r="U6" s="60" t="s">
        <v>37</v>
      </c>
      <c r="V6" s="117"/>
      <c r="W6" s="34" t="s">
        <v>37</v>
      </c>
      <c r="X6" s="34" t="s">
        <v>37</v>
      </c>
      <c r="Y6" s="60" t="s">
        <v>37</v>
      </c>
      <c r="Z6" s="34" t="s">
        <v>37</v>
      </c>
      <c r="AA6" s="60" t="s">
        <v>37</v>
      </c>
      <c r="AB6" s="60" t="s">
        <v>37</v>
      </c>
    </row>
    <row r="7" spans="1:28" ht="15" customHeight="1" x14ac:dyDescent="0.25">
      <c r="A7" s="14" t="s">
        <v>8</v>
      </c>
      <c r="B7" s="34" t="s">
        <v>37</v>
      </c>
      <c r="C7" s="34" t="s">
        <v>37</v>
      </c>
      <c r="D7" s="60" t="s">
        <v>37</v>
      </c>
      <c r="E7" s="34" t="s">
        <v>37</v>
      </c>
      <c r="F7" s="60" t="s">
        <v>37</v>
      </c>
      <c r="G7" s="60" t="s">
        <v>37</v>
      </c>
      <c r="H7" s="117"/>
      <c r="I7" s="34" t="s">
        <v>37</v>
      </c>
      <c r="J7" s="34" t="s">
        <v>37</v>
      </c>
      <c r="K7" s="60" t="s">
        <v>37</v>
      </c>
      <c r="L7" s="34" t="s">
        <v>37</v>
      </c>
      <c r="M7" s="60" t="s">
        <v>37</v>
      </c>
      <c r="N7" s="60" t="s">
        <v>37</v>
      </c>
      <c r="O7" s="117"/>
      <c r="P7" s="34" t="s">
        <v>37</v>
      </c>
      <c r="Q7" s="34" t="s">
        <v>37</v>
      </c>
      <c r="R7" s="60" t="s">
        <v>37</v>
      </c>
      <c r="S7" s="34" t="s">
        <v>37</v>
      </c>
      <c r="T7" s="60" t="s">
        <v>37</v>
      </c>
      <c r="U7" s="60" t="s">
        <v>37</v>
      </c>
      <c r="V7" s="117"/>
      <c r="W7" s="34" t="s">
        <v>37</v>
      </c>
      <c r="X7" s="34" t="s">
        <v>37</v>
      </c>
      <c r="Y7" s="60" t="s">
        <v>37</v>
      </c>
      <c r="Z7" s="34" t="s">
        <v>37</v>
      </c>
      <c r="AA7" s="60" t="s">
        <v>37</v>
      </c>
      <c r="AB7" s="60" t="s">
        <v>37</v>
      </c>
    </row>
    <row r="8" spans="1:28" ht="15" customHeight="1" x14ac:dyDescent="0.25">
      <c r="A8" s="14" t="s">
        <v>9</v>
      </c>
      <c r="B8" s="34" t="s">
        <v>37</v>
      </c>
      <c r="C8" s="34" t="s">
        <v>37</v>
      </c>
      <c r="D8" s="60" t="s">
        <v>37</v>
      </c>
      <c r="E8" s="34" t="s">
        <v>37</v>
      </c>
      <c r="F8" s="60" t="s">
        <v>37</v>
      </c>
      <c r="G8" s="60" t="s">
        <v>37</v>
      </c>
      <c r="H8" s="117"/>
      <c r="I8" s="34" t="s">
        <v>37</v>
      </c>
      <c r="J8" s="34" t="s">
        <v>37</v>
      </c>
      <c r="K8" s="60" t="s">
        <v>37</v>
      </c>
      <c r="L8" s="34" t="s">
        <v>37</v>
      </c>
      <c r="M8" s="60" t="s">
        <v>37</v>
      </c>
      <c r="N8" s="60" t="s">
        <v>37</v>
      </c>
      <c r="O8" s="117"/>
      <c r="P8" s="34" t="s">
        <v>37</v>
      </c>
      <c r="Q8" s="34" t="s">
        <v>37</v>
      </c>
      <c r="R8" s="60" t="s">
        <v>37</v>
      </c>
      <c r="S8" s="34" t="s">
        <v>37</v>
      </c>
      <c r="T8" s="60" t="s">
        <v>37</v>
      </c>
      <c r="U8" s="60" t="s">
        <v>37</v>
      </c>
      <c r="V8" s="117"/>
      <c r="W8" s="34" t="s">
        <v>37</v>
      </c>
      <c r="X8" s="34" t="s">
        <v>37</v>
      </c>
      <c r="Y8" s="60" t="s">
        <v>37</v>
      </c>
      <c r="Z8" s="34" t="s">
        <v>37</v>
      </c>
      <c r="AA8" s="60" t="s">
        <v>37</v>
      </c>
      <c r="AB8" s="60" t="s">
        <v>37</v>
      </c>
    </row>
    <row r="9" spans="1:28" ht="15" customHeight="1" x14ac:dyDescent="0.25">
      <c r="A9" s="14" t="s">
        <v>10</v>
      </c>
      <c r="B9" s="34" t="s">
        <v>37</v>
      </c>
      <c r="C9" s="34" t="s">
        <v>37</v>
      </c>
      <c r="D9" s="60" t="s">
        <v>37</v>
      </c>
      <c r="E9" s="34" t="s">
        <v>37</v>
      </c>
      <c r="F9" s="60" t="s">
        <v>37</v>
      </c>
      <c r="G9" s="60" t="s">
        <v>37</v>
      </c>
      <c r="H9" s="117"/>
      <c r="I9" s="34" t="s">
        <v>37</v>
      </c>
      <c r="J9" s="34" t="s">
        <v>37</v>
      </c>
      <c r="K9" s="60" t="s">
        <v>37</v>
      </c>
      <c r="L9" s="34" t="s">
        <v>37</v>
      </c>
      <c r="M9" s="60" t="s">
        <v>37</v>
      </c>
      <c r="N9" s="60" t="s">
        <v>37</v>
      </c>
      <c r="O9" s="117"/>
      <c r="P9" s="34" t="s">
        <v>37</v>
      </c>
      <c r="Q9" s="34" t="s">
        <v>37</v>
      </c>
      <c r="R9" s="60" t="s">
        <v>37</v>
      </c>
      <c r="S9" s="34" t="s">
        <v>37</v>
      </c>
      <c r="T9" s="60" t="s">
        <v>37</v>
      </c>
      <c r="U9" s="60" t="s">
        <v>37</v>
      </c>
      <c r="V9" s="117"/>
      <c r="W9" s="34" t="s">
        <v>37</v>
      </c>
      <c r="X9" s="34" t="s">
        <v>37</v>
      </c>
      <c r="Y9" s="60" t="s">
        <v>37</v>
      </c>
      <c r="Z9" s="34" t="s">
        <v>37</v>
      </c>
      <c r="AA9" s="60" t="s">
        <v>37</v>
      </c>
      <c r="AB9" s="60" t="s">
        <v>37</v>
      </c>
    </row>
    <row r="10" spans="1:28" ht="15" customHeight="1" x14ac:dyDescent="0.25">
      <c r="A10" s="14" t="s">
        <v>11</v>
      </c>
      <c r="B10" s="34" t="s">
        <v>37</v>
      </c>
      <c r="C10" s="34" t="s">
        <v>37</v>
      </c>
      <c r="D10" s="60" t="s">
        <v>37</v>
      </c>
      <c r="E10" s="34" t="s">
        <v>37</v>
      </c>
      <c r="F10" s="60" t="s">
        <v>37</v>
      </c>
      <c r="G10" s="60" t="s">
        <v>37</v>
      </c>
      <c r="H10" s="117"/>
      <c r="I10" s="34" t="s">
        <v>37</v>
      </c>
      <c r="J10" s="34" t="s">
        <v>37</v>
      </c>
      <c r="K10" s="60" t="s">
        <v>37</v>
      </c>
      <c r="L10" s="34" t="s">
        <v>37</v>
      </c>
      <c r="M10" s="60" t="s">
        <v>37</v>
      </c>
      <c r="N10" s="60" t="s">
        <v>37</v>
      </c>
      <c r="O10" s="117"/>
      <c r="P10" s="34" t="s">
        <v>37</v>
      </c>
      <c r="Q10" s="34" t="s">
        <v>37</v>
      </c>
      <c r="R10" s="60" t="s">
        <v>37</v>
      </c>
      <c r="S10" s="34" t="s">
        <v>37</v>
      </c>
      <c r="T10" s="60" t="s">
        <v>37</v>
      </c>
      <c r="U10" s="60" t="s">
        <v>37</v>
      </c>
      <c r="V10" s="117"/>
      <c r="W10" s="34" t="s">
        <v>37</v>
      </c>
      <c r="X10" s="34" t="s">
        <v>37</v>
      </c>
      <c r="Y10" s="60" t="s">
        <v>37</v>
      </c>
      <c r="Z10" s="34" t="s">
        <v>37</v>
      </c>
      <c r="AA10" s="60" t="s">
        <v>37</v>
      </c>
      <c r="AB10" s="60" t="s">
        <v>37</v>
      </c>
    </row>
    <row r="11" spans="1:28" ht="15" customHeight="1" x14ac:dyDescent="0.25">
      <c r="A11" s="14" t="s">
        <v>12</v>
      </c>
      <c r="B11" s="34" t="s">
        <v>37</v>
      </c>
      <c r="C11" s="34" t="s">
        <v>37</v>
      </c>
      <c r="D11" s="60" t="s">
        <v>37</v>
      </c>
      <c r="E11" s="34" t="s">
        <v>37</v>
      </c>
      <c r="F11" s="60" t="s">
        <v>37</v>
      </c>
      <c r="G11" s="60" t="s">
        <v>37</v>
      </c>
      <c r="H11" s="117"/>
      <c r="I11" s="34" t="s">
        <v>37</v>
      </c>
      <c r="J11" s="34" t="s">
        <v>37</v>
      </c>
      <c r="K11" s="60" t="s">
        <v>37</v>
      </c>
      <c r="L11" s="34" t="s">
        <v>37</v>
      </c>
      <c r="M11" s="60" t="s">
        <v>37</v>
      </c>
      <c r="N11" s="60" t="s">
        <v>37</v>
      </c>
      <c r="O11" s="117"/>
      <c r="P11" s="34" t="s">
        <v>37</v>
      </c>
      <c r="Q11" s="34" t="s">
        <v>37</v>
      </c>
      <c r="R11" s="60" t="s">
        <v>37</v>
      </c>
      <c r="S11" s="34" t="s">
        <v>37</v>
      </c>
      <c r="T11" s="60" t="s">
        <v>37</v>
      </c>
      <c r="U11" s="60" t="s">
        <v>37</v>
      </c>
      <c r="V11" s="117"/>
      <c r="W11" s="34" t="s">
        <v>37</v>
      </c>
      <c r="X11" s="34" t="s">
        <v>37</v>
      </c>
      <c r="Y11" s="60" t="s">
        <v>37</v>
      </c>
      <c r="Z11" s="34" t="s">
        <v>37</v>
      </c>
      <c r="AA11" s="60" t="s">
        <v>37</v>
      </c>
      <c r="AB11" s="60" t="s">
        <v>37</v>
      </c>
    </row>
    <row r="12" spans="1:28" ht="15" customHeight="1" x14ac:dyDescent="0.25">
      <c r="A12" s="14" t="s">
        <v>13</v>
      </c>
      <c r="B12" s="34" t="s">
        <v>37</v>
      </c>
      <c r="C12" s="34" t="s">
        <v>37</v>
      </c>
      <c r="D12" s="60" t="s">
        <v>37</v>
      </c>
      <c r="E12" s="34" t="s">
        <v>37</v>
      </c>
      <c r="F12" s="60" t="s">
        <v>37</v>
      </c>
      <c r="G12" s="60" t="s">
        <v>37</v>
      </c>
      <c r="H12" s="117"/>
      <c r="I12" s="34" t="s">
        <v>37</v>
      </c>
      <c r="J12" s="34" t="s">
        <v>37</v>
      </c>
      <c r="K12" s="60" t="s">
        <v>37</v>
      </c>
      <c r="L12" s="34" t="s">
        <v>37</v>
      </c>
      <c r="M12" s="60" t="s">
        <v>37</v>
      </c>
      <c r="N12" s="60" t="s">
        <v>37</v>
      </c>
      <c r="O12" s="117"/>
      <c r="P12" s="34" t="s">
        <v>37</v>
      </c>
      <c r="Q12" s="34" t="s">
        <v>37</v>
      </c>
      <c r="R12" s="60" t="s">
        <v>37</v>
      </c>
      <c r="S12" s="34" t="s">
        <v>37</v>
      </c>
      <c r="T12" s="60" t="s">
        <v>37</v>
      </c>
      <c r="U12" s="60" t="s">
        <v>37</v>
      </c>
      <c r="V12" s="117"/>
      <c r="W12" s="34" t="s">
        <v>37</v>
      </c>
      <c r="X12" s="34" t="s">
        <v>37</v>
      </c>
      <c r="Y12" s="60" t="s">
        <v>37</v>
      </c>
      <c r="Z12" s="34" t="s">
        <v>37</v>
      </c>
      <c r="AA12" s="60" t="s">
        <v>37</v>
      </c>
      <c r="AB12" s="60" t="s">
        <v>37</v>
      </c>
    </row>
    <row r="13" spans="1:28" ht="15" customHeight="1" x14ac:dyDescent="0.25">
      <c r="A13" s="14" t="s">
        <v>14</v>
      </c>
      <c r="B13" s="34" t="s">
        <v>37</v>
      </c>
      <c r="C13" s="34" t="s">
        <v>37</v>
      </c>
      <c r="D13" s="60" t="s">
        <v>37</v>
      </c>
      <c r="E13" s="34" t="s">
        <v>37</v>
      </c>
      <c r="F13" s="60" t="s">
        <v>37</v>
      </c>
      <c r="G13" s="60" t="s">
        <v>37</v>
      </c>
      <c r="H13" s="117"/>
      <c r="I13" s="34" t="s">
        <v>37</v>
      </c>
      <c r="J13" s="34" t="s">
        <v>37</v>
      </c>
      <c r="K13" s="60" t="s">
        <v>37</v>
      </c>
      <c r="L13" s="34" t="s">
        <v>37</v>
      </c>
      <c r="M13" s="60" t="s">
        <v>37</v>
      </c>
      <c r="N13" s="60" t="s">
        <v>37</v>
      </c>
      <c r="O13" s="117"/>
      <c r="P13" s="34" t="s">
        <v>37</v>
      </c>
      <c r="Q13" s="34" t="s">
        <v>37</v>
      </c>
      <c r="R13" s="60" t="s">
        <v>37</v>
      </c>
      <c r="S13" s="34" t="s">
        <v>37</v>
      </c>
      <c r="T13" s="60" t="s">
        <v>37</v>
      </c>
      <c r="U13" s="60" t="s">
        <v>37</v>
      </c>
      <c r="V13" s="117"/>
      <c r="W13" s="34" t="s">
        <v>37</v>
      </c>
      <c r="X13" s="34" t="s">
        <v>37</v>
      </c>
      <c r="Y13" s="60" t="s">
        <v>37</v>
      </c>
      <c r="Z13" s="34" t="s">
        <v>37</v>
      </c>
      <c r="AA13" s="60" t="s">
        <v>37</v>
      </c>
      <c r="AB13" s="60" t="s">
        <v>37</v>
      </c>
    </row>
    <row r="14" spans="1:28" ht="15" customHeight="1" x14ac:dyDescent="0.25">
      <c r="A14" s="14" t="s">
        <v>15</v>
      </c>
      <c r="B14" s="34" t="s">
        <v>37</v>
      </c>
      <c r="C14" s="34" t="s">
        <v>37</v>
      </c>
      <c r="D14" s="60" t="s">
        <v>37</v>
      </c>
      <c r="E14" s="34" t="s">
        <v>37</v>
      </c>
      <c r="F14" s="60" t="s">
        <v>37</v>
      </c>
      <c r="G14" s="60" t="s">
        <v>37</v>
      </c>
      <c r="H14" s="117"/>
      <c r="I14" s="34" t="s">
        <v>37</v>
      </c>
      <c r="J14" s="34" t="s">
        <v>37</v>
      </c>
      <c r="K14" s="60" t="s">
        <v>37</v>
      </c>
      <c r="L14" s="34" t="s">
        <v>37</v>
      </c>
      <c r="M14" s="60" t="s">
        <v>37</v>
      </c>
      <c r="N14" s="60" t="s">
        <v>37</v>
      </c>
      <c r="O14" s="117"/>
      <c r="P14" s="34" t="s">
        <v>37</v>
      </c>
      <c r="Q14" s="34" t="s">
        <v>37</v>
      </c>
      <c r="R14" s="60" t="s">
        <v>37</v>
      </c>
      <c r="S14" s="34" t="s">
        <v>37</v>
      </c>
      <c r="T14" s="60" t="s">
        <v>37</v>
      </c>
      <c r="U14" s="60" t="s">
        <v>37</v>
      </c>
      <c r="V14" s="117"/>
      <c r="W14" s="34" t="s">
        <v>37</v>
      </c>
      <c r="X14" s="34" t="s">
        <v>37</v>
      </c>
      <c r="Y14" s="60" t="s">
        <v>37</v>
      </c>
      <c r="Z14" s="34" t="s">
        <v>37</v>
      </c>
      <c r="AA14" s="60" t="s">
        <v>37</v>
      </c>
      <c r="AB14" s="60" t="s">
        <v>37</v>
      </c>
    </row>
    <row r="15" spans="1:28" ht="15" customHeight="1" x14ac:dyDescent="0.25">
      <c r="A15" s="14" t="s">
        <v>16</v>
      </c>
      <c r="B15" s="34" t="s">
        <v>37</v>
      </c>
      <c r="C15" s="34" t="s">
        <v>37</v>
      </c>
      <c r="D15" s="60" t="s">
        <v>37</v>
      </c>
      <c r="E15" s="34" t="s">
        <v>37</v>
      </c>
      <c r="F15" s="60" t="s">
        <v>37</v>
      </c>
      <c r="G15" s="60" t="s">
        <v>37</v>
      </c>
      <c r="H15" s="117"/>
      <c r="I15" s="34" t="s">
        <v>37</v>
      </c>
      <c r="J15" s="34" t="s">
        <v>37</v>
      </c>
      <c r="K15" s="60" t="s">
        <v>37</v>
      </c>
      <c r="L15" s="34" t="s">
        <v>37</v>
      </c>
      <c r="M15" s="60" t="s">
        <v>37</v>
      </c>
      <c r="N15" s="60" t="s">
        <v>37</v>
      </c>
      <c r="O15" s="117"/>
      <c r="P15" s="34" t="s">
        <v>37</v>
      </c>
      <c r="Q15" s="34" t="s">
        <v>37</v>
      </c>
      <c r="R15" s="60" t="s">
        <v>37</v>
      </c>
      <c r="S15" s="34" t="s">
        <v>37</v>
      </c>
      <c r="T15" s="60" t="s">
        <v>37</v>
      </c>
      <c r="U15" s="60" t="s">
        <v>37</v>
      </c>
      <c r="V15" s="117"/>
      <c r="W15" s="34" t="s">
        <v>37</v>
      </c>
      <c r="X15" s="34" t="s">
        <v>37</v>
      </c>
      <c r="Y15" s="60" t="s">
        <v>37</v>
      </c>
      <c r="Z15" s="34" t="s">
        <v>37</v>
      </c>
      <c r="AA15" s="60" t="s">
        <v>37</v>
      </c>
      <c r="AB15" s="60" t="s">
        <v>37</v>
      </c>
    </row>
    <row r="16" spans="1:28" ht="15" customHeight="1" x14ac:dyDescent="0.25">
      <c r="A16" s="14" t="s">
        <v>17</v>
      </c>
      <c r="B16" s="34" t="s">
        <v>37</v>
      </c>
      <c r="C16" s="34" t="s">
        <v>37</v>
      </c>
      <c r="D16" s="60" t="s">
        <v>37</v>
      </c>
      <c r="E16" s="34" t="s">
        <v>37</v>
      </c>
      <c r="F16" s="60" t="s">
        <v>37</v>
      </c>
      <c r="G16" s="60" t="s">
        <v>37</v>
      </c>
      <c r="H16" s="117"/>
      <c r="I16" s="34" t="s">
        <v>37</v>
      </c>
      <c r="J16" s="34" t="s">
        <v>37</v>
      </c>
      <c r="K16" s="60" t="s">
        <v>37</v>
      </c>
      <c r="L16" s="34" t="s">
        <v>37</v>
      </c>
      <c r="M16" s="60" t="s">
        <v>37</v>
      </c>
      <c r="N16" s="60" t="s">
        <v>37</v>
      </c>
      <c r="O16" s="117"/>
      <c r="P16" s="34" t="s">
        <v>37</v>
      </c>
      <c r="Q16" s="34" t="s">
        <v>37</v>
      </c>
      <c r="R16" s="60" t="s">
        <v>37</v>
      </c>
      <c r="S16" s="34" t="s">
        <v>37</v>
      </c>
      <c r="T16" s="60" t="s">
        <v>37</v>
      </c>
      <c r="U16" s="60" t="s">
        <v>37</v>
      </c>
      <c r="V16" s="117"/>
      <c r="W16" s="34" t="s">
        <v>37</v>
      </c>
      <c r="X16" s="34" t="s">
        <v>37</v>
      </c>
      <c r="Y16" s="60" t="s">
        <v>37</v>
      </c>
      <c r="Z16" s="34" t="s">
        <v>37</v>
      </c>
      <c r="AA16" s="60" t="s">
        <v>37</v>
      </c>
      <c r="AB16" s="60" t="s">
        <v>37</v>
      </c>
    </row>
    <row r="17" spans="1:28" ht="15" customHeight="1" x14ac:dyDescent="0.25">
      <c r="A17" s="14" t="s">
        <v>18</v>
      </c>
      <c r="B17" s="34" t="s">
        <v>37</v>
      </c>
      <c r="C17" s="34" t="s">
        <v>37</v>
      </c>
      <c r="D17" s="60" t="s">
        <v>37</v>
      </c>
      <c r="E17" s="34" t="s">
        <v>37</v>
      </c>
      <c r="F17" s="60" t="s">
        <v>37</v>
      </c>
      <c r="G17" s="60" t="s">
        <v>37</v>
      </c>
      <c r="H17" s="117"/>
      <c r="I17" s="34" t="s">
        <v>37</v>
      </c>
      <c r="J17" s="34" t="s">
        <v>37</v>
      </c>
      <c r="K17" s="60" t="s">
        <v>37</v>
      </c>
      <c r="L17" s="34" t="s">
        <v>37</v>
      </c>
      <c r="M17" s="60" t="s">
        <v>37</v>
      </c>
      <c r="N17" s="60" t="s">
        <v>37</v>
      </c>
      <c r="O17" s="117"/>
      <c r="P17" s="34" t="s">
        <v>37</v>
      </c>
      <c r="Q17" s="34" t="s">
        <v>37</v>
      </c>
      <c r="R17" s="60" t="s">
        <v>37</v>
      </c>
      <c r="S17" s="34" t="s">
        <v>37</v>
      </c>
      <c r="T17" s="60" t="s">
        <v>37</v>
      </c>
      <c r="U17" s="60" t="s">
        <v>37</v>
      </c>
      <c r="V17" s="117"/>
      <c r="W17" s="34" t="s">
        <v>37</v>
      </c>
      <c r="X17" s="34" t="s">
        <v>37</v>
      </c>
      <c r="Y17" s="60" t="s">
        <v>37</v>
      </c>
      <c r="Z17" s="34" t="s">
        <v>37</v>
      </c>
      <c r="AA17" s="60" t="s">
        <v>37</v>
      </c>
      <c r="AB17" s="60" t="s">
        <v>37</v>
      </c>
    </row>
    <row r="18" spans="1:28" ht="15" customHeight="1" x14ac:dyDescent="0.25">
      <c r="A18" s="14" t="s">
        <v>19</v>
      </c>
      <c r="B18" s="34" t="s">
        <v>37</v>
      </c>
      <c r="C18" s="34" t="s">
        <v>37</v>
      </c>
      <c r="D18" s="60" t="s">
        <v>37</v>
      </c>
      <c r="E18" s="34" t="s">
        <v>37</v>
      </c>
      <c r="F18" s="60" t="s">
        <v>37</v>
      </c>
      <c r="G18" s="60" t="s">
        <v>37</v>
      </c>
      <c r="H18" s="117"/>
      <c r="I18" s="34" t="s">
        <v>37</v>
      </c>
      <c r="J18" s="34" t="s">
        <v>37</v>
      </c>
      <c r="K18" s="60" t="s">
        <v>37</v>
      </c>
      <c r="L18" s="34" t="s">
        <v>37</v>
      </c>
      <c r="M18" s="60" t="s">
        <v>37</v>
      </c>
      <c r="N18" s="60" t="s">
        <v>37</v>
      </c>
      <c r="O18" s="117"/>
      <c r="P18" s="34" t="s">
        <v>37</v>
      </c>
      <c r="Q18" s="34" t="s">
        <v>37</v>
      </c>
      <c r="R18" s="60" t="s">
        <v>37</v>
      </c>
      <c r="S18" s="34" t="s">
        <v>37</v>
      </c>
      <c r="T18" s="60" t="s">
        <v>37</v>
      </c>
      <c r="U18" s="60" t="s">
        <v>37</v>
      </c>
      <c r="V18" s="117"/>
      <c r="W18" s="34" t="s">
        <v>37</v>
      </c>
      <c r="X18" s="34" t="s">
        <v>37</v>
      </c>
      <c r="Y18" s="60" t="s">
        <v>37</v>
      </c>
      <c r="Z18" s="34" t="s">
        <v>37</v>
      </c>
      <c r="AA18" s="60" t="s">
        <v>37</v>
      </c>
      <c r="AB18" s="60" t="s">
        <v>37</v>
      </c>
    </row>
    <row r="19" spans="1:28" ht="15" customHeight="1" x14ac:dyDescent="0.25">
      <c r="A19" s="14" t="s">
        <v>20</v>
      </c>
      <c r="B19" s="34" t="s">
        <v>37</v>
      </c>
      <c r="C19" s="34" t="s">
        <v>37</v>
      </c>
      <c r="D19" s="60" t="s">
        <v>37</v>
      </c>
      <c r="E19" s="34" t="s">
        <v>37</v>
      </c>
      <c r="F19" s="60" t="s">
        <v>37</v>
      </c>
      <c r="G19" s="60" t="s">
        <v>37</v>
      </c>
      <c r="H19" s="117"/>
      <c r="I19" s="34" t="s">
        <v>37</v>
      </c>
      <c r="J19" s="34" t="s">
        <v>37</v>
      </c>
      <c r="K19" s="60" t="s">
        <v>37</v>
      </c>
      <c r="L19" s="34" t="s">
        <v>37</v>
      </c>
      <c r="M19" s="60" t="s">
        <v>37</v>
      </c>
      <c r="N19" s="60" t="s">
        <v>37</v>
      </c>
      <c r="O19" s="117"/>
      <c r="P19" s="34" t="s">
        <v>37</v>
      </c>
      <c r="Q19" s="34" t="s">
        <v>37</v>
      </c>
      <c r="R19" s="60" t="s">
        <v>37</v>
      </c>
      <c r="S19" s="34" t="s">
        <v>37</v>
      </c>
      <c r="T19" s="60" t="s">
        <v>37</v>
      </c>
      <c r="U19" s="60" t="s">
        <v>37</v>
      </c>
      <c r="V19" s="117"/>
      <c r="W19" s="34" t="s">
        <v>37</v>
      </c>
      <c r="X19" s="34" t="s">
        <v>37</v>
      </c>
      <c r="Y19" s="60" t="s">
        <v>37</v>
      </c>
      <c r="Z19" s="34" t="s">
        <v>37</v>
      </c>
      <c r="AA19" s="60" t="s">
        <v>37</v>
      </c>
      <c r="AB19" s="60" t="s">
        <v>37</v>
      </c>
    </row>
    <row r="20" spans="1:28" ht="15" customHeight="1" x14ac:dyDescent="0.25">
      <c r="A20" s="14" t="s">
        <v>21</v>
      </c>
      <c r="B20" s="34" t="s">
        <v>37</v>
      </c>
      <c r="C20" s="34" t="s">
        <v>37</v>
      </c>
      <c r="D20" s="60" t="s">
        <v>37</v>
      </c>
      <c r="E20" s="34" t="s">
        <v>37</v>
      </c>
      <c r="F20" s="60" t="s">
        <v>37</v>
      </c>
      <c r="G20" s="60" t="s">
        <v>37</v>
      </c>
      <c r="H20" s="117"/>
      <c r="I20" s="34" t="s">
        <v>37</v>
      </c>
      <c r="J20" s="34" t="s">
        <v>37</v>
      </c>
      <c r="K20" s="60" t="s">
        <v>37</v>
      </c>
      <c r="L20" s="34" t="s">
        <v>37</v>
      </c>
      <c r="M20" s="60" t="s">
        <v>37</v>
      </c>
      <c r="N20" s="60" t="s">
        <v>37</v>
      </c>
      <c r="O20" s="117"/>
      <c r="P20" s="34" t="s">
        <v>37</v>
      </c>
      <c r="Q20" s="34" t="s">
        <v>37</v>
      </c>
      <c r="R20" s="60" t="s">
        <v>37</v>
      </c>
      <c r="S20" s="34" t="s">
        <v>37</v>
      </c>
      <c r="T20" s="60" t="s">
        <v>37</v>
      </c>
      <c r="U20" s="60" t="s">
        <v>37</v>
      </c>
      <c r="V20" s="117"/>
      <c r="W20" s="34" t="s">
        <v>37</v>
      </c>
      <c r="X20" s="34" t="s">
        <v>37</v>
      </c>
      <c r="Y20" s="60" t="s">
        <v>37</v>
      </c>
      <c r="Z20" s="34" t="s">
        <v>37</v>
      </c>
      <c r="AA20" s="60" t="s">
        <v>37</v>
      </c>
      <c r="AB20" s="60" t="s">
        <v>37</v>
      </c>
    </row>
    <row r="21" spans="1:28" ht="15" customHeight="1" x14ac:dyDescent="0.25">
      <c r="A21" s="14" t="s">
        <v>22</v>
      </c>
      <c r="B21" s="34" t="s">
        <v>37</v>
      </c>
      <c r="C21" s="34" t="s">
        <v>37</v>
      </c>
      <c r="D21" s="60" t="s">
        <v>37</v>
      </c>
      <c r="E21" s="34" t="s">
        <v>37</v>
      </c>
      <c r="F21" s="60" t="s">
        <v>37</v>
      </c>
      <c r="G21" s="60" t="s">
        <v>37</v>
      </c>
      <c r="H21" s="117"/>
      <c r="I21" s="34" t="s">
        <v>37</v>
      </c>
      <c r="J21" s="34" t="s">
        <v>37</v>
      </c>
      <c r="K21" s="60" t="s">
        <v>37</v>
      </c>
      <c r="L21" s="34" t="s">
        <v>37</v>
      </c>
      <c r="M21" s="60" t="s">
        <v>37</v>
      </c>
      <c r="N21" s="60" t="s">
        <v>37</v>
      </c>
      <c r="O21" s="117"/>
      <c r="P21" s="34" t="s">
        <v>37</v>
      </c>
      <c r="Q21" s="34" t="s">
        <v>37</v>
      </c>
      <c r="R21" s="60" t="s">
        <v>37</v>
      </c>
      <c r="S21" s="34" t="s">
        <v>37</v>
      </c>
      <c r="T21" s="60" t="s">
        <v>37</v>
      </c>
      <c r="U21" s="60" t="s">
        <v>37</v>
      </c>
      <c r="V21" s="117"/>
      <c r="W21" s="34" t="s">
        <v>37</v>
      </c>
      <c r="X21" s="34" t="s">
        <v>37</v>
      </c>
      <c r="Y21" s="60" t="s">
        <v>37</v>
      </c>
      <c r="Z21" s="34" t="s">
        <v>37</v>
      </c>
      <c r="AA21" s="60" t="s">
        <v>37</v>
      </c>
      <c r="AB21" s="60" t="s">
        <v>37</v>
      </c>
    </row>
    <row r="22" spans="1:28" ht="15" customHeight="1" x14ac:dyDescent="0.25">
      <c r="A22" s="14" t="s">
        <v>23</v>
      </c>
      <c r="B22" s="34" t="s">
        <v>37</v>
      </c>
      <c r="C22" s="34" t="s">
        <v>37</v>
      </c>
      <c r="D22" s="60" t="s">
        <v>37</v>
      </c>
      <c r="E22" s="34" t="s">
        <v>37</v>
      </c>
      <c r="F22" s="60" t="s">
        <v>37</v>
      </c>
      <c r="G22" s="60" t="s">
        <v>37</v>
      </c>
      <c r="H22" s="117"/>
      <c r="I22" s="34" t="s">
        <v>37</v>
      </c>
      <c r="J22" s="34" t="s">
        <v>37</v>
      </c>
      <c r="K22" s="60" t="s">
        <v>37</v>
      </c>
      <c r="L22" s="34" t="s">
        <v>37</v>
      </c>
      <c r="M22" s="60" t="s">
        <v>37</v>
      </c>
      <c r="N22" s="60" t="s">
        <v>37</v>
      </c>
      <c r="O22" s="117"/>
      <c r="P22" s="34" t="s">
        <v>37</v>
      </c>
      <c r="Q22" s="34" t="s">
        <v>37</v>
      </c>
      <c r="R22" s="60" t="s">
        <v>37</v>
      </c>
      <c r="S22" s="34" t="s">
        <v>37</v>
      </c>
      <c r="T22" s="60" t="s">
        <v>37</v>
      </c>
      <c r="U22" s="60" t="s">
        <v>37</v>
      </c>
      <c r="V22" s="117"/>
      <c r="W22" s="34" t="s">
        <v>37</v>
      </c>
      <c r="X22" s="34" t="s">
        <v>37</v>
      </c>
      <c r="Y22" s="60" t="s">
        <v>37</v>
      </c>
      <c r="Z22" s="34" t="s">
        <v>37</v>
      </c>
      <c r="AA22" s="60" t="s">
        <v>37</v>
      </c>
      <c r="AB22" s="60" t="s">
        <v>37</v>
      </c>
    </row>
    <row r="23" spans="1:28" ht="15" customHeight="1" x14ac:dyDescent="0.25">
      <c r="A23" s="14" t="s">
        <v>24</v>
      </c>
      <c r="B23" s="34" t="s">
        <v>37</v>
      </c>
      <c r="C23" s="34" t="s">
        <v>37</v>
      </c>
      <c r="D23" s="60" t="s">
        <v>37</v>
      </c>
      <c r="E23" s="34" t="s">
        <v>37</v>
      </c>
      <c r="F23" s="60" t="s">
        <v>37</v>
      </c>
      <c r="G23" s="60" t="s">
        <v>37</v>
      </c>
      <c r="H23" s="117"/>
      <c r="I23" s="34" t="s">
        <v>37</v>
      </c>
      <c r="J23" s="34" t="s">
        <v>37</v>
      </c>
      <c r="K23" s="60" t="s">
        <v>37</v>
      </c>
      <c r="L23" s="34" t="s">
        <v>37</v>
      </c>
      <c r="M23" s="60" t="s">
        <v>37</v>
      </c>
      <c r="N23" s="60" t="s">
        <v>37</v>
      </c>
      <c r="O23" s="117"/>
      <c r="P23" s="34" t="s">
        <v>37</v>
      </c>
      <c r="Q23" s="34" t="s">
        <v>37</v>
      </c>
      <c r="R23" s="60" t="s">
        <v>37</v>
      </c>
      <c r="S23" s="34" t="s">
        <v>37</v>
      </c>
      <c r="T23" s="60" t="s">
        <v>37</v>
      </c>
      <c r="U23" s="60" t="s">
        <v>37</v>
      </c>
      <c r="V23" s="117"/>
      <c r="W23" s="34" t="s">
        <v>37</v>
      </c>
      <c r="X23" s="34" t="s">
        <v>37</v>
      </c>
      <c r="Y23" s="60" t="s">
        <v>37</v>
      </c>
      <c r="Z23" s="34" t="s">
        <v>37</v>
      </c>
      <c r="AA23" s="60" t="s">
        <v>37</v>
      </c>
      <c r="AB23" s="60" t="s">
        <v>37</v>
      </c>
    </row>
    <row r="24" spans="1:28" ht="15" customHeight="1" x14ac:dyDescent="0.25">
      <c r="A24" s="14" t="s">
        <v>25</v>
      </c>
      <c r="B24" s="34" t="s">
        <v>37</v>
      </c>
      <c r="C24" s="34" t="s">
        <v>37</v>
      </c>
      <c r="D24" s="60" t="s">
        <v>37</v>
      </c>
      <c r="E24" s="34" t="s">
        <v>37</v>
      </c>
      <c r="F24" s="60" t="s">
        <v>37</v>
      </c>
      <c r="G24" s="60" t="s">
        <v>37</v>
      </c>
      <c r="H24" s="117"/>
      <c r="I24" s="34" t="s">
        <v>37</v>
      </c>
      <c r="J24" s="34" t="s">
        <v>37</v>
      </c>
      <c r="K24" s="60" t="s">
        <v>37</v>
      </c>
      <c r="L24" s="34" t="s">
        <v>37</v>
      </c>
      <c r="M24" s="60" t="s">
        <v>37</v>
      </c>
      <c r="N24" s="60" t="s">
        <v>37</v>
      </c>
      <c r="O24" s="117"/>
      <c r="P24" s="34" t="s">
        <v>37</v>
      </c>
      <c r="Q24" s="34" t="s">
        <v>37</v>
      </c>
      <c r="R24" s="60" t="s">
        <v>37</v>
      </c>
      <c r="S24" s="34" t="s">
        <v>37</v>
      </c>
      <c r="T24" s="60" t="s">
        <v>37</v>
      </c>
      <c r="U24" s="60" t="s">
        <v>37</v>
      </c>
      <c r="V24" s="117"/>
      <c r="W24" s="34" t="s">
        <v>37</v>
      </c>
      <c r="X24" s="34" t="s">
        <v>37</v>
      </c>
      <c r="Y24" s="60" t="s">
        <v>37</v>
      </c>
      <c r="Z24" s="34" t="s">
        <v>37</v>
      </c>
      <c r="AA24" s="60" t="s">
        <v>37</v>
      </c>
      <c r="AB24" s="60" t="s">
        <v>37</v>
      </c>
    </row>
    <row r="25" spans="1:28" ht="15" customHeight="1" x14ac:dyDescent="0.25">
      <c r="A25" s="14" t="s">
        <v>26</v>
      </c>
      <c r="B25" s="34" t="s">
        <v>37</v>
      </c>
      <c r="C25" s="34" t="s">
        <v>37</v>
      </c>
      <c r="D25" s="60" t="s">
        <v>37</v>
      </c>
      <c r="E25" s="34" t="s">
        <v>37</v>
      </c>
      <c r="F25" s="60" t="s">
        <v>37</v>
      </c>
      <c r="G25" s="60" t="s">
        <v>37</v>
      </c>
      <c r="H25" s="117"/>
      <c r="I25" s="34" t="s">
        <v>37</v>
      </c>
      <c r="J25" s="34" t="s">
        <v>37</v>
      </c>
      <c r="K25" s="60" t="s">
        <v>37</v>
      </c>
      <c r="L25" s="34" t="s">
        <v>37</v>
      </c>
      <c r="M25" s="60" t="s">
        <v>37</v>
      </c>
      <c r="N25" s="60" t="s">
        <v>37</v>
      </c>
      <c r="O25" s="117"/>
      <c r="P25" s="34" t="s">
        <v>37</v>
      </c>
      <c r="Q25" s="34" t="s">
        <v>37</v>
      </c>
      <c r="R25" s="60" t="s">
        <v>37</v>
      </c>
      <c r="S25" s="34" t="s">
        <v>37</v>
      </c>
      <c r="T25" s="60" t="s">
        <v>37</v>
      </c>
      <c r="U25" s="60" t="s">
        <v>37</v>
      </c>
      <c r="V25" s="117"/>
      <c r="W25" s="34" t="s">
        <v>37</v>
      </c>
      <c r="X25" s="34" t="s">
        <v>37</v>
      </c>
      <c r="Y25" s="60" t="s">
        <v>37</v>
      </c>
      <c r="Z25" s="34" t="s">
        <v>37</v>
      </c>
      <c r="AA25" s="60" t="s">
        <v>37</v>
      </c>
      <c r="AB25" s="60" t="s">
        <v>37</v>
      </c>
    </row>
    <row r="26" spans="1:28" ht="15" customHeight="1" x14ac:dyDescent="0.25">
      <c r="A26" s="14" t="s">
        <v>27</v>
      </c>
      <c r="B26" s="34" t="s">
        <v>37</v>
      </c>
      <c r="C26" s="34" t="s">
        <v>37</v>
      </c>
      <c r="D26" s="60" t="s">
        <v>37</v>
      </c>
      <c r="E26" s="34" t="s">
        <v>37</v>
      </c>
      <c r="F26" s="60" t="s">
        <v>37</v>
      </c>
      <c r="G26" s="60" t="s">
        <v>37</v>
      </c>
      <c r="H26" s="117"/>
      <c r="I26" s="34" t="s">
        <v>37</v>
      </c>
      <c r="J26" s="34" t="s">
        <v>37</v>
      </c>
      <c r="K26" s="60" t="s">
        <v>37</v>
      </c>
      <c r="L26" s="34" t="s">
        <v>37</v>
      </c>
      <c r="M26" s="60" t="s">
        <v>37</v>
      </c>
      <c r="N26" s="60" t="s">
        <v>37</v>
      </c>
      <c r="O26" s="117"/>
      <c r="P26" s="34" t="s">
        <v>37</v>
      </c>
      <c r="Q26" s="34" t="s">
        <v>37</v>
      </c>
      <c r="R26" s="60" t="s">
        <v>37</v>
      </c>
      <c r="S26" s="34" t="s">
        <v>37</v>
      </c>
      <c r="T26" s="60" t="s">
        <v>37</v>
      </c>
      <c r="U26" s="60" t="s">
        <v>37</v>
      </c>
      <c r="V26" s="117"/>
      <c r="W26" s="34" t="s">
        <v>37</v>
      </c>
      <c r="X26" s="34" t="s">
        <v>37</v>
      </c>
      <c r="Y26" s="60" t="s">
        <v>37</v>
      </c>
      <c r="Z26" s="34" t="s">
        <v>37</v>
      </c>
      <c r="AA26" s="60" t="s">
        <v>37</v>
      </c>
      <c r="AB26" s="60" t="s">
        <v>37</v>
      </c>
    </row>
    <row r="27" spans="1:28" ht="15" customHeight="1" x14ac:dyDescent="0.25">
      <c r="A27" s="14" t="s">
        <v>28</v>
      </c>
      <c r="B27" s="34" t="s">
        <v>37</v>
      </c>
      <c r="C27" s="34" t="s">
        <v>37</v>
      </c>
      <c r="D27" s="60" t="s">
        <v>37</v>
      </c>
      <c r="E27" s="34" t="s">
        <v>37</v>
      </c>
      <c r="F27" s="60" t="s">
        <v>37</v>
      </c>
      <c r="G27" s="60" t="s">
        <v>37</v>
      </c>
      <c r="H27" s="117"/>
      <c r="I27" s="34" t="s">
        <v>37</v>
      </c>
      <c r="J27" s="34" t="s">
        <v>37</v>
      </c>
      <c r="K27" s="60" t="s">
        <v>37</v>
      </c>
      <c r="L27" s="34" t="s">
        <v>37</v>
      </c>
      <c r="M27" s="60" t="s">
        <v>37</v>
      </c>
      <c r="N27" s="60" t="s">
        <v>37</v>
      </c>
      <c r="O27" s="117"/>
      <c r="P27" s="34" t="s">
        <v>37</v>
      </c>
      <c r="Q27" s="34" t="s">
        <v>37</v>
      </c>
      <c r="R27" s="60" t="s">
        <v>37</v>
      </c>
      <c r="S27" s="34" t="s">
        <v>37</v>
      </c>
      <c r="T27" s="60" t="s">
        <v>37</v>
      </c>
      <c r="U27" s="60" t="s">
        <v>37</v>
      </c>
      <c r="V27" s="117"/>
      <c r="W27" s="34" t="s">
        <v>37</v>
      </c>
      <c r="X27" s="34" t="s">
        <v>37</v>
      </c>
      <c r="Y27" s="60" t="s">
        <v>37</v>
      </c>
      <c r="Z27" s="34" t="s">
        <v>37</v>
      </c>
      <c r="AA27" s="60" t="s">
        <v>37</v>
      </c>
      <c r="AB27" s="60" t="s">
        <v>37</v>
      </c>
    </row>
    <row r="28" spans="1:28" ht="15" customHeight="1" x14ac:dyDescent="0.25">
      <c r="A28" s="14" t="s">
        <v>29</v>
      </c>
      <c r="B28" s="34" t="s">
        <v>37</v>
      </c>
      <c r="C28" s="34" t="s">
        <v>37</v>
      </c>
      <c r="D28" s="60" t="s">
        <v>37</v>
      </c>
      <c r="E28" s="34" t="s">
        <v>37</v>
      </c>
      <c r="F28" s="60" t="s">
        <v>37</v>
      </c>
      <c r="G28" s="60" t="s">
        <v>37</v>
      </c>
      <c r="H28" s="117"/>
      <c r="I28" s="34" t="s">
        <v>37</v>
      </c>
      <c r="J28" s="34" t="s">
        <v>37</v>
      </c>
      <c r="K28" s="60" t="s">
        <v>37</v>
      </c>
      <c r="L28" s="34" t="s">
        <v>37</v>
      </c>
      <c r="M28" s="60" t="s">
        <v>37</v>
      </c>
      <c r="N28" s="60" t="s">
        <v>37</v>
      </c>
      <c r="O28" s="117"/>
      <c r="P28" s="34" t="s">
        <v>37</v>
      </c>
      <c r="Q28" s="34" t="s">
        <v>37</v>
      </c>
      <c r="R28" s="60" t="s">
        <v>37</v>
      </c>
      <c r="S28" s="34" t="s">
        <v>37</v>
      </c>
      <c r="T28" s="60" t="s">
        <v>37</v>
      </c>
      <c r="U28" s="60" t="s">
        <v>37</v>
      </c>
      <c r="V28" s="117"/>
      <c r="W28" s="34" t="s">
        <v>37</v>
      </c>
      <c r="X28" s="34" t="s">
        <v>37</v>
      </c>
      <c r="Y28" s="60" t="s">
        <v>37</v>
      </c>
      <c r="Z28" s="34" t="s">
        <v>37</v>
      </c>
      <c r="AA28" s="60" t="s">
        <v>37</v>
      </c>
      <c r="AB28" s="60" t="s">
        <v>37</v>
      </c>
    </row>
    <row r="29" spans="1:28" ht="15" customHeight="1" x14ac:dyDescent="0.25">
      <c r="A29" s="14" t="s">
        <v>30</v>
      </c>
      <c r="B29" s="34" t="s">
        <v>37</v>
      </c>
      <c r="C29" s="34" t="s">
        <v>37</v>
      </c>
      <c r="D29" s="60" t="s">
        <v>37</v>
      </c>
      <c r="E29" s="34" t="s">
        <v>37</v>
      </c>
      <c r="F29" s="60" t="s">
        <v>37</v>
      </c>
      <c r="G29" s="60" t="s">
        <v>37</v>
      </c>
      <c r="H29" s="117"/>
      <c r="I29" s="34" t="s">
        <v>37</v>
      </c>
      <c r="J29" s="34" t="s">
        <v>37</v>
      </c>
      <c r="K29" s="60" t="s">
        <v>37</v>
      </c>
      <c r="L29" s="34" t="s">
        <v>37</v>
      </c>
      <c r="M29" s="60" t="s">
        <v>37</v>
      </c>
      <c r="N29" s="60" t="s">
        <v>37</v>
      </c>
      <c r="O29" s="117"/>
      <c r="P29" s="34" t="s">
        <v>37</v>
      </c>
      <c r="Q29" s="34" t="s">
        <v>37</v>
      </c>
      <c r="R29" s="60" t="s">
        <v>37</v>
      </c>
      <c r="S29" s="34" t="s">
        <v>37</v>
      </c>
      <c r="T29" s="60" t="s">
        <v>37</v>
      </c>
      <c r="U29" s="60" t="s">
        <v>37</v>
      </c>
      <c r="V29" s="117"/>
      <c r="W29" s="34" t="s">
        <v>37</v>
      </c>
      <c r="X29" s="34" t="s">
        <v>37</v>
      </c>
      <c r="Y29" s="60" t="s">
        <v>37</v>
      </c>
      <c r="Z29" s="34" t="s">
        <v>37</v>
      </c>
      <c r="AA29" s="60" t="s">
        <v>37</v>
      </c>
      <c r="AB29" s="60" t="s">
        <v>37</v>
      </c>
    </row>
    <row r="30" spans="1:28" ht="15" customHeight="1" x14ac:dyDescent="0.25">
      <c r="A30" s="14" t="s">
        <v>31</v>
      </c>
      <c r="B30" s="34" t="s">
        <v>37</v>
      </c>
      <c r="C30" s="34" t="s">
        <v>37</v>
      </c>
      <c r="D30" s="60" t="s">
        <v>37</v>
      </c>
      <c r="E30" s="34" t="s">
        <v>37</v>
      </c>
      <c r="F30" s="60" t="s">
        <v>37</v>
      </c>
      <c r="G30" s="60" t="s">
        <v>37</v>
      </c>
      <c r="H30" s="117"/>
      <c r="I30" s="34" t="s">
        <v>37</v>
      </c>
      <c r="J30" s="34" t="s">
        <v>37</v>
      </c>
      <c r="K30" s="60" t="s">
        <v>37</v>
      </c>
      <c r="L30" s="34" t="s">
        <v>37</v>
      </c>
      <c r="M30" s="60" t="s">
        <v>37</v>
      </c>
      <c r="N30" s="60" t="s">
        <v>37</v>
      </c>
      <c r="O30" s="117"/>
      <c r="P30" s="34" t="s">
        <v>37</v>
      </c>
      <c r="Q30" s="34" t="s">
        <v>37</v>
      </c>
      <c r="R30" s="60" t="s">
        <v>37</v>
      </c>
      <c r="S30" s="34" t="s">
        <v>37</v>
      </c>
      <c r="T30" s="60" t="s">
        <v>37</v>
      </c>
      <c r="U30" s="60" t="s">
        <v>37</v>
      </c>
      <c r="V30" s="117"/>
      <c r="W30" s="34" t="s">
        <v>37</v>
      </c>
      <c r="X30" s="34" t="s">
        <v>37</v>
      </c>
      <c r="Y30" s="60" t="s">
        <v>37</v>
      </c>
      <c r="Z30" s="34" t="s">
        <v>37</v>
      </c>
      <c r="AA30" s="60" t="s">
        <v>37</v>
      </c>
      <c r="AB30" s="60" t="s">
        <v>37</v>
      </c>
    </row>
    <row r="31" spans="1:28" ht="15" customHeight="1" x14ac:dyDescent="0.25">
      <c r="A31" s="14" t="s">
        <v>32</v>
      </c>
      <c r="B31" s="34" t="s">
        <v>37</v>
      </c>
      <c r="C31" s="34" t="s">
        <v>37</v>
      </c>
      <c r="D31" s="60" t="s">
        <v>37</v>
      </c>
      <c r="E31" s="34" t="s">
        <v>37</v>
      </c>
      <c r="F31" s="60" t="s">
        <v>37</v>
      </c>
      <c r="G31" s="60" t="s">
        <v>37</v>
      </c>
      <c r="H31" s="117"/>
      <c r="I31" s="34" t="s">
        <v>37</v>
      </c>
      <c r="J31" s="34" t="s">
        <v>37</v>
      </c>
      <c r="K31" s="60" t="s">
        <v>37</v>
      </c>
      <c r="L31" s="34" t="s">
        <v>37</v>
      </c>
      <c r="M31" s="60" t="s">
        <v>37</v>
      </c>
      <c r="N31" s="60" t="s">
        <v>37</v>
      </c>
      <c r="O31" s="117"/>
      <c r="P31" s="34" t="s">
        <v>37</v>
      </c>
      <c r="Q31" s="34" t="s">
        <v>37</v>
      </c>
      <c r="R31" s="60" t="s">
        <v>37</v>
      </c>
      <c r="S31" s="34" t="s">
        <v>37</v>
      </c>
      <c r="T31" s="60" t="s">
        <v>37</v>
      </c>
      <c r="U31" s="60" t="s">
        <v>37</v>
      </c>
      <c r="V31" s="117"/>
      <c r="W31" s="34" t="s">
        <v>37</v>
      </c>
      <c r="X31" s="34" t="s">
        <v>37</v>
      </c>
      <c r="Y31" s="60" t="s">
        <v>37</v>
      </c>
      <c r="Z31" s="34" t="s">
        <v>37</v>
      </c>
      <c r="AA31" s="60" t="s">
        <v>37</v>
      </c>
      <c r="AB31" s="60" t="s">
        <v>37</v>
      </c>
    </row>
    <row r="32" spans="1:28" ht="15" customHeight="1" x14ac:dyDescent="0.25">
      <c r="A32" s="149" t="s">
        <v>33</v>
      </c>
      <c r="B32" s="36">
        <v>1</v>
      </c>
      <c r="C32" s="36">
        <v>180</v>
      </c>
      <c r="D32" s="123">
        <v>0.83</v>
      </c>
      <c r="E32" s="77">
        <v>3157</v>
      </c>
      <c r="F32" s="123">
        <v>0.35</v>
      </c>
      <c r="G32" s="123">
        <v>0.05</v>
      </c>
      <c r="H32" s="117"/>
      <c r="I32" s="36">
        <v>1</v>
      </c>
      <c r="J32" s="36">
        <v>180</v>
      </c>
      <c r="K32" s="123">
        <v>0.88</v>
      </c>
      <c r="L32" s="77">
        <v>3160</v>
      </c>
      <c r="M32" s="123">
        <v>0.35</v>
      </c>
      <c r="N32" s="123">
        <v>0.05</v>
      </c>
      <c r="O32" s="117"/>
      <c r="P32" s="36">
        <v>1</v>
      </c>
      <c r="Q32" s="36">
        <v>180</v>
      </c>
      <c r="R32" s="123">
        <v>1</v>
      </c>
      <c r="S32" s="77">
        <v>3750</v>
      </c>
      <c r="T32" s="123">
        <v>0.36</v>
      </c>
      <c r="U32" s="123">
        <v>0.06</v>
      </c>
      <c r="V32" s="117"/>
      <c r="W32" s="36">
        <v>1</v>
      </c>
      <c r="X32" s="36">
        <v>180</v>
      </c>
      <c r="Y32" s="123">
        <v>1</v>
      </c>
      <c r="Z32" s="77">
        <v>3523.6666666666665</v>
      </c>
      <c r="AA32" s="123">
        <v>0.35</v>
      </c>
      <c r="AB32" s="123">
        <v>6.6666666666666666E-2</v>
      </c>
    </row>
    <row r="33" spans="1:28" ht="15" customHeight="1" x14ac:dyDescent="0.25">
      <c r="A33" s="14" t="s">
        <v>34</v>
      </c>
      <c r="B33" s="34" t="s">
        <v>37</v>
      </c>
      <c r="C33" s="34" t="s">
        <v>37</v>
      </c>
      <c r="D33" s="60" t="s">
        <v>37</v>
      </c>
      <c r="E33" s="34" t="s">
        <v>37</v>
      </c>
      <c r="F33" s="60" t="s">
        <v>37</v>
      </c>
      <c r="G33" s="60" t="s">
        <v>37</v>
      </c>
      <c r="H33" s="117"/>
      <c r="I33" s="34" t="s">
        <v>37</v>
      </c>
      <c r="J33" s="34" t="s">
        <v>37</v>
      </c>
      <c r="K33" s="60" t="s">
        <v>37</v>
      </c>
      <c r="L33" s="34" t="s">
        <v>37</v>
      </c>
      <c r="M33" s="60" t="s">
        <v>37</v>
      </c>
      <c r="N33" s="60" t="s">
        <v>37</v>
      </c>
      <c r="O33" s="117"/>
      <c r="P33" s="34" t="s">
        <v>37</v>
      </c>
      <c r="Q33" s="34" t="s">
        <v>37</v>
      </c>
      <c r="R33" s="60" t="s">
        <v>37</v>
      </c>
      <c r="S33" s="34" t="s">
        <v>37</v>
      </c>
      <c r="T33" s="60" t="s">
        <v>37</v>
      </c>
      <c r="U33" s="60" t="s">
        <v>37</v>
      </c>
      <c r="V33" s="117"/>
      <c r="W33" s="34" t="s">
        <v>37</v>
      </c>
      <c r="X33" s="34" t="s">
        <v>37</v>
      </c>
      <c r="Y33" s="60" t="s">
        <v>37</v>
      </c>
      <c r="Z33" s="34" t="s">
        <v>37</v>
      </c>
      <c r="AA33" s="60" t="s">
        <v>37</v>
      </c>
      <c r="AB33" s="60" t="s">
        <v>37</v>
      </c>
    </row>
    <row r="34" spans="1:28" ht="15" customHeight="1" x14ac:dyDescent="0.25">
      <c r="A34" s="14" t="s">
        <v>35</v>
      </c>
      <c r="B34" s="34" t="s">
        <v>37</v>
      </c>
      <c r="C34" s="34" t="s">
        <v>37</v>
      </c>
      <c r="D34" s="60" t="s">
        <v>37</v>
      </c>
      <c r="E34" s="34" t="s">
        <v>37</v>
      </c>
      <c r="F34" s="60" t="s">
        <v>37</v>
      </c>
      <c r="G34" s="60" t="s">
        <v>37</v>
      </c>
      <c r="H34" s="117"/>
      <c r="I34" s="34" t="s">
        <v>37</v>
      </c>
      <c r="J34" s="34" t="s">
        <v>37</v>
      </c>
      <c r="K34" s="60" t="s">
        <v>37</v>
      </c>
      <c r="L34" s="34" t="s">
        <v>37</v>
      </c>
      <c r="M34" s="60" t="s">
        <v>37</v>
      </c>
      <c r="N34" s="60" t="s">
        <v>37</v>
      </c>
      <c r="O34" s="117"/>
      <c r="P34" s="34" t="s">
        <v>37</v>
      </c>
      <c r="Q34" s="34" t="s">
        <v>37</v>
      </c>
      <c r="R34" s="60" t="s">
        <v>37</v>
      </c>
      <c r="S34" s="34" t="s">
        <v>37</v>
      </c>
      <c r="T34" s="60" t="s">
        <v>37</v>
      </c>
      <c r="U34" s="60" t="s">
        <v>37</v>
      </c>
      <c r="V34" s="117"/>
      <c r="W34" s="34" t="s">
        <v>37</v>
      </c>
      <c r="X34" s="34" t="s">
        <v>37</v>
      </c>
      <c r="Y34" s="60" t="s">
        <v>37</v>
      </c>
      <c r="Z34" s="34" t="s">
        <v>37</v>
      </c>
      <c r="AA34" s="60" t="s">
        <v>37</v>
      </c>
      <c r="AB34" s="60" t="s">
        <v>37</v>
      </c>
    </row>
    <row r="35" spans="1:28" ht="15" customHeight="1" x14ac:dyDescent="0.25">
      <c r="A35" s="14" t="s">
        <v>36</v>
      </c>
      <c r="B35" s="34" t="s">
        <v>37</v>
      </c>
      <c r="C35" s="34" t="s">
        <v>37</v>
      </c>
      <c r="D35" s="60" t="s">
        <v>37</v>
      </c>
      <c r="E35" s="34" t="s">
        <v>37</v>
      </c>
      <c r="F35" s="60" t="s">
        <v>37</v>
      </c>
      <c r="G35" s="60" t="s">
        <v>37</v>
      </c>
      <c r="H35" s="117"/>
      <c r="I35" s="34" t="s">
        <v>37</v>
      </c>
      <c r="J35" s="34" t="s">
        <v>37</v>
      </c>
      <c r="K35" s="60" t="s">
        <v>37</v>
      </c>
      <c r="L35" s="34" t="s">
        <v>37</v>
      </c>
      <c r="M35" s="60" t="s">
        <v>37</v>
      </c>
      <c r="N35" s="60" t="s">
        <v>37</v>
      </c>
      <c r="O35" s="117"/>
      <c r="P35" s="34" t="s">
        <v>37</v>
      </c>
      <c r="Q35" s="34" t="s">
        <v>37</v>
      </c>
      <c r="R35" s="60" t="s">
        <v>37</v>
      </c>
      <c r="S35" s="34" t="s">
        <v>37</v>
      </c>
      <c r="T35" s="60" t="s">
        <v>37</v>
      </c>
      <c r="U35" s="60" t="s">
        <v>37</v>
      </c>
      <c r="V35" s="117"/>
      <c r="W35" s="34" t="s">
        <v>37</v>
      </c>
      <c r="X35" s="34" t="s">
        <v>37</v>
      </c>
      <c r="Y35" s="60" t="s">
        <v>37</v>
      </c>
      <c r="Z35" s="34" t="s">
        <v>37</v>
      </c>
      <c r="AA35" s="60" t="s">
        <v>37</v>
      </c>
      <c r="AB35" s="60" t="s">
        <v>37</v>
      </c>
    </row>
    <row r="36" spans="1:28" ht="15" customHeight="1" x14ac:dyDescent="0.25">
      <c r="A36" s="88" t="s">
        <v>38</v>
      </c>
      <c r="B36" s="29">
        <f>SUM(B4:B35)</f>
        <v>1</v>
      </c>
      <c r="C36" s="29">
        <f>SUM(C4:C35)</f>
        <v>180</v>
      </c>
      <c r="D36" s="151">
        <f>AVERAGE(D4:D35)</f>
        <v>0.83</v>
      </c>
      <c r="E36" s="29">
        <f>SUM(E4:E35)</f>
        <v>3157</v>
      </c>
      <c r="F36" s="151">
        <f>AVERAGE(F4:F35)</f>
        <v>0.35</v>
      </c>
      <c r="G36" s="151">
        <f>AVERAGE(G4:G35)</f>
        <v>0.05</v>
      </c>
      <c r="H36" s="118"/>
      <c r="I36" s="29">
        <f>SUM(I4:I35)</f>
        <v>1</v>
      </c>
      <c r="J36" s="29">
        <f>SUM(J4:J35)</f>
        <v>180</v>
      </c>
      <c r="K36" s="151">
        <f>AVERAGE(K4:K35)</f>
        <v>0.88</v>
      </c>
      <c r="L36" s="29">
        <f>SUM(L4:L35)</f>
        <v>3160</v>
      </c>
      <c r="M36" s="151">
        <f>AVERAGE(M4:M35)</f>
        <v>0.35</v>
      </c>
      <c r="N36" s="151">
        <f>AVERAGE(N4:N35)</f>
        <v>0.05</v>
      </c>
      <c r="O36" s="118"/>
      <c r="P36" s="29">
        <f>SUM(P4:P35)</f>
        <v>1</v>
      </c>
      <c r="Q36" s="29">
        <f>SUM(Q4:Q35)</f>
        <v>180</v>
      </c>
      <c r="R36" s="151">
        <f>AVERAGE(R4:R35)</f>
        <v>1</v>
      </c>
      <c r="S36" s="29">
        <f>SUM(S4:S35)</f>
        <v>3750</v>
      </c>
      <c r="T36" s="151">
        <f>AVERAGE(T4:T35)</f>
        <v>0.36</v>
      </c>
      <c r="U36" s="151">
        <f>AVERAGE(U4:U35)</f>
        <v>0.06</v>
      </c>
      <c r="V36" s="118"/>
      <c r="W36" s="29">
        <f>SUM(W4:W35)</f>
        <v>1</v>
      </c>
      <c r="X36" s="29">
        <f>SUM(X4:X35)</f>
        <v>180</v>
      </c>
      <c r="Y36" s="151">
        <f>AVERAGE(Y4:Y35)</f>
        <v>1</v>
      </c>
      <c r="Z36" s="152">
        <f>SUM(Z4:Z35)</f>
        <v>3523.6666666666665</v>
      </c>
      <c r="AA36" s="151">
        <f>AVERAGE(AA4:AA35)</f>
        <v>0.35</v>
      </c>
      <c r="AB36" s="151">
        <f>AVERAGE(AB4:AB35)</f>
        <v>6.6666666666666666E-2</v>
      </c>
    </row>
    <row r="37" spans="1:28" x14ac:dyDescent="0.25">
      <c r="A37" t="s">
        <v>104</v>
      </c>
    </row>
    <row r="38" spans="1:28" x14ac:dyDescent="0.25">
      <c r="A38" t="s">
        <v>147</v>
      </c>
    </row>
  </sheetData>
  <mergeCells count="6">
    <mergeCell ref="A1:U1"/>
    <mergeCell ref="W2:AB2"/>
    <mergeCell ref="B2:G2"/>
    <mergeCell ref="I2:N2"/>
    <mergeCell ref="P2:U2"/>
    <mergeCell ref="A2:A3"/>
  </mergeCells>
  <pageMargins left="0.511811024" right="0.511811024" top="0.78740157499999996" bottom="0.78740157499999996" header="0.31496062000000002" footer="0.31496062000000002"/>
  <ignoredErrors>
    <ignoredError sqref="R36 Y36:Z36 D36:E36 K36:L3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B92D7-002B-4B1B-BC22-62BF6318ACF8}">
  <sheetPr>
    <tabColor theme="9" tint="0.59999389629810485"/>
  </sheetPr>
  <dimension ref="A1:P38"/>
  <sheetViews>
    <sheetView topLeftCell="A4" workbookViewId="0">
      <selection sqref="A1:P1"/>
    </sheetView>
  </sheetViews>
  <sheetFormatPr defaultRowHeight="15" x14ac:dyDescent="0.25"/>
  <cols>
    <col min="1" max="1" width="32.42578125" bestFit="1" customWidth="1"/>
    <col min="2" max="4" width="17.28515625" customWidth="1"/>
    <col min="5" max="5" width="1.5703125" customWidth="1"/>
    <col min="6" max="6" width="17.28515625" style="28" customWidth="1"/>
    <col min="7" max="7" width="18" customWidth="1"/>
    <col min="8" max="8" width="17.7109375" customWidth="1"/>
    <col min="9" max="9" width="1.5703125" customWidth="1"/>
    <col min="10" max="12" width="17.28515625" customWidth="1"/>
    <col min="13" max="13" width="1.5703125" customWidth="1"/>
    <col min="14" max="14" width="17.28515625" customWidth="1"/>
    <col min="15" max="15" width="18" customWidth="1"/>
    <col min="16" max="16" width="17.7109375" customWidth="1"/>
  </cols>
  <sheetData>
    <row r="1" spans="1:16" x14ac:dyDescent="0.25">
      <c r="A1" s="283" t="s">
        <v>93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</row>
    <row r="2" spans="1:16" ht="15.75" customHeight="1" x14ac:dyDescent="0.25">
      <c r="A2" s="285" t="s">
        <v>4</v>
      </c>
      <c r="B2" s="203" t="s">
        <v>40</v>
      </c>
      <c r="C2" s="203"/>
      <c r="D2" s="203"/>
      <c r="E2" s="116"/>
      <c r="F2" s="203" t="s">
        <v>41</v>
      </c>
      <c r="G2" s="203"/>
      <c r="H2" s="203"/>
      <c r="I2" s="116"/>
      <c r="J2" s="203" t="s">
        <v>42</v>
      </c>
      <c r="K2" s="203"/>
      <c r="L2" s="203"/>
      <c r="M2" s="116"/>
      <c r="N2" s="203" t="s">
        <v>43</v>
      </c>
      <c r="O2" s="203"/>
      <c r="P2" s="203"/>
    </row>
    <row r="3" spans="1:16" ht="54" customHeight="1" x14ac:dyDescent="0.25">
      <c r="A3" s="286"/>
      <c r="B3" s="22" t="s">
        <v>0</v>
      </c>
      <c r="C3" s="22" t="s">
        <v>1</v>
      </c>
      <c r="D3" s="22" t="s">
        <v>2</v>
      </c>
      <c r="E3" s="117"/>
      <c r="F3" s="153" t="s">
        <v>0</v>
      </c>
      <c r="G3" s="22" t="s">
        <v>1</v>
      </c>
      <c r="H3" s="22" t="s">
        <v>2</v>
      </c>
      <c r="I3" s="117"/>
      <c r="J3" s="22" t="s">
        <v>0</v>
      </c>
      <c r="K3" s="22" t="s">
        <v>1</v>
      </c>
      <c r="L3" s="22" t="s">
        <v>2</v>
      </c>
      <c r="M3" s="117"/>
      <c r="N3" s="153" t="s">
        <v>0</v>
      </c>
      <c r="O3" s="22" t="s">
        <v>1</v>
      </c>
      <c r="P3" s="22" t="s">
        <v>2</v>
      </c>
    </row>
    <row r="4" spans="1:16" ht="15" customHeight="1" x14ac:dyDescent="0.25">
      <c r="A4" s="14" t="s">
        <v>5</v>
      </c>
      <c r="B4" s="34">
        <v>1</v>
      </c>
      <c r="C4" s="47">
        <v>1000</v>
      </c>
      <c r="D4" s="60">
        <v>1.0356666666666667</v>
      </c>
      <c r="E4" s="117"/>
      <c r="F4" s="47">
        <v>1</v>
      </c>
      <c r="G4" s="47">
        <v>1000</v>
      </c>
      <c r="H4" s="60">
        <v>1.0563333333333333</v>
      </c>
      <c r="I4" s="117"/>
      <c r="J4" s="34">
        <v>1</v>
      </c>
      <c r="K4" s="47">
        <v>1000</v>
      </c>
      <c r="L4" s="60">
        <v>1.071</v>
      </c>
      <c r="M4" s="117"/>
      <c r="N4" s="47">
        <v>1</v>
      </c>
      <c r="O4" s="47">
        <v>1000</v>
      </c>
      <c r="P4" s="60">
        <v>1.0506666666666666</v>
      </c>
    </row>
    <row r="5" spans="1:16" ht="15" customHeight="1" x14ac:dyDescent="0.25">
      <c r="A5" s="14" t="s">
        <v>6</v>
      </c>
      <c r="B5" s="34">
        <v>1</v>
      </c>
      <c r="C5" s="47">
        <v>1000</v>
      </c>
      <c r="D5" s="60">
        <v>1.077</v>
      </c>
      <c r="E5" s="117"/>
      <c r="F5" s="47">
        <v>1</v>
      </c>
      <c r="G5" s="47">
        <v>1000</v>
      </c>
      <c r="H5" s="60">
        <v>1.0356666666666667</v>
      </c>
      <c r="I5" s="117"/>
      <c r="J5" s="34">
        <v>1</v>
      </c>
      <c r="K5" s="47">
        <v>1000</v>
      </c>
      <c r="L5" s="60">
        <v>0.91800000000000004</v>
      </c>
      <c r="M5" s="117"/>
      <c r="N5" s="47">
        <v>1</v>
      </c>
      <c r="O5" s="47">
        <v>1000</v>
      </c>
      <c r="P5" s="60">
        <v>0.91533333333333333</v>
      </c>
    </row>
    <row r="6" spans="1:16" ht="15" customHeight="1" x14ac:dyDescent="0.25">
      <c r="A6" s="14" t="s">
        <v>7</v>
      </c>
      <c r="B6" s="47">
        <v>3.6666666666666665</v>
      </c>
      <c r="C6" s="47">
        <v>3666.6666666666665</v>
      </c>
      <c r="D6" s="60">
        <v>1.0616363636363637</v>
      </c>
      <c r="E6" s="117"/>
      <c r="F6" s="47">
        <v>3</v>
      </c>
      <c r="G6" s="47">
        <v>3000</v>
      </c>
      <c r="H6" s="60">
        <v>0.92522222222222217</v>
      </c>
      <c r="I6" s="117"/>
      <c r="J6" s="47">
        <v>3.6666666666666665</v>
      </c>
      <c r="K6" s="47">
        <v>3666.6666666666665</v>
      </c>
      <c r="L6" s="60">
        <v>1.0496363636363637</v>
      </c>
      <c r="M6" s="117"/>
      <c r="N6" s="47">
        <v>4</v>
      </c>
      <c r="O6" s="47">
        <v>4000</v>
      </c>
      <c r="P6" s="60">
        <v>1.0206666666666666</v>
      </c>
    </row>
    <row r="7" spans="1:16" ht="15" customHeight="1" x14ac:dyDescent="0.25">
      <c r="A7" s="14" t="s">
        <v>8</v>
      </c>
      <c r="B7" s="47">
        <v>5.333333333333333</v>
      </c>
      <c r="C7" s="47">
        <v>5333.333333333333</v>
      </c>
      <c r="D7" s="60">
        <v>1.0307500000000001</v>
      </c>
      <c r="E7" s="117"/>
      <c r="F7" s="47">
        <v>5</v>
      </c>
      <c r="G7" s="47">
        <v>5000</v>
      </c>
      <c r="H7" s="60">
        <v>1.0256000000000001</v>
      </c>
      <c r="I7" s="117"/>
      <c r="J7" s="47">
        <v>5</v>
      </c>
      <c r="K7" s="47">
        <v>5000</v>
      </c>
      <c r="L7" s="60">
        <v>1.0193333333333334</v>
      </c>
      <c r="M7" s="117"/>
      <c r="N7" s="47">
        <v>4</v>
      </c>
      <c r="O7" s="47">
        <v>4000</v>
      </c>
      <c r="P7" s="60">
        <v>1.0120833333333334</v>
      </c>
    </row>
    <row r="8" spans="1:16" ht="15" customHeight="1" x14ac:dyDescent="0.25">
      <c r="A8" s="14" t="s">
        <v>9</v>
      </c>
      <c r="B8" s="34">
        <v>1</v>
      </c>
      <c r="C8" s="47">
        <v>1000</v>
      </c>
      <c r="D8" s="60">
        <v>0.9943333333333334</v>
      </c>
      <c r="E8" s="117"/>
      <c r="F8" s="47">
        <v>1</v>
      </c>
      <c r="G8" s="47">
        <v>1000</v>
      </c>
      <c r="H8" s="60">
        <v>0.9883333333333334</v>
      </c>
      <c r="I8" s="117"/>
      <c r="J8" s="34">
        <v>1</v>
      </c>
      <c r="K8" s="47">
        <v>1000</v>
      </c>
      <c r="L8" s="60">
        <v>0.9893333333333334</v>
      </c>
      <c r="M8" s="117"/>
      <c r="N8" s="47">
        <v>1</v>
      </c>
      <c r="O8" s="47">
        <v>1000</v>
      </c>
      <c r="P8" s="60">
        <v>0.98033333333333339</v>
      </c>
    </row>
    <row r="9" spans="1:16" ht="15" customHeight="1" x14ac:dyDescent="0.25">
      <c r="A9" s="14" t="s">
        <v>10</v>
      </c>
      <c r="B9" s="34">
        <v>5</v>
      </c>
      <c r="C9" s="47">
        <v>5000</v>
      </c>
      <c r="D9" s="60">
        <v>0.69006666666666672</v>
      </c>
      <c r="E9" s="117"/>
      <c r="F9" s="47">
        <v>5</v>
      </c>
      <c r="G9" s="47">
        <v>5000</v>
      </c>
      <c r="H9" s="60">
        <v>0.86140000000000005</v>
      </c>
      <c r="I9" s="117"/>
      <c r="J9" s="34">
        <v>6</v>
      </c>
      <c r="K9" s="47">
        <v>6000</v>
      </c>
      <c r="L9" s="60">
        <v>0.90455555555555556</v>
      </c>
      <c r="M9" s="117"/>
      <c r="N9" s="47">
        <v>6</v>
      </c>
      <c r="O9" s="47">
        <v>6000</v>
      </c>
      <c r="P9" s="60">
        <v>0.88372222222222219</v>
      </c>
    </row>
    <row r="10" spans="1:16" ht="15" customHeight="1" x14ac:dyDescent="0.25">
      <c r="A10" s="14" t="s">
        <v>11</v>
      </c>
      <c r="B10" s="34">
        <v>3</v>
      </c>
      <c r="C10" s="47">
        <v>3000</v>
      </c>
      <c r="D10" s="60">
        <v>0.999</v>
      </c>
      <c r="E10" s="117"/>
      <c r="F10" s="47">
        <v>3</v>
      </c>
      <c r="G10" s="47">
        <v>3000</v>
      </c>
      <c r="H10" s="60">
        <v>0.93166666666666664</v>
      </c>
      <c r="I10" s="117"/>
      <c r="J10" s="34">
        <v>3</v>
      </c>
      <c r="K10" s="47">
        <v>3000</v>
      </c>
      <c r="L10" s="60">
        <v>1.0642222222222222</v>
      </c>
      <c r="M10" s="117"/>
      <c r="N10" s="47">
        <v>3</v>
      </c>
      <c r="O10" s="47">
        <v>3000</v>
      </c>
      <c r="P10" s="60">
        <v>1.1725555555555556</v>
      </c>
    </row>
    <row r="11" spans="1:16" ht="15" customHeight="1" x14ac:dyDescent="0.25">
      <c r="A11" s="14" t="s">
        <v>12</v>
      </c>
      <c r="B11" s="34">
        <v>1</v>
      </c>
      <c r="C11" s="47">
        <v>1000</v>
      </c>
      <c r="D11" s="60">
        <v>1.032</v>
      </c>
      <c r="E11" s="117"/>
      <c r="F11" s="47">
        <v>1</v>
      </c>
      <c r="G11" s="47">
        <v>1000</v>
      </c>
      <c r="H11" s="60">
        <v>1.0313333333333332</v>
      </c>
      <c r="I11" s="117"/>
      <c r="J11" s="34">
        <v>1</v>
      </c>
      <c r="K11" s="47">
        <v>1000</v>
      </c>
      <c r="L11" s="60">
        <v>1.0249999999999999</v>
      </c>
      <c r="M11" s="117"/>
      <c r="N11" s="47">
        <v>1</v>
      </c>
      <c r="O11" s="47">
        <v>1000</v>
      </c>
      <c r="P11" s="60">
        <v>1.0193333333333334</v>
      </c>
    </row>
    <row r="12" spans="1:16" ht="15" customHeight="1" x14ac:dyDescent="0.25">
      <c r="A12" s="14" t="s">
        <v>13</v>
      </c>
      <c r="B12" s="34">
        <v>1</v>
      </c>
      <c r="C12" s="47">
        <v>1000</v>
      </c>
      <c r="D12" s="60">
        <v>1.0009999999999999</v>
      </c>
      <c r="E12" s="117"/>
      <c r="F12" s="47">
        <v>1</v>
      </c>
      <c r="G12" s="47">
        <v>1000</v>
      </c>
      <c r="H12" s="60">
        <v>1.0226666666666666</v>
      </c>
      <c r="I12" s="117"/>
      <c r="J12" s="34">
        <v>1</v>
      </c>
      <c r="K12" s="47">
        <v>1000</v>
      </c>
      <c r="L12" s="60">
        <v>0.99099999999999999</v>
      </c>
      <c r="M12" s="117"/>
      <c r="N12" s="47">
        <v>1</v>
      </c>
      <c r="O12" s="47">
        <v>1000</v>
      </c>
      <c r="P12" s="60">
        <v>0.97299999999999998</v>
      </c>
    </row>
    <row r="13" spans="1:16" ht="15" customHeight="1" x14ac:dyDescent="0.25">
      <c r="A13" s="14" t="s">
        <v>14</v>
      </c>
      <c r="B13" s="34">
        <v>3</v>
      </c>
      <c r="C13" s="47">
        <v>3000</v>
      </c>
      <c r="D13" s="60">
        <v>0.73611111111111116</v>
      </c>
      <c r="E13" s="117"/>
      <c r="F13" s="47">
        <v>3</v>
      </c>
      <c r="G13" s="47">
        <v>3000</v>
      </c>
      <c r="H13" s="60">
        <v>0.94844444444444453</v>
      </c>
      <c r="I13" s="117"/>
      <c r="J13" s="34">
        <v>3</v>
      </c>
      <c r="K13" s="47">
        <v>3000</v>
      </c>
      <c r="L13" s="60">
        <v>1.0633333333333332</v>
      </c>
      <c r="M13" s="117"/>
      <c r="N13" s="47">
        <v>3</v>
      </c>
      <c r="O13" s="47">
        <v>3000</v>
      </c>
      <c r="P13" s="60">
        <v>1.0555555555555556</v>
      </c>
    </row>
    <row r="14" spans="1:16" ht="15" customHeight="1" x14ac:dyDescent="0.25">
      <c r="A14" s="14" t="s">
        <v>15</v>
      </c>
      <c r="B14" s="34">
        <v>1</v>
      </c>
      <c r="C14" s="47">
        <v>1000</v>
      </c>
      <c r="D14" s="60">
        <v>1.0569999999999999</v>
      </c>
      <c r="E14" s="117"/>
      <c r="F14" s="47">
        <v>1</v>
      </c>
      <c r="G14" s="47">
        <v>1000</v>
      </c>
      <c r="H14" s="60">
        <v>0.93033333333333335</v>
      </c>
      <c r="I14" s="117"/>
      <c r="J14" s="34">
        <v>1</v>
      </c>
      <c r="K14" s="47">
        <v>1000</v>
      </c>
      <c r="L14" s="60">
        <v>0.93466666666666665</v>
      </c>
      <c r="M14" s="117"/>
      <c r="N14" s="47">
        <v>1</v>
      </c>
      <c r="O14" s="47">
        <v>1000</v>
      </c>
      <c r="P14" s="60">
        <v>0.96666666666666667</v>
      </c>
    </row>
    <row r="15" spans="1:16" ht="15" customHeight="1" x14ac:dyDescent="0.25">
      <c r="A15" s="14" t="s">
        <v>16</v>
      </c>
      <c r="B15" s="47">
        <v>5</v>
      </c>
      <c r="C15" s="47">
        <v>5000</v>
      </c>
      <c r="D15" s="60">
        <v>0.89493333333333336</v>
      </c>
      <c r="E15" s="117"/>
      <c r="F15" s="47">
        <v>4.666666666666667</v>
      </c>
      <c r="G15" s="47">
        <v>4666.666666666667</v>
      </c>
      <c r="H15" s="60">
        <v>0.96728571428571419</v>
      </c>
      <c r="I15" s="117"/>
      <c r="J15" s="47">
        <v>4.666666666666667</v>
      </c>
      <c r="K15" s="47">
        <v>4666.666666666667</v>
      </c>
      <c r="L15" s="60">
        <v>0.99135714285714271</v>
      </c>
      <c r="M15" s="117"/>
      <c r="N15" s="47">
        <v>4.666666666666667</v>
      </c>
      <c r="O15" s="47">
        <v>4666.666666666667</v>
      </c>
      <c r="P15" s="60">
        <v>1.0147142857142857</v>
      </c>
    </row>
    <row r="16" spans="1:16" ht="15" customHeight="1" x14ac:dyDescent="0.25">
      <c r="A16" s="14" t="s">
        <v>17</v>
      </c>
      <c r="B16" s="34">
        <v>3</v>
      </c>
      <c r="C16" s="47">
        <v>3000</v>
      </c>
      <c r="D16" s="60">
        <v>0.99655555555555553</v>
      </c>
      <c r="E16" s="117"/>
      <c r="F16" s="47">
        <v>3</v>
      </c>
      <c r="G16" s="47">
        <v>3000</v>
      </c>
      <c r="H16" s="60">
        <v>0.97755555555555551</v>
      </c>
      <c r="I16" s="117"/>
      <c r="J16" s="34">
        <v>3</v>
      </c>
      <c r="K16" s="47">
        <v>3000</v>
      </c>
      <c r="L16" s="60">
        <v>0.97111111111111115</v>
      </c>
      <c r="M16" s="117"/>
      <c r="N16" s="47">
        <v>3</v>
      </c>
      <c r="O16" s="47">
        <v>3000</v>
      </c>
      <c r="P16" s="60">
        <v>0.92288888888888887</v>
      </c>
    </row>
    <row r="17" spans="1:16" ht="15" customHeight="1" x14ac:dyDescent="0.25">
      <c r="A17" s="14" t="s">
        <v>18</v>
      </c>
      <c r="B17" s="34">
        <v>1</v>
      </c>
      <c r="C17" s="47">
        <v>1000</v>
      </c>
      <c r="D17" s="60">
        <v>0.96166666666666667</v>
      </c>
      <c r="E17" s="117"/>
      <c r="F17" s="47">
        <v>1</v>
      </c>
      <c r="G17" s="47">
        <v>1000</v>
      </c>
      <c r="H17" s="60">
        <v>0.95866666666666667</v>
      </c>
      <c r="I17" s="117"/>
      <c r="J17" s="34">
        <v>1</v>
      </c>
      <c r="K17" s="47">
        <v>1000</v>
      </c>
      <c r="L17" s="60">
        <v>0.94433333333333336</v>
      </c>
      <c r="M17" s="117"/>
      <c r="N17" s="47">
        <v>1</v>
      </c>
      <c r="O17" s="47">
        <v>1000</v>
      </c>
      <c r="P17" s="60">
        <v>0.95799999999999996</v>
      </c>
    </row>
    <row r="18" spans="1:16" ht="15" customHeight="1" x14ac:dyDescent="0.25">
      <c r="A18" s="14" t="s">
        <v>19</v>
      </c>
      <c r="B18" s="34">
        <v>2</v>
      </c>
      <c r="C18" s="47">
        <v>2000</v>
      </c>
      <c r="D18" s="60">
        <v>1.0341666666666667</v>
      </c>
      <c r="E18" s="117"/>
      <c r="F18" s="47">
        <v>2</v>
      </c>
      <c r="G18" s="47">
        <v>2000</v>
      </c>
      <c r="H18" s="60">
        <v>0.6818333333333334</v>
      </c>
      <c r="I18" s="117"/>
      <c r="J18" s="34">
        <v>2</v>
      </c>
      <c r="K18" s="47">
        <v>2000</v>
      </c>
      <c r="L18" s="60">
        <v>0.93933333333333335</v>
      </c>
      <c r="M18" s="117"/>
      <c r="N18" s="47">
        <v>2</v>
      </c>
      <c r="O18" s="47">
        <v>2000</v>
      </c>
      <c r="P18" s="60">
        <v>0.90149999999999997</v>
      </c>
    </row>
    <row r="19" spans="1:16" ht="15" customHeight="1" x14ac:dyDescent="0.25">
      <c r="A19" s="14" t="s">
        <v>20</v>
      </c>
      <c r="B19" s="34" t="s">
        <v>37</v>
      </c>
      <c r="C19" s="34" t="s">
        <v>37</v>
      </c>
      <c r="D19" s="34" t="s">
        <v>37</v>
      </c>
      <c r="E19" s="117"/>
      <c r="F19" s="47" t="s">
        <v>37</v>
      </c>
      <c r="G19" s="34" t="s">
        <v>37</v>
      </c>
      <c r="H19" s="34" t="s">
        <v>37</v>
      </c>
      <c r="I19" s="117"/>
      <c r="J19" s="34">
        <v>0</v>
      </c>
      <c r="K19" s="34">
        <v>0</v>
      </c>
      <c r="L19" s="34">
        <v>0</v>
      </c>
      <c r="M19" s="117"/>
      <c r="N19" s="47" t="s">
        <v>37</v>
      </c>
      <c r="O19" s="34" t="s">
        <v>37</v>
      </c>
      <c r="P19" s="34" t="s">
        <v>37</v>
      </c>
    </row>
    <row r="20" spans="1:16" ht="15" customHeight="1" x14ac:dyDescent="0.25">
      <c r="A20" s="14" t="s">
        <v>21</v>
      </c>
      <c r="B20" s="34">
        <v>6</v>
      </c>
      <c r="C20" s="47">
        <v>6000</v>
      </c>
      <c r="D20" s="60">
        <v>1.0416111111111113</v>
      </c>
      <c r="E20" s="117"/>
      <c r="F20" s="47">
        <v>6</v>
      </c>
      <c r="G20" s="47">
        <v>6000</v>
      </c>
      <c r="H20" s="60">
        <v>0.94216666666666671</v>
      </c>
      <c r="I20" s="117"/>
      <c r="J20" s="34">
        <v>6</v>
      </c>
      <c r="K20" s="47">
        <v>6000</v>
      </c>
      <c r="L20" s="60">
        <v>0.91061111111111115</v>
      </c>
      <c r="M20" s="117"/>
      <c r="N20" s="47">
        <v>6</v>
      </c>
      <c r="O20" s="47">
        <v>6000</v>
      </c>
      <c r="P20" s="60">
        <v>0.91572222222222222</v>
      </c>
    </row>
    <row r="21" spans="1:16" ht="15" customHeight="1" x14ac:dyDescent="0.25">
      <c r="A21" s="14" t="s">
        <v>22</v>
      </c>
      <c r="B21" s="34" t="s">
        <v>37</v>
      </c>
      <c r="C21" s="34" t="s">
        <v>37</v>
      </c>
      <c r="D21" s="34" t="s">
        <v>37</v>
      </c>
      <c r="E21" s="117"/>
      <c r="F21" s="47" t="s">
        <v>37</v>
      </c>
      <c r="G21" s="34" t="s">
        <v>37</v>
      </c>
      <c r="H21" s="34" t="s">
        <v>37</v>
      </c>
      <c r="I21" s="117"/>
      <c r="J21" s="34" t="s">
        <v>37</v>
      </c>
      <c r="K21" s="34" t="s">
        <v>37</v>
      </c>
      <c r="L21" s="34" t="s">
        <v>37</v>
      </c>
      <c r="M21" s="117"/>
      <c r="N21" s="47" t="s">
        <v>37</v>
      </c>
      <c r="O21" s="34" t="s">
        <v>37</v>
      </c>
      <c r="P21" s="34" t="s">
        <v>37</v>
      </c>
    </row>
    <row r="22" spans="1:16" ht="15" customHeight="1" x14ac:dyDescent="0.25">
      <c r="A22" s="14" t="s">
        <v>23</v>
      </c>
      <c r="B22" s="34">
        <v>3</v>
      </c>
      <c r="C22" s="47">
        <v>3000</v>
      </c>
      <c r="D22" s="60">
        <v>1.0495555555555556</v>
      </c>
      <c r="E22" s="117"/>
      <c r="F22" s="47">
        <v>3</v>
      </c>
      <c r="G22" s="47">
        <v>3000</v>
      </c>
      <c r="H22" s="60">
        <v>1.0708888888888888</v>
      </c>
      <c r="I22" s="117"/>
      <c r="J22" s="34">
        <v>3</v>
      </c>
      <c r="K22" s="47">
        <v>3000</v>
      </c>
      <c r="L22" s="60">
        <v>1.0466666666666666</v>
      </c>
      <c r="M22" s="117"/>
      <c r="N22" s="47">
        <v>3</v>
      </c>
      <c r="O22" s="47">
        <v>3000</v>
      </c>
      <c r="P22" s="60">
        <v>1.0335555555555556</v>
      </c>
    </row>
    <row r="23" spans="1:16" ht="15" customHeight="1" x14ac:dyDescent="0.25">
      <c r="A23" s="14" t="s">
        <v>24</v>
      </c>
      <c r="B23" s="34">
        <v>1</v>
      </c>
      <c r="C23" s="47">
        <v>1000</v>
      </c>
      <c r="D23" s="60">
        <v>0.91800000000000004</v>
      </c>
      <c r="E23" s="117"/>
      <c r="F23" s="47">
        <v>1</v>
      </c>
      <c r="G23" s="47">
        <v>1000</v>
      </c>
      <c r="H23" s="60">
        <v>0.93966666666666665</v>
      </c>
      <c r="I23" s="117"/>
      <c r="J23" s="34">
        <v>1</v>
      </c>
      <c r="K23" s="47">
        <v>1000</v>
      </c>
      <c r="L23" s="60">
        <v>1.0329999999999999</v>
      </c>
      <c r="M23" s="117"/>
      <c r="N23" s="47">
        <v>1</v>
      </c>
      <c r="O23" s="47">
        <v>1000</v>
      </c>
      <c r="P23" s="60">
        <v>1.121</v>
      </c>
    </row>
    <row r="24" spans="1:16" ht="15" customHeight="1" x14ac:dyDescent="0.25">
      <c r="A24" s="14" t="s">
        <v>25</v>
      </c>
      <c r="B24" s="34">
        <v>1</v>
      </c>
      <c r="C24" s="47">
        <v>1000</v>
      </c>
      <c r="D24" s="60">
        <v>0.67266666666666663</v>
      </c>
      <c r="E24" s="117"/>
      <c r="F24" s="47">
        <v>1</v>
      </c>
      <c r="G24" s="47">
        <v>1000</v>
      </c>
      <c r="H24" s="60">
        <v>0.90533333333333332</v>
      </c>
      <c r="I24" s="117"/>
      <c r="J24" s="34">
        <v>1</v>
      </c>
      <c r="K24" s="47">
        <v>1000</v>
      </c>
      <c r="L24" s="60">
        <v>0.9943333333333334</v>
      </c>
      <c r="M24" s="117"/>
      <c r="N24" s="47">
        <v>1</v>
      </c>
      <c r="O24" s="47">
        <v>1000</v>
      </c>
      <c r="P24" s="60">
        <v>0.99299999999999999</v>
      </c>
    </row>
    <row r="25" spans="1:16" ht="15" customHeight="1" x14ac:dyDescent="0.25">
      <c r="A25" s="14" t="s">
        <v>26</v>
      </c>
      <c r="B25" s="34" t="s">
        <v>37</v>
      </c>
      <c r="C25" s="34" t="s">
        <v>37</v>
      </c>
      <c r="D25" s="34" t="s">
        <v>37</v>
      </c>
      <c r="E25" s="117"/>
      <c r="F25" s="47" t="s">
        <v>37</v>
      </c>
      <c r="G25" s="34" t="s">
        <v>37</v>
      </c>
      <c r="H25" s="34" t="s">
        <v>37</v>
      </c>
      <c r="I25" s="117"/>
      <c r="J25" s="34" t="s">
        <v>37</v>
      </c>
      <c r="K25" s="34" t="s">
        <v>37</v>
      </c>
      <c r="L25" s="34" t="s">
        <v>37</v>
      </c>
      <c r="M25" s="117"/>
      <c r="N25" s="47" t="s">
        <v>37</v>
      </c>
      <c r="O25" s="34" t="s">
        <v>37</v>
      </c>
      <c r="P25" s="34" t="s">
        <v>37</v>
      </c>
    </row>
    <row r="26" spans="1:16" ht="15" customHeight="1" x14ac:dyDescent="0.25">
      <c r="A26" s="14" t="s">
        <v>27</v>
      </c>
      <c r="B26" s="34">
        <v>2</v>
      </c>
      <c r="C26" s="47">
        <v>2000</v>
      </c>
      <c r="D26" s="60">
        <v>0.8135</v>
      </c>
      <c r="E26" s="117"/>
      <c r="F26" s="47">
        <v>2</v>
      </c>
      <c r="G26" s="47">
        <v>2000</v>
      </c>
      <c r="H26" s="60">
        <v>0.83533333333333337</v>
      </c>
      <c r="I26" s="117"/>
      <c r="J26" s="34">
        <v>2</v>
      </c>
      <c r="K26" s="47">
        <v>2000</v>
      </c>
      <c r="L26" s="60">
        <v>0.8068333333333334</v>
      </c>
      <c r="M26" s="117"/>
      <c r="N26" s="47">
        <v>1.3333333333333333</v>
      </c>
      <c r="O26" s="47">
        <v>1333.3333333333333</v>
      </c>
      <c r="P26" s="60">
        <v>0.76675000000000004</v>
      </c>
    </row>
    <row r="27" spans="1:16" ht="15" customHeight="1" x14ac:dyDescent="0.25">
      <c r="A27" s="14" t="s">
        <v>28</v>
      </c>
      <c r="B27" s="34">
        <v>1</v>
      </c>
      <c r="C27" s="47">
        <v>1000</v>
      </c>
      <c r="D27" s="60">
        <v>0.77733333333333332</v>
      </c>
      <c r="E27" s="117"/>
      <c r="F27" s="47">
        <v>1</v>
      </c>
      <c r="G27" s="47">
        <v>1000</v>
      </c>
      <c r="H27" s="60">
        <v>0.84499999999999997</v>
      </c>
      <c r="I27" s="117"/>
      <c r="J27" s="34">
        <v>1</v>
      </c>
      <c r="K27" s="47">
        <v>1000</v>
      </c>
      <c r="L27" s="60">
        <v>0.95133333333333336</v>
      </c>
      <c r="M27" s="117"/>
      <c r="N27" s="47">
        <v>1</v>
      </c>
      <c r="O27" s="47">
        <v>1000</v>
      </c>
      <c r="P27" s="60">
        <v>0.99866666666666659</v>
      </c>
    </row>
    <row r="28" spans="1:16" ht="15" customHeight="1" x14ac:dyDescent="0.25">
      <c r="A28" s="14" t="s">
        <v>29</v>
      </c>
      <c r="B28" s="34" t="s">
        <v>37</v>
      </c>
      <c r="C28" s="34" t="s">
        <v>37</v>
      </c>
      <c r="D28" s="34" t="s">
        <v>37</v>
      </c>
      <c r="E28" s="117"/>
      <c r="F28" s="47" t="s">
        <v>37</v>
      </c>
      <c r="G28" s="34" t="s">
        <v>37</v>
      </c>
      <c r="H28" s="34" t="s">
        <v>37</v>
      </c>
      <c r="I28" s="117"/>
      <c r="J28" s="34" t="s">
        <v>37</v>
      </c>
      <c r="K28" s="34" t="s">
        <v>37</v>
      </c>
      <c r="L28" s="34" t="s">
        <v>37</v>
      </c>
      <c r="M28" s="117"/>
      <c r="N28" s="47" t="s">
        <v>37</v>
      </c>
      <c r="O28" s="34" t="s">
        <v>37</v>
      </c>
      <c r="P28" s="34" t="s">
        <v>37</v>
      </c>
    </row>
    <row r="29" spans="1:16" ht="15" customHeight="1" x14ac:dyDescent="0.25">
      <c r="A29" s="14" t="s">
        <v>30</v>
      </c>
      <c r="B29" s="47">
        <v>4</v>
      </c>
      <c r="C29" s="47">
        <v>4000</v>
      </c>
      <c r="D29" s="60">
        <v>0.80541666666666667</v>
      </c>
      <c r="E29" s="117"/>
      <c r="F29" s="47">
        <v>4</v>
      </c>
      <c r="G29" s="47">
        <v>4000</v>
      </c>
      <c r="H29" s="60">
        <v>0.91041666666666665</v>
      </c>
      <c r="I29" s="117"/>
      <c r="J29" s="47">
        <v>3.6666666666666665</v>
      </c>
      <c r="K29" s="47">
        <v>3666.6666666666665</v>
      </c>
      <c r="L29" s="60">
        <v>0.92945454545454553</v>
      </c>
      <c r="M29" s="117"/>
      <c r="N29" s="47">
        <v>4</v>
      </c>
      <c r="O29" s="47">
        <v>4000</v>
      </c>
      <c r="P29" s="60">
        <v>0.94725000000000004</v>
      </c>
    </row>
    <row r="30" spans="1:16" ht="15" customHeight="1" x14ac:dyDescent="0.25">
      <c r="A30" s="14" t="s">
        <v>31</v>
      </c>
      <c r="B30" s="47">
        <v>4</v>
      </c>
      <c r="C30" s="47">
        <v>4000</v>
      </c>
      <c r="D30" s="60">
        <v>1.5061666666666667</v>
      </c>
      <c r="E30" s="117"/>
      <c r="F30" s="47">
        <v>4</v>
      </c>
      <c r="G30" s="47">
        <v>4000</v>
      </c>
      <c r="H30" s="60">
        <v>1.66825</v>
      </c>
      <c r="I30" s="117"/>
      <c r="J30" s="47">
        <v>3.6666666666666665</v>
      </c>
      <c r="K30" s="47">
        <v>3666.6666666666665</v>
      </c>
      <c r="L30" s="60">
        <v>1.6557272727272727</v>
      </c>
      <c r="M30" s="117"/>
      <c r="N30" s="47">
        <v>4</v>
      </c>
      <c r="O30" s="47">
        <v>4000</v>
      </c>
      <c r="P30" s="60">
        <v>1.4390833333333333</v>
      </c>
    </row>
    <row r="31" spans="1:16" ht="15" customHeight="1" x14ac:dyDescent="0.25">
      <c r="A31" s="14" t="s">
        <v>32</v>
      </c>
      <c r="B31" s="34">
        <v>2</v>
      </c>
      <c r="C31" s="47">
        <v>2000</v>
      </c>
      <c r="D31" s="60">
        <v>0.85516666666666663</v>
      </c>
      <c r="E31" s="117"/>
      <c r="F31" s="47">
        <v>2</v>
      </c>
      <c r="G31" s="47">
        <v>2000</v>
      </c>
      <c r="H31" s="60">
        <v>0.70483333333333342</v>
      </c>
      <c r="I31" s="117"/>
      <c r="J31" s="34">
        <v>2</v>
      </c>
      <c r="K31" s="47">
        <v>2000</v>
      </c>
      <c r="L31" s="60">
        <v>0.6905</v>
      </c>
      <c r="M31" s="117"/>
      <c r="N31" s="47">
        <v>2</v>
      </c>
      <c r="O31" s="47">
        <v>2000</v>
      </c>
      <c r="P31" s="60">
        <v>0.98566666666666658</v>
      </c>
    </row>
    <row r="32" spans="1:16" ht="15" customHeight="1" x14ac:dyDescent="0.25">
      <c r="A32" s="14" t="s">
        <v>33</v>
      </c>
      <c r="B32" s="47">
        <v>3</v>
      </c>
      <c r="C32" s="47">
        <v>3000</v>
      </c>
      <c r="D32" s="60">
        <v>1.0278888888888889</v>
      </c>
      <c r="E32" s="117"/>
      <c r="F32" s="47">
        <v>3</v>
      </c>
      <c r="G32" s="47">
        <v>3000</v>
      </c>
      <c r="H32" s="60">
        <v>1.2218888888888888</v>
      </c>
      <c r="I32" s="117"/>
      <c r="J32" s="47">
        <v>2.3333333333333335</v>
      </c>
      <c r="K32" s="47">
        <v>2333.3333333333335</v>
      </c>
      <c r="L32" s="60">
        <v>1.1028571428571428</v>
      </c>
      <c r="M32" s="117"/>
      <c r="N32" s="47">
        <v>2.3333333333333335</v>
      </c>
      <c r="O32" s="47">
        <v>2333.3333333333335</v>
      </c>
      <c r="P32" s="60">
        <v>1.0204285714285715</v>
      </c>
    </row>
    <row r="33" spans="1:16" ht="15" customHeight="1" x14ac:dyDescent="0.25">
      <c r="A33" s="14" t="s">
        <v>34</v>
      </c>
      <c r="B33" s="34">
        <v>1</v>
      </c>
      <c r="C33" s="47">
        <v>1000</v>
      </c>
      <c r="D33" s="60">
        <v>1.0616666666666668</v>
      </c>
      <c r="E33" s="117"/>
      <c r="F33" s="47">
        <v>1</v>
      </c>
      <c r="G33" s="47">
        <v>1000</v>
      </c>
      <c r="H33" s="60">
        <v>1.0776666666666668</v>
      </c>
      <c r="I33" s="117"/>
      <c r="J33" s="34">
        <v>1</v>
      </c>
      <c r="K33" s="47">
        <v>1000</v>
      </c>
      <c r="L33" s="60">
        <v>0.87433333333333341</v>
      </c>
      <c r="M33" s="117"/>
      <c r="N33" s="47">
        <v>1</v>
      </c>
      <c r="O33" s="47">
        <v>1000</v>
      </c>
      <c r="P33" s="60">
        <v>0.93466666666666665</v>
      </c>
    </row>
    <row r="34" spans="1:16" ht="15" customHeight="1" x14ac:dyDescent="0.25">
      <c r="A34" s="14" t="s">
        <v>35</v>
      </c>
      <c r="B34" s="34" t="s">
        <v>37</v>
      </c>
      <c r="C34" s="34" t="s">
        <v>37</v>
      </c>
      <c r="D34" s="34" t="s">
        <v>37</v>
      </c>
      <c r="E34" s="117"/>
      <c r="F34" s="47" t="s">
        <v>37</v>
      </c>
      <c r="G34" s="34" t="s">
        <v>37</v>
      </c>
      <c r="H34" s="34" t="s">
        <v>37</v>
      </c>
      <c r="I34" s="117"/>
      <c r="J34" s="34">
        <v>1</v>
      </c>
      <c r="K34" s="34">
        <v>1000</v>
      </c>
      <c r="L34" s="34">
        <v>0.81399999999999995</v>
      </c>
      <c r="M34" s="117"/>
      <c r="N34" s="47" t="s">
        <v>37</v>
      </c>
      <c r="O34" s="34" t="s">
        <v>37</v>
      </c>
      <c r="P34" s="34" t="s">
        <v>37</v>
      </c>
    </row>
    <row r="35" spans="1:16" ht="15" customHeight="1" x14ac:dyDescent="0.25">
      <c r="A35" s="14" t="s">
        <v>36</v>
      </c>
      <c r="B35" s="34">
        <v>1</v>
      </c>
      <c r="C35" s="47">
        <v>1000</v>
      </c>
      <c r="D35" s="60">
        <v>0.77933333333333332</v>
      </c>
      <c r="E35" s="117"/>
      <c r="F35" s="47">
        <v>1</v>
      </c>
      <c r="G35" s="47">
        <v>1000</v>
      </c>
      <c r="H35" s="60">
        <v>0.75733333333333341</v>
      </c>
      <c r="I35" s="117"/>
      <c r="J35" s="34" t="s">
        <v>37</v>
      </c>
      <c r="K35" s="47" t="s">
        <v>37</v>
      </c>
      <c r="L35" s="60" t="s">
        <v>37</v>
      </c>
      <c r="M35" s="117"/>
      <c r="N35" s="47">
        <v>1</v>
      </c>
      <c r="O35" s="47">
        <v>1000</v>
      </c>
      <c r="P35" s="60">
        <v>0.67133333333333334</v>
      </c>
    </row>
    <row r="36" spans="1:16" ht="15.75" x14ac:dyDescent="0.25">
      <c r="A36" s="3" t="s">
        <v>38</v>
      </c>
      <c r="B36" s="27">
        <v>66</v>
      </c>
      <c r="C36" s="59">
        <v>66000</v>
      </c>
      <c r="D36" s="73">
        <v>0.95963673774784886</v>
      </c>
      <c r="E36" s="118"/>
      <c r="F36" s="59">
        <f>SUM(F4:F35)</f>
        <v>64.666666666666671</v>
      </c>
      <c r="G36" s="59">
        <f>SUM(G4:G35)</f>
        <v>64666.666666666672</v>
      </c>
      <c r="H36" s="73">
        <f>AVERAGE(H4:H35)</f>
        <v>0.97115255731922401</v>
      </c>
      <c r="I36" s="118"/>
      <c r="J36" s="27">
        <f>SUM(J4:J35)</f>
        <v>65</v>
      </c>
      <c r="K36" s="59">
        <f>SUM(K4:K35)</f>
        <v>64999.999999999993</v>
      </c>
      <c r="L36" s="73">
        <f>AVERAGE(L4:L35)</f>
        <v>0.95306663574520722</v>
      </c>
      <c r="M36" s="118"/>
      <c r="N36" s="59">
        <f>SUM(N4:N35)</f>
        <v>64.333333333333343</v>
      </c>
      <c r="O36" s="59">
        <f>SUM(O4:O35)</f>
        <v>64333.333333333343</v>
      </c>
      <c r="P36" s="73">
        <f>AVERAGE(P4:P35)</f>
        <v>0.98793121693121677</v>
      </c>
    </row>
    <row r="37" spans="1:16" x14ac:dyDescent="0.25">
      <c r="A37" t="s">
        <v>104</v>
      </c>
    </row>
    <row r="38" spans="1:16" x14ac:dyDescent="0.25">
      <c r="A38" t="s">
        <v>147</v>
      </c>
    </row>
  </sheetData>
  <mergeCells count="6">
    <mergeCell ref="B2:D2"/>
    <mergeCell ref="F2:H2"/>
    <mergeCell ref="J2:L2"/>
    <mergeCell ref="N2:P2"/>
    <mergeCell ref="A1:P1"/>
    <mergeCell ref="A2:A3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6AD3-9EAD-4755-96E1-9B610B11A6AC}">
  <sheetPr>
    <tabColor theme="9" tint="0.59999389629810485"/>
  </sheetPr>
  <dimension ref="A1:T40"/>
  <sheetViews>
    <sheetView topLeftCell="B1" zoomScale="85" zoomScaleNormal="85" workbookViewId="0">
      <selection activeCell="J6" sqref="J6:J37"/>
    </sheetView>
  </sheetViews>
  <sheetFormatPr defaultRowHeight="15" x14ac:dyDescent="0.25"/>
  <cols>
    <col min="1" max="1" width="32.42578125" bestFit="1" customWidth="1"/>
    <col min="2" max="2" width="12.7109375" bestFit="1" customWidth="1"/>
    <col min="3" max="3" width="15.85546875" customWidth="1"/>
    <col min="4" max="4" width="14.7109375" style="4" bestFit="1" customWidth="1"/>
    <col min="5" max="5" width="28.5703125" style="4" customWidth="1"/>
    <col min="6" max="6" width="2.28515625" style="4" customWidth="1"/>
    <col min="7" max="7" width="12.7109375" bestFit="1" customWidth="1"/>
    <col min="8" max="8" width="14.85546875" style="28" customWidth="1"/>
    <col min="9" max="9" width="14.7109375" style="4" bestFit="1" customWidth="1"/>
    <col min="10" max="10" width="27.5703125" customWidth="1"/>
    <col min="11" max="11" width="2.28515625" customWidth="1"/>
    <col min="12" max="12" width="12.7109375" bestFit="1" customWidth="1"/>
    <col min="13" max="13" width="15.5703125" customWidth="1"/>
    <col min="14" max="14" width="14.7109375" bestFit="1" customWidth="1"/>
    <col min="15" max="15" width="29" customWidth="1"/>
    <col min="16" max="16" width="2.28515625" customWidth="1"/>
    <col min="17" max="17" width="12.7109375" bestFit="1" customWidth="1"/>
    <col min="18" max="18" width="13.5703125" customWidth="1"/>
    <col min="19" max="19" width="14.7109375" style="4" bestFit="1" customWidth="1"/>
    <col min="20" max="20" width="27.5703125" style="4" customWidth="1"/>
  </cols>
  <sheetData>
    <row r="1" spans="1:20" ht="21" x14ac:dyDescent="0.35">
      <c r="A1" s="274" t="s">
        <v>141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</row>
    <row r="2" spans="1:20" ht="15.75" x14ac:dyDescent="0.25">
      <c r="A2" s="14"/>
      <c r="B2" s="215" t="s">
        <v>40</v>
      </c>
      <c r="C2" s="215"/>
      <c r="D2" s="215"/>
      <c r="E2" s="215"/>
      <c r="F2" s="155"/>
      <c r="G2" s="215" t="s">
        <v>41</v>
      </c>
      <c r="H2" s="215"/>
      <c r="I2" s="215"/>
      <c r="J2" s="215"/>
      <c r="K2" s="155"/>
      <c r="L2" s="215" t="s">
        <v>42</v>
      </c>
      <c r="M2" s="215"/>
      <c r="N2" s="215"/>
      <c r="O2" s="215"/>
      <c r="P2" s="155"/>
      <c r="Q2" s="215" t="s">
        <v>43</v>
      </c>
      <c r="R2" s="215"/>
      <c r="S2" s="215"/>
      <c r="T2" s="215"/>
    </row>
    <row r="3" spans="1:20" ht="15" customHeight="1" x14ac:dyDescent="0.25">
      <c r="A3" s="290" t="s">
        <v>4</v>
      </c>
      <c r="B3" s="288" t="s">
        <v>94</v>
      </c>
      <c r="C3" s="288" t="s">
        <v>67</v>
      </c>
      <c r="D3" s="287" t="s">
        <v>95</v>
      </c>
      <c r="E3" s="287" t="s">
        <v>96</v>
      </c>
      <c r="F3" s="156"/>
      <c r="G3" s="288" t="s">
        <v>94</v>
      </c>
      <c r="H3" s="289" t="s">
        <v>67</v>
      </c>
      <c r="I3" s="287" t="s">
        <v>95</v>
      </c>
      <c r="J3" s="288" t="s">
        <v>96</v>
      </c>
      <c r="K3" s="156"/>
      <c r="L3" s="288" t="s">
        <v>94</v>
      </c>
      <c r="M3" s="288" t="s">
        <v>67</v>
      </c>
      <c r="N3" s="287" t="s">
        <v>95</v>
      </c>
      <c r="O3" s="287" t="s">
        <v>96</v>
      </c>
      <c r="P3" s="156"/>
      <c r="Q3" s="288" t="s">
        <v>94</v>
      </c>
      <c r="R3" s="288" t="s">
        <v>67</v>
      </c>
      <c r="S3" s="287" t="s">
        <v>95</v>
      </c>
      <c r="T3" s="287" t="s">
        <v>96</v>
      </c>
    </row>
    <row r="4" spans="1:20" ht="59.25" customHeight="1" x14ac:dyDescent="0.25">
      <c r="A4" s="290"/>
      <c r="B4" s="288"/>
      <c r="C4" s="288"/>
      <c r="D4" s="287"/>
      <c r="E4" s="287"/>
      <c r="F4" s="156"/>
      <c r="G4" s="288"/>
      <c r="H4" s="289"/>
      <c r="I4" s="287"/>
      <c r="J4" s="288"/>
      <c r="K4" s="156"/>
      <c r="L4" s="288"/>
      <c r="M4" s="288"/>
      <c r="N4" s="287"/>
      <c r="O4" s="287"/>
      <c r="P4" s="156"/>
      <c r="Q4" s="288"/>
      <c r="R4" s="288"/>
      <c r="S4" s="287"/>
      <c r="T4" s="287"/>
    </row>
    <row r="5" spans="1:20" ht="24" customHeight="1" x14ac:dyDescent="0.25">
      <c r="A5" s="290"/>
      <c r="B5" s="288"/>
      <c r="C5" s="288"/>
      <c r="D5" s="287"/>
      <c r="E5" s="287"/>
      <c r="F5" s="156"/>
      <c r="G5" s="288"/>
      <c r="H5" s="289"/>
      <c r="I5" s="287"/>
      <c r="J5" s="288"/>
      <c r="K5" s="156"/>
      <c r="L5" s="288"/>
      <c r="M5" s="288"/>
      <c r="N5" s="287"/>
      <c r="O5" s="287"/>
      <c r="P5" s="156"/>
      <c r="Q5" s="288"/>
      <c r="R5" s="288"/>
      <c r="S5" s="287"/>
      <c r="T5" s="287"/>
    </row>
    <row r="6" spans="1:20" ht="15" customHeight="1" x14ac:dyDescent="0.25">
      <c r="A6" s="14" t="s">
        <v>5</v>
      </c>
      <c r="B6" s="34">
        <v>1</v>
      </c>
      <c r="C6" s="34">
        <v>110</v>
      </c>
      <c r="D6" s="60">
        <v>1.2515151515151515</v>
      </c>
      <c r="E6" s="60">
        <v>7.407407407407407E-2</v>
      </c>
      <c r="F6" s="154"/>
      <c r="G6" s="34">
        <v>1</v>
      </c>
      <c r="H6" s="47">
        <v>110</v>
      </c>
      <c r="I6" s="60">
        <v>1.2939393939393939</v>
      </c>
      <c r="J6" s="60">
        <v>5.8823529411764698E-2</v>
      </c>
      <c r="K6" s="154"/>
      <c r="L6" s="34">
        <v>1</v>
      </c>
      <c r="M6" s="34">
        <v>110</v>
      </c>
      <c r="N6" s="60">
        <v>1.315151515151515</v>
      </c>
      <c r="O6" s="60">
        <v>0.26829268292682928</v>
      </c>
      <c r="P6" s="154"/>
      <c r="Q6" s="34">
        <v>1</v>
      </c>
      <c r="R6" s="34">
        <v>110</v>
      </c>
      <c r="S6" s="60">
        <v>1.290909090909091</v>
      </c>
      <c r="T6" s="60">
        <v>0.35416666666666669</v>
      </c>
    </row>
    <row r="7" spans="1:20" ht="15" customHeight="1" x14ac:dyDescent="0.25">
      <c r="A7" s="14" t="s">
        <v>6</v>
      </c>
      <c r="B7" s="34">
        <v>1</v>
      </c>
      <c r="C7" s="34">
        <v>80</v>
      </c>
      <c r="D7" s="60">
        <v>1.3</v>
      </c>
      <c r="E7" s="60">
        <v>0.81081081081081074</v>
      </c>
      <c r="F7" s="154"/>
      <c r="G7" s="34">
        <v>1</v>
      </c>
      <c r="H7" s="47">
        <v>80</v>
      </c>
      <c r="I7" s="60">
        <v>1.325</v>
      </c>
      <c r="J7" s="60">
        <v>0.375</v>
      </c>
      <c r="K7" s="154"/>
      <c r="L7" s="34">
        <v>1</v>
      </c>
      <c r="M7" s="34">
        <v>80</v>
      </c>
      <c r="N7" s="60">
        <v>1.6375</v>
      </c>
      <c r="O7" s="60">
        <v>6.6666666666666666E-2</v>
      </c>
      <c r="P7" s="154"/>
      <c r="Q7" s="34">
        <v>1</v>
      </c>
      <c r="R7" s="34">
        <v>80</v>
      </c>
      <c r="S7" s="60">
        <v>1.3125</v>
      </c>
      <c r="T7" s="60">
        <v>0.18181818181818182</v>
      </c>
    </row>
    <row r="8" spans="1:20" ht="15" customHeight="1" x14ac:dyDescent="0.25">
      <c r="A8" s="14" t="s">
        <v>7</v>
      </c>
      <c r="B8" s="47">
        <v>2</v>
      </c>
      <c r="C8" s="34">
        <v>160</v>
      </c>
      <c r="D8" s="60">
        <v>0.90625</v>
      </c>
      <c r="E8" s="60">
        <v>0.58695652173913038</v>
      </c>
      <c r="F8" s="154"/>
      <c r="G8" s="34">
        <v>2</v>
      </c>
      <c r="H8" s="47">
        <v>160</v>
      </c>
      <c r="I8" s="60">
        <v>0.99375000000000002</v>
      </c>
      <c r="J8" s="60">
        <v>0.39999999999999997</v>
      </c>
      <c r="K8" s="154"/>
      <c r="L8" s="47">
        <v>1.6666666666666667</v>
      </c>
      <c r="M8" s="47">
        <v>133.33333333333334</v>
      </c>
      <c r="N8" s="60">
        <v>1.4374999999999998</v>
      </c>
      <c r="O8" s="60">
        <v>0.40540540540540537</v>
      </c>
      <c r="P8" s="154"/>
      <c r="Q8" s="34">
        <v>2</v>
      </c>
      <c r="R8" s="34">
        <v>160</v>
      </c>
      <c r="S8" s="60">
        <v>1.0625</v>
      </c>
      <c r="T8" s="60">
        <v>0.42105263157894735</v>
      </c>
    </row>
    <row r="9" spans="1:20" ht="15" customHeight="1" x14ac:dyDescent="0.25">
      <c r="A9" s="14" t="s">
        <v>8</v>
      </c>
      <c r="B9" s="34">
        <v>1</v>
      </c>
      <c r="C9" s="34">
        <v>80</v>
      </c>
      <c r="D9" s="60">
        <v>1.1791666666666667</v>
      </c>
      <c r="E9" s="60">
        <v>0.8928571428571429</v>
      </c>
      <c r="F9" s="154"/>
      <c r="G9" s="34">
        <v>1</v>
      </c>
      <c r="H9" s="47">
        <v>80</v>
      </c>
      <c r="I9" s="60">
        <v>1.1000000000000001</v>
      </c>
      <c r="J9" s="60">
        <v>0.80645161290322587</v>
      </c>
      <c r="K9" s="154"/>
      <c r="L9" s="34">
        <v>1</v>
      </c>
      <c r="M9" s="34">
        <v>80</v>
      </c>
      <c r="N9" s="60">
        <v>1.5708333333333333</v>
      </c>
      <c r="O9" s="60">
        <v>0.85185185185185186</v>
      </c>
      <c r="P9" s="154"/>
      <c r="Q9" s="34">
        <v>1</v>
      </c>
      <c r="R9" s="34">
        <v>80</v>
      </c>
      <c r="S9" s="60">
        <v>1.0958333333333334</v>
      </c>
      <c r="T9" s="60">
        <v>0.67999999999999994</v>
      </c>
    </row>
    <row r="10" spans="1:20" ht="15" customHeight="1" x14ac:dyDescent="0.25">
      <c r="A10" s="14" t="s">
        <v>9</v>
      </c>
      <c r="B10" s="34">
        <v>1</v>
      </c>
      <c r="C10" s="34">
        <v>80</v>
      </c>
      <c r="D10" s="60">
        <v>0.94166666666666665</v>
      </c>
      <c r="E10" s="60">
        <v>0.63157894736842113</v>
      </c>
      <c r="F10" s="154"/>
      <c r="G10" s="34">
        <v>1</v>
      </c>
      <c r="H10" s="47">
        <v>80</v>
      </c>
      <c r="I10" s="60">
        <v>1.0916666666666666</v>
      </c>
      <c r="J10" s="60">
        <v>0.64285714285714279</v>
      </c>
      <c r="K10" s="154"/>
      <c r="L10" s="34">
        <v>1</v>
      </c>
      <c r="M10" s="34">
        <v>80</v>
      </c>
      <c r="N10" s="60">
        <v>1.4416666666666667</v>
      </c>
      <c r="O10" s="60">
        <v>0.80952380952380953</v>
      </c>
      <c r="P10" s="154"/>
      <c r="Q10" s="34">
        <v>1</v>
      </c>
      <c r="R10" s="34">
        <v>80</v>
      </c>
      <c r="S10" s="60">
        <v>1.1416666666666666</v>
      </c>
      <c r="T10" s="60">
        <v>0.5</v>
      </c>
    </row>
    <row r="11" spans="1:20" ht="15" customHeight="1" x14ac:dyDescent="0.25">
      <c r="A11" s="14" t="s">
        <v>10</v>
      </c>
      <c r="B11" s="34">
        <v>1</v>
      </c>
      <c r="C11" s="34">
        <v>110</v>
      </c>
      <c r="D11" s="60">
        <v>0.63333333333333341</v>
      </c>
      <c r="E11" s="60">
        <v>0.27450980392156865</v>
      </c>
      <c r="F11" s="154"/>
      <c r="G11" s="34">
        <v>1</v>
      </c>
      <c r="H11" s="47">
        <v>110</v>
      </c>
      <c r="I11" s="60">
        <v>0.64848484848484844</v>
      </c>
      <c r="J11" s="60">
        <v>0.25714285714285717</v>
      </c>
      <c r="K11" s="154"/>
      <c r="L11" s="34">
        <v>1</v>
      </c>
      <c r="M11" s="34">
        <v>110</v>
      </c>
      <c r="N11" s="60">
        <v>1.0060606060606061</v>
      </c>
      <c r="O11" s="60">
        <v>0.2424242424242424</v>
      </c>
      <c r="P11" s="154"/>
      <c r="Q11" s="34">
        <v>1</v>
      </c>
      <c r="R11" s="34">
        <v>110</v>
      </c>
      <c r="S11" s="60">
        <v>0.73636363636363633</v>
      </c>
      <c r="T11" s="60">
        <v>0.46666666666666667</v>
      </c>
    </row>
    <row r="12" spans="1:20" ht="15" customHeight="1" x14ac:dyDescent="0.25">
      <c r="A12" s="14" t="s">
        <v>11</v>
      </c>
      <c r="B12" s="34">
        <v>1</v>
      </c>
      <c r="C12" s="34">
        <v>120</v>
      </c>
      <c r="D12" s="60">
        <v>1.0333333333333334</v>
      </c>
      <c r="E12" s="60">
        <v>0.18181818181818182</v>
      </c>
      <c r="F12" s="154"/>
      <c r="G12" s="34">
        <v>1</v>
      </c>
      <c r="H12" s="47">
        <v>120</v>
      </c>
      <c r="I12" s="60">
        <v>1.0277777777777777</v>
      </c>
      <c r="J12" s="60">
        <v>0.25</v>
      </c>
      <c r="K12" s="154"/>
      <c r="L12" s="34">
        <v>1</v>
      </c>
      <c r="M12" s="34">
        <v>120</v>
      </c>
      <c r="N12" s="60">
        <v>1.3944444444444446</v>
      </c>
      <c r="O12" s="60">
        <v>0.62500000000000011</v>
      </c>
      <c r="P12" s="154"/>
      <c r="Q12" s="34">
        <v>1</v>
      </c>
      <c r="R12" s="34">
        <v>120</v>
      </c>
      <c r="S12" s="60">
        <v>1.0138888888888888</v>
      </c>
      <c r="T12" s="60">
        <v>0.26315789473684215</v>
      </c>
    </row>
    <row r="13" spans="1:20" ht="15" customHeight="1" x14ac:dyDescent="0.25">
      <c r="A13" s="14" t="s">
        <v>12</v>
      </c>
      <c r="B13" s="34">
        <v>1</v>
      </c>
      <c r="C13" s="34">
        <v>80</v>
      </c>
      <c r="D13" s="60">
        <v>0.41666666666666669</v>
      </c>
      <c r="E13" s="60">
        <v>0</v>
      </c>
      <c r="F13" s="154"/>
      <c r="G13" s="34">
        <v>1</v>
      </c>
      <c r="H13" s="47">
        <v>80</v>
      </c>
      <c r="I13" s="60">
        <v>0.72916666666666674</v>
      </c>
      <c r="J13" s="60">
        <v>0</v>
      </c>
      <c r="K13" s="154"/>
      <c r="L13" s="34">
        <v>1</v>
      </c>
      <c r="M13" s="34">
        <v>80</v>
      </c>
      <c r="N13" s="60">
        <v>1.2208333333333334</v>
      </c>
      <c r="O13" s="60">
        <v>0</v>
      </c>
      <c r="P13" s="154"/>
      <c r="Q13" s="34">
        <v>1</v>
      </c>
      <c r="R13" s="34">
        <v>80</v>
      </c>
      <c r="S13" s="60">
        <v>1.0791666666666666</v>
      </c>
      <c r="T13" s="60">
        <v>0</v>
      </c>
    </row>
    <row r="14" spans="1:20" ht="15" customHeight="1" x14ac:dyDescent="0.25">
      <c r="A14" s="14" t="s">
        <v>13</v>
      </c>
      <c r="B14" s="34">
        <v>1</v>
      </c>
      <c r="C14" s="34">
        <v>110</v>
      </c>
      <c r="D14" s="60">
        <v>1</v>
      </c>
      <c r="E14" s="60">
        <v>0.4</v>
      </c>
      <c r="F14" s="154"/>
      <c r="G14" s="34">
        <v>1</v>
      </c>
      <c r="H14" s="47">
        <v>110</v>
      </c>
      <c r="I14" s="60">
        <v>0.73636363636363633</v>
      </c>
      <c r="J14" s="60">
        <v>0</v>
      </c>
      <c r="K14" s="154"/>
      <c r="L14" s="34">
        <v>1</v>
      </c>
      <c r="M14" s="34">
        <v>110</v>
      </c>
      <c r="N14" s="60">
        <v>0.38484848484848488</v>
      </c>
      <c r="O14" s="60">
        <v>0</v>
      </c>
      <c r="P14" s="154"/>
      <c r="Q14" s="34">
        <v>1</v>
      </c>
      <c r="R14" s="34">
        <v>110</v>
      </c>
      <c r="S14" s="60">
        <v>0.45757575757575758</v>
      </c>
      <c r="T14" s="60">
        <v>1</v>
      </c>
    </row>
    <row r="15" spans="1:20" ht="15" customHeight="1" x14ac:dyDescent="0.25">
      <c r="A15" s="14" t="s">
        <v>14</v>
      </c>
      <c r="B15" s="34">
        <v>1</v>
      </c>
      <c r="C15" s="34">
        <v>110</v>
      </c>
      <c r="D15" s="60">
        <v>1.2</v>
      </c>
      <c r="E15" s="60">
        <v>0.5</v>
      </c>
      <c r="F15" s="154"/>
      <c r="G15" s="34">
        <v>1</v>
      </c>
      <c r="H15" s="47">
        <v>110</v>
      </c>
      <c r="I15" s="60">
        <v>1.2545454545454546</v>
      </c>
      <c r="J15" s="60">
        <v>0.48275862068965525</v>
      </c>
      <c r="K15" s="154"/>
      <c r="L15" s="34">
        <v>1</v>
      </c>
      <c r="M15" s="34">
        <v>110</v>
      </c>
      <c r="N15" s="60">
        <v>1.5969696969696969</v>
      </c>
      <c r="O15" s="60">
        <v>0.3888888888888889</v>
      </c>
      <c r="P15" s="154"/>
      <c r="Q15" s="34">
        <v>1</v>
      </c>
      <c r="R15" s="34">
        <v>110</v>
      </c>
      <c r="S15" s="60">
        <v>1.2606060606060605</v>
      </c>
      <c r="T15" s="60">
        <v>0.63636363636363646</v>
      </c>
    </row>
    <row r="16" spans="1:20" ht="15" customHeight="1" x14ac:dyDescent="0.25">
      <c r="A16" s="14" t="s">
        <v>15</v>
      </c>
      <c r="B16" s="34">
        <v>1</v>
      </c>
      <c r="C16" s="34">
        <v>80</v>
      </c>
      <c r="D16" s="60">
        <v>1.6833333333333331</v>
      </c>
      <c r="E16" s="60">
        <v>0.64705882352941169</v>
      </c>
      <c r="F16" s="154"/>
      <c r="G16" s="34">
        <v>1</v>
      </c>
      <c r="H16" s="47">
        <v>80</v>
      </c>
      <c r="I16" s="60">
        <v>1.4958333333333333</v>
      </c>
      <c r="J16" s="60">
        <v>0.5714285714285714</v>
      </c>
      <c r="K16" s="154"/>
      <c r="L16" s="34">
        <v>1</v>
      </c>
      <c r="M16" s="34">
        <v>80</v>
      </c>
      <c r="N16" s="60">
        <v>1.3</v>
      </c>
      <c r="O16" s="60">
        <v>0.59090909090909094</v>
      </c>
      <c r="P16" s="154"/>
      <c r="Q16" s="34">
        <v>1</v>
      </c>
      <c r="R16" s="34">
        <v>80</v>
      </c>
      <c r="S16" s="60">
        <v>0.80833333333333335</v>
      </c>
      <c r="T16" s="60">
        <v>0.70000000000000007</v>
      </c>
    </row>
    <row r="17" spans="1:20" ht="15" customHeight="1" x14ac:dyDescent="0.25">
      <c r="A17" s="14" t="s">
        <v>16</v>
      </c>
      <c r="B17" s="34" t="s">
        <v>37</v>
      </c>
      <c r="C17" s="34" t="s">
        <v>37</v>
      </c>
      <c r="D17" s="60" t="s">
        <v>37</v>
      </c>
      <c r="E17" s="60" t="s">
        <v>37</v>
      </c>
      <c r="F17" s="154"/>
      <c r="G17" s="34" t="s">
        <v>37</v>
      </c>
      <c r="H17" s="47" t="s">
        <v>37</v>
      </c>
      <c r="I17" s="60" t="s">
        <v>37</v>
      </c>
      <c r="J17" s="60" t="s">
        <v>37</v>
      </c>
      <c r="K17" s="154"/>
      <c r="L17" s="34" t="s">
        <v>37</v>
      </c>
      <c r="M17" s="34" t="s">
        <v>37</v>
      </c>
      <c r="N17" s="60" t="s">
        <v>37</v>
      </c>
      <c r="O17" s="60" t="s">
        <v>37</v>
      </c>
      <c r="P17" s="154"/>
      <c r="Q17" s="47">
        <v>1.3333333333333333</v>
      </c>
      <c r="R17" s="47">
        <v>136.66666666666666</v>
      </c>
      <c r="S17" s="60">
        <v>0.80975609756097566</v>
      </c>
      <c r="T17" s="60">
        <v>0.12903225806451613</v>
      </c>
    </row>
    <row r="18" spans="1:20" ht="15" customHeight="1" x14ac:dyDescent="0.25">
      <c r="A18" s="14" t="s">
        <v>17</v>
      </c>
      <c r="B18" s="34">
        <v>1</v>
      </c>
      <c r="C18" s="34">
        <v>110</v>
      </c>
      <c r="D18" s="60">
        <v>0.68787878787878787</v>
      </c>
      <c r="E18" s="60">
        <v>0.35000000000000003</v>
      </c>
      <c r="F18" s="154"/>
      <c r="G18" s="34">
        <v>1</v>
      </c>
      <c r="H18" s="47">
        <v>110</v>
      </c>
      <c r="I18" s="60">
        <v>0.66969696969696979</v>
      </c>
      <c r="J18" s="60">
        <v>0.36363636363636365</v>
      </c>
      <c r="K18" s="154"/>
      <c r="L18" s="34">
        <v>1</v>
      </c>
      <c r="M18" s="34">
        <v>110</v>
      </c>
      <c r="N18" s="60">
        <v>1.0363636363636364</v>
      </c>
      <c r="O18" s="60">
        <v>0.44999999999999996</v>
      </c>
      <c r="P18" s="154"/>
      <c r="Q18" s="34" t="s">
        <v>37</v>
      </c>
      <c r="R18" s="34" t="s">
        <v>37</v>
      </c>
      <c r="S18" s="60" t="s">
        <v>37</v>
      </c>
      <c r="T18" s="60" t="s">
        <v>37</v>
      </c>
    </row>
    <row r="19" spans="1:20" ht="15" customHeight="1" x14ac:dyDescent="0.25">
      <c r="A19" s="14" t="s">
        <v>18</v>
      </c>
      <c r="B19" s="34" t="s">
        <v>37</v>
      </c>
      <c r="C19" s="34" t="s">
        <v>37</v>
      </c>
      <c r="D19" s="60" t="s">
        <v>37</v>
      </c>
      <c r="E19" s="60" t="s">
        <v>37</v>
      </c>
      <c r="F19" s="154"/>
      <c r="G19" s="34" t="s">
        <v>37</v>
      </c>
      <c r="H19" s="47" t="s">
        <v>37</v>
      </c>
      <c r="I19" s="60" t="s">
        <v>37</v>
      </c>
      <c r="J19" s="60" t="s">
        <v>37</v>
      </c>
      <c r="K19" s="154"/>
      <c r="L19" s="34" t="s">
        <v>37</v>
      </c>
      <c r="M19" s="34" t="s">
        <v>37</v>
      </c>
      <c r="N19" s="60" t="s">
        <v>37</v>
      </c>
      <c r="O19" s="60" t="s">
        <v>37</v>
      </c>
      <c r="P19" s="154"/>
      <c r="Q19" s="34">
        <v>1</v>
      </c>
      <c r="R19" s="34">
        <v>80</v>
      </c>
      <c r="S19" s="60">
        <v>0</v>
      </c>
      <c r="T19" s="60">
        <v>0</v>
      </c>
    </row>
    <row r="20" spans="1:20" ht="15" customHeight="1" x14ac:dyDescent="0.25">
      <c r="A20" s="14" t="s">
        <v>19</v>
      </c>
      <c r="B20" s="34">
        <v>1</v>
      </c>
      <c r="C20" s="34">
        <v>110</v>
      </c>
      <c r="D20" s="60">
        <v>1.1212121212121211</v>
      </c>
      <c r="E20" s="60">
        <v>0.31578947368421056</v>
      </c>
      <c r="F20" s="154"/>
      <c r="G20" s="34">
        <v>1</v>
      </c>
      <c r="H20" s="47">
        <v>110</v>
      </c>
      <c r="I20" s="60">
        <v>1.1666666666666667</v>
      </c>
      <c r="J20" s="60">
        <v>3.6036036036036036E-2</v>
      </c>
      <c r="K20" s="154"/>
      <c r="L20" s="34">
        <v>1</v>
      </c>
      <c r="M20" s="34">
        <v>110</v>
      </c>
      <c r="N20" s="60">
        <v>1.6878787878787878</v>
      </c>
      <c r="O20" s="60">
        <v>0.31578947368421056</v>
      </c>
      <c r="P20" s="154"/>
      <c r="Q20" s="34">
        <v>1</v>
      </c>
      <c r="R20" s="34">
        <v>110</v>
      </c>
      <c r="S20" s="60">
        <v>1.2636363636363637</v>
      </c>
      <c r="T20" s="60">
        <v>0.39999999999999997</v>
      </c>
    </row>
    <row r="21" spans="1:20" ht="15" customHeight="1" x14ac:dyDescent="0.25">
      <c r="A21" s="14" t="s">
        <v>20</v>
      </c>
      <c r="B21" s="34">
        <v>1</v>
      </c>
      <c r="C21" s="34">
        <v>110</v>
      </c>
      <c r="D21" s="60">
        <v>0.99090909090909096</v>
      </c>
      <c r="E21" s="60">
        <v>0</v>
      </c>
      <c r="F21" s="154"/>
      <c r="G21" s="34">
        <v>1</v>
      </c>
      <c r="H21" s="47">
        <v>110</v>
      </c>
      <c r="I21" s="60">
        <v>0.85757575757575755</v>
      </c>
      <c r="J21" s="60">
        <v>0.2592592592592593</v>
      </c>
      <c r="K21" s="154"/>
      <c r="L21" s="34">
        <v>1</v>
      </c>
      <c r="M21" s="34">
        <v>110</v>
      </c>
      <c r="N21" s="60">
        <v>1.1499999999999999</v>
      </c>
      <c r="O21" s="60">
        <v>1.25</v>
      </c>
      <c r="P21" s="154"/>
      <c r="Q21" s="34">
        <v>1</v>
      </c>
      <c r="R21" s="34">
        <v>110</v>
      </c>
      <c r="S21" s="60">
        <v>0.93939393939393934</v>
      </c>
      <c r="T21" s="60">
        <v>0.41176470588235292</v>
      </c>
    </row>
    <row r="22" spans="1:20" ht="15" customHeight="1" x14ac:dyDescent="0.25">
      <c r="A22" s="14" t="s">
        <v>21</v>
      </c>
      <c r="B22" s="34">
        <v>2</v>
      </c>
      <c r="C22" s="34">
        <v>190</v>
      </c>
      <c r="D22" s="60">
        <v>0.92280701754385974</v>
      </c>
      <c r="E22" s="60">
        <v>0.97435897435897434</v>
      </c>
      <c r="F22" s="154"/>
      <c r="G22" s="34">
        <v>2</v>
      </c>
      <c r="H22" s="47">
        <v>190</v>
      </c>
      <c r="I22" s="60">
        <v>0.81754385964912291</v>
      </c>
      <c r="J22" s="60">
        <v>0.81666666666666665</v>
      </c>
      <c r="K22" s="154"/>
      <c r="L22" s="34">
        <v>2</v>
      </c>
      <c r="M22" s="34">
        <v>190</v>
      </c>
      <c r="N22" s="60">
        <v>1.2456140350877192</v>
      </c>
      <c r="O22" s="60">
        <v>0.76811594202898559</v>
      </c>
      <c r="P22" s="154"/>
      <c r="Q22" s="34">
        <v>2</v>
      </c>
      <c r="R22" s="34">
        <v>190</v>
      </c>
      <c r="S22" s="60">
        <v>0.90526315789473688</v>
      </c>
      <c r="T22" s="60">
        <v>0.8125</v>
      </c>
    </row>
    <row r="23" spans="1:20" ht="15" customHeight="1" x14ac:dyDescent="0.25">
      <c r="A23" s="14" t="s">
        <v>22</v>
      </c>
      <c r="B23" s="34" t="s">
        <v>37</v>
      </c>
      <c r="C23" s="34" t="s">
        <v>37</v>
      </c>
      <c r="D23" s="60" t="s">
        <v>37</v>
      </c>
      <c r="E23" s="60" t="s">
        <v>37</v>
      </c>
      <c r="F23" s="154"/>
      <c r="G23" s="34" t="s">
        <v>37</v>
      </c>
      <c r="H23" s="47" t="s">
        <v>37</v>
      </c>
      <c r="I23" s="60" t="s">
        <v>37</v>
      </c>
      <c r="J23" s="60" t="s">
        <v>37</v>
      </c>
      <c r="K23" s="154"/>
      <c r="L23" s="34" t="s">
        <v>37</v>
      </c>
      <c r="M23" s="34" t="s">
        <v>37</v>
      </c>
      <c r="N23" s="60" t="s">
        <v>37</v>
      </c>
      <c r="O23" s="60" t="s">
        <v>37</v>
      </c>
      <c r="P23" s="154"/>
      <c r="Q23" s="34" t="s">
        <v>37</v>
      </c>
      <c r="R23" s="34" t="s">
        <v>37</v>
      </c>
      <c r="S23" s="60" t="s">
        <v>37</v>
      </c>
      <c r="T23" s="60" t="s">
        <v>37</v>
      </c>
    </row>
    <row r="24" spans="1:20" ht="15" customHeight="1" x14ac:dyDescent="0.25">
      <c r="A24" s="14" t="s">
        <v>23</v>
      </c>
      <c r="B24" s="34">
        <v>1</v>
      </c>
      <c r="C24" s="34">
        <v>60</v>
      </c>
      <c r="D24" s="60">
        <v>1.7</v>
      </c>
      <c r="E24" s="60">
        <v>0.66666666666666663</v>
      </c>
      <c r="F24" s="154"/>
      <c r="G24" s="34">
        <v>1</v>
      </c>
      <c r="H24" s="47">
        <v>60</v>
      </c>
      <c r="I24" s="60">
        <v>1.5222222222222221</v>
      </c>
      <c r="J24" s="60">
        <v>0.19999999999999998</v>
      </c>
      <c r="K24" s="154"/>
      <c r="L24" s="34">
        <v>1</v>
      </c>
      <c r="M24" s="34">
        <v>60</v>
      </c>
      <c r="N24" s="60">
        <v>2.1388888888888888</v>
      </c>
      <c r="O24" s="60">
        <v>0.42857142857142855</v>
      </c>
      <c r="P24" s="154"/>
      <c r="Q24" s="34">
        <v>1</v>
      </c>
      <c r="R24" s="34">
        <v>60</v>
      </c>
      <c r="S24" s="60">
        <v>1.0944444444444446</v>
      </c>
      <c r="T24" s="60">
        <v>0</v>
      </c>
    </row>
    <row r="25" spans="1:20" ht="15" customHeight="1" x14ac:dyDescent="0.25">
      <c r="A25" s="14" t="s">
        <v>24</v>
      </c>
      <c r="B25" s="34">
        <v>1</v>
      </c>
      <c r="C25" s="34">
        <v>110</v>
      </c>
      <c r="D25" s="60">
        <v>1.1212121212121211</v>
      </c>
      <c r="E25" s="60">
        <v>0.51515151515151514</v>
      </c>
      <c r="F25" s="154"/>
      <c r="G25" s="34">
        <v>1</v>
      </c>
      <c r="H25" s="47">
        <v>110</v>
      </c>
      <c r="I25" s="60">
        <v>1.1515151515151516</v>
      </c>
      <c r="J25" s="60">
        <v>0.32608695652173914</v>
      </c>
      <c r="K25" s="154"/>
      <c r="L25" s="34">
        <v>1</v>
      </c>
      <c r="M25" s="34">
        <v>110</v>
      </c>
      <c r="N25" s="60">
        <v>1.4727272727272727</v>
      </c>
      <c r="O25" s="60">
        <v>0.36956521739130438</v>
      </c>
      <c r="P25" s="154"/>
      <c r="Q25" s="34">
        <v>1</v>
      </c>
      <c r="R25" s="34">
        <v>110</v>
      </c>
      <c r="S25" s="60">
        <v>1.1121212121212121</v>
      </c>
      <c r="T25" s="60">
        <v>0.58823529411764708</v>
      </c>
    </row>
    <row r="26" spans="1:20" ht="15" customHeight="1" x14ac:dyDescent="0.25">
      <c r="A26" s="14" t="s">
        <v>25</v>
      </c>
      <c r="B26" s="34">
        <v>1</v>
      </c>
      <c r="C26" s="34">
        <v>80</v>
      </c>
      <c r="D26" s="60">
        <v>0.40625</v>
      </c>
      <c r="E26" s="60">
        <v>0</v>
      </c>
      <c r="F26" s="154"/>
      <c r="G26" s="34">
        <v>1</v>
      </c>
      <c r="H26" s="47">
        <v>80</v>
      </c>
      <c r="I26" s="60">
        <v>0.76249999999999996</v>
      </c>
      <c r="J26" s="60">
        <v>0</v>
      </c>
      <c r="K26" s="154"/>
      <c r="L26" s="34">
        <v>1</v>
      </c>
      <c r="M26" s="34">
        <v>80</v>
      </c>
      <c r="N26" s="60">
        <v>1.2791666666666666</v>
      </c>
      <c r="O26" s="60">
        <v>0.2857142857142857</v>
      </c>
      <c r="P26" s="154"/>
      <c r="Q26" s="34">
        <v>1</v>
      </c>
      <c r="R26" s="34">
        <v>80</v>
      </c>
      <c r="S26" s="60">
        <v>1.2416666666666667</v>
      </c>
      <c r="T26" s="60">
        <v>0.3529411764705882</v>
      </c>
    </row>
    <row r="27" spans="1:20" ht="15" customHeight="1" x14ac:dyDescent="0.25">
      <c r="A27" s="14" t="s">
        <v>26</v>
      </c>
      <c r="B27" s="34" t="s">
        <v>37</v>
      </c>
      <c r="C27" s="34" t="s">
        <v>37</v>
      </c>
      <c r="D27" s="60" t="s">
        <v>37</v>
      </c>
      <c r="E27" s="60" t="s">
        <v>37</v>
      </c>
      <c r="F27" s="154"/>
      <c r="G27" s="34" t="s">
        <v>37</v>
      </c>
      <c r="H27" s="47" t="s">
        <v>37</v>
      </c>
      <c r="I27" s="60" t="s">
        <v>37</v>
      </c>
      <c r="J27" s="60" t="s">
        <v>37</v>
      </c>
      <c r="K27" s="154"/>
      <c r="L27" s="34" t="s">
        <v>37</v>
      </c>
      <c r="M27" s="34" t="s">
        <v>37</v>
      </c>
      <c r="N27" s="60" t="s">
        <v>37</v>
      </c>
      <c r="O27" s="60" t="s">
        <v>37</v>
      </c>
      <c r="P27" s="154"/>
      <c r="Q27" s="34" t="s">
        <v>37</v>
      </c>
      <c r="R27" s="34" t="s">
        <v>37</v>
      </c>
      <c r="S27" s="60" t="s">
        <v>37</v>
      </c>
      <c r="T27" s="60" t="s">
        <v>37</v>
      </c>
    </row>
    <row r="28" spans="1:20" ht="15" customHeight="1" x14ac:dyDescent="0.25">
      <c r="A28" s="14" t="s">
        <v>27</v>
      </c>
      <c r="B28" s="34" t="s">
        <v>37</v>
      </c>
      <c r="C28" s="34" t="s">
        <v>37</v>
      </c>
      <c r="D28" s="60" t="s">
        <v>37</v>
      </c>
      <c r="E28" s="60" t="s">
        <v>37</v>
      </c>
      <c r="F28" s="154"/>
      <c r="G28" s="34" t="s">
        <v>37</v>
      </c>
      <c r="H28" s="47" t="s">
        <v>37</v>
      </c>
      <c r="I28" s="60" t="s">
        <v>37</v>
      </c>
      <c r="J28" s="60" t="s">
        <v>37</v>
      </c>
      <c r="K28" s="154"/>
      <c r="L28" s="34" t="s">
        <v>37</v>
      </c>
      <c r="M28" s="34" t="s">
        <v>37</v>
      </c>
      <c r="N28" s="60" t="s">
        <v>37</v>
      </c>
      <c r="O28" s="60" t="s">
        <v>37</v>
      </c>
      <c r="P28" s="154"/>
      <c r="Q28" s="34" t="s">
        <v>37</v>
      </c>
      <c r="R28" s="34" t="s">
        <v>37</v>
      </c>
      <c r="S28" s="60" t="s">
        <v>37</v>
      </c>
      <c r="T28" s="60" t="s">
        <v>37</v>
      </c>
    </row>
    <row r="29" spans="1:20" ht="15" customHeight="1" x14ac:dyDescent="0.25">
      <c r="A29" s="14" t="s">
        <v>28</v>
      </c>
      <c r="B29" s="34" t="s">
        <v>37</v>
      </c>
      <c r="C29" s="34" t="s">
        <v>37</v>
      </c>
      <c r="D29" s="60" t="s">
        <v>37</v>
      </c>
      <c r="E29" s="60" t="s">
        <v>37</v>
      </c>
      <c r="F29" s="154"/>
      <c r="G29" s="34" t="s">
        <v>37</v>
      </c>
      <c r="H29" s="47" t="s">
        <v>37</v>
      </c>
      <c r="I29" s="60" t="s">
        <v>37</v>
      </c>
      <c r="J29" s="60" t="s">
        <v>37</v>
      </c>
      <c r="K29" s="154"/>
      <c r="L29" s="34" t="s">
        <v>37</v>
      </c>
      <c r="M29" s="34" t="s">
        <v>37</v>
      </c>
      <c r="N29" s="60" t="s">
        <v>37</v>
      </c>
      <c r="O29" s="60" t="s">
        <v>37</v>
      </c>
      <c r="P29" s="154"/>
      <c r="Q29" s="34" t="s">
        <v>37</v>
      </c>
      <c r="R29" s="34" t="s">
        <v>37</v>
      </c>
      <c r="S29" s="60" t="s">
        <v>37</v>
      </c>
      <c r="T29" s="60" t="s">
        <v>37</v>
      </c>
    </row>
    <row r="30" spans="1:20" ht="15" customHeight="1" x14ac:dyDescent="0.25">
      <c r="A30" s="14" t="s">
        <v>29</v>
      </c>
      <c r="B30" s="34">
        <v>1</v>
      </c>
      <c r="C30" s="34">
        <v>60</v>
      </c>
      <c r="D30" s="60">
        <v>1.2944444444444445</v>
      </c>
      <c r="E30" s="60">
        <v>0</v>
      </c>
      <c r="F30" s="154"/>
      <c r="G30" s="34">
        <v>1</v>
      </c>
      <c r="H30" s="47">
        <v>60</v>
      </c>
      <c r="I30" s="60">
        <v>1.2888888888888888</v>
      </c>
      <c r="J30" s="60">
        <v>0</v>
      </c>
      <c r="K30" s="154"/>
      <c r="L30" s="34">
        <v>1</v>
      </c>
      <c r="M30" s="34">
        <v>60</v>
      </c>
      <c r="N30" s="60">
        <v>1.5333333333333334</v>
      </c>
      <c r="O30" s="60">
        <v>8.3333333333333329E-2</v>
      </c>
      <c r="P30" s="154"/>
      <c r="Q30" s="34">
        <v>1</v>
      </c>
      <c r="R30" s="34">
        <v>60</v>
      </c>
      <c r="S30" s="60">
        <v>1.1777777777777778</v>
      </c>
      <c r="T30" s="60">
        <v>0.18181818181818182</v>
      </c>
    </row>
    <row r="31" spans="1:20" ht="15" customHeight="1" x14ac:dyDescent="0.25">
      <c r="A31" s="14" t="s">
        <v>30</v>
      </c>
      <c r="B31" s="34">
        <v>2</v>
      </c>
      <c r="C31" s="34">
        <v>190</v>
      </c>
      <c r="D31" s="60">
        <v>1.0754385964912281</v>
      </c>
      <c r="E31" s="60">
        <v>0.30303030303030304</v>
      </c>
      <c r="F31" s="154"/>
      <c r="G31" s="34">
        <v>2</v>
      </c>
      <c r="H31" s="47">
        <v>190</v>
      </c>
      <c r="I31" s="60">
        <v>1.1000000000000001</v>
      </c>
      <c r="J31" s="60">
        <v>0.67441860465116277</v>
      </c>
      <c r="K31" s="154"/>
      <c r="L31" s="34">
        <v>2</v>
      </c>
      <c r="M31" s="34">
        <v>190</v>
      </c>
      <c r="N31" s="60">
        <v>1.6</v>
      </c>
      <c r="O31" s="60">
        <v>0.41304347826086951</v>
      </c>
      <c r="P31" s="154"/>
      <c r="Q31" s="34">
        <v>3</v>
      </c>
      <c r="R31" s="34">
        <v>320</v>
      </c>
      <c r="S31" s="60">
        <v>1.08125</v>
      </c>
      <c r="T31" s="60">
        <v>0.47619047619047622</v>
      </c>
    </row>
    <row r="32" spans="1:20" ht="15" customHeight="1" x14ac:dyDescent="0.25">
      <c r="A32" s="14" t="s">
        <v>31</v>
      </c>
      <c r="B32" s="34">
        <v>1</v>
      </c>
      <c r="C32" s="34">
        <v>110</v>
      </c>
      <c r="D32" s="60">
        <v>0.9939393939393939</v>
      </c>
      <c r="E32" s="60">
        <v>0.55555555555555558</v>
      </c>
      <c r="F32" s="154"/>
      <c r="G32" s="34">
        <v>1</v>
      </c>
      <c r="H32" s="47">
        <v>110</v>
      </c>
      <c r="I32" s="60">
        <v>1.0878787878787879</v>
      </c>
      <c r="J32" s="60">
        <v>0.33333333333333331</v>
      </c>
      <c r="K32" s="154"/>
      <c r="L32" s="34">
        <v>1</v>
      </c>
      <c r="M32" s="34">
        <v>110</v>
      </c>
      <c r="N32" s="60">
        <v>1.7181818181818183</v>
      </c>
      <c r="O32" s="60">
        <v>0.67741935483870963</v>
      </c>
      <c r="P32" s="154"/>
      <c r="Q32" s="34">
        <v>1</v>
      </c>
      <c r="R32" s="34">
        <v>110</v>
      </c>
      <c r="S32" s="60">
        <v>1.3363636363636364</v>
      </c>
      <c r="T32" s="60">
        <v>0.125</v>
      </c>
    </row>
    <row r="33" spans="1:20" ht="15" customHeight="1" x14ac:dyDescent="0.25">
      <c r="A33" s="14" t="s">
        <v>32</v>
      </c>
      <c r="B33" s="34">
        <v>1</v>
      </c>
      <c r="C33" s="34">
        <v>80</v>
      </c>
      <c r="D33" s="60">
        <v>1.0041666666666667</v>
      </c>
      <c r="E33" s="60">
        <v>0.3888888888888889</v>
      </c>
      <c r="F33" s="154"/>
      <c r="G33" s="34">
        <v>1</v>
      </c>
      <c r="H33" s="47">
        <v>80</v>
      </c>
      <c r="I33" s="60">
        <v>1.0541666666666667</v>
      </c>
      <c r="J33" s="60">
        <v>0.64285714285714279</v>
      </c>
      <c r="K33" s="154"/>
      <c r="L33" s="34">
        <v>1</v>
      </c>
      <c r="M33" s="34">
        <v>80</v>
      </c>
      <c r="N33" s="60">
        <v>1.35</v>
      </c>
      <c r="O33" s="60">
        <v>0.59259259259259256</v>
      </c>
      <c r="P33" s="154"/>
      <c r="Q33" s="34">
        <v>1</v>
      </c>
      <c r="R33" s="34">
        <v>80</v>
      </c>
      <c r="S33" s="60">
        <v>1.0041666666666667</v>
      </c>
      <c r="T33" s="60">
        <v>0.70833333333333337</v>
      </c>
    </row>
    <row r="34" spans="1:20" ht="15" customHeight="1" x14ac:dyDescent="0.25">
      <c r="A34" s="14" t="s">
        <v>33</v>
      </c>
      <c r="B34" s="34">
        <v>1</v>
      </c>
      <c r="C34" s="34">
        <v>60</v>
      </c>
      <c r="D34" s="60">
        <v>1.0333333333333334</v>
      </c>
      <c r="E34" s="60">
        <v>0.6</v>
      </c>
      <c r="F34" s="154"/>
      <c r="G34" s="34">
        <v>1</v>
      </c>
      <c r="H34" s="47">
        <v>60</v>
      </c>
      <c r="I34" s="60">
        <v>1.0222222222222224</v>
      </c>
      <c r="J34" s="60">
        <v>0.79999999999999993</v>
      </c>
      <c r="K34" s="154"/>
      <c r="L34" s="34">
        <v>1</v>
      </c>
      <c r="M34" s="34">
        <v>60</v>
      </c>
      <c r="N34" s="60">
        <v>1.4666666666666666</v>
      </c>
      <c r="O34" s="60">
        <v>0.83333333333333337</v>
      </c>
      <c r="P34" s="154"/>
      <c r="Q34" s="34">
        <v>1</v>
      </c>
      <c r="R34" s="47">
        <v>76.666666666666671</v>
      </c>
      <c r="S34" s="60">
        <v>0.78695652173913044</v>
      </c>
      <c r="T34" s="60">
        <v>0.46666666666666667</v>
      </c>
    </row>
    <row r="35" spans="1:20" ht="15" customHeight="1" x14ac:dyDescent="0.25">
      <c r="A35" s="14" t="s">
        <v>34</v>
      </c>
      <c r="B35" s="34" t="s">
        <v>37</v>
      </c>
      <c r="C35" s="34" t="s">
        <v>37</v>
      </c>
      <c r="D35" s="60" t="s">
        <v>37</v>
      </c>
      <c r="E35" s="60" t="s">
        <v>37</v>
      </c>
      <c r="F35" s="154"/>
      <c r="G35" s="34" t="s">
        <v>37</v>
      </c>
      <c r="H35" s="47" t="s">
        <v>37</v>
      </c>
      <c r="I35" s="60" t="s">
        <v>37</v>
      </c>
      <c r="J35" s="60" t="s">
        <v>37</v>
      </c>
      <c r="K35" s="154"/>
      <c r="L35" s="34" t="s">
        <v>37</v>
      </c>
      <c r="M35" s="34" t="s">
        <v>37</v>
      </c>
      <c r="N35" s="60" t="s">
        <v>37</v>
      </c>
      <c r="O35" s="60" t="s">
        <v>37</v>
      </c>
      <c r="P35" s="154"/>
      <c r="Q35" s="34" t="s">
        <v>37</v>
      </c>
      <c r="R35" s="34" t="s">
        <v>37</v>
      </c>
      <c r="S35" s="60" t="s">
        <v>37</v>
      </c>
      <c r="T35" s="60" t="s">
        <v>37</v>
      </c>
    </row>
    <row r="36" spans="1:20" ht="15" customHeight="1" x14ac:dyDescent="0.25">
      <c r="A36" s="14" t="s">
        <v>35</v>
      </c>
      <c r="B36" s="34">
        <v>1</v>
      </c>
      <c r="C36" s="34">
        <v>80</v>
      </c>
      <c r="D36" s="60">
        <v>1.2916666666666665</v>
      </c>
      <c r="E36" s="60">
        <v>4.3478260869565216E-2</v>
      </c>
      <c r="F36" s="154"/>
      <c r="G36" s="34">
        <v>1</v>
      </c>
      <c r="H36" s="47">
        <v>80</v>
      </c>
      <c r="I36" s="60">
        <v>1.2166666666666666</v>
      </c>
      <c r="J36" s="60">
        <v>0.125</v>
      </c>
      <c r="K36" s="154"/>
      <c r="L36" s="34">
        <v>1</v>
      </c>
      <c r="M36" s="34">
        <v>80</v>
      </c>
      <c r="N36" s="60">
        <v>1.4333333333333333</v>
      </c>
      <c r="O36" s="60">
        <v>5.5555555555555552E-2</v>
      </c>
      <c r="P36" s="154"/>
      <c r="Q36" s="34">
        <v>1</v>
      </c>
      <c r="R36" s="34">
        <v>80</v>
      </c>
      <c r="S36" s="60">
        <v>1.2124999999999999</v>
      </c>
      <c r="T36" s="60">
        <v>0</v>
      </c>
    </row>
    <row r="37" spans="1:20" ht="15" customHeight="1" x14ac:dyDescent="0.25">
      <c r="A37" s="14" t="s">
        <v>36</v>
      </c>
      <c r="B37" s="34">
        <v>1</v>
      </c>
      <c r="C37" s="34">
        <v>110</v>
      </c>
      <c r="D37" s="60">
        <v>1.0242424242424242</v>
      </c>
      <c r="E37" s="60">
        <v>0.7</v>
      </c>
      <c r="F37" s="154"/>
      <c r="G37" s="34">
        <v>1</v>
      </c>
      <c r="H37" s="47">
        <v>110</v>
      </c>
      <c r="I37" s="60">
        <v>1.0393939393939393</v>
      </c>
      <c r="J37" s="60">
        <v>0.52941176470588236</v>
      </c>
      <c r="K37" s="154"/>
      <c r="L37" s="34">
        <v>1</v>
      </c>
      <c r="M37" s="34">
        <v>110</v>
      </c>
      <c r="N37" s="60">
        <v>1.2696969696969695</v>
      </c>
      <c r="O37" s="60">
        <v>0.38461538461538464</v>
      </c>
      <c r="P37" s="154"/>
      <c r="Q37" s="34">
        <v>1</v>
      </c>
      <c r="R37" s="34">
        <v>110</v>
      </c>
      <c r="S37" s="60">
        <v>0.91515151515151516</v>
      </c>
      <c r="T37" s="60">
        <v>0.25</v>
      </c>
    </row>
    <row r="38" spans="1:20" ht="15.75" x14ac:dyDescent="0.25">
      <c r="A38" s="5" t="s">
        <v>38</v>
      </c>
      <c r="B38" s="74">
        <f>SUM(B6:B37)</f>
        <v>28</v>
      </c>
      <c r="C38" s="74">
        <f>SUM(C6:C37)</f>
        <v>2580</v>
      </c>
      <c r="D38" s="75">
        <f>AVERAGE(D6:D37)</f>
        <v>1.0485106326422116</v>
      </c>
      <c r="E38" s="76">
        <f>AVERAGE(E6:E37)</f>
        <v>0.4165033577729767</v>
      </c>
      <c r="F38" s="157"/>
      <c r="G38" s="158">
        <f>SUM(G6:G37)</f>
        <v>28</v>
      </c>
      <c r="H38" s="158">
        <f>SUM(H6:H37)</f>
        <v>2580</v>
      </c>
      <c r="I38" s="76">
        <f>AVERAGE(I6:I37)</f>
        <v>1.0581386230728336</v>
      </c>
      <c r="J38" s="76">
        <f>AVERAGE(J6:J37)</f>
        <v>0.35804673848403212</v>
      </c>
      <c r="K38" s="157"/>
      <c r="L38" s="74">
        <v>27.666666666666668</v>
      </c>
      <c r="M38" s="74">
        <v>2553.3333333333335</v>
      </c>
      <c r="N38" s="75">
        <v>1.3875063795853271</v>
      </c>
      <c r="O38" s="76">
        <v>0.44626448074067121</v>
      </c>
      <c r="P38" s="157"/>
      <c r="Q38" s="158">
        <f>SUM(Q6:Q37)</f>
        <v>30.333333333333336</v>
      </c>
      <c r="R38" s="158">
        <f>SUM(R6:R37)</f>
        <v>2833.3333333333335</v>
      </c>
      <c r="S38" s="76">
        <f>AVERAGE(S6:S37)</f>
        <v>1.0053765936061732</v>
      </c>
      <c r="T38" s="76">
        <f>AVERAGE(T6:T37)</f>
        <v>0.38868106809133479</v>
      </c>
    </row>
    <row r="39" spans="1:20" x14ac:dyDescent="0.25">
      <c r="A39" t="s">
        <v>104</v>
      </c>
    </row>
    <row r="40" spans="1:20" x14ac:dyDescent="0.25">
      <c r="A40" t="s">
        <v>147</v>
      </c>
    </row>
  </sheetData>
  <mergeCells count="22">
    <mergeCell ref="A1:T1"/>
    <mergeCell ref="G2:J2"/>
    <mergeCell ref="G3:G5"/>
    <mergeCell ref="H3:H5"/>
    <mergeCell ref="I3:I5"/>
    <mergeCell ref="J3:J5"/>
    <mergeCell ref="B2:E2"/>
    <mergeCell ref="A3:A5"/>
    <mergeCell ref="B3:B5"/>
    <mergeCell ref="C3:C5"/>
    <mergeCell ref="D3:D5"/>
    <mergeCell ref="E3:E5"/>
    <mergeCell ref="L2:O2"/>
    <mergeCell ref="Q2:T2"/>
    <mergeCell ref="L3:L5"/>
    <mergeCell ref="M3:M5"/>
    <mergeCell ref="T3:T5"/>
    <mergeCell ref="N3:N5"/>
    <mergeCell ref="O3:O5"/>
    <mergeCell ref="Q3:Q5"/>
    <mergeCell ref="R3:R5"/>
    <mergeCell ref="S3:S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C779-1035-4750-9BC8-25503A6516A8}">
  <sheetPr>
    <tabColor theme="9" tint="0.59999389629810485"/>
  </sheetPr>
  <dimension ref="A1:P40"/>
  <sheetViews>
    <sheetView zoomScale="85" zoomScaleNormal="85" workbookViewId="0">
      <selection activeCell="N42" sqref="N42"/>
    </sheetView>
  </sheetViews>
  <sheetFormatPr defaultRowHeight="15" x14ac:dyDescent="0.25"/>
  <cols>
    <col min="1" max="1" width="35.140625" customWidth="1"/>
    <col min="2" max="2" width="14.140625" customWidth="1"/>
    <col min="3" max="3" width="13.42578125" customWidth="1"/>
    <col min="4" max="4" width="18.28515625" customWidth="1"/>
    <col min="5" max="5" width="2.28515625" customWidth="1"/>
    <col min="6" max="6" width="16" customWidth="1"/>
    <col min="7" max="7" width="15.140625" customWidth="1"/>
    <col min="8" max="8" width="20.5703125" customWidth="1"/>
    <col min="9" max="9" width="2.28515625" customWidth="1"/>
    <col min="10" max="10" width="16.28515625" customWidth="1"/>
    <col min="11" max="11" width="16.5703125" customWidth="1"/>
    <col min="12" max="12" width="19.28515625" customWidth="1"/>
    <col min="13" max="13" width="2.28515625" customWidth="1"/>
    <col min="14" max="14" width="18" customWidth="1"/>
    <col min="15" max="15" width="18.140625" customWidth="1"/>
    <col min="16" max="16" width="19.28515625" customWidth="1"/>
  </cols>
  <sheetData>
    <row r="1" spans="1:16" ht="18.75" customHeight="1" x14ac:dyDescent="0.3">
      <c r="A1" s="291" t="s">
        <v>124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3"/>
    </row>
    <row r="2" spans="1:16" ht="15.75" customHeight="1" x14ac:dyDescent="0.25">
      <c r="A2" s="257" t="s">
        <v>4</v>
      </c>
      <c r="B2" s="209" t="s">
        <v>40</v>
      </c>
      <c r="C2" s="209"/>
      <c r="D2" s="209"/>
      <c r="E2" s="117"/>
      <c r="F2" s="209" t="s">
        <v>41</v>
      </c>
      <c r="G2" s="209"/>
      <c r="H2" s="209"/>
      <c r="I2" s="117"/>
      <c r="J2" s="209" t="s">
        <v>42</v>
      </c>
      <c r="K2" s="209"/>
      <c r="L2" s="209"/>
      <c r="M2" s="117"/>
      <c r="N2" s="209" t="s">
        <v>43</v>
      </c>
      <c r="O2" s="209"/>
      <c r="P2" s="209"/>
    </row>
    <row r="3" spans="1:16" ht="15" customHeight="1" x14ac:dyDescent="0.25">
      <c r="A3" s="257"/>
      <c r="B3" s="275" t="s">
        <v>85</v>
      </c>
      <c r="C3" s="275" t="s">
        <v>45</v>
      </c>
      <c r="D3" s="275" t="s">
        <v>86</v>
      </c>
      <c r="E3" s="117"/>
      <c r="F3" s="275" t="s">
        <v>85</v>
      </c>
      <c r="G3" s="275" t="s">
        <v>45</v>
      </c>
      <c r="H3" s="275" t="s">
        <v>86</v>
      </c>
      <c r="I3" s="117"/>
      <c r="J3" s="275" t="s">
        <v>85</v>
      </c>
      <c r="K3" s="275" t="s">
        <v>45</v>
      </c>
      <c r="L3" s="275" t="s">
        <v>86</v>
      </c>
      <c r="M3" s="117"/>
      <c r="N3" s="275" t="s">
        <v>85</v>
      </c>
      <c r="O3" s="275" t="s">
        <v>45</v>
      </c>
      <c r="P3" s="275" t="s">
        <v>86</v>
      </c>
    </row>
    <row r="4" spans="1:16" ht="15" customHeight="1" x14ac:dyDescent="0.25">
      <c r="A4" s="257"/>
      <c r="B4" s="275"/>
      <c r="C4" s="275"/>
      <c r="D4" s="275"/>
      <c r="E4" s="117"/>
      <c r="F4" s="275"/>
      <c r="G4" s="275"/>
      <c r="H4" s="275"/>
      <c r="I4" s="117"/>
      <c r="J4" s="275"/>
      <c r="K4" s="275"/>
      <c r="L4" s="275"/>
      <c r="M4" s="117"/>
      <c r="N4" s="275"/>
      <c r="O4" s="275"/>
      <c r="P4" s="275"/>
    </row>
    <row r="5" spans="1:16" ht="15" customHeight="1" x14ac:dyDescent="0.25">
      <c r="A5" s="258"/>
      <c r="B5" s="275"/>
      <c r="C5" s="275"/>
      <c r="D5" s="275"/>
      <c r="E5" s="117"/>
      <c r="F5" s="275"/>
      <c r="G5" s="275"/>
      <c r="H5" s="275"/>
      <c r="I5" s="117"/>
      <c r="J5" s="275"/>
      <c r="K5" s="275"/>
      <c r="L5" s="275"/>
      <c r="M5" s="117"/>
      <c r="N5" s="275"/>
      <c r="O5" s="275"/>
      <c r="P5" s="275"/>
    </row>
    <row r="6" spans="1:16" ht="15" customHeight="1" x14ac:dyDescent="0.25">
      <c r="A6" s="14" t="s">
        <v>5</v>
      </c>
      <c r="B6" s="34" t="s">
        <v>37</v>
      </c>
      <c r="C6" s="34" t="s">
        <v>37</v>
      </c>
      <c r="D6" s="34" t="s">
        <v>37</v>
      </c>
      <c r="E6" s="107"/>
      <c r="F6" s="34" t="s">
        <v>37</v>
      </c>
      <c r="G6" s="34" t="s">
        <v>37</v>
      </c>
      <c r="H6" s="34" t="s">
        <v>37</v>
      </c>
      <c r="I6" s="107"/>
      <c r="J6" s="34" t="s">
        <v>37</v>
      </c>
      <c r="K6" s="34" t="s">
        <v>37</v>
      </c>
      <c r="L6" s="34" t="s">
        <v>37</v>
      </c>
      <c r="M6" s="107"/>
      <c r="N6" s="34" t="s">
        <v>37</v>
      </c>
      <c r="O6" s="34" t="s">
        <v>37</v>
      </c>
      <c r="P6" s="34" t="s">
        <v>37</v>
      </c>
    </row>
    <row r="7" spans="1:16" ht="15" customHeight="1" x14ac:dyDescent="0.25">
      <c r="A7" s="14" t="s">
        <v>6</v>
      </c>
      <c r="B7" s="34" t="s">
        <v>37</v>
      </c>
      <c r="C7" s="34" t="s">
        <v>37</v>
      </c>
      <c r="D7" s="34" t="s">
        <v>37</v>
      </c>
      <c r="E7" s="107"/>
      <c r="F7" s="34" t="s">
        <v>37</v>
      </c>
      <c r="G7" s="34" t="s">
        <v>37</v>
      </c>
      <c r="H7" s="34" t="s">
        <v>37</v>
      </c>
      <c r="I7" s="107"/>
      <c r="J7" s="34" t="s">
        <v>37</v>
      </c>
      <c r="K7" s="34" t="s">
        <v>37</v>
      </c>
      <c r="L7" s="34" t="s">
        <v>37</v>
      </c>
      <c r="M7" s="107"/>
      <c r="N7" s="34" t="s">
        <v>37</v>
      </c>
      <c r="O7" s="34" t="s">
        <v>37</v>
      </c>
      <c r="P7" s="34" t="s">
        <v>37</v>
      </c>
    </row>
    <row r="8" spans="1:16" ht="15" customHeight="1" x14ac:dyDescent="0.25">
      <c r="A8" s="14" t="s">
        <v>7</v>
      </c>
      <c r="B8" s="34" t="s">
        <v>37</v>
      </c>
      <c r="C8" s="34" t="s">
        <v>37</v>
      </c>
      <c r="D8" s="34" t="s">
        <v>37</v>
      </c>
      <c r="E8" s="107"/>
      <c r="F8" s="34" t="s">
        <v>37</v>
      </c>
      <c r="G8" s="34" t="s">
        <v>37</v>
      </c>
      <c r="H8" s="34" t="s">
        <v>37</v>
      </c>
      <c r="I8" s="107"/>
      <c r="J8" s="34" t="s">
        <v>37</v>
      </c>
      <c r="K8" s="34" t="s">
        <v>37</v>
      </c>
      <c r="L8" s="34" t="s">
        <v>37</v>
      </c>
      <c r="M8" s="107"/>
      <c r="N8" s="34" t="s">
        <v>37</v>
      </c>
      <c r="O8" s="34" t="s">
        <v>37</v>
      </c>
      <c r="P8" s="34" t="s">
        <v>37</v>
      </c>
    </row>
    <row r="9" spans="1:16" ht="15" customHeight="1" x14ac:dyDescent="0.25">
      <c r="A9" s="14" t="s">
        <v>8</v>
      </c>
      <c r="B9" s="34" t="s">
        <v>37</v>
      </c>
      <c r="C9" s="34" t="s">
        <v>37</v>
      </c>
      <c r="D9" s="34" t="s">
        <v>37</v>
      </c>
      <c r="E9" s="107"/>
      <c r="F9" s="34" t="s">
        <v>37</v>
      </c>
      <c r="G9" s="34" t="s">
        <v>37</v>
      </c>
      <c r="H9" s="34" t="s">
        <v>37</v>
      </c>
      <c r="I9" s="107"/>
      <c r="J9" s="34" t="s">
        <v>37</v>
      </c>
      <c r="K9" s="34" t="s">
        <v>37</v>
      </c>
      <c r="L9" s="34" t="s">
        <v>37</v>
      </c>
      <c r="M9" s="107"/>
      <c r="N9" s="34" t="s">
        <v>37</v>
      </c>
      <c r="O9" s="34" t="s">
        <v>37</v>
      </c>
      <c r="P9" s="34" t="s">
        <v>37</v>
      </c>
    </row>
    <row r="10" spans="1:16" ht="15" customHeight="1" x14ac:dyDescent="0.25">
      <c r="A10" s="14" t="s">
        <v>9</v>
      </c>
      <c r="B10" s="34" t="s">
        <v>37</v>
      </c>
      <c r="C10" s="34" t="s">
        <v>37</v>
      </c>
      <c r="D10" s="34" t="s">
        <v>37</v>
      </c>
      <c r="E10" s="107"/>
      <c r="F10" s="34" t="s">
        <v>37</v>
      </c>
      <c r="G10" s="34" t="s">
        <v>37</v>
      </c>
      <c r="H10" s="34" t="s">
        <v>37</v>
      </c>
      <c r="I10" s="107"/>
      <c r="J10" s="34" t="s">
        <v>37</v>
      </c>
      <c r="K10" s="34" t="s">
        <v>37</v>
      </c>
      <c r="L10" s="34" t="s">
        <v>37</v>
      </c>
      <c r="M10" s="107"/>
      <c r="N10" s="34" t="s">
        <v>37</v>
      </c>
      <c r="O10" s="34" t="s">
        <v>37</v>
      </c>
      <c r="P10" s="34" t="s">
        <v>37</v>
      </c>
    </row>
    <row r="11" spans="1:16" ht="15" customHeight="1" x14ac:dyDescent="0.25">
      <c r="A11" s="14" t="s">
        <v>10</v>
      </c>
      <c r="B11" s="34" t="s">
        <v>37</v>
      </c>
      <c r="C11" s="34" t="s">
        <v>37</v>
      </c>
      <c r="D11" s="34" t="s">
        <v>37</v>
      </c>
      <c r="E11" s="107"/>
      <c r="F11" s="34" t="s">
        <v>37</v>
      </c>
      <c r="G11" s="34" t="s">
        <v>37</v>
      </c>
      <c r="H11" s="34" t="s">
        <v>37</v>
      </c>
      <c r="I11" s="107"/>
      <c r="J11" s="34" t="s">
        <v>37</v>
      </c>
      <c r="K11" s="34" t="s">
        <v>37</v>
      </c>
      <c r="L11" s="34" t="s">
        <v>37</v>
      </c>
      <c r="M11" s="107"/>
      <c r="N11" s="34" t="s">
        <v>37</v>
      </c>
      <c r="O11" s="34" t="s">
        <v>37</v>
      </c>
      <c r="P11" s="34" t="s">
        <v>37</v>
      </c>
    </row>
    <row r="12" spans="1:16" ht="15" customHeight="1" x14ac:dyDescent="0.25">
      <c r="A12" s="14" t="s">
        <v>11</v>
      </c>
      <c r="B12" s="34" t="s">
        <v>37</v>
      </c>
      <c r="C12" s="34" t="s">
        <v>37</v>
      </c>
      <c r="D12" s="34" t="s">
        <v>37</v>
      </c>
      <c r="E12" s="107"/>
      <c r="F12" s="34" t="s">
        <v>37</v>
      </c>
      <c r="G12" s="34" t="s">
        <v>37</v>
      </c>
      <c r="H12" s="34" t="s">
        <v>37</v>
      </c>
      <c r="I12" s="107"/>
      <c r="J12" s="34" t="s">
        <v>37</v>
      </c>
      <c r="K12" s="34" t="s">
        <v>37</v>
      </c>
      <c r="L12" s="34" t="s">
        <v>37</v>
      </c>
      <c r="M12" s="107"/>
      <c r="N12" s="34" t="s">
        <v>37</v>
      </c>
      <c r="O12" s="34" t="s">
        <v>37</v>
      </c>
      <c r="P12" s="34" t="s">
        <v>37</v>
      </c>
    </row>
    <row r="13" spans="1:16" ht="15" customHeight="1" x14ac:dyDescent="0.25">
      <c r="A13" s="14" t="s">
        <v>12</v>
      </c>
      <c r="B13" s="34" t="s">
        <v>37</v>
      </c>
      <c r="C13" s="34" t="s">
        <v>37</v>
      </c>
      <c r="D13" s="34" t="s">
        <v>37</v>
      </c>
      <c r="E13" s="107"/>
      <c r="F13" s="34" t="s">
        <v>37</v>
      </c>
      <c r="G13" s="34" t="s">
        <v>37</v>
      </c>
      <c r="H13" s="34" t="s">
        <v>37</v>
      </c>
      <c r="I13" s="107"/>
      <c r="J13" s="34" t="s">
        <v>37</v>
      </c>
      <c r="K13" s="34" t="s">
        <v>37</v>
      </c>
      <c r="L13" s="34" t="s">
        <v>37</v>
      </c>
      <c r="M13" s="107"/>
      <c r="N13" s="34" t="s">
        <v>37</v>
      </c>
      <c r="O13" s="34" t="s">
        <v>37</v>
      </c>
      <c r="P13" s="34" t="s">
        <v>37</v>
      </c>
    </row>
    <row r="14" spans="1:16" ht="15" customHeight="1" x14ac:dyDescent="0.25">
      <c r="A14" s="14" t="s">
        <v>13</v>
      </c>
      <c r="B14" s="34" t="s">
        <v>37</v>
      </c>
      <c r="C14" s="34" t="s">
        <v>37</v>
      </c>
      <c r="D14" s="34" t="s">
        <v>37</v>
      </c>
      <c r="E14" s="107"/>
      <c r="F14" s="34" t="s">
        <v>37</v>
      </c>
      <c r="G14" s="34" t="s">
        <v>37</v>
      </c>
      <c r="H14" s="34" t="s">
        <v>37</v>
      </c>
      <c r="I14" s="107"/>
      <c r="J14" s="34" t="s">
        <v>37</v>
      </c>
      <c r="K14" s="34" t="s">
        <v>37</v>
      </c>
      <c r="L14" s="34" t="s">
        <v>37</v>
      </c>
      <c r="M14" s="107"/>
      <c r="N14" s="34" t="s">
        <v>37</v>
      </c>
      <c r="O14" s="34" t="s">
        <v>37</v>
      </c>
      <c r="P14" s="34" t="s">
        <v>37</v>
      </c>
    </row>
    <row r="15" spans="1:16" ht="15" customHeight="1" x14ac:dyDescent="0.25">
      <c r="A15" s="14" t="s">
        <v>14</v>
      </c>
      <c r="B15" s="34" t="s">
        <v>37</v>
      </c>
      <c r="C15" s="34" t="s">
        <v>37</v>
      </c>
      <c r="D15" s="34" t="s">
        <v>37</v>
      </c>
      <c r="E15" s="107"/>
      <c r="F15" s="34" t="s">
        <v>37</v>
      </c>
      <c r="G15" s="34" t="s">
        <v>37</v>
      </c>
      <c r="H15" s="34" t="s">
        <v>37</v>
      </c>
      <c r="I15" s="107"/>
      <c r="J15" s="34" t="s">
        <v>37</v>
      </c>
      <c r="K15" s="34" t="s">
        <v>37</v>
      </c>
      <c r="L15" s="34" t="s">
        <v>37</v>
      </c>
      <c r="M15" s="107"/>
      <c r="N15" s="34" t="s">
        <v>37</v>
      </c>
      <c r="O15" s="34" t="s">
        <v>37</v>
      </c>
      <c r="P15" s="34" t="s">
        <v>37</v>
      </c>
    </row>
    <row r="16" spans="1:16" ht="15" customHeight="1" x14ac:dyDescent="0.25">
      <c r="A16" s="14" t="s">
        <v>15</v>
      </c>
      <c r="B16" s="34" t="s">
        <v>37</v>
      </c>
      <c r="C16" s="34" t="s">
        <v>37</v>
      </c>
      <c r="D16" s="34" t="s">
        <v>37</v>
      </c>
      <c r="E16" s="107"/>
      <c r="F16" s="34" t="s">
        <v>37</v>
      </c>
      <c r="G16" s="34" t="s">
        <v>37</v>
      </c>
      <c r="H16" s="34" t="s">
        <v>37</v>
      </c>
      <c r="I16" s="107"/>
      <c r="J16" s="34" t="s">
        <v>37</v>
      </c>
      <c r="K16" s="34" t="s">
        <v>37</v>
      </c>
      <c r="L16" s="34" t="s">
        <v>37</v>
      </c>
      <c r="M16" s="107"/>
      <c r="N16" s="34" t="s">
        <v>37</v>
      </c>
      <c r="O16" s="34" t="s">
        <v>37</v>
      </c>
      <c r="P16" s="34" t="s">
        <v>37</v>
      </c>
    </row>
    <row r="17" spans="1:16" ht="15" customHeight="1" x14ac:dyDescent="0.25">
      <c r="A17" s="14" t="s">
        <v>16</v>
      </c>
      <c r="B17" s="34" t="s">
        <v>37</v>
      </c>
      <c r="C17" s="34" t="s">
        <v>37</v>
      </c>
      <c r="D17" s="34" t="s">
        <v>37</v>
      </c>
      <c r="E17" s="107"/>
      <c r="F17" s="34" t="s">
        <v>37</v>
      </c>
      <c r="G17" s="34" t="s">
        <v>37</v>
      </c>
      <c r="H17" s="34" t="s">
        <v>37</v>
      </c>
      <c r="I17" s="107"/>
      <c r="J17" s="34" t="s">
        <v>37</v>
      </c>
      <c r="K17" s="34" t="s">
        <v>37</v>
      </c>
      <c r="L17" s="34" t="s">
        <v>37</v>
      </c>
      <c r="M17" s="107"/>
      <c r="N17" s="34" t="s">
        <v>37</v>
      </c>
      <c r="O17" s="34" t="s">
        <v>37</v>
      </c>
      <c r="P17" s="34" t="s">
        <v>37</v>
      </c>
    </row>
    <row r="18" spans="1:16" ht="15" customHeight="1" x14ac:dyDescent="0.25">
      <c r="A18" s="14" t="s">
        <v>17</v>
      </c>
      <c r="B18" s="34" t="s">
        <v>37</v>
      </c>
      <c r="C18" s="34" t="s">
        <v>37</v>
      </c>
      <c r="D18" s="34" t="s">
        <v>37</v>
      </c>
      <c r="E18" s="107"/>
      <c r="F18" s="34" t="s">
        <v>37</v>
      </c>
      <c r="G18" s="34" t="s">
        <v>37</v>
      </c>
      <c r="H18" s="34" t="s">
        <v>37</v>
      </c>
      <c r="I18" s="107"/>
      <c r="J18" s="34" t="s">
        <v>37</v>
      </c>
      <c r="K18" s="34" t="s">
        <v>37</v>
      </c>
      <c r="L18" s="34" t="s">
        <v>37</v>
      </c>
      <c r="M18" s="107"/>
      <c r="N18" s="34" t="s">
        <v>37</v>
      </c>
      <c r="O18" s="34" t="s">
        <v>37</v>
      </c>
      <c r="P18" s="34" t="s">
        <v>37</v>
      </c>
    </row>
    <row r="19" spans="1:16" ht="15" customHeight="1" x14ac:dyDescent="0.25">
      <c r="A19" s="14" t="s">
        <v>18</v>
      </c>
      <c r="B19" s="34" t="s">
        <v>37</v>
      </c>
      <c r="C19" s="34" t="s">
        <v>37</v>
      </c>
      <c r="D19" s="34" t="s">
        <v>37</v>
      </c>
      <c r="E19" s="107"/>
      <c r="F19" s="34" t="s">
        <v>37</v>
      </c>
      <c r="G19" s="34" t="s">
        <v>37</v>
      </c>
      <c r="H19" s="34" t="s">
        <v>37</v>
      </c>
      <c r="I19" s="107"/>
      <c r="J19" s="34" t="s">
        <v>37</v>
      </c>
      <c r="K19" s="34" t="s">
        <v>37</v>
      </c>
      <c r="L19" s="34" t="s">
        <v>37</v>
      </c>
      <c r="M19" s="107"/>
      <c r="N19" s="34" t="s">
        <v>37</v>
      </c>
      <c r="O19" s="34" t="s">
        <v>37</v>
      </c>
      <c r="P19" s="34" t="s">
        <v>37</v>
      </c>
    </row>
    <row r="20" spans="1:16" ht="15" customHeight="1" x14ac:dyDescent="0.25">
      <c r="A20" s="14" t="s">
        <v>19</v>
      </c>
      <c r="B20" s="34" t="s">
        <v>37</v>
      </c>
      <c r="C20" s="34" t="s">
        <v>37</v>
      </c>
      <c r="D20" s="34" t="s">
        <v>37</v>
      </c>
      <c r="E20" s="107"/>
      <c r="F20" s="34" t="s">
        <v>37</v>
      </c>
      <c r="G20" s="34" t="s">
        <v>37</v>
      </c>
      <c r="H20" s="34" t="s">
        <v>37</v>
      </c>
      <c r="I20" s="107"/>
      <c r="J20" s="34" t="s">
        <v>37</v>
      </c>
      <c r="K20" s="34" t="s">
        <v>37</v>
      </c>
      <c r="L20" s="34" t="s">
        <v>37</v>
      </c>
      <c r="M20" s="107"/>
      <c r="N20" s="34" t="s">
        <v>37</v>
      </c>
      <c r="O20" s="34" t="s">
        <v>37</v>
      </c>
      <c r="P20" s="34" t="s">
        <v>37</v>
      </c>
    </row>
    <row r="21" spans="1:16" ht="15" customHeight="1" x14ac:dyDescent="0.25">
      <c r="A21" s="14" t="s">
        <v>20</v>
      </c>
      <c r="B21" s="34" t="s">
        <v>37</v>
      </c>
      <c r="C21" s="34" t="s">
        <v>37</v>
      </c>
      <c r="D21" s="34" t="s">
        <v>37</v>
      </c>
      <c r="E21" s="107"/>
      <c r="F21" s="34" t="s">
        <v>37</v>
      </c>
      <c r="G21" s="34" t="s">
        <v>37</v>
      </c>
      <c r="H21" s="34" t="s">
        <v>37</v>
      </c>
      <c r="I21" s="107"/>
      <c r="J21" s="34" t="s">
        <v>37</v>
      </c>
      <c r="K21" s="34" t="s">
        <v>37</v>
      </c>
      <c r="L21" s="34" t="s">
        <v>37</v>
      </c>
      <c r="M21" s="107"/>
      <c r="N21" s="34" t="s">
        <v>37</v>
      </c>
      <c r="O21" s="34" t="s">
        <v>37</v>
      </c>
      <c r="P21" s="34" t="s">
        <v>37</v>
      </c>
    </row>
    <row r="22" spans="1:16" ht="15" customHeight="1" x14ac:dyDescent="0.25">
      <c r="A22" s="14" t="s">
        <v>21</v>
      </c>
      <c r="B22" s="34" t="s">
        <v>37</v>
      </c>
      <c r="C22" s="34" t="s">
        <v>37</v>
      </c>
      <c r="D22" s="34" t="s">
        <v>37</v>
      </c>
      <c r="E22" s="107"/>
      <c r="F22" s="34" t="s">
        <v>37</v>
      </c>
      <c r="G22" s="34" t="s">
        <v>37</v>
      </c>
      <c r="H22" s="34" t="s">
        <v>37</v>
      </c>
      <c r="I22" s="107"/>
      <c r="J22" s="34" t="s">
        <v>37</v>
      </c>
      <c r="K22" s="34" t="s">
        <v>37</v>
      </c>
      <c r="L22" s="34" t="s">
        <v>37</v>
      </c>
      <c r="M22" s="107"/>
      <c r="N22" s="34" t="s">
        <v>37</v>
      </c>
      <c r="O22" s="34" t="s">
        <v>37</v>
      </c>
      <c r="P22" s="34" t="s">
        <v>37</v>
      </c>
    </row>
    <row r="23" spans="1:16" ht="15" customHeight="1" x14ac:dyDescent="0.25">
      <c r="A23" s="131" t="s">
        <v>22</v>
      </c>
      <c r="B23" s="82">
        <v>2</v>
      </c>
      <c r="C23" s="82">
        <v>1250</v>
      </c>
      <c r="D23" s="132">
        <v>7.5056000000000003</v>
      </c>
      <c r="E23" s="107"/>
      <c r="F23" s="82">
        <v>2</v>
      </c>
      <c r="G23" s="82">
        <v>1250</v>
      </c>
      <c r="H23" s="132">
        <v>7.1570666666666671</v>
      </c>
      <c r="I23" s="107"/>
      <c r="J23" s="82">
        <v>2</v>
      </c>
      <c r="K23" s="82">
        <v>1250</v>
      </c>
      <c r="L23" s="132">
        <v>6.9383999999999997</v>
      </c>
      <c r="M23" s="107"/>
      <c r="N23" s="82">
        <v>2</v>
      </c>
      <c r="O23" s="82">
        <v>1250</v>
      </c>
      <c r="P23" s="132">
        <v>6.2525333333333339</v>
      </c>
    </row>
    <row r="24" spans="1:16" ht="15" customHeight="1" x14ac:dyDescent="0.25">
      <c r="A24" s="14" t="s">
        <v>23</v>
      </c>
      <c r="B24" s="34" t="s">
        <v>37</v>
      </c>
      <c r="C24" s="34" t="s">
        <v>37</v>
      </c>
      <c r="D24" s="34" t="s">
        <v>37</v>
      </c>
      <c r="E24" s="107"/>
      <c r="F24" s="34" t="s">
        <v>37</v>
      </c>
      <c r="G24" s="34" t="s">
        <v>37</v>
      </c>
      <c r="H24" s="34" t="s">
        <v>37</v>
      </c>
      <c r="I24" s="107"/>
      <c r="J24" s="34" t="s">
        <v>37</v>
      </c>
      <c r="K24" s="34" t="s">
        <v>37</v>
      </c>
      <c r="L24" s="34" t="s">
        <v>37</v>
      </c>
      <c r="M24" s="107"/>
      <c r="N24" s="34" t="s">
        <v>37</v>
      </c>
      <c r="O24" s="34" t="s">
        <v>37</v>
      </c>
      <c r="P24" s="34" t="s">
        <v>37</v>
      </c>
    </row>
    <row r="25" spans="1:16" ht="15" customHeight="1" x14ac:dyDescent="0.25">
      <c r="A25" s="14" t="s">
        <v>24</v>
      </c>
      <c r="B25" s="34" t="s">
        <v>37</v>
      </c>
      <c r="C25" s="34" t="s">
        <v>37</v>
      </c>
      <c r="D25" s="34" t="s">
        <v>37</v>
      </c>
      <c r="E25" s="107"/>
      <c r="F25" s="34" t="s">
        <v>37</v>
      </c>
      <c r="G25" s="34" t="s">
        <v>37</v>
      </c>
      <c r="H25" s="34" t="s">
        <v>37</v>
      </c>
      <c r="I25" s="107"/>
      <c r="J25" s="34" t="s">
        <v>37</v>
      </c>
      <c r="K25" s="34" t="s">
        <v>37</v>
      </c>
      <c r="L25" s="34" t="s">
        <v>37</v>
      </c>
      <c r="M25" s="107"/>
      <c r="N25" s="34" t="s">
        <v>37</v>
      </c>
      <c r="O25" s="34" t="s">
        <v>37</v>
      </c>
      <c r="P25" s="34" t="s">
        <v>37</v>
      </c>
    </row>
    <row r="26" spans="1:16" ht="15" customHeight="1" x14ac:dyDescent="0.25">
      <c r="A26" s="14" t="s">
        <v>25</v>
      </c>
      <c r="B26" s="34" t="s">
        <v>37</v>
      </c>
      <c r="C26" s="34" t="s">
        <v>37</v>
      </c>
      <c r="D26" s="34" t="s">
        <v>37</v>
      </c>
      <c r="E26" s="107"/>
      <c r="F26" s="34" t="s">
        <v>37</v>
      </c>
      <c r="G26" s="34" t="s">
        <v>37</v>
      </c>
      <c r="H26" s="34" t="s">
        <v>37</v>
      </c>
      <c r="I26" s="107"/>
      <c r="J26" s="34" t="s">
        <v>37</v>
      </c>
      <c r="K26" s="34" t="s">
        <v>37</v>
      </c>
      <c r="L26" s="34" t="s">
        <v>37</v>
      </c>
      <c r="M26" s="107"/>
      <c r="N26" s="34" t="s">
        <v>37</v>
      </c>
      <c r="O26" s="34" t="s">
        <v>37</v>
      </c>
      <c r="P26" s="34" t="s">
        <v>37</v>
      </c>
    </row>
    <row r="27" spans="1:16" ht="15" customHeight="1" x14ac:dyDescent="0.25">
      <c r="A27" s="14" t="s">
        <v>26</v>
      </c>
      <c r="B27" s="34" t="s">
        <v>37</v>
      </c>
      <c r="C27" s="34" t="s">
        <v>37</v>
      </c>
      <c r="D27" s="34" t="s">
        <v>37</v>
      </c>
      <c r="E27" s="107"/>
      <c r="F27" s="34" t="s">
        <v>37</v>
      </c>
      <c r="G27" s="34" t="s">
        <v>37</v>
      </c>
      <c r="H27" s="34" t="s">
        <v>37</v>
      </c>
      <c r="I27" s="107"/>
      <c r="J27" s="34" t="s">
        <v>37</v>
      </c>
      <c r="K27" s="34" t="s">
        <v>37</v>
      </c>
      <c r="L27" s="34" t="s">
        <v>37</v>
      </c>
      <c r="M27" s="107"/>
      <c r="N27" s="34" t="s">
        <v>37</v>
      </c>
      <c r="O27" s="34" t="s">
        <v>37</v>
      </c>
      <c r="P27" s="34" t="s">
        <v>37</v>
      </c>
    </row>
    <row r="28" spans="1:16" ht="15" customHeight="1" x14ac:dyDescent="0.25">
      <c r="A28" s="14" t="s">
        <v>27</v>
      </c>
      <c r="B28" s="34" t="s">
        <v>37</v>
      </c>
      <c r="C28" s="34" t="s">
        <v>37</v>
      </c>
      <c r="D28" s="34" t="s">
        <v>37</v>
      </c>
      <c r="E28" s="107"/>
      <c r="F28" s="34" t="s">
        <v>37</v>
      </c>
      <c r="G28" s="34" t="s">
        <v>37</v>
      </c>
      <c r="H28" s="34" t="s">
        <v>37</v>
      </c>
      <c r="I28" s="107"/>
      <c r="J28" s="34" t="s">
        <v>37</v>
      </c>
      <c r="K28" s="34" t="s">
        <v>37</v>
      </c>
      <c r="L28" s="34" t="s">
        <v>37</v>
      </c>
      <c r="M28" s="107"/>
      <c r="N28" s="34" t="s">
        <v>37</v>
      </c>
      <c r="O28" s="34" t="s">
        <v>37</v>
      </c>
      <c r="P28" s="34" t="s">
        <v>37</v>
      </c>
    </row>
    <row r="29" spans="1:16" ht="15" customHeight="1" x14ac:dyDescent="0.25">
      <c r="A29" s="14" t="s">
        <v>28</v>
      </c>
      <c r="B29" s="34" t="s">
        <v>37</v>
      </c>
      <c r="C29" s="34" t="s">
        <v>37</v>
      </c>
      <c r="D29" s="34" t="s">
        <v>37</v>
      </c>
      <c r="E29" s="107"/>
      <c r="F29" s="34" t="s">
        <v>37</v>
      </c>
      <c r="G29" s="34" t="s">
        <v>37</v>
      </c>
      <c r="H29" s="34" t="s">
        <v>37</v>
      </c>
      <c r="I29" s="107"/>
      <c r="J29" s="34" t="s">
        <v>37</v>
      </c>
      <c r="K29" s="34" t="s">
        <v>37</v>
      </c>
      <c r="L29" s="34" t="s">
        <v>37</v>
      </c>
      <c r="M29" s="107"/>
      <c r="N29" s="34" t="s">
        <v>37</v>
      </c>
      <c r="O29" s="34" t="s">
        <v>37</v>
      </c>
      <c r="P29" s="34" t="s">
        <v>37</v>
      </c>
    </row>
    <row r="30" spans="1:16" ht="15" customHeight="1" x14ac:dyDescent="0.25">
      <c r="A30" s="131" t="s">
        <v>29</v>
      </c>
      <c r="B30" s="82">
        <v>1</v>
      </c>
      <c r="C30" s="82">
        <v>50</v>
      </c>
      <c r="D30" s="132">
        <v>6.6133333333333333</v>
      </c>
      <c r="E30" s="107"/>
      <c r="F30" s="82">
        <v>1</v>
      </c>
      <c r="G30" s="82">
        <v>50</v>
      </c>
      <c r="H30" s="132">
        <v>27.086666666666666</v>
      </c>
      <c r="I30" s="107"/>
      <c r="J30" s="82">
        <v>1</v>
      </c>
      <c r="K30" s="82">
        <v>50</v>
      </c>
      <c r="L30" s="132">
        <v>64.353333333333325</v>
      </c>
      <c r="M30" s="107"/>
      <c r="N30" s="82">
        <v>1</v>
      </c>
      <c r="O30" s="82">
        <v>50</v>
      </c>
      <c r="P30" s="132">
        <v>51.193333333333328</v>
      </c>
    </row>
    <row r="31" spans="1:16" ht="15" customHeight="1" x14ac:dyDescent="0.25">
      <c r="A31" s="14" t="s">
        <v>30</v>
      </c>
      <c r="B31" s="34" t="s">
        <v>37</v>
      </c>
      <c r="C31" s="34" t="s">
        <v>37</v>
      </c>
      <c r="D31" s="34" t="s">
        <v>37</v>
      </c>
      <c r="E31" s="107"/>
      <c r="F31" s="34" t="s">
        <v>37</v>
      </c>
      <c r="G31" s="34" t="s">
        <v>37</v>
      </c>
      <c r="H31" s="34" t="s">
        <v>37</v>
      </c>
      <c r="I31" s="107"/>
      <c r="J31" s="34" t="s">
        <v>37</v>
      </c>
      <c r="K31" s="34" t="s">
        <v>37</v>
      </c>
      <c r="L31" s="34" t="s">
        <v>37</v>
      </c>
      <c r="M31" s="107"/>
      <c r="N31" s="34" t="s">
        <v>37</v>
      </c>
      <c r="O31" s="34" t="s">
        <v>37</v>
      </c>
      <c r="P31" s="34" t="s">
        <v>37</v>
      </c>
    </row>
    <row r="32" spans="1:16" ht="15" customHeight="1" x14ac:dyDescent="0.25">
      <c r="A32" s="14" t="s">
        <v>31</v>
      </c>
      <c r="B32" s="34" t="s">
        <v>37</v>
      </c>
      <c r="C32" s="34" t="s">
        <v>37</v>
      </c>
      <c r="D32" s="34" t="s">
        <v>37</v>
      </c>
      <c r="E32" s="107"/>
      <c r="F32" s="34" t="s">
        <v>37</v>
      </c>
      <c r="G32" s="34" t="s">
        <v>37</v>
      </c>
      <c r="H32" s="34" t="s">
        <v>37</v>
      </c>
      <c r="I32" s="107"/>
      <c r="J32" s="34" t="s">
        <v>37</v>
      </c>
      <c r="K32" s="34" t="s">
        <v>37</v>
      </c>
      <c r="L32" s="34" t="s">
        <v>37</v>
      </c>
      <c r="M32" s="107"/>
      <c r="N32" s="34" t="s">
        <v>37</v>
      </c>
      <c r="O32" s="34" t="s">
        <v>37</v>
      </c>
      <c r="P32" s="34" t="s">
        <v>37</v>
      </c>
    </row>
    <row r="33" spans="1:16" ht="15" customHeight="1" x14ac:dyDescent="0.25">
      <c r="A33" s="14" t="s">
        <v>32</v>
      </c>
      <c r="B33" s="34" t="s">
        <v>37</v>
      </c>
      <c r="C33" s="34" t="s">
        <v>37</v>
      </c>
      <c r="D33" s="34" t="s">
        <v>37</v>
      </c>
      <c r="E33" s="107"/>
      <c r="F33" s="34" t="s">
        <v>37</v>
      </c>
      <c r="G33" s="34" t="s">
        <v>37</v>
      </c>
      <c r="H33" s="34" t="s">
        <v>37</v>
      </c>
      <c r="I33" s="107"/>
      <c r="J33" s="34" t="s">
        <v>37</v>
      </c>
      <c r="K33" s="34" t="s">
        <v>37</v>
      </c>
      <c r="L33" s="34" t="s">
        <v>37</v>
      </c>
      <c r="M33" s="107"/>
      <c r="N33" s="34" t="s">
        <v>37</v>
      </c>
      <c r="O33" s="34" t="s">
        <v>37</v>
      </c>
      <c r="P33" s="34" t="s">
        <v>37</v>
      </c>
    </row>
    <row r="34" spans="1:16" ht="15" customHeight="1" x14ac:dyDescent="0.25">
      <c r="A34" s="131" t="s">
        <v>33</v>
      </c>
      <c r="B34" s="82">
        <v>9</v>
      </c>
      <c r="C34" s="82">
        <v>2652</v>
      </c>
      <c r="D34" s="132">
        <v>7.8181246857717452</v>
      </c>
      <c r="E34" s="107"/>
      <c r="F34" s="136">
        <v>8.3333333333333339</v>
      </c>
      <c r="G34" s="82">
        <v>2472</v>
      </c>
      <c r="H34" s="132">
        <v>4.9163969795037756</v>
      </c>
      <c r="I34" s="107"/>
      <c r="J34" s="136">
        <v>7.666666666666667</v>
      </c>
      <c r="K34" s="136">
        <v>2255.3333333333335</v>
      </c>
      <c r="L34" s="132">
        <v>6.5910434525569013</v>
      </c>
      <c r="M34" s="107"/>
      <c r="N34" s="82">
        <v>8</v>
      </c>
      <c r="O34" s="136">
        <v>2495.3333333333335</v>
      </c>
      <c r="P34" s="132">
        <v>6.5299225220411437</v>
      </c>
    </row>
    <row r="35" spans="1:16" ht="15" customHeight="1" x14ac:dyDescent="0.25">
      <c r="A35" s="14" t="s">
        <v>34</v>
      </c>
      <c r="B35" s="34" t="s">
        <v>37</v>
      </c>
      <c r="C35" s="34" t="s">
        <v>37</v>
      </c>
      <c r="D35" s="34" t="s">
        <v>37</v>
      </c>
      <c r="E35" s="107"/>
      <c r="F35" s="34" t="s">
        <v>37</v>
      </c>
      <c r="G35" s="34" t="s">
        <v>37</v>
      </c>
      <c r="H35" s="34" t="s">
        <v>37</v>
      </c>
      <c r="I35" s="107"/>
      <c r="J35" s="34" t="s">
        <v>37</v>
      </c>
      <c r="K35" s="34" t="s">
        <v>37</v>
      </c>
      <c r="L35" s="34" t="s">
        <v>37</v>
      </c>
      <c r="M35" s="107"/>
      <c r="N35" s="34" t="s">
        <v>37</v>
      </c>
      <c r="O35" s="34" t="s">
        <v>37</v>
      </c>
      <c r="P35" s="34" t="s">
        <v>37</v>
      </c>
    </row>
    <row r="36" spans="1:16" ht="15" customHeight="1" x14ac:dyDescent="0.25">
      <c r="A36" s="14" t="s">
        <v>35</v>
      </c>
      <c r="B36" s="34" t="s">
        <v>37</v>
      </c>
      <c r="C36" s="34" t="s">
        <v>37</v>
      </c>
      <c r="D36" s="34" t="s">
        <v>37</v>
      </c>
      <c r="E36" s="107"/>
      <c r="F36" s="34" t="s">
        <v>37</v>
      </c>
      <c r="G36" s="34" t="s">
        <v>37</v>
      </c>
      <c r="H36" s="34" t="s">
        <v>37</v>
      </c>
      <c r="I36" s="107"/>
      <c r="J36" s="34" t="s">
        <v>37</v>
      </c>
      <c r="K36" s="34" t="s">
        <v>37</v>
      </c>
      <c r="L36" s="34" t="s">
        <v>37</v>
      </c>
      <c r="M36" s="107"/>
      <c r="N36" s="34" t="s">
        <v>37</v>
      </c>
      <c r="O36" s="34" t="s">
        <v>37</v>
      </c>
      <c r="P36" s="34" t="s">
        <v>37</v>
      </c>
    </row>
    <row r="37" spans="1:16" ht="15" customHeight="1" x14ac:dyDescent="0.25">
      <c r="A37" s="14" t="s">
        <v>36</v>
      </c>
      <c r="B37" s="34" t="s">
        <v>37</v>
      </c>
      <c r="C37" s="34" t="s">
        <v>37</v>
      </c>
      <c r="D37" s="34" t="s">
        <v>37</v>
      </c>
      <c r="E37" s="107"/>
      <c r="F37" s="34" t="s">
        <v>37</v>
      </c>
      <c r="G37" s="34" t="s">
        <v>37</v>
      </c>
      <c r="H37" s="34" t="s">
        <v>37</v>
      </c>
      <c r="I37" s="107"/>
      <c r="J37" s="34" t="s">
        <v>37</v>
      </c>
      <c r="K37" s="34" t="s">
        <v>37</v>
      </c>
      <c r="L37" s="34" t="s">
        <v>37</v>
      </c>
      <c r="M37" s="107"/>
      <c r="N37" s="34" t="s">
        <v>37</v>
      </c>
      <c r="O37" s="34" t="s">
        <v>37</v>
      </c>
      <c r="P37" s="34" t="s">
        <v>37</v>
      </c>
    </row>
    <row r="38" spans="1:16" ht="15" customHeight="1" x14ac:dyDescent="0.25">
      <c r="A38" s="88" t="s">
        <v>38</v>
      </c>
      <c r="B38" s="135">
        <f>SUM(B6:B37)</f>
        <v>12</v>
      </c>
      <c r="C38" s="135">
        <f>SUM(C6:C37)</f>
        <v>3952</v>
      </c>
      <c r="D38" s="159">
        <f>AVERAGE(D6:D37)</f>
        <v>7.3123526730350266</v>
      </c>
      <c r="E38" s="118"/>
      <c r="F38" s="137">
        <f>SUM(F6:F37)</f>
        <v>11.333333333333334</v>
      </c>
      <c r="G38" s="135">
        <f>SUM(G6:G37)</f>
        <v>3772</v>
      </c>
      <c r="H38" s="138">
        <f>AVERAGE(H6:H37)</f>
        <v>13.053376770945702</v>
      </c>
      <c r="I38" s="118"/>
      <c r="J38" s="137">
        <f>SUM(J6:J37)</f>
        <v>10.666666666666668</v>
      </c>
      <c r="K38" s="137">
        <f>SUM(K6:K37)</f>
        <v>3555.3333333333335</v>
      </c>
      <c r="L38" s="159">
        <f>AVERAGE(L6:L37)</f>
        <v>25.960925595296743</v>
      </c>
      <c r="M38" s="118"/>
      <c r="N38" s="137">
        <f>SUM(N6:N37)</f>
        <v>11</v>
      </c>
      <c r="O38" s="137">
        <f>SUM(O6:O37)</f>
        <v>3795.3333333333335</v>
      </c>
      <c r="P38" s="159">
        <f>AVERAGE(P6:P37)</f>
        <v>21.325263062902604</v>
      </c>
    </row>
    <row r="39" spans="1:16" x14ac:dyDescent="0.25">
      <c r="A39" t="s">
        <v>104</v>
      </c>
    </row>
    <row r="40" spans="1:16" x14ac:dyDescent="0.25">
      <c r="A40" t="s">
        <v>147</v>
      </c>
    </row>
  </sheetData>
  <mergeCells count="18">
    <mergeCell ref="C3:C5"/>
    <mergeCell ref="D3:D5"/>
    <mergeCell ref="F3:F5"/>
    <mergeCell ref="G3:G5"/>
    <mergeCell ref="H3:H5"/>
    <mergeCell ref="A1:P1"/>
    <mergeCell ref="A2:A5"/>
    <mergeCell ref="J2:L2"/>
    <mergeCell ref="N2:P2"/>
    <mergeCell ref="J3:J5"/>
    <mergeCell ref="K3:K5"/>
    <mergeCell ref="L3:L5"/>
    <mergeCell ref="N3:N5"/>
    <mergeCell ref="O3:O5"/>
    <mergeCell ref="P3:P5"/>
    <mergeCell ref="B2:D2"/>
    <mergeCell ref="F2:H2"/>
    <mergeCell ref="B3:B5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68B8-3D05-448F-A797-6CA4E493C1F6}">
  <sheetPr>
    <tabColor theme="9" tint="0.59999389629810485"/>
  </sheetPr>
  <dimension ref="A1:AF38"/>
  <sheetViews>
    <sheetView topLeftCell="O1" zoomScale="85" zoomScaleNormal="85" workbookViewId="0">
      <selection activeCell="AA16" sqref="AA16"/>
    </sheetView>
  </sheetViews>
  <sheetFormatPr defaultRowHeight="15" x14ac:dyDescent="0.25"/>
  <cols>
    <col min="1" max="1" width="40.42578125" bestFit="1" customWidth="1"/>
    <col min="2" max="7" width="17.5703125" customWidth="1"/>
    <col min="8" max="8" width="22.140625" customWidth="1"/>
    <col min="9" max="9" width="2.5703125" customWidth="1"/>
    <col min="10" max="15" width="17.5703125" customWidth="1"/>
    <col min="16" max="16" width="22.140625" customWidth="1"/>
    <col min="17" max="17" width="2.5703125" customWidth="1"/>
    <col min="18" max="23" width="17.5703125" customWidth="1"/>
    <col min="24" max="24" width="22.140625" customWidth="1"/>
    <col min="25" max="25" width="2.5703125" customWidth="1"/>
    <col min="26" max="31" width="17.5703125" customWidth="1"/>
    <col min="32" max="32" width="22.140625" customWidth="1"/>
  </cols>
  <sheetData>
    <row r="1" spans="1:32" ht="18.75" x14ac:dyDescent="0.25">
      <c r="A1" s="294" t="s">
        <v>142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6"/>
    </row>
    <row r="2" spans="1:32" ht="15.75" customHeight="1" x14ac:dyDescent="0.25">
      <c r="A2" s="162"/>
      <c r="B2" s="201" t="s">
        <v>40</v>
      </c>
      <c r="C2" s="201"/>
      <c r="D2" s="201"/>
      <c r="E2" s="201"/>
      <c r="F2" s="201"/>
      <c r="G2" s="201"/>
      <c r="H2" s="202"/>
      <c r="I2" s="113"/>
      <c r="J2" s="201" t="s">
        <v>41</v>
      </c>
      <c r="K2" s="201"/>
      <c r="L2" s="201"/>
      <c r="M2" s="201"/>
      <c r="N2" s="201"/>
      <c r="O2" s="201"/>
      <c r="P2" s="202"/>
      <c r="Q2" s="113"/>
      <c r="R2" s="201" t="s">
        <v>42</v>
      </c>
      <c r="S2" s="201"/>
      <c r="T2" s="201"/>
      <c r="U2" s="201"/>
      <c r="V2" s="201"/>
      <c r="W2" s="201"/>
      <c r="X2" s="202"/>
      <c r="Y2" s="113"/>
      <c r="Z2" s="201" t="s">
        <v>43</v>
      </c>
      <c r="AA2" s="201"/>
      <c r="AB2" s="201"/>
      <c r="AC2" s="201"/>
      <c r="AD2" s="201"/>
      <c r="AE2" s="201"/>
      <c r="AF2" s="202"/>
    </row>
    <row r="3" spans="1:32" ht="124.5" customHeight="1" x14ac:dyDescent="0.25">
      <c r="A3" s="108" t="s">
        <v>4</v>
      </c>
      <c r="B3" s="108" t="s">
        <v>0</v>
      </c>
      <c r="C3" s="108" t="s">
        <v>1</v>
      </c>
      <c r="D3" s="108" t="s">
        <v>2</v>
      </c>
      <c r="E3" s="108" t="s">
        <v>149</v>
      </c>
      <c r="F3" s="108" t="s">
        <v>150</v>
      </c>
      <c r="G3" s="108" t="s">
        <v>151</v>
      </c>
      <c r="H3" s="160" t="s">
        <v>143</v>
      </c>
      <c r="I3" s="114"/>
      <c r="J3" s="108" t="s">
        <v>0</v>
      </c>
      <c r="K3" s="108" t="s">
        <v>1</v>
      </c>
      <c r="L3" s="108" t="s">
        <v>2</v>
      </c>
      <c r="M3" s="108" t="s">
        <v>149</v>
      </c>
      <c r="N3" s="108" t="s">
        <v>150</v>
      </c>
      <c r="O3" s="108" t="s">
        <v>151</v>
      </c>
      <c r="P3" s="160" t="s">
        <v>143</v>
      </c>
      <c r="Q3" s="114"/>
      <c r="R3" s="108" t="s">
        <v>0</v>
      </c>
      <c r="S3" s="108" t="s">
        <v>1</v>
      </c>
      <c r="T3" s="108" t="s">
        <v>2</v>
      </c>
      <c r="U3" s="108" t="s">
        <v>149</v>
      </c>
      <c r="V3" s="108" t="s">
        <v>150</v>
      </c>
      <c r="W3" s="108" t="s">
        <v>151</v>
      </c>
      <c r="X3" s="160" t="s">
        <v>143</v>
      </c>
      <c r="Y3" s="114"/>
      <c r="Z3" s="163" t="s">
        <v>0</v>
      </c>
      <c r="AA3" s="108" t="s">
        <v>1</v>
      </c>
      <c r="AB3" s="108" t="s">
        <v>2</v>
      </c>
      <c r="AC3" s="108" t="s">
        <v>149</v>
      </c>
      <c r="AD3" s="108" t="s">
        <v>150</v>
      </c>
      <c r="AE3" s="108" t="s">
        <v>151</v>
      </c>
      <c r="AF3" s="160" t="s">
        <v>143</v>
      </c>
    </row>
    <row r="4" spans="1:32" ht="15" customHeight="1" x14ac:dyDescent="0.25">
      <c r="A4" s="14" t="s">
        <v>5</v>
      </c>
      <c r="B4" s="34">
        <v>1</v>
      </c>
      <c r="C4" s="34">
        <v>45</v>
      </c>
      <c r="D4" s="60">
        <v>0.93333333333333335</v>
      </c>
      <c r="E4" s="34">
        <v>2</v>
      </c>
      <c r="F4" s="47">
        <v>23.333333333333332</v>
      </c>
      <c r="G4" s="47">
        <v>15.666666666666666</v>
      </c>
      <c r="H4" s="60">
        <v>0.19999999999999998</v>
      </c>
      <c r="I4" s="114"/>
      <c r="J4" s="34">
        <v>1</v>
      </c>
      <c r="K4" s="34">
        <v>45</v>
      </c>
      <c r="L4" s="60">
        <v>0.85925925925925917</v>
      </c>
      <c r="M4" s="34">
        <v>3</v>
      </c>
      <c r="N4" s="47">
        <v>21</v>
      </c>
      <c r="O4" s="47">
        <v>13.666666666666666</v>
      </c>
      <c r="P4" s="60">
        <v>0.33333333333333331</v>
      </c>
      <c r="Q4" s="114"/>
      <c r="R4" s="34">
        <v>1</v>
      </c>
      <c r="S4" s="34">
        <v>45</v>
      </c>
      <c r="T4" s="60">
        <v>0.75555555555555554</v>
      </c>
      <c r="U4" s="47">
        <v>1.3333333333333333</v>
      </c>
      <c r="V4" s="47">
        <v>18</v>
      </c>
      <c r="W4" s="47">
        <v>13.666666666666666</v>
      </c>
      <c r="X4" s="60">
        <v>0.63636363636363646</v>
      </c>
      <c r="Y4" s="114"/>
      <c r="Z4" s="106">
        <v>1</v>
      </c>
      <c r="AA4" s="34">
        <v>45</v>
      </c>
      <c r="AB4" s="60">
        <v>0.68148148148148147</v>
      </c>
      <c r="AC4" s="34">
        <v>1</v>
      </c>
      <c r="AD4" s="47">
        <v>15</v>
      </c>
      <c r="AE4" s="47">
        <v>13.666666666666666</v>
      </c>
      <c r="AF4" s="60">
        <v>0.66666666666666663</v>
      </c>
    </row>
    <row r="5" spans="1:32" ht="15" customHeight="1" x14ac:dyDescent="0.25">
      <c r="A5" s="14" t="s">
        <v>6</v>
      </c>
      <c r="B5" s="34">
        <v>2</v>
      </c>
      <c r="C5" s="34">
        <v>180</v>
      </c>
      <c r="D5" s="60">
        <v>0.65555555555555556</v>
      </c>
      <c r="E5" s="34">
        <v>8</v>
      </c>
      <c r="F5" s="47">
        <v>53</v>
      </c>
      <c r="G5" s="47">
        <v>50</v>
      </c>
      <c r="H5" s="60">
        <v>0.29411764705882354</v>
      </c>
      <c r="I5" s="114"/>
      <c r="J5" s="34">
        <v>2</v>
      </c>
      <c r="K5" s="34">
        <v>180</v>
      </c>
      <c r="L5" s="60">
        <v>0.64074074074074072</v>
      </c>
      <c r="M5" s="47">
        <v>6.333333333333333</v>
      </c>
      <c r="N5" s="47">
        <v>54</v>
      </c>
      <c r="O5" s="47">
        <v>51</v>
      </c>
      <c r="P5" s="60">
        <v>0.34285714285714286</v>
      </c>
      <c r="Q5" s="114"/>
      <c r="R5" s="34">
        <v>2</v>
      </c>
      <c r="S5" s="34">
        <v>180</v>
      </c>
      <c r="T5" s="60">
        <v>0.56481481481481488</v>
      </c>
      <c r="U5" s="34">
        <v>7</v>
      </c>
      <c r="V5" s="47">
        <v>48.333333333333336</v>
      </c>
      <c r="W5" s="47">
        <v>43</v>
      </c>
      <c r="X5" s="60">
        <v>0.35135135135135132</v>
      </c>
      <c r="Y5" s="114"/>
      <c r="Z5" s="106">
        <v>2</v>
      </c>
      <c r="AA5" s="34">
        <v>170</v>
      </c>
      <c r="AB5" s="60">
        <v>0.53333333333333333</v>
      </c>
      <c r="AC5" s="34">
        <v>6</v>
      </c>
      <c r="AD5" s="47">
        <v>40.666666666666664</v>
      </c>
      <c r="AE5" s="47">
        <v>37.333333333333336</v>
      </c>
      <c r="AF5" s="60">
        <v>0.46428571428571425</v>
      </c>
    </row>
    <row r="6" spans="1:32" ht="15" customHeight="1" x14ac:dyDescent="0.25">
      <c r="A6" s="14" t="s">
        <v>7</v>
      </c>
      <c r="B6" s="47">
        <v>3.6666666666666665</v>
      </c>
      <c r="C6" s="34">
        <v>305</v>
      </c>
      <c r="D6" s="60">
        <v>0.47540983606557374</v>
      </c>
      <c r="E6" s="47">
        <v>9.6666666666666661</v>
      </c>
      <c r="F6" s="47">
        <v>75</v>
      </c>
      <c r="G6" s="47">
        <v>60.333333333333336</v>
      </c>
      <c r="H6" s="60">
        <v>0.5</v>
      </c>
      <c r="I6" s="114"/>
      <c r="J6" s="34">
        <v>3</v>
      </c>
      <c r="K6" s="34">
        <v>255</v>
      </c>
      <c r="L6" s="60">
        <v>0.58039215686274515</v>
      </c>
      <c r="M6" s="47">
        <v>6.666666666666667</v>
      </c>
      <c r="N6" s="47">
        <v>78.666666666666671</v>
      </c>
      <c r="O6" s="47">
        <v>62.666666666666664</v>
      </c>
      <c r="P6" s="60">
        <v>0.45161290322580644</v>
      </c>
      <c r="Q6" s="114"/>
      <c r="R6" s="34">
        <v>3</v>
      </c>
      <c r="S6" s="34">
        <v>255</v>
      </c>
      <c r="T6" s="60">
        <v>0.5607843137254902</v>
      </c>
      <c r="U6" s="47">
        <v>7.333333333333333</v>
      </c>
      <c r="V6" s="47">
        <v>65.333333333333329</v>
      </c>
      <c r="W6" s="47">
        <v>70.333333333333329</v>
      </c>
      <c r="X6" s="60">
        <v>0.36</v>
      </c>
      <c r="Y6" s="114"/>
      <c r="Z6" s="106">
        <v>3</v>
      </c>
      <c r="AA6" s="34">
        <v>225</v>
      </c>
      <c r="AB6" s="60">
        <v>0.6637037037037038</v>
      </c>
      <c r="AC6" s="34">
        <v>11</v>
      </c>
      <c r="AD6" s="47">
        <v>73</v>
      </c>
      <c r="AE6" s="47">
        <v>65.333333333333329</v>
      </c>
      <c r="AF6" s="60">
        <v>0.58536585365853666</v>
      </c>
    </row>
    <row r="7" spans="1:32" ht="15" customHeight="1" x14ac:dyDescent="0.25">
      <c r="A7" s="14" t="s">
        <v>8</v>
      </c>
      <c r="B7" s="34">
        <v>3</v>
      </c>
      <c r="C7" s="34">
        <v>180</v>
      </c>
      <c r="D7" s="60">
        <v>0.65185185185185179</v>
      </c>
      <c r="E7" s="47">
        <v>5.333333333333333</v>
      </c>
      <c r="F7" s="47">
        <v>65.333333333333329</v>
      </c>
      <c r="G7" s="47">
        <v>41.333333333333336</v>
      </c>
      <c r="H7" s="60">
        <v>0.90322580645161288</v>
      </c>
      <c r="I7" s="114"/>
      <c r="J7" s="34">
        <v>2</v>
      </c>
      <c r="K7" s="34">
        <v>125</v>
      </c>
      <c r="L7" s="60">
        <v>0.6213333333333334</v>
      </c>
      <c r="M7" s="47">
        <v>3.3333333333333335</v>
      </c>
      <c r="N7" s="47">
        <v>44.666666666666664</v>
      </c>
      <c r="O7" s="47">
        <v>29.666666666666668</v>
      </c>
      <c r="P7" s="60">
        <v>0.5</v>
      </c>
      <c r="Q7" s="114"/>
      <c r="R7" s="34">
        <v>3</v>
      </c>
      <c r="S7" s="34">
        <v>180</v>
      </c>
      <c r="T7" s="60">
        <v>0.63148148148148153</v>
      </c>
      <c r="U7" s="47">
        <v>3.3333333333333335</v>
      </c>
      <c r="V7" s="47">
        <v>59</v>
      </c>
      <c r="W7" s="47">
        <v>51.333333333333336</v>
      </c>
      <c r="X7" s="60">
        <v>0.52631578947368429</v>
      </c>
      <c r="Y7" s="114"/>
      <c r="Z7" s="106">
        <v>3</v>
      </c>
      <c r="AA7" s="34">
        <v>180</v>
      </c>
      <c r="AB7" s="60">
        <v>0.6425925925925926</v>
      </c>
      <c r="AC7" s="34">
        <v>7</v>
      </c>
      <c r="AD7" s="47">
        <v>62</v>
      </c>
      <c r="AE7" s="47">
        <v>46.666666666666664</v>
      </c>
      <c r="AF7" s="60">
        <v>0.43478260869565216</v>
      </c>
    </row>
    <row r="8" spans="1:32" ht="15" customHeight="1" x14ac:dyDescent="0.25">
      <c r="A8" s="14" t="s">
        <v>9</v>
      </c>
      <c r="B8" s="34">
        <v>2</v>
      </c>
      <c r="C8" s="34">
        <v>170</v>
      </c>
      <c r="D8" s="60">
        <v>0.69803921568627458</v>
      </c>
      <c r="E8" s="47">
        <v>10.333333333333334</v>
      </c>
      <c r="F8" s="47">
        <v>64</v>
      </c>
      <c r="G8" s="47">
        <v>43.666666666666664</v>
      </c>
      <c r="H8" s="60">
        <v>0.6875</v>
      </c>
      <c r="I8" s="114"/>
      <c r="J8" s="34">
        <v>2</v>
      </c>
      <c r="K8" s="34">
        <v>165</v>
      </c>
      <c r="L8" s="60">
        <v>0.68888888888888888</v>
      </c>
      <c r="M8" s="47">
        <v>8.6666666666666661</v>
      </c>
      <c r="N8" s="47">
        <v>58</v>
      </c>
      <c r="O8" s="47">
        <v>46.666666666666664</v>
      </c>
      <c r="P8" s="60">
        <v>0.64285714285714279</v>
      </c>
      <c r="Q8" s="114"/>
      <c r="R8" s="34">
        <v>2</v>
      </c>
      <c r="S8" s="34">
        <v>165</v>
      </c>
      <c r="T8" s="60">
        <v>0.63636363636363635</v>
      </c>
      <c r="U8" s="47">
        <v>4.666666666666667</v>
      </c>
      <c r="V8" s="47">
        <v>50</v>
      </c>
      <c r="W8" s="47">
        <v>50.333333333333336</v>
      </c>
      <c r="X8" s="60">
        <v>0.41666666666666669</v>
      </c>
      <c r="Y8" s="114"/>
      <c r="Z8" s="106">
        <v>2</v>
      </c>
      <c r="AA8" s="34">
        <v>165</v>
      </c>
      <c r="AB8" s="60">
        <v>0.63434343434343432</v>
      </c>
      <c r="AC8" s="34">
        <v>12</v>
      </c>
      <c r="AD8" s="47">
        <v>44</v>
      </c>
      <c r="AE8" s="47">
        <v>48.666666666666664</v>
      </c>
      <c r="AF8" s="60">
        <v>0.59090909090909094</v>
      </c>
    </row>
    <row r="9" spans="1:32" ht="15" customHeight="1" x14ac:dyDescent="0.25">
      <c r="A9" s="14" t="s">
        <v>10</v>
      </c>
      <c r="B9" s="34">
        <v>3</v>
      </c>
      <c r="C9" s="34">
        <v>285</v>
      </c>
      <c r="D9" s="60">
        <v>0.6502923976608187</v>
      </c>
      <c r="E9" s="47">
        <v>11</v>
      </c>
      <c r="F9" s="47">
        <v>112.66666666666667</v>
      </c>
      <c r="G9" s="47">
        <v>61.666666666666664</v>
      </c>
      <c r="H9" s="60">
        <v>0.69230769230769229</v>
      </c>
      <c r="I9" s="114"/>
      <c r="J9" s="34">
        <v>3</v>
      </c>
      <c r="K9" s="34">
        <v>285</v>
      </c>
      <c r="L9" s="60">
        <v>0.61871345029239766</v>
      </c>
      <c r="M9" s="47">
        <v>13.333333333333334</v>
      </c>
      <c r="N9" s="47">
        <v>97.333333333333329</v>
      </c>
      <c r="O9" s="47">
        <v>65.666666666666671</v>
      </c>
      <c r="P9" s="60">
        <v>0.58181818181818179</v>
      </c>
      <c r="Q9" s="114"/>
      <c r="R9" s="34">
        <v>3</v>
      </c>
      <c r="S9" s="34">
        <v>285</v>
      </c>
      <c r="T9" s="60">
        <v>0.6</v>
      </c>
      <c r="U9" s="47">
        <v>10.333333333333334</v>
      </c>
      <c r="V9" s="47">
        <v>89.666666666666671</v>
      </c>
      <c r="W9" s="47">
        <v>63.333333333333336</v>
      </c>
      <c r="X9" s="60">
        <v>0.5</v>
      </c>
      <c r="Y9" s="114"/>
      <c r="Z9" s="106">
        <v>3</v>
      </c>
      <c r="AA9" s="34">
        <v>285</v>
      </c>
      <c r="AB9" s="60">
        <v>0.59181286549707601</v>
      </c>
      <c r="AC9" s="47">
        <v>8.6666666666666661</v>
      </c>
      <c r="AD9" s="47">
        <v>87.333333333333329</v>
      </c>
      <c r="AE9" s="47">
        <v>72</v>
      </c>
      <c r="AF9" s="60">
        <v>0.47058823529411759</v>
      </c>
    </row>
    <row r="10" spans="1:32" ht="15" customHeight="1" x14ac:dyDescent="0.25">
      <c r="A10" s="14" t="s">
        <v>11</v>
      </c>
      <c r="B10" s="34">
        <v>1</v>
      </c>
      <c r="C10" s="34">
        <v>120</v>
      </c>
      <c r="D10" s="60">
        <v>0.7</v>
      </c>
      <c r="E10" s="47">
        <v>6.333333333333333</v>
      </c>
      <c r="F10" s="47">
        <v>34.333333333333336</v>
      </c>
      <c r="G10" s="47">
        <v>43.333333333333336</v>
      </c>
      <c r="H10" s="60">
        <v>0.22222222222222221</v>
      </c>
      <c r="I10" s="114"/>
      <c r="J10" s="34">
        <v>1</v>
      </c>
      <c r="K10" s="34">
        <v>120</v>
      </c>
      <c r="L10" s="60">
        <v>0.6694444444444444</v>
      </c>
      <c r="M10" s="34">
        <v>6</v>
      </c>
      <c r="N10" s="47">
        <v>40</v>
      </c>
      <c r="O10" s="47">
        <v>34.333333333333336</v>
      </c>
      <c r="P10" s="60">
        <v>0.5</v>
      </c>
      <c r="Q10" s="114"/>
      <c r="R10" s="34">
        <v>1</v>
      </c>
      <c r="S10" s="34">
        <v>120</v>
      </c>
      <c r="T10" s="60">
        <v>0.57499999999999996</v>
      </c>
      <c r="U10" s="47">
        <v>4.666666666666667</v>
      </c>
      <c r="V10" s="47">
        <v>36.666666666666664</v>
      </c>
      <c r="W10" s="47">
        <v>27.666666666666668</v>
      </c>
      <c r="X10" s="60">
        <v>0.54545454545454553</v>
      </c>
      <c r="Y10" s="114"/>
      <c r="Z10" s="106">
        <v>1</v>
      </c>
      <c r="AA10" s="34">
        <v>100</v>
      </c>
      <c r="AB10" s="60">
        <v>0.69666666666666677</v>
      </c>
      <c r="AC10" s="34">
        <v>3</v>
      </c>
      <c r="AD10" s="47">
        <v>32.333333333333336</v>
      </c>
      <c r="AE10" s="47">
        <v>34.333333333333336</v>
      </c>
      <c r="AF10" s="60">
        <v>0.31578947368421056</v>
      </c>
    </row>
    <row r="11" spans="1:32" ht="15" customHeight="1" x14ac:dyDescent="0.25">
      <c r="A11" s="14" t="s">
        <v>12</v>
      </c>
      <c r="B11" s="34">
        <v>1</v>
      </c>
      <c r="C11" s="34">
        <v>90</v>
      </c>
      <c r="D11" s="60">
        <v>0.67777777777777781</v>
      </c>
      <c r="E11" s="47">
        <v>7</v>
      </c>
      <c r="F11" s="47">
        <v>35.333333333333336</v>
      </c>
      <c r="G11" s="47">
        <v>18.666666666666668</v>
      </c>
      <c r="H11" s="60">
        <v>0.38461538461538464</v>
      </c>
      <c r="I11" s="114"/>
      <c r="J11" s="34">
        <v>1</v>
      </c>
      <c r="K11" s="34">
        <v>90</v>
      </c>
      <c r="L11" s="60">
        <v>0.64444444444444449</v>
      </c>
      <c r="M11" s="47">
        <v>15</v>
      </c>
      <c r="N11" s="47">
        <v>24.666666666666668</v>
      </c>
      <c r="O11" s="47">
        <v>18.333333333333332</v>
      </c>
      <c r="P11" s="60">
        <v>0.73684210526315796</v>
      </c>
      <c r="Q11" s="114"/>
      <c r="R11" s="34">
        <v>1</v>
      </c>
      <c r="S11" s="34">
        <v>90</v>
      </c>
      <c r="T11" s="60">
        <v>0.62962962962962965</v>
      </c>
      <c r="U11" s="47">
        <v>15</v>
      </c>
      <c r="V11" s="47">
        <v>21.666666666666668</v>
      </c>
      <c r="W11" s="47">
        <v>20</v>
      </c>
      <c r="X11" s="60">
        <v>0.41176470588235292</v>
      </c>
      <c r="Y11" s="114"/>
      <c r="Z11" s="106">
        <v>1</v>
      </c>
      <c r="AA11" s="34">
        <v>90</v>
      </c>
      <c r="AB11" s="60">
        <v>0.64444444444444449</v>
      </c>
      <c r="AC11" s="47">
        <v>25.333333333333332</v>
      </c>
      <c r="AD11" s="47">
        <v>13</v>
      </c>
      <c r="AE11" s="47">
        <v>19.666666666666668</v>
      </c>
      <c r="AF11" s="60">
        <v>0.40909090909090912</v>
      </c>
    </row>
    <row r="12" spans="1:32" ht="15" customHeight="1" x14ac:dyDescent="0.25">
      <c r="A12" s="14" t="s">
        <v>13</v>
      </c>
      <c r="B12" s="34">
        <v>3</v>
      </c>
      <c r="C12" s="34">
        <v>240</v>
      </c>
      <c r="D12" s="60">
        <v>0.73333333333333328</v>
      </c>
      <c r="E12" s="47">
        <v>13</v>
      </c>
      <c r="F12" s="47">
        <v>101.66666666666667</v>
      </c>
      <c r="G12" s="47">
        <v>61</v>
      </c>
      <c r="H12" s="60">
        <v>0.51111111111111118</v>
      </c>
      <c r="I12" s="114"/>
      <c r="J12" s="34">
        <v>3</v>
      </c>
      <c r="K12" s="34">
        <v>240</v>
      </c>
      <c r="L12" s="60">
        <v>0.70694444444444438</v>
      </c>
      <c r="M12" s="47">
        <v>10.333333333333334</v>
      </c>
      <c r="N12" s="47">
        <v>96</v>
      </c>
      <c r="O12" s="47">
        <v>63</v>
      </c>
      <c r="P12" s="60">
        <v>0.375</v>
      </c>
      <c r="Q12" s="114"/>
      <c r="R12" s="34">
        <v>3</v>
      </c>
      <c r="S12" s="34">
        <v>240</v>
      </c>
      <c r="T12" s="60">
        <v>0.69166666666666665</v>
      </c>
      <c r="U12" s="47">
        <v>16</v>
      </c>
      <c r="V12" s="47">
        <v>86.666666666666671</v>
      </c>
      <c r="W12" s="47">
        <v>62.666666666666664</v>
      </c>
      <c r="X12" s="60">
        <v>0.24</v>
      </c>
      <c r="Y12" s="114"/>
      <c r="Z12" s="106">
        <v>3</v>
      </c>
      <c r="AA12" s="34">
        <v>240</v>
      </c>
      <c r="AB12" s="60">
        <v>0.69027777777777777</v>
      </c>
      <c r="AC12" s="47">
        <v>14.666666666666666</v>
      </c>
      <c r="AD12" s="47">
        <v>82.333333333333329</v>
      </c>
      <c r="AE12" s="47">
        <v>67.333333333333329</v>
      </c>
      <c r="AF12" s="60">
        <v>0.27272727272727276</v>
      </c>
    </row>
    <row r="13" spans="1:32" ht="15" customHeight="1" x14ac:dyDescent="0.25">
      <c r="A13" s="14" t="s">
        <v>14</v>
      </c>
      <c r="B13" s="47">
        <v>1.6666666666666667</v>
      </c>
      <c r="C13" s="34">
        <v>120</v>
      </c>
      <c r="D13" s="60">
        <v>0.93611111111111112</v>
      </c>
      <c r="E13" s="47">
        <v>9.3333333333333339</v>
      </c>
      <c r="F13" s="47">
        <v>47</v>
      </c>
      <c r="G13" s="47">
        <v>38.666666666666664</v>
      </c>
      <c r="H13" s="60">
        <v>0.68181818181818188</v>
      </c>
      <c r="I13" s="114"/>
      <c r="J13" s="47">
        <v>1.6666666666666667</v>
      </c>
      <c r="K13" s="34">
        <v>120</v>
      </c>
      <c r="L13" s="60">
        <v>1</v>
      </c>
      <c r="M13" s="47">
        <v>7.333333333333333</v>
      </c>
      <c r="N13" s="47">
        <v>60</v>
      </c>
      <c r="O13" s="47">
        <v>34.666666666666664</v>
      </c>
      <c r="P13" s="60">
        <v>0.2857142857142857</v>
      </c>
      <c r="Q13" s="114"/>
      <c r="R13" s="34">
        <v>2</v>
      </c>
      <c r="S13" s="34">
        <v>135</v>
      </c>
      <c r="T13" s="60">
        <v>0.95308641975308639</v>
      </c>
      <c r="U13" s="34">
        <v>9</v>
      </c>
      <c r="V13" s="47">
        <v>62</v>
      </c>
      <c r="W13" s="47">
        <v>42.333333333333336</v>
      </c>
      <c r="X13" s="60">
        <v>0.2</v>
      </c>
      <c r="Y13" s="114"/>
      <c r="Z13" s="106">
        <v>2</v>
      </c>
      <c r="AA13" s="34">
        <v>135</v>
      </c>
      <c r="AB13" s="60">
        <v>0.96543209876543212</v>
      </c>
      <c r="AC13" s="34">
        <v>10</v>
      </c>
      <c r="AD13" s="47">
        <v>54.333333333333336</v>
      </c>
      <c r="AE13" s="47">
        <v>49.666666666666664</v>
      </c>
      <c r="AF13" s="60">
        <v>0.13333333333333333</v>
      </c>
    </row>
    <row r="14" spans="1:32" ht="15" customHeight="1" x14ac:dyDescent="0.25">
      <c r="A14" s="14" t="s">
        <v>15</v>
      </c>
      <c r="B14" s="34">
        <v>2</v>
      </c>
      <c r="C14" s="34">
        <v>165</v>
      </c>
      <c r="D14" s="60">
        <v>0.79191919191919191</v>
      </c>
      <c r="E14" s="47">
        <v>10</v>
      </c>
      <c r="F14" s="47">
        <v>70.666666666666671</v>
      </c>
      <c r="G14" s="47">
        <v>50</v>
      </c>
      <c r="H14" s="60">
        <v>0.42499999999999999</v>
      </c>
      <c r="I14" s="114"/>
      <c r="J14" s="34">
        <v>2</v>
      </c>
      <c r="K14" s="34">
        <v>165</v>
      </c>
      <c r="L14" s="60">
        <v>0.70909090909090911</v>
      </c>
      <c r="M14" s="47">
        <v>11.333333333333334</v>
      </c>
      <c r="N14" s="47">
        <v>59</v>
      </c>
      <c r="O14" s="47">
        <v>46.666666666666664</v>
      </c>
      <c r="P14" s="60">
        <v>0.21052631578947367</v>
      </c>
      <c r="Q14" s="114"/>
      <c r="R14" s="34">
        <v>2</v>
      </c>
      <c r="S14" s="34">
        <v>165</v>
      </c>
      <c r="T14" s="60">
        <v>0.68888888888888888</v>
      </c>
      <c r="U14" s="47">
        <v>13.666666666666666</v>
      </c>
      <c r="V14" s="47">
        <v>49</v>
      </c>
      <c r="W14" s="47">
        <v>51</v>
      </c>
      <c r="X14" s="60">
        <v>0.19148936170212766</v>
      </c>
      <c r="Y14" s="114"/>
      <c r="Z14" s="106">
        <v>2</v>
      </c>
      <c r="AA14" s="34">
        <v>165</v>
      </c>
      <c r="AB14" s="60">
        <v>0.66464646464646471</v>
      </c>
      <c r="AC14" s="47">
        <v>16.333333333333332</v>
      </c>
      <c r="AD14" s="47">
        <v>47</v>
      </c>
      <c r="AE14" s="47">
        <v>46.333333333333336</v>
      </c>
      <c r="AF14" s="60">
        <v>0.23333333333333334</v>
      </c>
    </row>
    <row r="15" spans="1:32" ht="15" customHeight="1" x14ac:dyDescent="0.25">
      <c r="A15" s="14" t="s">
        <v>16</v>
      </c>
      <c r="B15" s="34">
        <v>2</v>
      </c>
      <c r="C15" s="34">
        <v>135</v>
      </c>
      <c r="D15" s="60">
        <v>0.67654320987654315</v>
      </c>
      <c r="E15" s="47">
        <v>6.666666666666667</v>
      </c>
      <c r="F15" s="47">
        <v>48.666666666666664</v>
      </c>
      <c r="G15" s="47">
        <v>36</v>
      </c>
      <c r="H15" s="60">
        <v>0.47499999999999998</v>
      </c>
      <c r="I15" s="114"/>
      <c r="J15" s="34">
        <v>2</v>
      </c>
      <c r="K15" s="34">
        <v>135</v>
      </c>
      <c r="L15" s="60">
        <v>0.56790123456790131</v>
      </c>
      <c r="M15" s="47">
        <v>5.666666666666667</v>
      </c>
      <c r="N15" s="47">
        <v>43.333333333333336</v>
      </c>
      <c r="O15" s="47">
        <v>27.666666666666668</v>
      </c>
      <c r="P15" s="60">
        <v>0.375</v>
      </c>
      <c r="Q15" s="114"/>
      <c r="R15" s="34">
        <v>2</v>
      </c>
      <c r="S15" s="34">
        <v>135</v>
      </c>
      <c r="T15" s="60">
        <v>0.58024691358024683</v>
      </c>
      <c r="U15" s="47">
        <v>6.333333333333333</v>
      </c>
      <c r="V15" s="47">
        <v>40</v>
      </c>
      <c r="W15" s="47">
        <v>32</v>
      </c>
      <c r="X15" s="60">
        <v>0.36842105263157898</v>
      </c>
      <c r="Y15" s="114"/>
      <c r="Z15" s="106">
        <v>2</v>
      </c>
      <c r="AA15" s="34">
        <v>135</v>
      </c>
      <c r="AB15" s="60">
        <v>0.68888888888888888</v>
      </c>
      <c r="AC15" s="47">
        <v>7.333333333333333</v>
      </c>
      <c r="AD15" s="47">
        <v>38.333333333333336</v>
      </c>
      <c r="AE15" s="47">
        <v>47.333333333333336</v>
      </c>
      <c r="AF15" s="60">
        <v>0.44999999999999996</v>
      </c>
    </row>
    <row r="16" spans="1:32" ht="15" customHeight="1" x14ac:dyDescent="0.25">
      <c r="A16" s="14" t="s">
        <v>17</v>
      </c>
      <c r="B16" s="34">
        <v>2</v>
      </c>
      <c r="C16" s="34">
        <v>210</v>
      </c>
      <c r="D16" s="60">
        <v>0.6333333333333333</v>
      </c>
      <c r="E16" s="47">
        <v>9</v>
      </c>
      <c r="F16" s="47">
        <v>69.666666666666671</v>
      </c>
      <c r="G16" s="47">
        <v>50.333333333333336</v>
      </c>
      <c r="H16" s="60">
        <v>0.5</v>
      </c>
      <c r="I16" s="114"/>
      <c r="J16" s="34">
        <v>2</v>
      </c>
      <c r="K16" s="34">
        <v>210</v>
      </c>
      <c r="L16" s="60">
        <v>0.65238095238095239</v>
      </c>
      <c r="M16" s="47">
        <v>11.666666666666666</v>
      </c>
      <c r="N16" s="47">
        <v>72.666666666666671</v>
      </c>
      <c r="O16" s="47">
        <v>42</v>
      </c>
      <c r="P16" s="60">
        <v>0.15151515151515152</v>
      </c>
      <c r="Q16" s="114"/>
      <c r="R16" s="34">
        <v>2</v>
      </c>
      <c r="S16" s="34">
        <v>210</v>
      </c>
      <c r="T16" s="60">
        <v>0.65714285714285714</v>
      </c>
      <c r="U16" s="47">
        <v>16.333333333333332</v>
      </c>
      <c r="V16" s="47">
        <v>73.666666666666671</v>
      </c>
      <c r="W16" s="47">
        <v>29.666666666666668</v>
      </c>
      <c r="X16" s="60">
        <v>0.24390243902439027</v>
      </c>
      <c r="Y16" s="114"/>
      <c r="Z16" s="106">
        <v>2</v>
      </c>
      <c r="AA16" s="34">
        <v>210</v>
      </c>
      <c r="AB16" s="60">
        <v>0.64603174603174596</v>
      </c>
      <c r="AC16" s="47">
        <v>20.666666666666668</v>
      </c>
      <c r="AD16" s="47">
        <v>72.666666666666671</v>
      </c>
      <c r="AE16" s="47">
        <v>39.666666666666664</v>
      </c>
      <c r="AF16" s="60">
        <v>0.30769230769230771</v>
      </c>
    </row>
    <row r="17" spans="1:32" ht="15" customHeight="1" x14ac:dyDescent="0.25">
      <c r="A17" s="14" t="s">
        <v>18</v>
      </c>
      <c r="B17" s="34">
        <v>1</v>
      </c>
      <c r="C17" s="34">
        <v>120</v>
      </c>
      <c r="D17" s="60">
        <v>0.6694444444444444</v>
      </c>
      <c r="E17" s="47">
        <v>3.3333333333333335</v>
      </c>
      <c r="F17" s="47">
        <v>41.666666666666664</v>
      </c>
      <c r="G17" s="47">
        <v>12</v>
      </c>
      <c r="H17" s="60">
        <v>0.26315789473684215</v>
      </c>
      <c r="I17" s="114"/>
      <c r="J17" s="34">
        <v>1</v>
      </c>
      <c r="K17" s="34">
        <v>110</v>
      </c>
      <c r="L17" s="60">
        <v>0.75757575757575757</v>
      </c>
      <c r="M17" s="47">
        <v>3.6666666666666665</v>
      </c>
      <c r="N17" s="47">
        <v>41.333333333333336</v>
      </c>
      <c r="O17" s="47">
        <v>26</v>
      </c>
      <c r="P17" s="60">
        <v>0.52631578947368429</v>
      </c>
      <c r="Q17" s="114"/>
      <c r="R17" s="34">
        <v>1</v>
      </c>
      <c r="S17" s="34">
        <v>90</v>
      </c>
      <c r="T17" s="60">
        <v>0.89629629629629637</v>
      </c>
      <c r="U17" s="47">
        <v>4.666666666666667</v>
      </c>
      <c r="V17" s="47">
        <v>42.666666666666664</v>
      </c>
      <c r="W17" s="47">
        <v>33.333333333333336</v>
      </c>
      <c r="X17" s="60">
        <v>0.36666666666666664</v>
      </c>
      <c r="Y17" s="114"/>
      <c r="Z17" s="106">
        <v>1</v>
      </c>
      <c r="AA17" s="34">
        <v>90</v>
      </c>
      <c r="AB17" s="60">
        <v>0.9814814814814814</v>
      </c>
      <c r="AC17" s="47">
        <v>7.333333333333333</v>
      </c>
      <c r="AD17" s="47">
        <v>40.666666666666664</v>
      </c>
      <c r="AE17" s="47">
        <v>40.333333333333336</v>
      </c>
      <c r="AF17" s="60">
        <v>0.53846153846153855</v>
      </c>
    </row>
    <row r="18" spans="1:32" ht="15" customHeight="1" x14ac:dyDescent="0.25">
      <c r="A18" s="14" t="s">
        <v>19</v>
      </c>
      <c r="B18" s="34">
        <v>2</v>
      </c>
      <c r="C18" s="34">
        <v>165</v>
      </c>
      <c r="D18" s="60">
        <v>0.71111111111111103</v>
      </c>
      <c r="E18" s="47">
        <v>9.6666666666666661</v>
      </c>
      <c r="F18" s="47">
        <v>64</v>
      </c>
      <c r="G18" s="47">
        <v>43.666666666666664</v>
      </c>
      <c r="H18" s="60">
        <v>0.83333333333333337</v>
      </c>
      <c r="I18" s="114"/>
      <c r="J18" s="34">
        <v>2</v>
      </c>
      <c r="K18" s="34">
        <v>165</v>
      </c>
      <c r="L18" s="60">
        <v>0.6767676767676768</v>
      </c>
      <c r="M18" s="47">
        <v>12.333333333333334</v>
      </c>
      <c r="N18" s="47">
        <v>62</v>
      </c>
      <c r="O18" s="47">
        <v>37.333333333333336</v>
      </c>
      <c r="P18" s="60">
        <v>0.34482758620689657</v>
      </c>
      <c r="Q18" s="114"/>
      <c r="R18" s="34">
        <v>2</v>
      </c>
      <c r="S18" s="34">
        <v>165</v>
      </c>
      <c r="T18" s="60">
        <v>0.61818181818181817</v>
      </c>
      <c r="U18" s="47">
        <v>11.666666666666666</v>
      </c>
      <c r="V18" s="47">
        <v>62</v>
      </c>
      <c r="W18" s="47">
        <v>28.333333333333332</v>
      </c>
      <c r="X18" s="60">
        <v>0.53846153846153855</v>
      </c>
      <c r="Y18" s="114"/>
      <c r="Z18" s="106">
        <v>2</v>
      </c>
      <c r="AA18" s="34">
        <v>165</v>
      </c>
      <c r="AB18" s="60">
        <v>0.60606060606060608</v>
      </c>
      <c r="AC18" s="47">
        <v>6.666666666666667</v>
      </c>
      <c r="AD18" s="47">
        <v>64</v>
      </c>
      <c r="AE18" s="47">
        <v>29.333333333333332</v>
      </c>
      <c r="AF18" s="60">
        <v>0.29629629629629628</v>
      </c>
    </row>
    <row r="19" spans="1:32" ht="15" customHeight="1" x14ac:dyDescent="0.25">
      <c r="A19" s="14" t="s">
        <v>20</v>
      </c>
      <c r="B19" s="34">
        <v>1</v>
      </c>
      <c r="C19" s="34">
        <v>45</v>
      </c>
      <c r="D19" s="60">
        <v>0.85925925925925917</v>
      </c>
      <c r="E19" s="47">
        <v>2.6666666666666665</v>
      </c>
      <c r="F19" s="47">
        <v>20.333333333333332</v>
      </c>
      <c r="G19" s="47">
        <v>15.666666666666666</v>
      </c>
      <c r="H19" s="60">
        <v>0.44444444444444442</v>
      </c>
      <c r="I19" s="114"/>
      <c r="J19" s="34">
        <v>1</v>
      </c>
      <c r="K19" s="34">
        <v>45</v>
      </c>
      <c r="L19" s="60">
        <v>0.82962962962962972</v>
      </c>
      <c r="M19" s="47">
        <v>1.6666666666666667</v>
      </c>
      <c r="N19" s="47">
        <v>16.333333333333332</v>
      </c>
      <c r="O19" s="47">
        <v>19.333333333333332</v>
      </c>
      <c r="P19" s="60">
        <v>0.54545454545454553</v>
      </c>
      <c r="Q19" s="114"/>
      <c r="R19" s="34">
        <v>1</v>
      </c>
      <c r="S19" s="34">
        <v>45</v>
      </c>
      <c r="T19" s="60">
        <v>0.84444444444444444</v>
      </c>
      <c r="U19" s="47">
        <v>1</v>
      </c>
      <c r="V19" s="47">
        <v>18.666666666666668</v>
      </c>
      <c r="W19" s="47">
        <v>18.333333333333332</v>
      </c>
      <c r="X19" s="60">
        <v>0.55555555555555558</v>
      </c>
      <c r="Y19" s="114"/>
      <c r="Z19" s="106">
        <v>1</v>
      </c>
      <c r="AA19" s="34">
        <v>45</v>
      </c>
      <c r="AB19" s="60">
        <v>1.0296296296296297</v>
      </c>
      <c r="AC19" s="47">
        <v>2.3333333333333335</v>
      </c>
      <c r="AD19" s="47">
        <v>21.333333333333332</v>
      </c>
      <c r="AE19" s="47">
        <v>22.666666666666668</v>
      </c>
      <c r="AF19" s="60">
        <v>0.1111111111111111</v>
      </c>
    </row>
    <row r="20" spans="1:32" ht="15" customHeight="1" x14ac:dyDescent="0.25">
      <c r="A20" s="14" t="s">
        <v>21</v>
      </c>
      <c r="B20" s="34">
        <v>3</v>
      </c>
      <c r="C20" s="34">
        <v>240</v>
      </c>
      <c r="D20" s="60">
        <v>0.72499999999999998</v>
      </c>
      <c r="E20" s="47">
        <v>8</v>
      </c>
      <c r="F20" s="47">
        <v>105.66666666666667</v>
      </c>
      <c r="G20" s="47">
        <v>60.333333333333336</v>
      </c>
      <c r="H20" s="60">
        <v>0.38596491228070173</v>
      </c>
      <c r="I20" s="114"/>
      <c r="J20" s="34">
        <v>3</v>
      </c>
      <c r="K20" s="34">
        <v>240</v>
      </c>
      <c r="L20" s="60">
        <v>0.52916666666666667</v>
      </c>
      <c r="M20" s="47">
        <v>5.333333333333333</v>
      </c>
      <c r="N20" s="47">
        <v>72.666666666666671</v>
      </c>
      <c r="O20" s="47">
        <v>49</v>
      </c>
      <c r="P20" s="60">
        <v>0.65853658536585369</v>
      </c>
      <c r="Q20" s="114"/>
      <c r="R20" s="34">
        <v>3</v>
      </c>
      <c r="S20" s="34">
        <v>240</v>
      </c>
      <c r="T20" s="60">
        <v>0.49861111111111112</v>
      </c>
      <c r="U20" s="47">
        <v>4.666666666666667</v>
      </c>
      <c r="V20" s="47">
        <v>64</v>
      </c>
      <c r="W20" s="47">
        <v>51</v>
      </c>
      <c r="X20" s="60">
        <v>0.625</v>
      </c>
      <c r="Y20" s="114"/>
      <c r="Z20" s="106">
        <v>3</v>
      </c>
      <c r="AA20" s="34">
        <v>220</v>
      </c>
      <c r="AB20" s="60">
        <v>0.6</v>
      </c>
      <c r="AC20" s="47">
        <v>4.666666666666667</v>
      </c>
      <c r="AD20" s="47">
        <v>58.333333333333336</v>
      </c>
      <c r="AE20" s="47">
        <v>62</v>
      </c>
      <c r="AF20" s="60">
        <v>0.26923076923076927</v>
      </c>
    </row>
    <row r="21" spans="1:32" ht="15" customHeight="1" x14ac:dyDescent="0.25">
      <c r="A21" s="14" t="s">
        <v>22</v>
      </c>
      <c r="B21" s="34">
        <v>1</v>
      </c>
      <c r="C21" s="34">
        <v>90</v>
      </c>
      <c r="D21" s="60">
        <v>0.65555555555555556</v>
      </c>
      <c r="E21" s="34">
        <v>5.5</v>
      </c>
      <c r="F21" s="47">
        <v>26.5</v>
      </c>
      <c r="G21" s="47">
        <v>27</v>
      </c>
      <c r="H21" s="60">
        <v>0.78571428571428559</v>
      </c>
      <c r="I21" s="114"/>
      <c r="J21" s="34">
        <v>1</v>
      </c>
      <c r="K21" s="34">
        <v>90</v>
      </c>
      <c r="L21" s="60">
        <v>0.61111111111111116</v>
      </c>
      <c r="M21" s="34">
        <v>4.5</v>
      </c>
      <c r="N21" s="47">
        <v>27.5</v>
      </c>
      <c r="O21" s="47">
        <v>23</v>
      </c>
      <c r="P21" s="60">
        <v>0.5714285714285714</v>
      </c>
      <c r="Q21" s="114"/>
      <c r="R21" s="34">
        <v>1</v>
      </c>
      <c r="S21" s="34">
        <v>90</v>
      </c>
      <c r="T21" s="60">
        <v>0.65185185185185179</v>
      </c>
      <c r="U21" s="34">
        <v>9</v>
      </c>
      <c r="V21" s="47">
        <v>25.333333333333332</v>
      </c>
      <c r="W21" s="47">
        <v>24.333333333333332</v>
      </c>
      <c r="X21" s="60">
        <v>0.53333333333333333</v>
      </c>
      <c r="Y21" s="114"/>
      <c r="Z21" s="106">
        <v>1</v>
      </c>
      <c r="AA21" s="34">
        <v>90</v>
      </c>
      <c r="AB21" s="60">
        <v>0.73333333333333328</v>
      </c>
      <c r="AC21" s="34">
        <v>10</v>
      </c>
      <c r="AD21" s="47">
        <v>26</v>
      </c>
      <c r="AE21" s="47">
        <v>0</v>
      </c>
      <c r="AF21" s="60">
        <v>0.16666666666666666</v>
      </c>
    </row>
    <row r="22" spans="1:32" ht="15" customHeight="1" x14ac:dyDescent="0.25">
      <c r="A22" s="14" t="s">
        <v>23</v>
      </c>
      <c r="B22" s="34">
        <v>1</v>
      </c>
      <c r="C22" s="34">
        <v>60</v>
      </c>
      <c r="D22" s="60">
        <v>0.44444444444444448</v>
      </c>
      <c r="E22" s="34">
        <v>2</v>
      </c>
      <c r="F22" s="47">
        <v>14.333333333333334</v>
      </c>
      <c r="G22" s="47">
        <v>10</v>
      </c>
      <c r="H22" s="60">
        <v>0.79999999999999993</v>
      </c>
      <c r="I22" s="114"/>
      <c r="J22" s="34">
        <v>1</v>
      </c>
      <c r="K22" s="34">
        <v>60</v>
      </c>
      <c r="L22" s="60">
        <v>0.36666666666666664</v>
      </c>
      <c r="M22" s="34">
        <v>1</v>
      </c>
      <c r="N22" s="47">
        <v>11</v>
      </c>
      <c r="O22" s="47">
        <v>10</v>
      </c>
      <c r="P22" s="60">
        <v>0.19999999999999998</v>
      </c>
      <c r="Q22" s="114"/>
      <c r="R22" s="34">
        <v>1</v>
      </c>
      <c r="S22" s="34">
        <v>60</v>
      </c>
      <c r="T22" s="60">
        <v>0.34444444444444444</v>
      </c>
      <c r="U22" s="47">
        <v>1.3333333333333333</v>
      </c>
      <c r="V22" s="47">
        <v>7.666666666666667</v>
      </c>
      <c r="W22" s="47">
        <v>11.333333333333334</v>
      </c>
      <c r="X22" s="60">
        <v>0.66666666666666663</v>
      </c>
      <c r="Y22" s="114"/>
      <c r="Z22" s="106">
        <v>1</v>
      </c>
      <c r="AA22" s="34">
        <v>60</v>
      </c>
      <c r="AB22" s="60">
        <v>0.37222222222222218</v>
      </c>
      <c r="AC22" s="34">
        <v>2</v>
      </c>
      <c r="AD22" s="47">
        <v>9</v>
      </c>
      <c r="AE22" s="47">
        <v>10</v>
      </c>
      <c r="AF22" s="60">
        <v>0</v>
      </c>
    </row>
    <row r="23" spans="1:32" ht="15" customHeight="1" x14ac:dyDescent="0.25">
      <c r="A23" s="14" t="s">
        <v>24</v>
      </c>
      <c r="B23" s="34">
        <v>1</v>
      </c>
      <c r="C23" s="34">
        <v>120</v>
      </c>
      <c r="D23" s="60">
        <v>0.54722222222222228</v>
      </c>
      <c r="E23" s="47">
        <v>2.6666666666666665</v>
      </c>
      <c r="F23" s="47">
        <v>32.333333333333336</v>
      </c>
      <c r="G23" s="47">
        <v>29.666666666666668</v>
      </c>
      <c r="H23" s="60">
        <v>0.40909090909090912</v>
      </c>
      <c r="I23" s="114"/>
      <c r="J23" s="34">
        <v>1</v>
      </c>
      <c r="K23" s="34">
        <v>120</v>
      </c>
      <c r="L23" s="60">
        <v>0.51666666666666672</v>
      </c>
      <c r="M23" s="47">
        <v>4.666666666666667</v>
      </c>
      <c r="N23" s="47">
        <v>31.333333333333332</v>
      </c>
      <c r="O23" s="47">
        <v>26</v>
      </c>
      <c r="P23" s="60">
        <v>0.5625</v>
      </c>
      <c r="Q23" s="114"/>
      <c r="R23" s="34">
        <v>1</v>
      </c>
      <c r="S23" s="34">
        <v>120</v>
      </c>
      <c r="T23" s="60">
        <v>0.54166666666666663</v>
      </c>
      <c r="U23" s="47">
        <v>6.333333333333333</v>
      </c>
      <c r="V23" s="47">
        <v>33</v>
      </c>
      <c r="W23" s="47">
        <v>25</v>
      </c>
      <c r="X23" s="60">
        <v>0.29166666666666669</v>
      </c>
      <c r="Y23" s="114"/>
      <c r="Z23" s="106">
        <v>1</v>
      </c>
      <c r="AA23" s="34">
        <v>120</v>
      </c>
      <c r="AB23" s="60">
        <v>0.49444444444444446</v>
      </c>
      <c r="AC23" s="47">
        <v>6.333333333333333</v>
      </c>
      <c r="AD23" s="47">
        <v>29.666666666666668</v>
      </c>
      <c r="AE23" s="47">
        <v>23.333333333333332</v>
      </c>
      <c r="AF23" s="60">
        <v>0.25</v>
      </c>
    </row>
    <row r="24" spans="1:32" ht="15" customHeight="1" x14ac:dyDescent="0.25">
      <c r="A24" s="14" t="s">
        <v>25</v>
      </c>
      <c r="B24" s="34">
        <v>1</v>
      </c>
      <c r="C24" s="34">
        <v>60</v>
      </c>
      <c r="D24" s="60">
        <v>0.65</v>
      </c>
      <c r="E24" s="47">
        <v>0.66666666666666663</v>
      </c>
      <c r="F24" s="47">
        <v>20</v>
      </c>
      <c r="G24" s="47">
        <v>18.333333333333332</v>
      </c>
      <c r="H24" s="60">
        <v>0.58333333333333337</v>
      </c>
      <c r="I24" s="114"/>
      <c r="J24" s="34">
        <v>1</v>
      </c>
      <c r="K24" s="34">
        <v>60</v>
      </c>
      <c r="L24" s="60">
        <v>0.6333333333333333</v>
      </c>
      <c r="M24" s="47">
        <v>1.6666666666666667</v>
      </c>
      <c r="N24" s="47">
        <v>19.666666666666668</v>
      </c>
      <c r="O24" s="47">
        <v>16.666666666666668</v>
      </c>
      <c r="P24" s="60">
        <v>0.62500000000000011</v>
      </c>
      <c r="Q24" s="114"/>
      <c r="R24" s="34">
        <v>1</v>
      </c>
      <c r="S24" s="34">
        <v>60</v>
      </c>
      <c r="T24" s="60">
        <v>0.59444444444444444</v>
      </c>
      <c r="U24" s="47">
        <v>1.3333333333333333</v>
      </c>
      <c r="V24" s="47">
        <v>20.333333333333332</v>
      </c>
      <c r="W24" s="47">
        <v>14</v>
      </c>
      <c r="X24" s="60">
        <v>0.6</v>
      </c>
      <c r="Y24" s="114"/>
      <c r="Z24" s="106">
        <v>1</v>
      </c>
      <c r="AA24" s="34">
        <v>60</v>
      </c>
      <c r="AB24" s="60">
        <v>0.51666666666666672</v>
      </c>
      <c r="AC24" s="34">
        <v>1</v>
      </c>
      <c r="AD24" s="47">
        <v>15.666666666666666</v>
      </c>
      <c r="AE24" s="47">
        <v>14.333333333333334</v>
      </c>
      <c r="AF24" s="60">
        <v>0.6</v>
      </c>
    </row>
    <row r="25" spans="1:32" ht="15" customHeight="1" x14ac:dyDescent="0.25">
      <c r="A25" s="14" t="s">
        <v>26</v>
      </c>
      <c r="B25" s="34" t="s">
        <v>37</v>
      </c>
      <c r="C25" s="34" t="s">
        <v>37</v>
      </c>
      <c r="D25" s="60" t="s">
        <v>37</v>
      </c>
      <c r="E25" s="60" t="s">
        <v>37</v>
      </c>
      <c r="F25" s="60" t="s">
        <v>37</v>
      </c>
      <c r="G25" s="60" t="s">
        <v>37</v>
      </c>
      <c r="H25" s="60" t="s">
        <v>37</v>
      </c>
      <c r="I25" s="114"/>
      <c r="J25" s="34" t="s">
        <v>37</v>
      </c>
      <c r="K25" s="34" t="s">
        <v>37</v>
      </c>
      <c r="L25" s="60" t="s">
        <v>37</v>
      </c>
      <c r="M25" s="60" t="s">
        <v>37</v>
      </c>
      <c r="N25" s="60" t="s">
        <v>37</v>
      </c>
      <c r="O25" s="60" t="s">
        <v>37</v>
      </c>
      <c r="P25" s="60" t="s">
        <v>37</v>
      </c>
      <c r="Q25" s="114"/>
      <c r="R25" s="34" t="s">
        <v>37</v>
      </c>
      <c r="S25" s="34" t="s">
        <v>37</v>
      </c>
      <c r="T25" s="60" t="s">
        <v>37</v>
      </c>
      <c r="U25" s="60" t="s">
        <v>37</v>
      </c>
      <c r="V25" s="60" t="s">
        <v>37</v>
      </c>
      <c r="W25" s="60" t="s">
        <v>37</v>
      </c>
      <c r="X25" s="60" t="s">
        <v>37</v>
      </c>
      <c r="Y25" s="114"/>
      <c r="Z25" s="106" t="s">
        <v>37</v>
      </c>
      <c r="AA25" s="34" t="s">
        <v>37</v>
      </c>
      <c r="AB25" s="60" t="s">
        <v>37</v>
      </c>
      <c r="AC25" s="60" t="s">
        <v>37</v>
      </c>
      <c r="AD25" s="60" t="s">
        <v>37</v>
      </c>
      <c r="AE25" s="60" t="s">
        <v>37</v>
      </c>
      <c r="AF25" s="60" t="s">
        <v>37</v>
      </c>
    </row>
    <row r="26" spans="1:32" ht="15" customHeight="1" x14ac:dyDescent="0.25">
      <c r="A26" s="14" t="s">
        <v>27</v>
      </c>
      <c r="B26" s="34">
        <v>2</v>
      </c>
      <c r="C26" s="34">
        <v>180</v>
      </c>
      <c r="D26" s="60">
        <v>0.76481481481481473</v>
      </c>
      <c r="E26" s="47">
        <v>16.666666666666668</v>
      </c>
      <c r="F26" s="47">
        <v>68.666666666666671</v>
      </c>
      <c r="G26" s="47">
        <v>52.333333333333336</v>
      </c>
      <c r="H26" s="60">
        <v>0.89655172413793105</v>
      </c>
      <c r="I26" s="114"/>
      <c r="J26" s="34">
        <v>2</v>
      </c>
      <c r="K26" s="34">
        <v>180</v>
      </c>
      <c r="L26" s="60">
        <v>0.70925925925925926</v>
      </c>
      <c r="M26" s="47">
        <v>13</v>
      </c>
      <c r="N26" s="47">
        <v>63</v>
      </c>
      <c r="O26" s="47">
        <v>51.666666666666664</v>
      </c>
      <c r="P26" s="60">
        <v>0.53333333333333333</v>
      </c>
      <c r="Q26" s="114"/>
      <c r="R26" s="34">
        <v>2</v>
      </c>
      <c r="S26" s="34">
        <v>180</v>
      </c>
      <c r="T26" s="60">
        <v>0.67037037037037039</v>
      </c>
      <c r="U26" s="47">
        <v>8.6666666666666661</v>
      </c>
      <c r="V26" s="47">
        <v>57.333333333333336</v>
      </c>
      <c r="W26" s="47">
        <v>54.666666666666664</v>
      </c>
      <c r="X26" s="60">
        <v>0.29032258064516125</v>
      </c>
      <c r="Y26" s="114"/>
      <c r="Z26" s="106">
        <v>2</v>
      </c>
      <c r="AA26" s="34">
        <v>160</v>
      </c>
      <c r="AB26" s="60">
        <v>0.77708333333333335</v>
      </c>
      <c r="AC26" s="47">
        <v>10.666666666666666</v>
      </c>
      <c r="AD26" s="47">
        <v>53.666666666666664</v>
      </c>
      <c r="AE26" s="47">
        <v>60</v>
      </c>
      <c r="AF26" s="60">
        <v>0.4</v>
      </c>
    </row>
    <row r="27" spans="1:32" ht="15" customHeight="1" x14ac:dyDescent="0.25">
      <c r="A27" s="14" t="s">
        <v>28</v>
      </c>
      <c r="B27" s="34">
        <v>1</v>
      </c>
      <c r="C27" s="34">
        <v>60</v>
      </c>
      <c r="D27" s="60">
        <v>0.41666666666666669</v>
      </c>
      <c r="E27" s="47">
        <v>2</v>
      </c>
      <c r="F27" s="47">
        <v>7</v>
      </c>
      <c r="G27" s="47">
        <v>9.6666666666666661</v>
      </c>
      <c r="H27" s="60">
        <v>0.42857142857142855</v>
      </c>
      <c r="I27" s="114"/>
      <c r="J27" s="34">
        <v>1</v>
      </c>
      <c r="K27" s="34">
        <v>60</v>
      </c>
      <c r="L27" s="60">
        <v>0.39444444444444449</v>
      </c>
      <c r="M27" s="47">
        <v>0.66666666666666663</v>
      </c>
      <c r="N27" s="47">
        <v>11.666666666666666</v>
      </c>
      <c r="O27" s="47">
        <v>8.3333333333333339</v>
      </c>
      <c r="P27" s="60">
        <v>0.62500000000000011</v>
      </c>
      <c r="Q27" s="114"/>
      <c r="R27" s="34">
        <v>1</v>
      </c>
      <c r="S27" s="34">
        <v>60</v>
      </c>
      <c r="T27" s="60">
        <v>0.40555555555555556</v>
      </c>
      <c r="U27" s="47">
        <v>2</v>
      </c>
      <c r="V27" s="47">
        <v>10.333333333333334</v>
      </c>
      <c r="W27" s="47">
        <v>8.3333333333333339</v>
      </c>
      <c r="X27" s="60">
        <v>0</v>
      </c>
      <c r="Y27" s="114"/>
      <c r="Z27" s="106">
        <v>1</v>
      </c>
      <c r="AA27" s="34">
        <v>60</v>
      </c>
      <c r="AB27" s="60">
        <v>0.43333333333333335</v>
      </c>
      <c r="AC27" s="47">
        <v>4.666666666666667</v>
      </c>
      <c r="AD27" s="47">
        <v>9</v>
      </c>
      <c r="AE27" s="47">
        <v>10.333333333333334</v>
      </c>
      <c r="AF27" s="60">
        <v>0.39999999999999997</v>
      </c>
    </row>
    <row r="28" spans="1:32" ht="15" customHeight="1" x14ac:dyDescent="0.25">
      <c r="A28" s="14" t="s">
        <v>29</v>
      </c>
      <c r="B28" s="34">
        <v>1</v>
      </c>
      <c r="C28" s="34">
        <v>60</v>
      </c>
      <c r="D28" s="60">
        <v>0.67222222222222228</v>
      </c>
      <c r="E28" s="34">
        <v>3</v>
      </c>
      <c r="F28" s="47">
        <v>24</v>
      </c>
      <c r="G28" s="47">
        <v>13.333333333333334</v>
      </c>
      <c r="H28" s="60">
        <v>0.14285714285714285</v>
      </c>
      <c r="I28" s="114"/>
      <c r="J28" s="34">
        <v>1</v>
      </c>
      <c r="K28" s="34">
        <v>60</v>
      </c>
      <c r="L28" s="60">
        <v>0.6166666666666667</v>
      </c>
      <c r="M28" s="34">
        <v>3</v>
      </c>
      <c r="N28" s="47">
        <v>21</v>
      </c>
      <c r="O28" s="47">
        <v>13</v>
      </c>
      <c r="P28" s="60">
        <v>1</v>
      </c>
      <c r="Q28" s="114"/>
      <c r="R28" s="34">
        <v>1</v>
      </c>
      <c r="S28" s="34">
        <v>60</v>
      </c>
      <c r="T28" s="60">
        <v>0.6333333333333333</v>
      </c>
      <c r="U28" s="34">
        <v>6</v>
      </c>
      <c r="V28" s="47">
        <v>15</v>
      </c>
      <c r="W28" s="47">
        <v>17</v>
      </c>
      <c r="X28" s="60">
        <v>0</v>
      </c>
      <c r="Y28" s="114"/>
      <c r="Z28" s="106">
        <v>1</v>
      </c>
      <c r="AA28" s="34">
        <v>50</v>
      </c>
      <c r="AB28" s="60">
        <v>0.79333333333333333</v>
      </c>
      <c r="AC28" s="34">
        <v>9</v>
      </c>
      <c r="AD28" s="47">
        <v>17.333333333333332</v>
      </c>
      <c r="AE28" s="47">
        <v>13.333333333333334</v>
      </c>
      <c r="AF28" s="60">
        <v>0</v>
      </c>
    </row>
    <row r="29" spans="1:32" ht="15" customHeight="1" x14ac:dyDescent="0.25">
      <c r="A29" s="14" t="s">
        <v>30</v>
      </c>
      <c r="B29" s="34">
        <v>3</v>
      </c>
      <c r="C29" s="34">
        <v>240</v>
      </c>
      <c r="D29" s="60">
        <v>0.68472222222222223</v>
      </c>
      <c r="E29" s="47">
        <v>18.333333333333332</v>
      </c>
      <c r="F29" s="47">
        <v>77.666666666666671</v>
      </c>
      <c r="G29" s="47">
        <v>68.333333333333329</v>
      </c>
      <c r="H29" s="60">
        <v>0.66666666666666663</v>
      </c>
      <c r="I29" s="114"/>
      <c r="J29" s="34">
        <v>3</v>
      </c>
      <c r="K29" s="34">
        <v>225</v>
      </c>
      <c r="L29" s="60">
        <v>0.68</v>
      </c>
      <c r="M29" s="47">
        <v>14.666666666666666</v>
      </c>
      <c r="N29" s="47">
        <v>70</v>
      </c>
      <c r="O29" s="47">
        <v>68.333333333333329</v>
      </c>
      <c r="P29" s="60">
        <v>0.57575757575757569</v>
      </c>
      <c r="Q29" s="114"/>
      <c r="R29" s="34">
        <v>3</v>
      </c>
      <c r="S29" s="34">
        <v>195</v>
      </c>
      <c r="T29" s="60">
        <v>0.70769230769230773</v>
      </c>
      <c r="U29" s="47">
        <v>15.666666666666666</v>
      </c>
      <c r="V29" s="47">
        <v>61.666666666666664</v>
      </c>
      <c r="W29" s="47">
        <v>60.333333333333336</v>
      </c>
      <c r="X29" s="60">
        <v>0.52631578947368429</v>
      </c>
      <c r="Y29" s="114"/>
      <c r="Z29" s="106">
        <v>3</v>
      </c>
      <c r="AA29" s="34">
        <v>195</v>
      </c>
      <c r="AB29" s="60">
        <v>0.70598290598290592</v>
      </c>
      <c r="AC29" s="34">
        <v>12</v>
      </c>
      <c r="AD29" s="47">
        <v>65.333333333333329</v>
      </c>
      <c r="AE29" s="47">
        <v>59</v>
      </c>
      <c r="AF29" s="60">
        <v>0.5</v>
      </c>
    </row>
    <row r="30" spans="1:32" ht="15" customHeight="1" x14ac:dyDescent="0.25">
      <c r="A30" s="14" t="s">
        <v>31</v>
      </c>
      <c r="B30" s="34">
        <v>2</v>
      </c>
      <c r="C30" s="34">
        <v>165</v>
      </c>
      <c r="D30" s="60">
        <v>0.65050505050505047</v>
      </c>
      <c r="E30" s="47">
        <v>3.6666666666666665</v>
      </c>
      <c r="F30" s="47">
        <v>42.666666666666664</v>
      </c>
      <c r="G30" s="47">
        <v>59</v>
      </c>
      <c r="H30" s="60">
        <v>0.35000000000000003</v>
      </c>
      <c r="I30" s="114"/>
      <c r="J30" s="34">
        <v>2</v>
      </c>
      <c r="K30" s="34">
        <v>165</v>
      </c>
      <c r="L30" s="60">
        <v>0.63838383838383839</v>
      </c>
      <c r="M30" s="47">
        <v>2.6666666666666665</v>
      </c>
      <c r="N30" s="47">
        <v>42.666666666666664</v>
      </c>
      <c r="O30" s="47">
        <v>57.666666666666664</v>
      </c>
      <c r="P30" s="60">
        <v>0.43181818181818182</v>
      </c>
      <c r="Q30" s="114"/>
      <c r="R30" s="34">
        <v>2</v>
      </c>
      <c r="S30" s="34">
        <v>165</v>
      </c>
      <c r="T30" s="60">
        <v>0.66262626262626256</v>
      </c>
      <c r="U30" s="47">
        <v>2.3333333333333335</v>
      </c>
      <c r="V30" s="47">
        <v>46.666666666666664</v>
      </c>
      <c r="W30" s="47">
        <v>59.666666666666664</v>
      </c>
      <c r="X30" s="60">
        <v>0.36666666666666664</v>
      </c>
      <c r="Y30" s="114"/>
      <c r="Z30" s="106">
        <v>2</v>
      </c>
      <c r="AA30" s="34">
        <v>165</v>
      </c>
      <c r="AB30" s="60">
        <v>0.63838383838383839</v>
      </c>
      <c r="AC30" s="34">
        <v>4</v>
      </c>
      <c r="AD30" s="47">
        <v>46.666666666666664</v>
      </c>
      <c r="AE30" s="47">
        <v>54</v>
      </c>
      <c r="AF30" s="60">
        <v>0.22499999999999998</v>
      </c>
    </row>
    <row r="31" spans="1:32" ht="15" customHeight="1" x14ac:dyDescent="0.25">
      <c r="A31" s="14" t="s">
        <v>32</v>
      </c>
      <c r="B31" s="34">
        <v>2</v>
      </c>
      <c r="C31" s="34">
        <v>150</v>
      </c>
      <c r="D31" s="60">
        <v>0.57555555555555549</v>
      </c>
      <c r="E31" s="47">
        <v>15.666666666666666</v>
      </c>
      <c r="F31" s="47">
        <v>39.666666666666664</v>
      </c>
      <c r="G31" s="47">
        <v>30</v>
      </c>
      <c r="H31" s="60">
        <v>0.5</v>
      </c>
      <c r="I31" s="114"/>
      <c r="J31" s="34">
        <v>2</v>
      </c>
      <c r="K31" s="34">
        <v>150</v>
      </c>
      <c r="L31" s="60">
        <v>0.60888888888888881</v>
      </c>
      <c r="M31" s="47">
        <v>11.666666666666666</v>
      </c>
      <c r="N31" s="47">
        <v>44.666666666666664</v>
      </c>
      <c r="O31" s="47">
        <v>30.666666666666668</v>
      </c>
      <c r="P31" s="60">
        <v>0.7142857142857143</v>
      </c>
      <c r="Q31" s="114"/>
      <c r="R31" s="34">
        <v>2</v>
      </c>
      <c r="S31" s="34">
        <v>150</v>
      </c>
      <c r="T31" s="60">
        <v>0.54888888888888887</v>
      </c>
      <c r="U31" s="47">
        <v>12.333333333333334</v>
      </c>
      <c r="V31" s="47">
        <v>45</v>
      </c>
      <c r="W31" s="47">
        <v>25</v>
      </c>
      <c r="X31" s="60">
        <v>0.45454545454545459</v>
      </c>
      <c r="Y31" s="114"/>
      <c r="Z31" s="106">
        <v>2</v>
      </c>
      <c r="AA31" s="34">
        <v>140</v>
      </c>
      <c r="AB31" s="60">
        <v>0.56428571428571428</v>
      </c>
      <c r="AC31" s="47">
        <v>14.666666666666666</v>
      </c>
      <c r="AD31" s="47">
        <v>38</v>
      </c>
      <c r="AE31" s="47">
        <v>25.666666666666668</v>
      </c>
      <c r="AF31" s="60">
        <v>0.52631578947368429</v>
      </c>
    </row>
    <row r="32" spans="1:32" ht="15" customHeight="1" x14ac:dyDescent="0.25">
      <c r="A32" s="14" t="s">
        <v>33</v>
      </c>
      <c r="B32" s="34">
        <v>2</v>
      </c>
      <c r="C32" s="34">
        <v>165</v>
      </c>
      <c r="D32" s="60">
        <v>0.72929292929292922</v>
      </c>
      <c r="E32" s="47">
        <v>9.3333333333333339</v>
      </c>
      <c r="F32" s="47">
        <v>63.333333333333336</v>
      </c>
      <c r="G32" s="47">
        <v>44.666666666666664</v>
      </c>
      <c r="H32" s="60">
        <v>0.30434782608695654</v>
      </c>
      <c r="I32" s="114"/>
      <c r="J32" s="34">
        <v>2</v>
      </c>
      <c r="K32" s="34">
        <v>165</v>
      </c>
      <c r="L32" s="60">
        <v>0.72323232323232323</v>
      </c>
      <c r="M32" s="47">
        <v>9.6666666666666661</v>
      </c>
      <c r="N32" s="47">
        <v>58</v>
      </c>
      <c r="O32" s="47">
        <v>49.666666666666664</v>
      </c>
      <c r="P32" s="60">
        <v>0.27499999999999997</v>
      </c>
      <c r="Q32" s="114"/>
      <c r="R32" s="34">
        <v>2</v>
      </c>
      <c r="S32" s="34">
        <v>165</v>
      </c>
      <c r="T32" s="60">
        <v>0.68080808080808075</v>
      </c>
      <c r="U32" s="47">
        <v>7.333333333333333</v>
      </c>
      <c r="V32" s="47">
        <v>63</v>
      </c>
      <c r="W32" s="47">
        <v>40</v>
      </c>
      <c r="X32" s="60">
        <v>0.34042553191489361</v>
      </c>
      <c r="Y32" s="114"/>
      <c r="Z32" s="106">
        <v>2</v>
      </c>
      <c r="AA32" s="34">
        <v>165</v>
      </c>
      <c r="AB32" s="60">
        <v>0.64646464646464652</v>
      </c>
      <c r="AC32" s="47">
        <v>4.333333333333333</v>
      </c>
      <c r="AD32" s="47">
        <v>62.333333333333336</v>
      </c>
      <c r="AE32" s="47">
        <v>37.666666666666664</v>
      </c>
      <c r="AF32" s="60">
        <v>0.26190476190476192</v>
      </c>
    </row>
    <row r="33" spans="1:32" ht="15" customHeight="1" x14ac:dyDescent="0.25">
      <c r="A33" s="14" t="s">
        <v>34</v>
      </c>
      <c r="B33" s="34">
        <v>2</v>
      </c>
      <c r="C33" s="34">
        <v>165</v>
      </c>
      <c r="D33" s="60">
        <v>0.6767676767676768</v>
      </c>
      <c r="E33" s="47">
        <v>7.666666666666667</v>
      </c>
      <c r="F33" s="47">
        <v>56.333333333333336</v>
      </c>
      <c r="G33" s="47">
        <v>40.333333333333336</v>
      </c>
      <c r="H33" s="60">
        <v>0.51999999999999991</v>
      </c>
      <c r="I33" s="114"/>
      <c r="J33" s="34">
        <v>2</v>
      </c>
      <c r="K33" s="34">
        <v>165</v>
      </c>
      <c r="L33" s="60">
        <v>0.57979797979797987</v>
      </c>
      <c r="M33" s="47">
        <v>10</v>
      </c>
      <c r="N33" s="47">
        <v>42.666666666666664</v>
      </c>
      <c r="O33" s="47">
        <v>41.333333333333336</v>
      </c>
      <c r="P33" s="60">
        <v>0.6</v>
      </c>
      <c r="Q33" s="114"/>
      <c r="R33" s="34">
        <v>2</v>
      </c>
      <c r="S33" s="34">
        <v>165</v>
      </c>
      <c r="T33" s="60">
        <v>0.55353535353535355</v>
      </c>
      <c r="U33" s="47">
        <v>5</v>
      </c>
      <c r="V33" s="47">
        <v>35</v>
      </c>
      <c r="W33" s="47">
        <v>41.666666666666664</v>
      </c>
      <c r="X33" s="60">
        <v>0.59259259259259256</v>
      </c>
      <c r="Y33" s="114"/>
      <c r="Z33" s="106">
        <v>2</v>
      </c>
      <c r="AA33" s="34">
        <v>165</v>
      </c>
      <c r="AB33" s="60">
        <v>0.50505050505050497</v>
      </c>
      <c r="AC33" s="47">
        <v>3.3333333333333335</v>
      </c>
      <c r="AD33" s="47">
        <v>32</v>
      </c>
      <c r="AE33" s="47">
        <v>39.666666666666664</v>
      </c>
      <c r="AF33" s="60">
        <v>0.35714285714285715</v>
      </c>
    </row>
    <row r="34" spans="1:32" ht="15" customHeight="1" x14ac:dyDescent="0.25">
      <c r="A34" s="14" t="s">
        <v>35</v>
      </c>
      <c r="B34" s="34">
        <v>1</v>
      </c>
      <c r="C34" s="34">
        <v>40</v>
      </c>
      <c r="D34" s="60">
        <v>0.17499999999999999</v>
      </c>
      <c r="E34" s="47">
        <v>0</v>
      </c>
      <c r="F34" s="47">
        <v>5</v>
      </c>
      <c r="G34" s="47">
        <v>2</v>
      </c>
      <c r="H34" s="60">
        <v>0</v>
      </c>
      <c r="I34" s="114"/>
      <c r="J34" s="34">
        <v>1</v>
      </c>
      <c r="K34" s="34">
        <v>40</v>
      </c>
      <c r="L34" s="60">
        <v>8.3333333333333343E-2</v>
      </c>
      <c r="M34" s="47">
        <v>0</v>
      </c>
      <c r="N34" s="47">
        <v>1.3333333333333333</v>
      </c>
      <c r="O34" s="47">
        <v>2</v>
      </c>
      <c r="P34" s="60">
        <v>0</v>
      </c>
      <c r="Q34" s="114"/>
      <c r="R34" s="34">
        <v>1</v>
      </c>
      <c r="S34" s="34">
        <v>40</v>
      </c>
      <c r="T34" s="60">
        <v>1.2500000000000001E-2</v>
      </c>
      <c r="U34" s="47">
        <v>0</v>
      </c>
      <c r="V34" s="47">
        <v>0.5</v>
      </c>
      <c r="W34" s="47">
        <v>0</v>
      </c>
      <c r="X34" s="60">
        <v>0</v>
      </c>
      <c r="Y34" s="114"/>
      <c r="Z34" s="106">
        <v>1</v>
      </c>
      <c r="AA34" s="34">
        <v>40</v>
      </c>
      <c r="AB34" s="60">
        <v>1.6666666666666666E-2</v>
      </c>
      <c r="AC34" s="47">
        <v>0.33333333333333331</v>
      </c>
      <c r="AD34" s="47">
        <v>0</v>
      </c>
      <c r="AE34" s="47">
        <v>0.33333333333333331</v>
      </c>
      <c r="AF34" s="60">
        <v>0</v>
      </c>
    </row>
    <row r="35" spans="1:32" ht="15" customHeight="1" x14ac:dyDescent="0.25">
      <c r="A35" s="14" t="s">
        <v>36</v>
      </c>
      <c r="B35" s="34">
        <v>1</v>
      </c>
      <c r="C35" s="34">
        <v>60</v>
      </c>
      <c r="D35" s="60">
        <v>0.66666666666666663</v>
      </c>
      <c r="E35" s="47">
        <v>7.666666666666667</v>
      </c>
      <c r="F35" s="47">
        <v>19</v>
      </c>
      <c r="G35" s="47">
        <v>13.333333333333334</v>
      </c>
      <c r="H35" s="60">
        <v>0.72727272727272729</v>
      </c>
      <c r="I35" s="114"/>
      <c r="J35" s="34">
        <v>1</v>
      </c>
      <c r="K35" s="34">
        <v>60</v>
      </c>
      <c r="L35" s="60">
        <v>0.58888888888888891</v>
      </c>
      <c r="M35" s="34">
        <v>5</v>
      </c>
      <c r="N35" s="47">
        <v>21.333333333333332</v>
      </c>
      <c r="O35" s="47">
        <v>9</v>
      </c>
      <c r="P35" s="60">
        <v>0.79999999999999993</v>
      </c>
      <c r="Q35" s="114"/>
      <c r="R35" s="34">
        <v>1</v>
      </c>
      <c r="S35" s="34">
        <v>60</v>
      </c>
      <c r="T35" s="60">
        <v>0.48888888888888887</v>
      </c>
      <c r="U35" s="47">
        <v>4.333333333333333</v>
      </c>
      <c r="V35" s="47">
        <v>16.666666666666668</v>
      </c>
      <c r="W35" s="47">
        <v>8.3333333333333339</v>
      </c>
      <c r="X35" s="60">
        <v>0.76923076923076927</v>
      </c>
      <c r="Y35" s="114"/>
      <c r="Z35" s="106">
        <v>1</v>
      </c>
      <c r="AA35" s="34">
        <v>60</v>
      </c>
      <c r="AB35" s="60">
        <v>0.50555555555555554</v>
      </c>
      <c r="AC35" s="34">
        <v>5</v>
      </c>
      <c r="AD35" s="47">
        <v>16.666666666666668</v>
      </c>
      <c r="AE35" s="47">
        <v>8.3333333333333339</v>
      </c>
      <c r="AF35" s="60">
        <v>0.5714285714285714</v>
      </c>
    </row>
    <row r="36" spans="1:32" ht="15" customHeight="1" x14ac:dyDescent="0.25">
      <c r="A36" s="88" t="s">
        <v>38</v>
      </c>
      <c r="B36" s="152">
        <f>SUM(B4:B35)</f>
        <v>55.333333333333329</v>
      </c>
      <c r="C36" s="29">
        <f>SUM(C4:C35)</f>
        <v>4430</v>
      </c>
      <c r="D36" s="161">
        <f>AVERAGE(D4:D35)</f>
        <v>0.66089519320179169</v>
      </c>
      <c r="E36" s="152">
        <f>SUM(E4:E35)</f>
        <v>226.1666666666666</v>
      </c>
      <c r="F36" s="152">
        <f t="shared" ref="F36:G36" si="0">SUM(F4:F35)</f>
        <v>1528.8333333333333</v>
      </c>
      <c r="G36" s="152">
        <f t="shared" si="0"/>
        <v>1120.3333333333333</v>
      </c>
      <c r="H36" s="161">
        <f>AVERAGE(H4:H35)</f>
        <v>0.50058789271328152</v>
      </c>
      <c r="I36" s="115"/>
      <c r="J36" s="152">
        <f>SUM(J4:J35)</f>
        <v>53.666666666666671</v>
      </c>
      <c r="K36" s="29">
        <f>SUM(K4:K35)</f>
        <v>4295</v>
      </c>
      <c r="L36" s="161">
        <f>AVERAGE(L4:L35)</f>
        <v>0.62914023838914812</v>
      </c>
      <c r="M36" s="152">
        <f>SUM(M4:M35)</f>
        <v>213.83333333333329</v>
      </c>
      <c r="N36" s="152">
        <f t="shared" ref="N36:O36" si="1">SUM(N4:N35)</f>
        <v>1407.5000000000002</v>
      </c>
      <c r="O36" s="152">
        <f t="shared" si="1"/>
        <v>1075</v>
      </c>
      <c r="P36" s="161">
        <f>AVERAGE(P4:P35)</f>
        <v>0.48633336920961395</v>
      </c>
      <c r="Q36" s="115"/>
      <c r="R36" s="29">
        <f>SUM(R4:R35)</f>
        <v>55</v>
      </c>
      <c r="S36" s="29">
        <f>SUM(S4:S35)</f>
        <v>4315</v>
      </c>
      <c r="T36" s="161">
        <f>AVERAGE(T4:T35)</f>
        <v>0.60899359021749899</v>
      </c>
      <c r="U36" s="152">
        <f>SUM(U4:U35)</f>
        <v>218.66666666666669</v>
      </c>
      <c r="V36" s="152">
        <f t="shared" ref="V36:W36" si="2">SUM(V4:V35)</f>
        <v>1324.8333333333335</v>
      </c>
      <c r="W36" s="152">
        <f t="shared" si="2"/>
        <v>1078.0000000000002</v>
      </c>
      <c r="X36" s="161">
        <f>AVERAGE(X4:X35)</f>
        <v>0.4035219148699995</v>
      </c>
      <c r="Y36" s="115"/>
      <c r="Z36" s="164">
        <f>SUM(Z4:Z35)</f>
        <v>55</v>
      </c>
      <c r="AA36" s="29">
        <f>SUM(AA4:AA35)</f>
        <v>4195</v>
      </c>
      <c r="AB36" s="161">
        <f>AVERAGE(AB4:AB35)</f>
        <v>0.63431076498068573</v>
      </c>
      <c r="AC36" s="152">
        <f>SUM(AC4:AC35)</f>
        <v>251.33333333333334</v>
      </c>
      <c r="AD36" s="152">
        <f t="shared" ref="AD36:AE36" si="3">SUM(AD4:AD35)</f>
        <v>1267.6666666666667</v>
      </c>
      <c r="AE36" s="152">
        <f t="shared" si="3"/>
        <v>1098.3333333333333</v>
      </c>
      <c r="AF36" s="161">
        <f>AVERAGE(AF4:AF35)</f>
        <v>0.34864913422862592</v>
      </c>
    </row>
    <row r="37" spans="1:32" x14ac:dyDescent="0.25">
      <c r="A37" t="s">
        <v>104</v>
      </c>
    </row>
    <row r="38" spans="1:32" x14ac:dyDescent="0.25">
      <c r="A38" t="s">
        <v>147</v>
      </c>
    </row>
  </sheetData>
  <mergeCells count="5">
    <mergeCell ref="A1:AF1"/>
    <mergeCell ref="B2:H2"/>
    <mergeCell ref="J2:P2"/>
    <mergeCell ref="R2:X2"/>
    <mergeCell ref="Z2:A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2A64-0115-4AFB-AE25-72B8CDA9E678}">
  <sheetPr>
    <tabColor theme="5" tint="0.59999389629810485"/>
  </sheetPr>
  <dimension ref="A1:U38"/>
  <sheetViews>
    <sheetView zoomScale="90" zoomScaleNormal="90" workbookViewId="0">
      <selection sqref="A1:T1"/>
    </sheetView>
  </sheetViews>
  <sheetFormatPr defaultRowHeight="15" x14ac:dyDescent="0.25"/>
  <cols>
    <col min="1" max="1" width="32.42578125" bestFit="1" customWidth="1"/>
    <col min="2" max="2" width="11.5703125" customWidth="1"/>
    <col min="3" max="3" width="12.85546875" customWidth="1"/>
    <col min="4" max="4" width="14" customWidth="1"/>
    <col min="5" max="5" width="13.42578125" customWidth="1"/>
    <col min="6" max="6" width="1.85546875" customWidth="1"/>
    <col min="7" max="7" width="16.140625" customWidth="1"/>
    <col min="8" max="8" width="13.85546875" customWidth="1"/>
    <col min="9" max="9" width="15.140625" bestFit="1" customWidth="1"/>
    <col min="10" max="10" width="13.42578125" customWidth="1"/>
    <col min="11" max="11" width="1.85546875" customWidth="1"/>
    <col min="12" max="12" width="14.85546875" customWidth="1"/>
    <col min="13" max="13" width="12.7109375" customWidth="1"/>
    <col min="14" max="14" width="12.5703125" customWidth="1"/>
    <col min="15" max="15" width="13.5703125" customWidth="1"/>
    <col min="16" max="16" width="1.85546875" customWidth="1"/>
    <col min="17" max="17" width="15" customWidth="1"/>
    <col min="18" max="18" width="12.85546875" customWidth="1"/>
    <col min="19" max="19" width="12.7109375" customWidth="1"/>
    <col min="20" max="20" width="13.85546875" customWidth="1"/>
    <col min="21" max="21" width="13.28515625" bestFit="1" customWidth="1"/>
  </cols>
  <sheetData>
    <row r="1" spans="1:21" ht="15.75" x14ac:dyDescent="0.25">
      <c r="A1" s="213" t="s">
        <v>71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</row>
    <row r="2" spans="1:21" ht="15.75" customHeight="1" x14ac:dyDescent="0.25">
      <c r="A2" s="41"/>
      <c r="B2" s="200" t="s">
        <v>40</v>
      </c>
      <c r="C2" s="201"/>
      <c r="D2" s="201"/>
      <c r="E2" s="202"/>
      <c r="F2" s="206"/>
      <c r="G2" s="203" t="s">
        <v>41</v>
      </c>
      <c r="H2" s="203"/>
      <c r="I2" s="203"/>
      <c r="J2" s="203"/>
      <c r="K2" s="206"/>
      <c r="L2" s="203" t="s">
        <v>42</v>
      </c>
      <c r="M2" s="203"/>
      <c r="N2" s="203"/>
      <c r="O2" s="203"/>
      <c r="P2" s="206"/>
      <c r="Q2" s="203" t="s">
        <v>43</v>
      </c>
      <c r="R2" s="203"/>
      <c r="S2" s="203"/>
      <c r="T2" s="203"/>
    </row>
    <row r="3" spans="1:21" ht="63" x14ac:dyDescent="0.25">
      <c r="A3" s="42" t="s">
        <v>4</v>
      </c>
      <c r="B3" s="42" t="s">
        <v>0</v>
      </c>
      <c r="C3" s="42" t="s">
        <v>1</v>
      </c>
      <c r="D3" s="42" t="s">
        <v>72</v>
      </c>
      <c r="E3" s="42" t="s">
        <v>69</v>
      </c>
      <c r="F3" s="207"/>
      <c r="G3" s="42" t="s">
        <v>0</v>
      </c>
      <c r="H3" s="42" t="s">
        <v>1</v>
      </c>
      <c r="I3" s="42" t="s">
        <v>72</v>
      </c>
      <c r="J3" s="42" t="s">
        <v>69</v>
      </c>
      <c r="K3" s="207"/>
      <c r="L3" s="42" t="s">
        <v>0</v>
      </c>
      <c r="M3" s="42" t="s">
        <v>1</v>
      </c>
      <c r="N3" s="42" t="s">
        <v>72</v>
      </c>
      <c r="O3" s="42" t="s">
        <v>69</v>
      </c>
      <c r="P3" s="207"/>
      <c r="Q3" s="42" t="s">
        <v>0</v>
      </c>
      <c r="R3" s="42" t="s">
        <v>1</v>
      </c>
      <c r="S3" s="42" t="s">
        <v>72</v>
      </c>
      <c r="T3" s="42" t="s">
        <v>69</v>
      </c>
    </row>
    <row r="4" spans="1:21" ht="15" customHeight="1" x14ac:dyDescent="0.25">
      <c r="A4" s="43" t="s">
        <v>5</v>
      </c>
      <c r="B4" s="44" t="s">
        <v>37</v>
      </c>
      <c r="C4" s="44" t="s">
        <v>37</v>
      </c>
      <c r="D4" s="17" t="s">
        <v>37</v>
      </c>
      <c r="E4" s="17" t="s">
        <v>37</v>
      </c>
      <c r="F4" s="207"/>
      <c r="G4" s="44" t="s">
        <v>37</v>
      </c>
      <c r="H4" s="44" t="s">
        <v>37</v>
      </c>
      <c r="I4" s="17" t="s">
        <v>37</v>
      </c>
      <c r="J4" s="17" t="s">
        <v>37</v>
      </c>
      <c r="K4" s="207"/>
      <c r="L4" s="15" t="s">
        <v>37</v>
      </c>
      <c r="M4" s="15" t="s">
        <v>37</v>
      </c>
      <c r="N4" s="17" t="s">
        <v>37</v>
      </c>
      <c r="O4" s="17" t="s">
        <v>37</v>
      </c>
      <c r="P4" s="207"/>
      <c r="Q4" s="15" t="s">
        <v>37</v>
      </c>
      <c r="R4" s="15" t="s">
        <v>37</v>
      </c>
      <c r="S4" s="17" t="s">
        <v>37</v>
      </c>
      <c r="T4" s="17" t="s">
        <v>37</v>
      </c>
    </row>
    <row r="5" spans="1:21" ht="15" customHeight="1" x14ac:dyDescent="0.25">
      <c r="A5" s="46" t="s">
        <v>6</v>
      </c>
      <c r="B5" s="11">
        <v>1</v>
      </c>
      <c r="C5" s="11">
        <v>60</v>
      </c>
      <c r="D5" s="13">
        <v>0.96231438812083969</v>
      </c>
      <c r="E5" s="13">
        <v>0.23936886665383875</v>
      </c>
      <c r="F5" s="207"/>
      <c r="G5" s="11">
        <v>1</v>
      </c>
      <c r="H5" s="11">
        <v>60</v>
      </c>
      <c r="I5" s="13">
        <v>0.95560931899641577</v>
      </c>
      <c r="J5" s="13">
        <v>0.23696319018404907</v>
      </c>
      <c r="K5" s="207"/>
      <c r="L5" s="11">
        <v>1</v>
      </c>
      <c r="M5" s="11">
        <v>60</v>
      </c>
      <c r="N5" s="13">
        <v>0.95054347826086949</v>
      </c>
      <c r="O5" s="13">
        <v>0.23384791309319614</v>
      </c>
      <c r="P5" s="207"/>
      <c r="Q5" s="11">
        <v>1</v>
      </c>
      <c r="R5" s="11">
        <v>60</v>
      </c>
      <c r="S5" s="13">
        <v>0.97264492753623188</v>
      </c>
      <c r="T5" s="13">
        <v>0.23654311789905016</v>
      </c>
      <c r="U5" s="48"/>
    </row>
    <row r="6" spans="1:21" ht="15" customHeight="1" x14ac:dyDescent="0.25">
      <c r="A6" s="46" t="s">
        <v>7</v>
      </c>
      <c r="B6" s="11">
        <v>1</v>
      </c>
      <c r="C6" s="11">
        <v>60</v>
      </c>
      <c r="D6" s="13">
        <v>0.93018433179723514</v>
      </c>
      <c r="E6" s="13">
        <v>0.24019900497512436</v>
      </c>
      <c r="F6" s="207"/>
      <c r="G6" s="11">
        <v>1</v>
      </c>
      <c r="H6" s="11">
        <v>60</v>
      </c>
      <c r="I6" s="13">
        <v>0.92808243727598572</v>
      </c>
      <c r="J6" s="13">
        <v>0.23149792776791017</v>
      </c>
      <c r="K6" s="207"/>
      <c r="L6" s="11">
        <v>1</v>
      </c>
      <c r="M6" s="11">
        <v>60</v>
      </c>
      <c r="N6" s="13">
        <v>0.94112318840579712</v>
      </c>
      <c r="O6" s="13">
        <v>0.22406159769008663</v>
      </c>
      <c r="P6" s="207"/>
      <c r="Q6" s="11">
        <v>1</v>
      </c>
      <c r="R6" s="11">
        <v>60</v>
      </c>
      <c r="S6" s="13">
        <v>0.94710144927536233</v>
      </c>
      <c r="T6" s="13">
        <v>0.24158377964804895</v>
      </c>
      <c r="U6" s="48"/>
    </row>
    <row r="7" spans="1:21" ht="15" customHeight="1" x14ac:dyDescent="0.25">
      <c r="A7" s="46" t="s">
        <v>8</v>
      </c>
      <c r="B7" s="11">
        <v>1</v>
      </c>
      <c r="C7" s="11">
        <v>30</v>
      </c>
      <c r="D7" s="13">
        <v>0.86451612903225816</v>
      </c>
      <c r="E7" s="13">
        <v>0.69237360754070265</v>
      </c>
      <c r="F7" s="207"/>
      <c r="G7" s="11">
        <v>1</v>
      </c>
      <c r="H7" s="11">
        <v>30</v>
      </c>
      <c r="I7" s="13">
        <v>0.85670250896057343</v>
      </c>
      <c r="J7" s="13">
        <v>0.68875587858058995</v>
      </c>
      <c r="K7" s="207"/>
      <c r="L7" s="11">
        <v>1</v>
      </c>
      <c r="M7" s="11">
        <v>30</v>
      </c>
      <c r="N7" s="13">
        <v>0.80688405797101448</v>
      </c>
      <c r="O7" s="13">
        <v>0.7332734620565784</v>
      </c>
      <c r="P7" s="207"/>
      <c r="Q7" s="11">
        <v>1</v>
      </c>
      <c r="R7" s="11">
        <v>30</v>
      </c>
      <c r="S7" s="13">
        <v>0.84601449275362317</v>
      </c>
      <c r="T7" s="13">
        <v>0.70706638115631693</v>
      </c>
      <c r="U7" s="48"/>
    </row>
    <row r="8" spans="1:21" ht="15" customHeight="1" x14ac:dyDescent="0.25">
      <c r="A8" s="46" t="s">
        <v>9</v>
      </c>
      <c r="B8" s="11">
        <v>1</v>
      </c>
      <c r="C8" s="11">
        <v>30</v>
      </c>
      <c r="D8" s="13">
        <v>0.94874551971326149</v>
      </c>
      <c r="E8" s="13">
        <v>0.56132812500000007</v>
      </c>
      <c r="F8" s="207"/>
      <c r="G8" s="11">
        <v>1</v>
      </c>
      <c r="H8" s="11">
        <v>30</v>
      </c>
      <c r="I8" s="13">
        <v>0.99222222222222223</v>
      </c>
      <c r="J8" s="13">
        <v>0.56626061277224071</v>
      </c>
      <c r="K8" s="207"/>
      <c r="L8" s="11">
        <v>1</v>
      </c>
      <c r="M8" s="11">
        <v>30</v>
      </c>
      <c r="N8" s="13">
        <v>0.99057971014492752</v>
      </c>
      <c r="O8" s="13">
        <v>0.56254572055596197</v>
      </c>
      <c r="P8" s="207"/>
      <c r="Q8" s="11">
        <v>1</v>
      </c>
      <c r="R8" s="11">
        <v>30</v>
      </c>
      <c r="S8" s="13">
        <v>0.98949275362318845</v>
      </c>
      <c r="T8" s="13">
        <v>0.56792383742218966</v>
      </c>
      <c r="U8" s="48"/>
    </row>
    <row r="9" spans="1:21" ht="15" customHeight="1" x14ac:dyDescent="0.25">
      <c r="A9" s="43" t="s">
        <v>10</v>
      </c>
      <c r="B9" s="44" t="s">
        <v>37</v>
      </c>
      <c r="C9" s="44" t="s">
        <v>37</v>
      </c>
      <c r="D9" s="17" t="s">
        <v>37</v>
      </c>
      <c r="E9" s="17" t="s">
        <v>37</v>
      </c>
      <c r="F9" s="207"/>
      <c r="G9" s="44" t="s">
        <v>37</v>
      </c>
      <c r="H9" s="44" t="s">
        <v>37</v>
      </c>
      <c r="I9" s="17" t="s">
        <v>37</v>
      </c>
      <c r="J9" s="17" t="s">
        <v>37</v>
      </c>
      <c r="K9" s="207"/>
      <c r="L9" s="15" t="s">
        <v>37</v>
      </c>
      <c r="M9" s="15" t="s">
        <v>37</v>
      </c>
      <c r="N9" s="17" t="s">
        <v>37</v>
      </c>
      <c r="O9" s="17" t="s">
        <v>37</v>
      </c>
      <c r="P9" s="207"/>
      <c r="Q9" s="15" t="s">
        <v>37</v>
      </c>
      <c r="R9" s="15" t="s">
        <v>37</v>
      </c>
      <c r="S9" s="17" t="s">
        <v>37</v>
      </c>
      <c r="T9" s="17" t="s">
        <v>37</v>
      </c>
    </row>
    <row r="10" spans="1:21" ht="15" customHeight="1" x14ac:dyDescent="0.25">
      <c r="A10" s="43" t="s">
        <v>11</v>
      </c>
      <c r="B10" s="44" t="s">
        <v>37</v>
      </c>
      <c r="C10" s="44" t="s">
        <v>37</v>
      </c>
      <c r="D10" s="17" t="s">
        <v>37</v>
      </c>
      <c r="E10" s="17" t="s">
        <v>37</v>
      </c>
      <c r="F10" s="207"/>
      <c r="G10" s="44" t="s">
        <v>37</v>
      </c>
      <c r="H10" s="44" t="s">
        <v>37</v>
      </c>
      <c r="I10" s="17" t="s">
        <v>37</v>
      </c>
      <c r="J10" s="17" t="s">
        <v>37</v>
      </c>
      <c r="K10" s="207"/>
      <c r="L10" s="15" t="s">
        <v>37</v>
      </c>
      <c r="M10" s="15" t="s">
        <v>37</v>
      </c>
      <c r="N10" s="17" t="s">
        <v>37</v>
      </c>
      <c r="O10" s="17" t="s">
        <v>37</v>
      </c>
      <c r="P10" s="207"/>
      <c r="Q10" s="15" t="s">
        <v>37</v>
      </c>
      <c r="R10" s="15" t="s">
        <v>37</v>
      </c>
      <c r="S10" s="17" t="s">
        <v>37</v>
      </c>
      <c r="T10" s="17" t="s">
        <v>37</v>
      </c>
    </row>
    <row r="11" spans="1:21" ht="15" customHeight="1" x14ac:dyDescent="0.25">
      <c r="A11" s="43" t="s">
        <v>12</v>
      </c>
      <c r="B11" s="44" t="s">
        <v>37</v>
      </c>
      <c r="C11" s="44" t="s">
        <v>37</v>
      </c>
      <c r="D11" s="17" t="s">
        <v>37</v>
      </c>
      <c r="E11" s="17" t="s">
        <v>37</v>
      </c>
      <c r="F11" s="207"/>
      <c r="G11" s="44" t="s">
        <v>37</v>
      </c>
      <c r="H11" s="44" t="s">
        <v>37</v>
      </c>
      <c r="I11" s="17" t="s">
        <v>37</v>
      </c>
      <c r="J11" s="17" t="s">
        <v>37</v>
      </c>
      <c r="K11" s="207"/>
      <c r="L11" s="15" t="s">
        <v>37</v>
      </c>
      <c r="M11" s="15" t="s">
        <v>37</v>
      </c>
      <c r="N11" s="17" t="s">
        <v>37</v>
      </c>
      <c r="O11" s="17" t="s">
        <v>37</v>
      </c>
      <c r="P11" s="207"/>
      <c r="Q11" s="15" t="s">
        <v>37</v>
      </c>
      <c r="R11" s="15" t="s">
        <v>37</v>
      </c>
      <c r="S11" s="17" t="s">
        <v>37</v>
      </c>
      <c r="T11" s="17" t="s">
        <v>37</v>
      </c>
    </row>
    <row r="12" spans="1:21" ht="15" customHeight="1" x14ac:dyDescent="0.25">
      <c r="A12" s="43" t="s">
        <v>13</v>
      </c>
      <c r="B12" s="44" t="s">
        <v>37</v>
      </c>
      <c r="C12" s="44" t="s">
        <v>37</v>
      </c>
      <c r="D12" s="17" t="s">
        <v>37</v>
      </c>
      <c r="E12" s="17" t="s">
        <v>37</v>
      </c>
      <c r="F12" s="207"/>
      <c r="G12" s="44" t="s">
        <v>37</v>
      </c>
      <c r="H12" s="44" t="s">
        <v>37</v>
      </c>
      <c r="I12" s="17" t="s">
        <v>37</v>
      </c>
      <c r="J12" s="17" t="s">
        <v>37</v>
      </c>
      <c r="K12" s="207"/>
      <c r="L12" s="15" t="s">
        <v>37</v>
      </c>
      <c r="M12" s="15" t="s">
        <v>37</v>
      </c>
      <c r="N12" s="17" t="s">
        <v>37</v>
      </c>
      <c r="O12" s="17" t="s">
        <v>37</v>
      </c>
      <c r="P12" s="207"/>
      <c r="Q12" s="15" t="s">
        <v>37</v>
      </c>
      <c r="R12" s="15" t="s">
        <v>37</v>
      </c>
      <c r="S12" s="17" t="s">
        <v>37</v>
      </c>
      <c r="T12" s="17" t="s">
        <v>37</v>
      </c>
    </row>
    <row r="13" spans="1:21" ht="15" customHeight="1" x14ac:dyDescent="0.25">
      <c r="A13" s="43" t="s">
        <v>14</v>
      </c>
      <c r="B13" s="44" t="s">
        <v>37</v>
      </c>
      <c r="C13" s="44" t="s">
        <v>37</v>
      </c>
      <c r="D13" s="17" t="s">
        <v>37</v>
      </c>
      <c r="E13" s="17" t="s">
        <v>37</v>
      </c>
      <c r="F13" s="207"/>
      <c r="G13" s="44" t="s">
        <v>37</v>
      </c>
      <c r="H13" s="44" t="s">
        <v>37</v>
      </c>
      <c r="I13" s="17" t="s">
        <v>37</v>
      </c>
      <c r="J13" s="17" t="s">
        <v>37</v>
      </c>
      <c r="K13" s="207"/>
      <c r="L13" s="15" t="s">
        <v>37</v>
      </c>
      <c r="M13" s="15" t="s">
        <v>37</v>
      </c>
      <c r="N13" s="17" t="s">
        <v>37</v>
      </c>
      <c r="O13" s="17" t="s">
        <v>37</v>
      </c>
      <c r="P13" s="207"/>
      <c r="Q13" s="15" t="s">
        <v>37</v>
      </c>
      <c r="R13" s="15" t="s">
        <v>37</v>
      </c>
      <c r="S13" s="17" t="s">
        <v>37</v>
      </c>
      <c r="T13" s="17" t="s">
        <v>37</v>
      </c>
    </row>
    <row r="14" spans="1:21" ht="15" customHeight="1" x14ac:dyDescent="0.25">
      <c r="A14" s="43" t="s">
        <v>15</v>
      </c>
      <c r="B14" s="44" t="s">
        <v>37</v>
      </c>
      <c r="C14" s="44" t="s">
        <v>37</v>
      </c>
      <c r="D14" s="17" t="s">
        <v>37</v>
      </c>
      <c r="E14" s="17" t="s">
        <v>37</v>
      </c>
      <c r="F14" s="207"/>
      <c r="G14" s="44" t="s">
        <v>37</v>
      </c>
      <c r="H14" s="44" t="s">
        <v>37</v>
      </c>
      <c r="I14" s="17" t="s">
        <v>37</v>
      </c>
      <c r="J14" s="17" t="s">
        <v>37</v>
      </c>
      <c r="K14" s="207"/>
      <c r="L14" s="15" t="s">
        <v>37</v>
      </c>
      <c r="M14" s="15" t="s">
        <v>37</v>
      </c>
      <c r="N14" s="17" t="s">
        <v>37</v>
      </c>
      <c r="O14" s="17" t="s">
        <v>37</v>
      </c>
      <c r="P14" s="207"/>
      <c r="Q14" s="15" t="s">
        <v>37</v>
      </c>
      <c r="R14" s="15" t="s">
        <v>37</v>
      </c>
      <c r="S14" s="17" t="s">
        <v>37</v>
      </c>
      <c r="T14" s="17" t="s">
        <v>37</v>
      </c>
    </row>
    <row r="15" spans="1:21" ht="15" customHeight="1" x14ac:dyDescent="0.25">
      <c r="A15" s="46" t="s">
        <v>16</v>
      </c>
      <c r="B15" s="11">
        <v>1</v>
      </c>
      <c r="C15" s="11">
        <v>30</v>
      </c>
      <c r="D15" s="13">
        <v>0.8515232974910395</v>
      </c>
      <c r="E15" s="13">
        <v>0.40599218410768567</v>
      </c>
      <c r="F15" s="207"/>
      <c r="G15" s="11">
        <v>1</v>
      </c>
      <c r="H15" s="11">
        <v>30</v>
      </c>
      <c r="I15" s="13">
        <v>0.93970131421744307</v>
      </c>
      <c r="J15" s="13">
        <v>0.43742690058479533</v>
      </c>
      <c r="K15" s="207"/>
      <c r="L15" s="11">
        <v>1</v>
      </c>
      <c r="M15" s="11">
        <v>30</v>
      </c>
      <c r="N15" s="13">
        <v>0.94275362318840583</v>
      </c>
      <c r="O15" s="13">
        <v>0.41160645657186778</v>
      </c>
      <c r="P15" s="207"/>
      <c r="Q15" s="11">
        <v>1</v>
      </c>
      <c r="R15" s="11">
        <v>30</v>
      </c>
      <c r="S15" s="13">
        <v>0.96594202898550729</v>
      </c>
      <c r="T15" s="13">
        <v>0.39609902475618902</v>
      </c>
    </row>
    <row r="16" spans="1:21" ht="15" customHeight="1" x14ac:dyDescent="0.25">
      <c r="A16" s="43" t="s">
        <v>17</v>
      </c>
      <c r="B16" s="44" t="s">
        <v>37</v>
      </c>
      <c r="C16" s="44" t="s">
        <v>37</v>
      </c>
      <c r="D16" s="17" t="s">
        <v>37</v>
      </c>
      <c r="E16" s="17" t="s">
        <v>37</v>
      </c>
      <c r="F16" s="207"/>
      <c r="G16" s="44" t="s">
        <v>37</v>
      </c>
      <c r="H16" s="44" t="s">
        <v>37</v>
      </c>
      <c r="I16" s="17" t="s">
        <v>37</v>
      </c>
      <c r="J16" s="17" t="s">
        <v>37</v>
      </c>
      <c r="K16" s="207"/>
      <c r="L16" s="15" t="s">
        <v>37</v>
      </c>
      <c r="M16" s="15" t="s">
        <v>37</v>
      </c>
      <c r="N16" s="17" t="s">
        <v>37</v>
      </c>
      <c r="O16" s="17" t="s">
        <v>37</v>
      </c>
      <c r="P16" s="207"/>
      <c r="Q16" s="15" t="s">
        <v>37</v>
      </c>
      <c r="R16" s="15" t="s">
        <v>37</v>
      </c>
      <c r="S16" s="17" t="s">
        <v>37</v>
      </c>
      <c r="T16" s="17" t="s">
        <v>37</v>
      </c>
    </row>
    <row r="17" spans="1:20" ht="15" customHeight="1" x14ac:dyDescent="0.25">
      <c r="A17" s="43" t="s">
        <v>18</v>
      </c>
      <c r="B17" s="44" t="s">
        <v>37</v>
      </c>
      <c r="C17" s="44" t="s">
        <v>37</v>
      </c>
      <c r="D17" s="17" t="s">
        <v>37</v>
      </c>
      <c r="E17" s="17" t="s">
        <v>37</v>
      </c>
      <c r="F17" s="207"/>
      <c r="G17" s="44" t="s">
        <v>37</v>
      </c>
      <c r="H17" s="44" t="s">
        <v>37</v>
      </c>
      <c r="I17" s="17" t="s">
        <v>37</v>
      </c>
      <c r="J17" s="17" t="s">
        <v>37</v>
      </c>
      <c r="K17" s="207"/>
      <c r="L17" s="15" t="s">
        <v>37</v>
      </c>
      <c r="M17" s="15" t="s">
        <v>37</v>
      </c>
      <c r="N17" s="17" t="s">
        <v>37</v>
      </c>
      <c r="O17" s="17" t="s">
        <v>37</v>
      </c>
      <c r="P17" s="207"/>
      <c r="Q17" s="15" t="s">
        <v>37</v>
      </c>
      <c r="R17" s="15" t="s">
        <v>37</v>
      </c>
      <c r="S17" s="17" t="s">
        <v>37</v>
      </c>
      <c r="T17" s="17" t="s">
        <v>37</v>
      </c>
    </row>
    <row r="18" spans="1:20" ht="15" customHeight="1" x14ac:dyDescent="0.25">
      <c r="A18" s="46" t="s">
        <v>19</v>
      </c>
      <c r="B18" s="11">
        <v>1</v>
      </c>
      <c r="C18" s="11">
        <v>30</v>
      </c>
      <c r="D18" s="13">
        <v>0.70935739887352789</v>
      </c>
      <c r="E18" s="13">
        <v>0.80219206680584565</v>
      </c>
      <c r="F18" s="207"/>
      <c r="G18" s="11">
        <v>1</v>
      </c>
      <c r="H18" s="11">
        <v>30</v>
      </c>
      <c r="I18" s="13">
        <v>0.80536439665471926</v>
      </c>
      <c r="J18" s="13">
        <v>0.69804456571168716</v>
      </c>
      <c r="K18" s="207"/>
      <c r="L18" s="11">
        <v>1</v>
      </c>
      <c r="M18" s="11">
        <v>30</v>
      </c>
      <c r="N18" s="13">
        <v>0.85579710144927534</v>
      </c>
      <c r="O18" s="13">
        <v>0.72734970364098228</v>
      </c>
      <c r="P18" s="207"/>
      <c r="Q18" s="11">
        <v>1</v>
      </c>
      <c r="R18" s="11">
        <v>30</v>
      </c>
      <c r="S18" s="13">
        <v>0.86159420289855082</v>
      </c>
      <c r="T18" s="13">
        <v>0.75315391084945316</v>
      </c>
    </row>
    <row r="19" spans="1:20" ht="15" customHeight="1" x14ac:dyDescent="0.25">
      <c r="A19" s="43" t="s">
        <v>20</v>
      </c>
      <c r="B19" s="44" t="s">
        <v>37</v>
      </c>
      <c r="C19" s="44" t="s">
        <v>37</v>
      </c>
      <c r="D19" s="17" t="s">
        <v>37</v>
      </c>
      <c r="E19" s="17" t="s">
        <v>37</v>
      </c>
      <c r="F19" s="207"/>
      <c r="G19" s="44" t="s">
        <v>37</v>
      </c>
      <c r="H19" s="44" t="s">
        <v>37</v>
      </c>
      <c r="I19" s="17" t="s">
        <v>37</v>
      </c>
      <c r="J19" s="17" t="s">
        <v>37</v>
      </c>
      <c r="K19" s="207"/>
      <c r="L19" s="15" t="s">
        <v>37</v>
      </c>
      <c r="M19" s="15" t="s">
        <v>37</v>
      </c>
      <c r="N19" s="17" t="s">
        <v>37</v>
      </c>
      <c r="O19" s="17" t="s">
        <v>37</v>
      </c>
      <c r="P19" s="207"/>
      <c r="Q19" s="15" t="s">
        <v>37</v>
      </c>
      <c r="R19" s="15" t="s">
        <v>37</v>
      </c>
      <c r="S19" s="17" t="s">
        <v>37</v>
      </c>
      <c r="T19" s="17" t="s">
        <v>37</v>
      </c>
    </row>
    <row r="20" spans="1:20" ht="15" customHeight="1" x14ac:dyDescent="0.25">
      <c r="A20" s="43" t="s">
        <v>21</v>
      </c>
      <c r="B20" s="44" t="s">
        <v>37</v>
      </c>
      <c r="C20" s="44" t="s">
        <v>37</v>
      </c>
      <c r="D20" s="17" t="s">
        <v>37</v>
      </c>
      <c r="E20" s="17" t="s">
        <v>37</v>
      </c>
      <c r="F20" s="207"/>
      <c r="G20" s="44" t="s">
        <v>37</v>
      </c>
      <c r="H20" s="44" t="s">
        <v>37</v>
      </c>
      <c r="I20" s="17" t="s">
        <v>37</v>
      </c>
      <c r="J20" s="17" t="s">
        <v>37</v>
      </c>
      <c r="K20" s="207"/>
      <c r="L20" s="15" t="s">
        <v>37</v>
      </c>
      <c r="M20" s="15" t="s">
        <v>37</v>
      </c>
      <c r="N20" s="17" t="s">
        <v>37</v>
      </c>
      <c r="O20" s="17" t="s">
        <v>37</v>
      </c>
      <c r="P20" s="207"/>
      <c r="Q20" s="15" t="s">
        <v>37</v>
      </c>
      <c r="R20" s="15" t="s">
        <v>37</v>
      </c>
      <c r="S20" s="17" t="s">
        <v>37</v>
      </c>
      <c r="T20" s="17" t="s">
        <v>37</v>
      </c>
    </row>
    <row r="21" spans="1:20" ht="15" customHeight="1" x14ac:dyDescent="0.25">
      <c r="A21" s="46" t="s">
        <v>22</v>
      </c>
      <c r="B21" s="11">
        <v>2</v>
      </c>
      <c r="C21" s="11">
        <v>90</v>
      </c>
      <c r="D21" s="13">
        <v>0.82712920293565462</v>
      </c>
      <c r="E21" s="13">
        <v>0.63895522388059711</v>
      </c>
      <c r="F21" s="207"/>
      <c r="G21" s="11">
        <v>2</v>
      </c>
      <c r="H21" s="11">
        <v>90</v>
      </c>
      <c r="I21" s="13">
        <v>0.84315412186379923</v>
      </c>
      <c r="J21" s="13">
        <v>0.60419985517740771</v>
      </c>
      <c r="K21" s="207"/>
      <c r="L21" s="11">
        <v>2</v>
      </c>
      <c r="M21" s="11">
        <v>90</v>
      </c>
      <c r="N21" s="13">
        <v>0.89444444444444449</v>
      </c>
      <c r="O21" s="13">
        <v>0.5866864704293816</v>
      </c>
      <c r="P21" s="207"/>
      <c r="Q21" s="11">
        <v>2</v>
      </c>
      <c r="R21" s="11">
        <v>90</v>
      </c>
      <c r="S21" s="13">
        <v>0.95265700483091786</v>
      </c>
      <c r="T21" s="13">
        <v>0.56047160243407701</v>
      </c>
    </row>
    <row r="22" spans="1:20" ht="15" customHeight="1" x14ac:dyDescent="0.25">
      <c r="A22" s="46" t="s">
        <v>23</v>
      </c>
      <c r="B22" s="11">
        <v>1</v>
      </c>
      <c r="C22" s="11">
        <v>30</v>
      </c>
      <c r="D22" s="13">
        <v>0.87816180235535068</v>
      </c>
      <c r="E22" s="13">
        <v>0.7292281737663433</v>
      </c>
      <c r="F22" s="207"/>
      <c r="G22" s="11">
        <v>1</v>
      </c>
      <c r="H22" s="11">
        <v>30</v>
      </c>
      <c r="I22" s="13">
        <v>0.93333333333333335</v>
      </c>
      <c r="J22" s="13">
        <v>0.7142857142857143</v>
      </c>
      <c r="K22" s="207"/>
      <c r="L22" s="11">
        <v>1</v>
      </c>
      <c r="M22" s="11">
        <v>30</v>
      </c>
      <c r="N22" s="13">
        <v>0.9228260869565218</v>
      </c>
      <c r="O22" s="13">
        <v>0.71731448763250882</v>
      </c>
      <c r="P22" s="207"/>
      <c r="Q22" s="11">
        <v>1</v>
      </c>
      <c r="R22" s="11">
        <v>30</v>
      </c>
      <c r="S22" s="13">
        <v>0.89384057971014497</v>
      </c>
      <c r="T22" s="13">
        <v>0.69396027563842733</v>
      </c>
    </row>
    <row r="23" spans="1:20" ht="15" customHeight="1" x14ac:dyDescent="0.25">
      <c r="A23" s="43" t="s">
        <v>24</v>
      </c>
      <c r="B23" s="44" t="s">
        <v>37</v>
      </c>
      <c r="C23" s="44" t="s">
        <v>37</v>
      </c>
      <c r="D23" s="17" t="s">
        <v>37</v>
      </c>
      <c r="E23" s="17" t="s">
        <v>37</v>
      </c>
      <c r="F23" s="207"/>
      <c r="G23" s="44" t="s">
        <v>37</v>
      </c>
      <c r="H23" s="44" t="s">
        <v>37</v>
      </c>
      <c r="I23" s="17" t="s">
        <v>37</v>
      </c>
      <c r="J23" s="17" t="s">
        <v>37</v>
      </c>
      <c r="K23" s="207"/>
      <c r="L23" s="15" t="s">
        <v>37</v>
      </c>
      <c r="M23" s="15" t="s">
        <v>37</v>
      </c>
      <c r="N23" s="17" t="s">
        <v>37</v>
      </c>
      <c r="O23" s="17" t="s">
        <v>37</v>
      </c>
      <c r="P23" s="207"/>
      <c r="Q23" s="15" t="s">
        <v>37</v>
      </c>
      <c r="R23" s="15" t="s">
        <v>37</v>
      </c>
      <c r="S23" s="17" t="s">
        <v>37</v>
      </c>
      <c r="T23" s="17" t="s">
        <v>37</v>
      </c>
    </row>
    <row r="24" spans="1:20" ht="15" customHeight="1" x14ac:dyDescent="0.25">
      <c r="A24" s="43" t="s">
        <v>25</v>
      </c>
      <c r="B24" s="44" t="s">
        <v>37</v>
      </c>
      <c r="C24" s="44" t="s">
        <v>37</v>
      </c>
      <c r="D24" s="17" t="s">
        <v>37</v>
      </c>
      <c r="E24" s="17" t="s">
        <v>37</v>
      </c>
      <c r="F24" s="207"/>
      <c r="G24" s="44" t="s">
        <v>37</v>
      </c>
      <c r="H24" s="44" t="s">
        <v>37</v>
      </c>
      <c r="I24" s="17" t="s">
        <v>37</v>
      </c>
      <c r="J24" s="17" t="s">
        <v>37</v>
      </c>
      <c r="K24" s="207"/>
      <c r="L24" s="15" t="s">
        <v>37</v>
      </c>
      <c r="M24" s="15" t="s">
        <v>37</v>
      </c>
      <c r="N24" s="17" t="s">
        <v>37</v>
      </c>
      <c r="O24" s="17" t="s">
        <v>37</v>
      </c>
      <c r="P24" s="207"/>
      <c r="Q24" s="15" t="s">
        <v>37</v>
      </c>
      <c r="R24" s="15" t="s">
        <v>37</v>
      </c>
      <c r="S24" s="17" t="s">
        <v>37</v>
      </c>
      <c r="T24" s="17" t="s">
        <v>37</v>
      </c>
    </row>
    <row r="25" spans="1:20" ht="15" customHeight="1" x14ac:dyDescent="0.25">
      <c r="A25" s="43" t="s">
        <v>26</v>
      </c>
      <c r="B25" s="44" t="s">
        <v>37</v>
      </c>
      <c r="C25" s="44" t="s">
        <v>37</v>
      </c>
      <c r="D25" s="17" t="s">
        <v>37</v>
      </c>
      <c r="E25" s="17" t="s">
        <v>37</v>
      </c>
      <c r="F25" s="207"/>
      <c r="G25" s="44" t="s">
        <v>37</v>
      </c>
      <c r="H25" s="44" t="s">
        <v>37</v>
      </c>
      <c r="I25" s="17" t="s">
        <v>37</v>
      </c>
      <c r="J25" s="17" t="s">
        <v>37</v>
      </c>
      <c r="K25" s="207"/>
      <c r="L25" s="15" t="s">
        <v>37</v>
      </c>
      <c r="M25" s="15" t="s">
        <v>37</v>
      </c>
      <c r="N25" s="17" t="s">
        <v>37</v>
      </c>
      <c r="O25" s="17" t="s">
        <v>37</v>
      </c>
      <c r="P25" s="207"/>
      <c r="Q25" s="15" t="s">
        <v>37</v>
      </c>
      <c r="R25" s="15" t="s">
        <v>37</v>
      </c>
      <c r="S25" s="17" t="s">
        <v>37</v>
      </c>
      <c r="T25" s="17" t="s">
        <v>37</v>
      </c>
    </row>
    <row r="26" spans="1:20" ht="15" customHeight="1" x14ac:dyDescent="0.25">
      <c r="A26" s="43" t="s">
        <v>27</v>
      </c>
      <c r="B26" s="44" t="s">
        <v>37</v>
      </c>
      <c r="C26" s="44" t="s">
        <v>37</v>
      </c>
      <c r="D26" s="17" t="s">
        <v>37</v>
      </c>
      <c r="E26" s="17" t="s">
        <v>37</v>
      </c>
      <c r="F26" s="207"/>
      <c r="G26" s="44" t="s">
        <v>37</v>
      </c>
      <c r="H26" s="44" t="s">
        <v>37</v>
      </c>
      <c r="I26" s="17" t="s">
        <v>37</v>
      </c>
      <c r="J26" s="17" t="s">
        <v>37</v>
      </c>
      <c r="K26" s="207"/>
      <c r="L26" s="15" t="s">
        <v>37</v>
      </c>
      <c r="M26" s="15" t="s">
        <v>37</v>
      </c>
      <c r="N26" s="17" t="s">
        <v>37</v>
      </c>
      <c r="O26" s="17" t="s">
        <v>37</v>
      </c>
      <c r="P26" s="207"/>
      <c r="Q26" s="15" t="s">
        <v>37</v>
      </c>
      <c r="R26" s="15" t="s">
        <v>37</v>
      </c>
      <c r="S26" s="17" t="s">
        <v>37</v>
      </c>
      <c r="T26" s="17" t="s">
        <v>37</v>
      </c>
    </row>
    <row r="27" spans="1:20" ht="15" customHeight="1" x14ac:dyDescent="0.25">
      <c r="A27" s="46" t="s">
        <v>28</v>
      </c>
      <c r="B27" s="11">
        <v>1</v>
      </c>
      <c r="C27" s="11">
        <v>30</v>
      </c>
      <c r="D27" s="13">
        <v>0.95538914490527382</v>
      </c>
      <c r="E27" s="13">
        <v>0.53971328942270436</v>
      </c>
      <c r="F27" s="207"/>
      <c r="G27" s="11">
        <v>1</v>
      </c>
      <c r="H27" s="11">
        <v>30</v>
      </c>
      <c r="I27" s="13">
        <v>0.99927120669056158</v>
      </c>
      <c r="J27" s="13">
        <v>0.49963343108504399</v>
      </c>
      <c r="K27" s="207"/>
      <c r="L27" s="11">
        <v>1</v>
      </c>
      <c r="M27" s="11">
        <v>30</v>
      </c>
      <c r="N27" s="13">
        <v>0.98405797101449266</v>
      </c>
      <c r="O27" s="13">
        <v>0.49226804123711343</v>
      </c>
      <c r="P27" s="207"/>
      <c r="Q27" s="11">
        <v>1</v>
      </c>
      <c r="R27" s="11">
        <v>30</v>
      </c>
      <c r="S27" s="13">
        <v>0.96086956521739131</v>
      </c>
      <c r="T27" s="13">
        <v>0.49057315233785825</v>
      </c>
    </row>
    <row r="28" spans="1:20" ht="15" customHeight="1" x14ac:dyDescent="0.25">
      <c r="A28" s="43" t="s">
        <v>29</v>
      </c>
      <c r="B28" s="44" t="s">
        <v>37</v>
      </c>
      <c r="C28" s="44" t="s">
        <v>37</v>
      </c>
      <c r="D28" s="17" t="s">
        <v>37</v>
      </c>
      <c r="E28" s="17" t="s">
        <v>37</v>
      </c>
      <c r="F28" s="207"/>
      <c r="G28" s="44" t="s">
        <v>37</v>
      </c>
      <c r="H28" s="44" t="s">
        <v>37</v>
      </c>
      <c r="I28" s="17" t="s">
        <v>37</v>
      </c>
      <c r="J28" s="17" t="s">
        <v>37</v>
      </c>
      <c r="K28" s="207"/>
      <c r="L28" s="15" t="s">
        <v>37</v>
      </c>
      <c r="M28" s="15" t="s">
        <v>37</v>
      </c>
      <c r="N28" s="17" t="s">
        <v>37</v>
      </c>
      <c r="O28" s="17" t="s">
        <v>37</v>
      </c>
      <c r="P28" s="207"/>
      <c r="Q28" s="15" t="s">
        <v>37</v>
      </c>
      <c r="R28" s="15" t="s">
        <v>37</v>
      </c>
      <c r="S28" s="17" t="s">
        <v>37</v>
      </c>
      <c r="T28" s="17" t="s">
        <v>37</v>
      </c>
    </row>
    <row r="29" spans="1:20" ht="15" customHeight="1" x14ac:dyDescent="0.25">
      <c r="A29" s="46" t="s">
        <v>30</v>
      </c>
      <c r="B29" s="11">
        <v>1</v>
      </c>
      <c r="C29" s="11">
        <v>30</v>
      </c>
      <c r="D29" s="13">
        <v>0.91438812083973375</v>
      </c>
      <c r="E29" s="13">
        <v>0.57455429497568888</v>
      </c>
      <c r="F29" s="207"/>
      <c r="G29" s="11">
        <v>1</v>
      </c>
      <c r="H29" s="11">
        <v>30</v>
      </c>
      <c r="I29" s="13">
        <v>0.9095579450418162</v>
      </c>
      <c r="J29" s="13">
        <v>0.52114377768828035</v>
      </c>
      <c r="K29" s="207"/>
      <c r="L29" s="11">
        <v>1</v>
      </c>
      <c r="M29" s="11">
        <v>30</v>
      </c>
      <c r="N29" s="13">
        <v>0.86992753623188412</v>
      </c>
      <c r="O29" s="13">
        <v>0.51145356101624317</v>
      </c>
      <c r="P29" s="207"/>
      <c r="Q29" s="11">
        <v>1</v>
      </c>
      <c r="R29" s="11">
        <v>30</v>
      </c>
      <c r="S29" s="13">
        <v>0.9228260869565218</v>
      </c>
      <c r="T29" s="13">
        <v>0.45975657636435019</v>
      </c>
    </row>
    <row r="30" spans="1:20" ht="15" customHeight="1" x14ac:dyDescent="0.25">
      <c r="A30" s="46" t="s">
        <v>31</v>
      </c>
      <c r="B30" s="11">
        <v>1</v>
      </c>
      <c r="C30" s="11">
        <v>60</v>
      </c>
      <c r="D30" s="13">
        <v>0.94541090629800295</v>
      </c>
      <c r="E30" s="13">
        <v>0.3464551508029769</v>
      </c>
      <c r="F30" s="207"/>
      <c r="G30" s="11">
        <v>1</v>
      </c>
      <c r="H30" s="11">
        <v>60</v>
      </c>
      <c r="I30" s="13">
        <v>0.9425268817204302</v>
      </c>
      <c r="J30" s="13">
        <v>0.34537684537684543</v>
      </c>
      <c r="K30" s="207"/>
      <c r="L30" s="11">
        <v>1</v>
      </c>
      <c r="M30" s="11">
        <v>60</v>
      </c>
      <c r="N30" s="13">
        <v>0.93840579710144922</v>
      </c>
      <c r="O30" s="13">
        <v>0.35019305019305019</v>
      </c>
      <c r="P30" s="207"/>
      <c r="Q30" s="11">
        <v>1</v>
      </c>
      <c r="R30" s="11">
        <v>60</v>
      </c>
      <c r="S30" s="13">
        <v>0.98840579710144927</v>
      </c>
      <c r="T30" s="13">
        <v>0.32038123167155425</v>
      </c>
    </row>
    <row r="31" spans="1:20" ht="15" customHeight="1" x14ac:dyDescent="0.25">
      <c r="A31" s="43" t="s">
        <v>32</v>
      </c>
      <c r="B31" s="44" t="s">
        <v>37</v>
      </c>
      <c r="C31" s="44" t="s">
        <v>37</v>
      </c>
      <c r="D31" s="17" t="s">
        <v>37</v>
      </c>
      <c r="E31" s="17" t="s">
        <v>37</v>
      </c>
      <c r="F31" s="207"/>
      <c r="G31" s="44" t="s">
        <v>37</v>
      </c>
      <c r="H31" s="44" t="s">
        <v>37</v>
      </c>
      <c r="I31" s="17" t="s">
        <v>37</v>
      </c>
      <c r="J31" s="17" t="s">
        <v>37</v>
      </c>
      <c r="K31" s="207"/>
      <c r="L31" s="15" t="s">
        <v>37</v>
      </c>
      <c r="M31" s="15" t="s">
        <v>37</v>
      </c>
      <c r="N31" s="17" t="s">
        <v>37</v>
      </c>
      <c r="O31" s="17" t="s">
        <v>37</v>
      </c>
      <c r="P31" s="207"/>
      <c r="Q31" s="15" t="s">
        <v>37</v>
      </c>
      <c r="R31" s="15" t="s">
        <v>37</v>
      </c>
      <c r="S31" s="17" t="s">
        <v>37</v>
      </c>
      <c r="T31" s="17" t="s">
        <v>37</v>
      </c>
    </row>
    <row r="32" spans="1:20" ht="15" customHeight="1" x14ac:dyDescent="0.25">
      <c r="A32" s="43" t="s">
        <v>33</v>
      </c>
      <c r="B32" s="44" t="s">
        <v>37</v>
      </c>
      <c r="C32" s="44" t="s">
        <v>37</v>
      </c>
      <c r="D32" s="17" t="s">
        <v>37</v>
      </c>
      <c r="E32" s="17" t="s">
        <v>37</v>
      </c>
      <c r="F32" s="207"/>
      <c r="G32" s="44" t="s">
        <v>37</v>
      </c>
      <c r="H32" s="44" t="s">
        <v>37</v>
      </c>
      <c r="I32" s="17" t="s">
        <v>37</v>
      </c>
      <c r="J32" s="17" t="s">
        <v>37</v>
      </c>
      <c r="K32" s="207"/>
      <c r="L32" s="15" t="s">
        <v>37</v>
      </c>
      <c r="M32" s="15" t="s">
        <v>37</v>
      </c>
      <c r="N32" s="17" t="s">
        <v>37</v>
      </c>
      <c r="O32" s="17" t="s">
        <v>37</v>
      </c>
      <c r="P32" s="207"/>
      <c r="Q32" s="15" t="s">
        <v>37</v>
      </c>
      <c r="R32" s="15" t="s">
        <v>37</v>
      </c>
      <c r="S32" s="17" t="s">
        <v>37</v>
      </c>
      <c r="T32" s="17" t="s">
        <v>37</v>
      </c>
    </row>
    <row r="33" spans="1:20" ht="15" customHeight="1" x14ac:dyDescent="0.25">
      <c r="A33" s="43" t="s">
        <v>34</v>
      </c>
      <c r="B33" s="44" t="s">
        <v>37</v>
      </c>
      <c r="C33" s="44" t="s">
        <v>37</v>
      </c>
      <c r="D33" s="17" t="s">
        <v>37</v>
      </c>
      <c r="E33" s="17" t="s">
        <v>37</v>
      </c>
      <c r="F33" s="207"/>
      <c r="G33" s="44" t="s">
        <v>37</v>
      </c>
      <c r="H33" s="44" t="s">
        <v>37</v>
      </c>
      <c r="I33" s="17" t="s">
        <v>37</v>
      </c>
      <c r="J33" s="17" t="s">
        <v>37</v>
      </c>
      <c r="K33" s="207"/>
      <c r="L33" s="15" t="s">
        <v>37</v>
      </c>
      <c r="M33" s="15" t="s">
        <v>37</v>
      </c>
      <c r="N33" s="17" t="s">
        <v>37</v>
      </c>
      <c r="O33" s="17" t="s">
        <v>37</v>
      </c>
      <c r="P33" s="207"/>
      <c r="Q33" s="15" t="s">
        <v>37</v>
      </c>
      <c r="R33" s="15" t="s">
        <v>37</v>
      </c>
      <c r="S33" s="17" t="s">
        <v>37</v>
      </c>
      <c r="T33" s="17" t="s">
        <v>37</v>
      </c>
    </row>
    <row r="34" spans="1:20" ht="15" customHeight="1" x14ac:dyDescent="0.25">
      <c r="A34" s="46" t="s">
        <v>35</v>
      </c>
      <c r="B34" s="11">
        <v>1</v>
      </c>
      <c r="C34" s="11">
        <v>30</v>
      </c>
      <c r="D34" s="13">
        <v>0.89440604198668727</v>
      </c>
      <c r="E34" s="13">
        <v>0.45281456953642379</v>
      </c>
      <c r="F34" s="207"/>
      <c r="G34" s="11">
        <v>1</v>
      </c>
      <c r="H34" s="11">
        <v>30</v>
      </c>
      <c r="I34" s="13">
        <v>0.93298685782556745</v>
      </c>
      <c r="J34" s="13">
        <v>0.4287396937573616</v>
      </c>
      <c r="K34" s="207"/>
      <c r="L34" s="11">
        <v>1</v>
      </c>
      <c r="M34" s="11">
        <v>30</v>
      </c>
      <c r="N34" s="13">
        <v>0.94311594202898552</v>
      </c>
      <c r="O34" s="13">
        <v>0.42220514790626196</v>
      </c>
      <c r="P34" s="207"/>
      <c r="Q34" s="11">
        <v>1</v>
      </c>
      <c r="R34" s="11">
        <v>30</v>
      </c>
      <c r="S34" s="13">
        <v>0.93876811594202902</v>
      </c>
      <c r="T34" s="13">
        <v>0.41875723658818986</v>
      </c>
    </row>
    <row r="35" spans="1:20" ht="15" customHeight="1" x14ac:dyDescent="0.25">
      <c r="A35" s="43" t="s">
        <v>36</v>
      </c>
      <c r="B35" s="44" t="s">
        <v>37</v>
      </c>
      <c r="C35" s="44" t="s">
        <v>37</v>
      </c>
      <c r="D35" s="17" t="s">
        <v>37</v>
      </c>
      <c r="E35" s="17" t="s">
        <v>37</v>
      </c>
      <c r="F35" s="207"/>
      <c r="G35" s="44" t="s">
        <v>37</v>
      </c>
      <c r="H35" s="44" t="s">
        <v>37</v>
      </c>
      <c r="I35" s="17" t="s">
        <v>37</v>
      </c>
      <c r="J35" s="17" t="s">
        <v>37</v>
      </c>
      <c r="K35" s="207"/>
      <c r="L35" s="15" t="s">
        <v>37</v>
      </c>
      <c r="M35" s="15" t="s">
        <v>37</v>
      </c>
      <c r="N35" s="17" t="s">
        <v>37</v>
      </c>
      <c r="O35" s="17" t="s">
        <v>37</v>
      </c>
      <c r="P35" s="207"/>
      <c r="Q35" s="15" t="s">
        <v>37</v>
      </c>
      <c r="R35" s="15" t="s">
        <v>37</v>
      </c>
      <c r="S35" s="17" t="s">
        <v>37</v>
      </c>
      <c r="T35" s="17" t="s">
        <v>37</v>
      </c>
    </row>
    <row r="36" spans="1:20" ht="15.75" x14ac:dyDescent="0.25">
      <c r="A36" s="3" t="s">
        <v>38</v>
      </c>
      <c r="B36" s="18">
        <f>SUM(B4:B35)</f>
        <v>13</v>
      </c>
      <c r="C36" s="18">
        <f>SUM(C4:C35)</f>
        <v>510</v>
      </c>
      <c r="D36" s="19">
        <f>AVERAGE(D5:D8,D15,D18,D21,D22,D27,D29,D30,D34)</f>
        <v>0.8901271903624054</v>
      </c>
      <c r="E36" s="19">
        <f>AVERAGE(E5:E8,E15,E18,E21,E22,E27,E29,E30,E34)</f>
        <v>0.5185978797889943</v>
      </c>
      <c r="F36" s="208"/>
      <c r="G36" s="18">
        <f>SUM(G4:G35)</f>
        <v>13</v>
      </c>
      <c r="H36" s="18">
        <f>SUM(H4:H35)</f>
        <v>510</v>
      </c>
      <c r="I36" s="19">
        <f>AVERAGE(I5:I8,I15,I18,I21,I22,I27,I29,I30,I34)</f>
        <v>0.91987604540023904</v>
      </c>
      <c r="J36" s="19">
        <f>AVERAGE(J5:J8,J15,J18,J21,J22,J27,J29,J30,J34)</f>
        <v>0.49769403274766061</v>
      </c>
      <c r="K36" s="208"/>
      <c r="L36" s="18">
        <f>SUM(L4:L35)</f>
        <v>13</v>
      </c>
      <c r="M36" s="18">
        <f>SUM(M4:M35)</f>
        <v>510</v>
      </c>
      <c r="N36" s="19">
        <f>AVERAGE(N5:N8,N15,N18,N21,N22,N27,N29,N30,N34)</f>
        <v>0.92003824476650564</v>
      </c>
      <c r="O36" s="19">
        <f>AVERAGE(O5:O8,O15,O18,O21,O22,O27,O29,O30,O34)</f>
        <v>0.49773380100193604</v>
      </c>
      <c r="P36" s="208"/>
      <c r="Q36" s="18">
        <f>SUM(Q4:Q35)</f>
        <v>13</v>
      </c>
      <c r="R36" s="18">
        <f>SUM(R4:R35)</f>
        <v>510</v>
      </c>
      <c r="S36" s="19">
        <f>AVERAGE(S4:S35)</f>
        <v>0.93667975040257667</v>
      </c>
      <c r="T36" s="19">
        <f>AVERAGE(T4:T35)</f>
        <v>0.48718917723047545</v>
      </c>
    </row>
    <row r="37" spans="1:20" ht="15.75" x14ac:dyDescent="0.25">
      <c r="A37" s="20" t="s">
        <v>54</v>
      </c>
      <c r="B37" s="20"/>
      <c r="C37" s="20"/>
      <c r="D37" s="20"/>
    </row>
    <row r="38" spans="1:20" ht="15.75" x14ac:dyDescent="0.25">
      <c r="A38" s="20" t="s">
        <v>146</v>
      </c>
      <c r="B38" s="20"/>
      <c r="C38" s="20"/>
      <c r="D38" s="20"/>
    </row>
  </sheetData>
  <mergeCells count="8">
    <mergeCell ref="B2:E2"/>
    <mergeCell ref="G2:J2"/>
    <mergeCell ref="L2:O2"/>
    <mergeCell ref="Q2:T2"/>
    <mergeCell ref="A1:T1"/>
    <mergeCell ref="F2:F36"/>
    <mergeCell ref="K2:K36"/>
    <mergeCell ref="P2:P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88562-40E3-4246-B3BD-C17B62909C73}">
  <dimension ref="A1:T26"/>
  <sheetViews>
    <sheetView zoomScale="80" zoomScaleNormal="80" workbookViewId="0">
      <selection activeCell="I37" sqref="I37"/>
    </sheetView>
  </sheetViews>
  <sheetFormatPr defaultRowHeight="15" x14ac:dyDescent="0.25"/>
  <cols>
    <col min="1" max="1" width="42.5703125" bestFit="1" customWidth="1"/>
    <col min="2" max="2" width="15.28515625" bestFit="1" customWidth="1"/>
    <col min="3" max="3" width="16.5703125" bestFit="1" customWidth="1"/>
    <col min="4" max="4" width="21.28515625" bestFit="1" customWidth="1"/>
    <col min="5" max="5" width="21" customWidth="1"/>
    <col min="6" max="6" width="1.85546875" customWidth="1"/>
    <col min="7" max="7" width="15.28515625" bestFit="1" customWidth="1"/>
    <col min="8" max="8" width="16.5703125" bestFit="1" customWidth="1"/>
    <col min="9" max="9" width="21.28515625" bestFit="1" customWidth="1"/>
    <col min="10" max="10" width="21" customWidth="1"/>
    <col min="11" max="11" width="1.85546875" customWidth="1"/>
    <col min="12" max="12" width="15.28515625" bestFit="1" customWidth="1"/>
    <col min="13" max="13" width="16.5703125" bestFit="1" customWidth="1"/>
    <col min="14" max="14" width="21.28515625" bestFit="1" customWidth="1"/>
    <col min="15" max="15" width="21" customWidth="1"/>
    <col min="16" max="16" width="1.85546875" customWidth="1"/>
    <col min="17" max="17" width="15.28515625" bestFit="1" customWidth="1"/>
    <col min="18" max="18" width="16.5703125" bestFit="1" customWidth="1"/>
    <col min="19" max="19" width="21.28515625" bestFit="1" customWidth="1"/>
    <col min="20" max="20" width="21" customWidth="1"/>
  </cols>
  <sheetData>
    <row r="1" spans="1:20" ht="36" x14ac:dyDescent="0.55000000000000004">
      <c r="A1" s="297" t="s">
        <v>4</v>
      </c>
      <c r="B1" s="298" t="s">
        <v>152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</row>
    <row r="2" spans="1:20" ht="15.75" x14ac:dyDescent="0.25">
      <c r="A2" s="297"/>
      <c r="B2" s="300" t="s">
        <v>153</v>
      </c>
      <c r="C2" s="300"/>
      <c r="D2" s="300"/>
      <c r="E2" s="301"/>
      <c r="F2" s="185"/>
      <c r="G2" s="302" t="s">
        <v>154</v>
      </c>
      <c r="H2" s="300"/>
      <c r="I2" s="300"/>
      <c r="J2" s="300"/>
      <c r="K2" s="185"/>
      <c r="L2" s="300" t="s">
        <v>155</v>
      </c>
      <c r="M2" s="300"/>
      <c r="N2" s="300"/>
      <c r="O2" s="300"/>
      <c r="P2" s="185"/>
      <c r="Q2" s="300" t="s">
        <v>156</v>
      </c>
      <c r="R2" s="300"/>
      <c r="S2" s="300"/>
      <c r="T2" s="300"/>
    </row>
    <row r="3" spans="1:20" ht="15.75" x14ac:dyDescent="0.25">
      <c r="A3" s="297"/>
      <c r="B3" s="186" t="s">
        <v>157</v>
      </c>
      <c r="C3" s="186" t="s">
        <v>62</v>
      </c>
      <c r="D3" s="186" t="s">
        <v>158</v>
      </c>
      <c r="E3" s="187" t="s">
        <v>159</v>
      </c>
      <c r="F3" s="188"/>
      <c r="G3" s="189" t="s">
        <v>157</v>
      </c>
      <c r="H3" s="186" t="s">
        <v>62</v>
      </c>
      <c r="I3" s="186" t="s">
        <v>158</v>
      </c>
      <c r="J3" s="186" t="s">
        <v>159</v>
      </c>
      <c r="K3" s="188"/>
      <c r="L3" s="186" t="s">
        <v>157</v>
      </c>
      <c r="M3" s="186" t="s">
        <v>62</v>
      </c>
      <c r="N3" s="186" t="s">
        <v>158</v>
      </c>
      <c r="O3" s="186" t="s">
        <v>159</v>
      </c>
      <c r="P3" s="188"/>
      <c r="Q3" s="186" t="s">
        <v>157</v>
      </c>
      <c r="R3" s="186" t="s">
        <v>62</v>
      </c>
      <c r="S3" s="186" t="s">
        <v>158</v>
      </c>
      <c r="T3" s="186" t="s">
        <v>159</v>
      </c>
    </row>
    <row r="4" spans="1:20" ht="18" customHeight="1" x14ac:dyDescent="0.25">
      <c r="A4" s="14" t="s">
        <v>160</v>
      </c>
      <c r="B4" s="16">
        <v>4</v>
      </c>
      <c r="C4" s="16">
        <v>380</v>
      </c>
      <c r="D4" s="190">
        <v>444.33333333333331</v>
      </c>
      <c r="E4" s="166">
        <v>1.1692982456140351</v>
      </c>
      <c r="F4" s="191"/>
      <c r="G4" s="16">
        <v>4</v>
      </c>
      <c r="H4" s="16">
        <v>380</v>
      </c>
      <c r="I4" s="190">
        <v>434</v>
      </c>
      <c r="J4" s="17">
        <v>1.1421052631578947</v>
      </c>
      <c r="K4" s="191"/>
      <c r="L4" s="16">
        <v>4</v>
      </c>
      <c r="M4" s="15">
        <v>380</v>
      </c>
      <c r="N4" s="190">
        <v>428.33333333333331</v>
      </c>
      <c r="O4" s="17">
        <v>1.1271929824561402</v>
      </c>
      <c r="P4" s="191"/>
      <c r="Q4" s="16">
        <v>4</v>
      </c>
      <c r="R4" s="15">
        <v>380</v>
      </c>
      <c r="S4" s="190">
        <v>433</v>
      </c>
      <c r="T4" s="17">
        <v>1.1394736842105264</v>
      </c>
    </row>
    <row r="5" spans="1:20" ht="18" customHeight="1" x14ac:dyDescent="0.25">
      <c r="A5" s="14" t="s">
        <v>161</v>
      </c>
      <c r="B5" s="16">
        <v>1</v>
      </c>
      <c r="C5" s="16">
        <v>60</v>
      </c>
      <c r="D5" s="190">
        <v>67.666666666666671</v>
      </c>
      <c r="E5" s="166">
        <v>1.1277777777777778</v>
      </c>
      <c r="F5" s="191"/>
      <c r="G5" s="16">
        <v>1</v>
      </c>
      <c r="H5" s="16">
        <v>60</v>
      </c>
      <c r="I5" s="190">
        <v>69</v>
      </c>
      <c r="J5" s="17">
        <v>1.1499999999999999</v>
      </c>
      <c r="K5" s="191"/>
      <c r="L5" s="16">
        <v>1</v>
      </c>
      <c r="M5" s="15">
        <v>60</v>
      </c>
      <c r="N5" s="190">
        <v>70</v>
      </c>
      <c r="O5" s="17">
        <v>1.1666666666666667</v>
      </c>
      <c r="P5" s="191"/>
      <c r="Q5" s="16">
        <v>1</v>
      </c>
      <c r="R5" s="15">
        <v>60</v>
      </c>
      <c r="S5" s="190">
        <v>69.666666666666671</v>
      </c>
      <c r="T5" s="17">
        <v>1.1611111111111112</v>
      </c>
    </row>
    <row r="6" spans="1:20" ht="18" customHeight="1" x14ac:dyDescent="0.25">
      <c r="A6" s="14" t="s">
        <v>162</v>
      </c>
      <c r="B6" s="16">
        <v>3</v>
      </c>
      <c r="C6" s="16">
        <v>320</v>
      </c>
      <c r="D6" s="190">
        <v>388</v>
      </c>
      <c r="E6" s="166">
        <v>1.2124999999999999</v>
      </c>
      <c r="F6" s="191"/>
      <c r="G6" s="16">
        <v>3</v>
      </c>
      <c r="H6" s="16">
        <v>320</v>
      </c>
      <c r="I6" s="190">
        <v>387</v>
      </c>
      <c r="J6" s="17">
        <v>1.2093750000000001</v>
      </c>
      <c r="K6" s="191"/>
      <c r="L6" s="16">
        <v>3</v>
      </c>
      <c r="M6" s="15">
        <v>320</v>
      </c>
      <c r="N6" s="190">
        <v>390</v>
      </c>
      <c r="O6" s="17">
        <v>1.21875</v>
      </c>
      <c r="P6" s="191"/>
      <c r="Q6" s="16">
        <v>3</v>
      </c>
      <c r="R6" s="15">
        <v>320</v>
      </c>
      <c r="S6" s="190">
        <v>379.66666666666669</v>
      </c>
      <c r="T6" s="17">
        <v>1.1864583333333334</v>
      </c>
    </row>
    <row r="7" spans="1:20" ht="18" customHeight="1" x14ac:dyDescent="0.25">
      <c r="A7" s="14" t="s">
        <v>163</v>
      </c>
      <c r="B7" s="16">
        <v>1</v>
      </c>
      <c r="C7" s="16">
        <v>60</v>
      </c>
      <c r="D7" s="190">
        <v>60</v>
      </c>
      <c r="E7" s="166">
        <v>1</v>
      </c>
      <c r="F7" s="191"/>
      <c r="G7" s="16">
        <v>1</v>
      </c>
      <c r="H7" s="16">
        <v>60</v>
      </c>
      <c r="I7" s="190">
        <v>60</v>
      </c>
      <c r="J7" s="17">
        <v>1</v>
      </c>
      <c r="K7" s="191"/>
      <c r="L7" s="16">
        <v>1</v>
      </c>
      <c r="M7" s="15">
        <v>60</v>
      </c>
      <c r="N7" s="190">
        <v>60</v>
      </c>
      <c r="O7" s="17">
        <v>1</v>
      </c>
      <c r="P7" s="191"/>
      <c r="Q7" s="16">
        <v>1</v>
      </c>
      <c r="R7" s="15">
        <v>60</v>
      </c>
      <c r="S7" s="190">
        <v>60</v>
      </c>
      <c r="T7" s="17">
        <v>1</v>
      </c>
    </row>
    <row r="8" spans="1:20" ht="18" customHeight="1" x14ac:dyDescent="0.25">
      <c r="A8" s="14" t="s">
        <v>164</v>
      </c>
      <c r="B8" s="16">
        <v>2</v>
      </c>
      <c r="C8" s="16">
        <v>120</v>
      </c>
      <c r="D8" s="190">
        <v>123</v>
      </c>
      <c r="E8" s="166">
        <v>1.0249999999999999</v>
      </c>
      <c r="F8" s="191"/>
      <c r="G8" s="16">
        <v>2</v>
      </c>
      <c r="H8" s="16">
        <v>120</v>
      </c>
      <c r="I8" s="190">
        <v>125</v>
      </c>
      <c r="J8" s="17">
        <v>1.0416666666666667</v>
      </c>
      <c r="K8" s="191"/>
      <c r="L8" s="16">
        <v>2</v>
      </c>
      <c r="M8" s="15">
        <v>120</v>
      </c>
      <c r="N8" s="190">
        <v>126</v>
      </c>
      <c r="O8" s="17">
        <v>1.05</v>
      </c>
      <c r="P8" s="191"/>
      <c r="Q8" s="16">
        <v>2</v>
      </c>
      <c r="R8" s="15">
        <v>120</v>
      </c>
      <c r="S8" s="190">
        <v>124.33333333333333</v>
      </c>
      <c r="T8" s="17">
        <v>1.036111111111111</v>
      </c>
    </row>
    <row r="9" spans="1:20" ht="18" customHeight="1" x14ac:dyDescent="0.25">
      <c r="A9" s="14" t="s">
        <v>165</v>
      </c>
      <c r="B9" s="16">
        <v>4</v>
      </c>
      <c r="C9" s="16">
        <v>220</v>
      </c>
      <c r="D9" s="190">
        <v>257.33333333333331</v>
      </c>
      <c r="E9" s="166">
        <v>1.1696969696969697</v>
      </c>
      <c r="F9" s="191"/>
      <c r="G9" s="16">
        <v>4</v>
      </c>
      <c r="H9" s="16">
        <v>220</v>
      </c>
      <c r="I9" s="190">
        <v>251.33333333333334</v>
      </c>
      <c r="J9" s="17">
        <v>1.1424242424242426</v>
      </c>
      <c r="K9" s="191"/>
      <c r="L9" s="16">
        <v>4</v>
      </c>
      <c r="M9" s="15">
        <v>220</v>
      </c>
      <c r="N9" s="190">
        <v>248</v>
      </c>
      <c r="O9" s="17">
        <v>1.1272727272727272</v>
      </c>
      <c r="P9" s="191"/>
      <c r="Q9" s="16">
        <v>4</v>
      </c>
      <c r="R9" s="15">
        <v>220</v>
      </c>
      <c r="S9" s="190">
        <v>252.33333333333334</v>
      </c>
      <c r="T9" s="17">
        <v>1.146969696969697</v>
      </c>
    </row>
    <row r="10" spans="1:20" ht="18" customHeight="1" x14ac:dyDescent="0.25">
      <c r="A10" s="14" t="s">
        <v>166</v>
      </c>
      <c r="B10" s="16">
        <v>1</v>
      </c>
      <c r="C10" s="16">
        <v>90</v>
      </c>
      <c r="D10" s="190">
        <v>85.333333333333329</v>
      </c>
      <c r="E10" s="166">
        <v>0.94814814814814807</v>
      </c>
      <c r="F10" s="191"/>
      <c r="G10" s="16">
        <v>1</v>
      </c>
      <c r="H10" s="16">
        <v>90</v>
      </c>
      <c r="I10" s="190">
        <v>80.333333333333329</v>
      </c>
      <c r="J10" s="17">
        <v>0.89259259259259249</v>
      </c>
      <c r="K10" s="191"/>
      <c r="L10" s="16">
        <v>1</v>
      </c>
      <c r="M10" s="15">
        <v>90</v>
      </c>
      <c r="N10" s="190">
        <v>79.666666666666671</v>
      </c>
      <c r="O10" s="17">
        <v>0.88518518518518519</v>
      </c>
      <c r="P10" s="191"/>
      <c r="Q10" s="16">
        <v>1</v>
      </c>
      <c r="R10" s="15">
        <v>90</v>
      </c>
      <c r="S10" s="190">
        <v>80.666666666666671</v>
      </c>
      <c r="T10" s="17">
        <v>0.89629629629629637</v>
      </c>
    </row>
    <row r="11" spans="1:20" ht="18" customHeight="1" x14ac:dyDescent="0.25">
      <c r="A11" s="14" t="s">
        <v>167</v>
      </c>
      <c r="B11" s="16">
        <v>2</v>
      </c>
      <c r="C11" s="16">
        <v>240</v>
      </c>
      <c r="D11" s="190">
        <v>265</v>
      </c>
      <c r="E11" s="166">
        <v>1.1041666666666667</v>
      </c>
      <c r="F11" s="191"/>
      <c r="G11" s="16">
        <v>2</v>
      </c>
      <c r="H11" s="16">
        <v>240</v>
      </c>
      <c r="I11" s="190">
        <v>260.33333333333331</v>
      </c>
      <c r="J11" s="17">
        <v>1.0847222222222221</v>
      </c>
      <c r="K11" s="191"/>
      <c r="L11" s="16">
        <v>2</v>
      </c>
      <c r="M11" s="15">
        <v>240</v>
      </c>
      <c r="N11" s="190">
        <v>255.66666666666666</v>
      </c>
      <c r="O11" s="17">
        <v>1.0652777777777778</v>
      </c>
      <c r="P11" s="191"/>
      <c r="Q11" s="16">
        <v>2</v>
      </c>
      <c r="R11" s="15">
        <v>240</v>
      </c>
      <c r="S11" s="190">
        <v>254.66666666666666</v>
      </c>
      <c r="T11" s="17">
        <v>1.0611111111111111</v>
      </c>
    </row>
    <row r="12" spans="1:20" ht="18" customHeight="1" x14ac:dyDescent="0.25">
      <c r="A12" s="14" t="s">
        <v>168</v>
      </c>
      <c r="B12" s="16">
        <v>2</v>
      </c>
      <c r="C12" s="16">
        <v>140</v>
      </c>
      <c r="D12" s="190">
        <v>151.33333333333334</v>
      </c>
      <c r="E12" s="166">
        <v>1.0809523809523811</v>
      </c>
      <c r="F12" s="191"/>
      <c r="G12" s="16">
        <v>2</v>
      </c>
      <c r="H12" s="16">
        <v>140</v>
      </c>
      <c r="I12" s="190">
        <v>147.33333333333334</v>
      </c>
      <c r="J12" s="17">
        <v>1.0523809523809524</v>
      </c>
      <c r="K12" s="191"/>
      <c r="L12" s="16">
        <v>2</v>
      </c>
      <c r="M12" s="15">
        <v>140</v>
      </c>
      <c r="N12" s="190">
        <v>147.33333333333334</v>
      </c>
      <c r="O12" s="17">
        <v>1.0523809523809524</v>
      </c>
      <c r="P12" s="191"/>
      <c r="Q12" s="16">
        <v>2</v>
      </c>
      <c r="R12" s="15">
        <v>140</v>
      </c>
      <c r="S12" s="190">
        <v>148.66666666666666</v>
      </c>
      <c r="T12" s="17">
        <v>1.0619047619047619</v>
      </c>
    </row>
    <row r="13" spans="1:20" ht="18" customHeight="1" x14ac:dyDescent="0.25">
      <c r="A13" s="14" t="s">
        <v>169</v>
      </c>
      <c r="B13" s="16">
        <v>2</v>
      </c>
      <c r="C13" s="16">
        <v>200</v>
      </c>
      <c r="D13" s="190">
        <v>203.66666666666666</v>
      </c>
      <c r="E13" s="166">
        <v>1.0183333333333333</v>
      </c>
      <c r="F13" s="191"/>
      <c r="G13" s="16">
        <v>2</v>
      </c>
      <c r="H13" s="16">
        <v>200</v>
      </c>
      <c r="I13" s="190">
        <v>204.33333333333334</v>
      </c>
      <c r="J13" s="17">
        <v>1.0216666666666667</v>
      </c>
      <c r="K13" s="191"/>
      <c r="L13" s="16">
        <v>2</v>
      </c>
      <c r="M13" s="15">
        <v>200</v>
      </c>
      <c r="N13" s="190">
        <v>202.33333333333334</v>
      </c>
      <c r="O13" s="17">
        <v>1.0116666666666667</v>
      </c>
      <c r="P13" s="191"/>
      <c r="Q13" s="16">
        <v>2</v>
      </c>
      <c r="R13" s="15">
        <v>200</v>
      </c>
      <c r="S13" s="190">
        <v>199.66666666666666</v>
      </c>
      <c r="T13" s="17">
        <v>0.99833333333333329</v>
      </c>
    </row>
    <row r="14" spans="1:20" ht="18" customHeight="1" x14ac:dyDescent="0.25">
      <c r="A14" s="14" t="s">
        <v>170</v>
      </c>
      <c r="B14" s="16">
        <v>1</v>
      </c>
      <c r="C14" s="16">
        <v>60</v>
      </c>
      <c r="D14" s="190">
        <v>60</v>
      </c>
      <c r="E14" s="166">
        <v>1</v>
      </c>
      <c r="F14" s="191"/>
      <c r="G14" s="16">
        <v>1</v>
      </c>
      <c r="H14" s="16">
        <v>60</v>
      </c>
      <c r="I14" s="190">
        <v>62.666666666666664</v>
      </c>
      <c r="J14" s="17">
        <v>1.0444444444444445</v>
      </c>
      <c r="K14" s="191"/>
      <c r="L14" s="16">
        <v>1</v>
      </c>
      <c r="M14" s="15">
        <v>60</v>
      </c>
      <c r="N14" s="190">
        <v>62</v>
      </c>
      <c r="O14" s="17">
        <v>1.0333333333333334</v>
      </c>
      <c r="P14" s="191"/>
      <c r="Q14" s="16">
        <v>1</v>
      </c>
      <c r="R14" s="15">
        <v>60</v>
      </c>
      <c r="S14" s="190">
        <v>58</v>
      </c>
      <c r="T14" s="17">
        <v>0.96666666666666667</v>
      </c>
    </row>
    <row r="15" spans="1:20" ht="18" customHeight="1" x14ac:dyDescent="0.25">
      <c r="A15" s="14" t="s">
        <v>171</v>
      </c>
      <c r="B15" s="16">
        <v>1</v>
      </c>
      <c r="C15" s="16">
        <v>60</v>
      </c>
      <c r="D15" s="190">
        <v>66</v>
      </c>
      <c r="E15" s="166">
        <v>1.1000000000000001</v>
      </c>
      <c r="F15" s="191"/>
      <c r="G15" s="16">
        <v>1</v>
      </c>
      <c r="H15" s="16">
        <v>60</v>
      </c>
      <c r="I15" s="190">
        <v>65.333333333333329</v>
      </c>
      <c r="J15" s="17">
        <v>1.0888888888888888</v>
      </c>
      <c r="K15" s="191"/>
      <c r="L15" s="16">
        <v>1</v>
      </c>
      <c r="M15" s="15">
        <v>60</v>
      </c>
      <c r="N15" s="190">
        <v>64.666666666666671</v>
      </c>
      <c r="O15" s="17">
        <v>1.0777777777777779</v>
      </c>
      <c r="P15" s="191"/>
      <c r="Q15" s="16">
        <v>1</v>
      </c>
      <c r="R15" s="15">
        <v>60</v>
      </c>
      <c r="S15" s="190">
        <v>65.666666666666671</v>
      </c>
      <c r="T15" s="17">
        <v>1.0944444444444446</v>
      </c>
    </row>
    <row r="16" spans="1:20" ht="18" customHeight="1" x14ac:dyDescent="0.25">
      <c r="A16" s="14" t="s">
        <v>172</v>
      </c>
      <c r="B16" s="16">
        <v>1</v>
      </c>
      <c r="C16" s="16">
        <v>40</v>
      </c>
      <c r="D16" s="190">
        <v>42.333333333333336</v>
      </c>
      <c r="E16" s="166">
        <v>1.0583333333333333</v>
      </c>
      <c r="F16" s="191"/>
      <c r="G16" s="16">
        <v>1</v>
      </c>
      <c r="H16" s="16">
        <v>40</v>
      </c>
      <c r="I16" s="190">
        <v>43</v>
      </c>
      <c r="J16" s="17">
        <v>1.075</v>
      </c>
      <c r="K16" s="191"/>
      <c r="L16" s="16">
        <v>1</v>
      </c>
      <c r="M16" s="15">
        <v>40</v>
      </c>
      <c r="N16" s="190">
        <v>43</v>
      </c>
      <c r="O16" s="17">
        <v>1.075</v>
      </c>
      <c r="P16" s="191"/>
      <c r="Q16" s="16">
        <v>1</v>
      </c>
      <c r="R16" s="15">
        <v>40</v>
      </c>
      <c r="S16" s="190">
        <v>43</v>
      </c>
      <c r="T16" s="17">
        <v>1.075</v>
      </c>
    </row>
    <row r="17" spans="1:20" ht="18" customHeight="1" x14ac:dyDescent="0.25">
      <c r="A17" s="14" t="s">
        <v>173</v>
      </c>
      <c r="B17" s="16">
        <v>1</v>
      </c>
      <c r="C17" s="16">
        <v>60</v>
      </c>
      <c r="D17" s="190">
        <v>61</v>
      </c>
      <c r="E17" s="166">
        <v>1.0166666666666666</v>
      </c>
      <c r="F17" s="191"/>
      <c r="G17" s="16">
        <v>1</v>
      </c>
      <c r="H17" s="16">
        <v>60</v>
      </c>
      <c r="I17" s="190">
        <v>60</v>
      </c>
      <c r="J17" s="17">
        <v>1</v>
      </c>
      <c r="K17" s="191"/>
      <c r="L17" s="16">
        <v>1</v>
      </c>
      <c r="M17" s="15">
        <v>60</v>
      </c>
      <c r="N17" s="190">
        <v>60</v>
      </c>
      <c r="O17" s="17">
        <v>1</v>
      </c>
      <c r="P17" s="191"/>
      <c r="Q17" s="16">
        <v>1</v>
      </c>
      <c r="R17" s="15">
        <v>60</v>
      </c>
      <c r="S17" s="190">
        <v>60</v>
      </c>
      <c r="T17" s="17">
        <v>1</v>
      </c>
    </row>
    <row r="18" spans="1:20" ht="18" customHeight="1" x14ac:dyDescent="0.25">
      <c r="A18" s="14" t="s">
        <v>174</v>
      </c>
      <c r="B18" s="16">
        <v>1</v>
      </c>
      <c r="C18" s="16">
        <v>40</v>
      </c>
      <c r="D18" s="190">
        <v>35.666666666666664</v>
      </c>
      <c r="E18" s="166">
        <v>0.89166666666666661</v>
      </c>
      <c r="F18" s="191"/>
      <c r="G18" s="16">
        <v>1</v>
      </c>
      <c r="H18" s="16">
        <v>40</v>
      </c>
      <c r="I18" s="190">
        <v>35.333333333333336</v>
      </c>
      <c r="J18" s="17">
        <v>0.88333333333333341</v>
      </c>
      <c r="K18" s="191"/>
      <c r="L18" s="16">
        <v>1</v>
      </c>
      <c r="M18" s="15">
        <v>40</v>
      </c>
      <c r="N18" s="190">
        <v>36.666666666666664</v>
      </c>
      <c r="O18" s="17">
        <v>0.91666666666666663</v>
      </c>
      <c r="P18" s="191"/>
      <c r="Q18" s="16">
        <v>1</v>
      </c>
      <c r="R18" s="15">
        <v>40</v>
      </c>
      <c r="S18" s="190">
        <v>38</v>
      </c>
      <c r="T18" s="17">
        <v>0.95</v>
      </c>
    </row>
    <row r="19" spans="1:20" ht="18" customHeight="1" x14ac:dyDescent="0.25">
      <c r="A19" s="14" t="s">
        <v>175</v>
      </c>
      <c r="B19" s="16">
        <v>2</v>
      </c>
      <c r="C19" s="16">
        <v>120</v>
      </c>
      <c r="D19" s="190">
        <v>134</v>
      </c>
      <c r="E19" s="166">
        <v>1.1166666666666667</v>
      </c>
      <c r="F19" s="191"/>
      <c r="G19" s="16">
        <v>2</v>
      </c>
      <c r="H19" s="16">
        <v>120</v>
      </c>
      <c r="I19" s="190">
        <v>132.66666666666666</v>
      </c>
      <c r="J19" s="17">
        <v>1.1055555555555554</v>
      </c>
      <c r="K19" s="191"/>
      <c r="L19" s="16">
        <v>2</v>
      </c>
      <c r="M19" s="15">
        <v>120</v>
      </c>
      <c r="N19" s="190">
        <v>129.66666666666666</v>
      </c>
      <c r="O19" s="17">
        <v>1.0805555555555555</v>
      </c>
      <c r="P19" s="191"/>
      <c r="Q19" s="16">
        <v>2</v>
      </c>
      <c r="R19" s="15">
        <v>120</v>
      </c>
      <c r="S19" s="190">
        <v>129</v>
      </c>
      <c r="T19" s="17">
        <v>1.075</v>
      </c>
    </row>
    <row r="20" spans="1:20" ht="18" customHeight="1" x14ac:dyDescent="0.25">
      <c r="A20" s="14" t="s">
        <v>176</v>
      </c>
      <c r="B20" s="16">
        <v>1</v>
      </c>
      <c r="C20" s="16">
        <v>60</v>
      </c>
      <c r="D20" s="190">
        <v>66</v>
      </c>
      <c r="E20" s="166">
        <v>1.1000000000000001</v>
      </c>
      <c r="F20" s="191"/>
      <c r="G20" s="16">
        <v>1</v>
      </c>
      <c r="H20" s="16">
        <v>60</v>
      </c>
      <c r="I20" s="190">
        <v>62.333333333333336</v>
      </c>
      <c r="J20" s="17">
        <v>1.038888888888889</v>
      </c>
      <c r="K20" s="191"/>
      <c r="L20" s="16">
        <v>1</v>
      </c>
      <c r="M20" s="15">
        <v>60</v>
      </c>
      <c r="N20" s="190">
        <v>62.333333333333336</v>
      </c>
      <c r="O20" s="17">
        <v>1.038888888888889</v>
      </c>
      <c r="P20" s="191"/>
      <c r="Q20" s="16">
        <v>1</v>
      </c>
      <c r="R20" s="15">
        <v>60</v>
      </c>
      <c r="S20" s="190">
        <v>61.333333333333336</v>
      </c>
      <c r="T20" s="17">
        <v>1.0222222222222224</v>
      </c>
    </row>
    <row r="21" spans="1:20" ht="18" customHeight="1" x14ac:dyDescent="0.25">
      <c r="A21" s="14" t="s">
        <v>177</v>
      </c>
      <c r="B21" s="16">
        <v>3.6666666666666665</v>
      </c>
      <c r="C21" s="16">
        <v>320</v>
      </c>
      <c r="D21" s="190">
        <v>281</v>
      </c>
      <c r="E21" s="166">
        <v>0.878</v>
      </c>
      <c r="F21" s="191"/>
      <c r="G21" s="16">
        <v>4</v>
      </c>
      <c r="H21" s="16">
        <v>320</v>
      </c>
      <c r="I21" s="190">
        <v>304.33333333333331</v>
      </c>
      <c r="J21" s="17">
        <v>0.95104166666666656</v>
      </c>
      <c r="K21" s="191"/>
      <c r="L21" s="16">
        <v>4</v>
      </c>
      <c r="M21" s="15">
        <v>320</v>
      </c>
      <c r="N21" s="190">
        <v>304</v>
      </c>
      <c r="O21" s="17">
        <v>0.95</v>
      </c>
      <c r="P21" s="191"/>
      <c r="Q21" s="16">
        <v>4</v>
      </c>
      <c r="R21" s="15">
        <v>320</v>
      </c>
      <c r="S21" s="190">
        <v>300.33333333333331</v>
      </c>
      <c r="T21" s="17">
        <v>0.93854166666666661</v>
      </c>
    </row>
    <row r="22" spans="1:20" ht="18" customHeight="1" x14ac:dyDescent="0.25">
      <c r="A22" s="14" t="s">
        <v>178</v>
      </c>
      <c r="B22" s="16">
        <v>2</v>
      </c>
      <c r="C22" s="16">
        <v>140</v>
      </c>
      <c r="D22" s="190">
        <v>145.33333333333334</v>
      </c>
      <c r="E22" s="166">
        <v>1.0380952380952382</v>
      </c>
      <c r="F22" s="191"/>
      <c r="G22" s="16">
        <v>2</v>
      </c>
      <c r="H22" s="16">
        <v>140</v>
      </c>
      <c r="I22" s="190">
        <v>141.33333333333334</v>
      </c>
      <c r="J22" s="17">
        <v>1.0095238095238095</v>
      </c>
      <c r="K22" s="191"/>
      <c r="L22" s="16">
        <v>2</v>
      </c>
      <c r="M22" s="15">
        <v>140</v>
      </c>
      <c r="N22" s="190">
        <v>138.33333333333334</v>
      </c>
      <c r="O22" s="17">
        <v>0.98809523809523814</v>
      </c>
      <c r="P22" s="191"/>
      <c r="Q22" s="16">
        <v>2</v>
      </c>
      <c r="R22" s="15">
        <v>140</v>
      </c>
      <c r="S22" s="190">
        <v>135</v>
      </c>
      <c r="T22" s="17">
        <v>0.9642857142857143</v>
      </c>
    </row>
    <row r="23" spans="1:20" ht="18" customHeight="1" x14ac:dyDescent="0.25">
      <c r="A23" s="14" t="s">
        <v>179</v>
      </c>
      <c r="B23" s="16">
        <v>1</v>
      </c>
      <c r="C23" s="16">
        <v>120</v>
      </c>
      <c r="D23" s="190">
        <v>117.66666666666667</v>
      </c>
      <c r="E23" s="166">
        <v>0.98055555555555562</v>
      </c>
      <c r="F23" s="191"/>
      <c r="G23" s="16">
        <v>1</v>
      </c>
      <c r="H23" s="16">
        <v>120</v>
      </c>
      <c r="I23" s="190">
        <v>118.33333333333333</v>
      </c>
      <c r="J23" s="17">
        <v>0.98611111111111105</v>
      </c>
      <c r="K23" s="191"/>
      <c r="L23" s="16">
        <v>1</v>
      </c>
      <c r="M23" s="15">
        <v>120</v>
      </c>
      <c r="N23" s="190">
        <v>119.33333333333333</v>
      </c>
      <c r="O23" s="17">
        <v>0.99444444444444435</v>
      </c>
      <c r="P23" s="191"/>
      <c r="Q23" s="16">
        <v>1</v>
      </c>
      <c r="R23" s="15">
        <v>120</v>
      </c>
      <c r="S23" s="190">
        <v>118</v>
      </c>
      <c r="T23" s="17">
        <v>0.98333333333333328</v>
      </c>
    </row>
    <row r="24" spans="1:20" ht="18" customHeight="1" x14ac:dyDescent="0.25">
      <c r="A24" s="192" t="s">
        <v>180</v>
      </c>
      <c r="B24" s="193">
        <v>36.666666666666664</v>
      </c>
      <c r="C24" s="193">
        <v>2850</v>
      </c>
      <c r="D24" s="194">
        <v>3054.6666666666665</v>
      </c>
      <c r="E24" s="195">
        <v>1.071</v>
      </c>
      <c r="F24" s="196"/>
      <c r="G24" s="193">
        <v>36.666666666666664</v>
      </c>
      <c r="H24" s="193">
        <v>2850</v>
      </c>
      <c r="I24" s="194">
        <v>3044</v>
      </c>
      <c r="J24" s="197">
        <v>1.0680701754385964</v>
      </c>
      <c r="K24" s="196"/>
      <c r="L24" s="193">
        <v>36.666666666666664</v>
      </c>
      <c r="M24" s="193">
        <v>2850</v>
      </c>
      <c r="N24" s="194">
        <v>3027.3333333333335</v>
      </c>
      <c r="O24" s="197">
        <v>1.0622222222222222</v>
      </c>
      <c r="P24" s="196"/>
      <c r="Q24" s="193">
        <v>37</v>
      </c>
      <c r="R24" s="198">
        <v>2850</v>
      </c>
      <c r="S24" s="194">
        <v>3011</v>
      </c>
      <c r="T24" s="197">
        <v>1.0564912280701755</v>
      </c>
    </row>
    <row r="25" spans="1:20" ht="15.75" x14ac:dyDescent="0.25">
      <c r="A25" s="20" t="s">
        <v>181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</row>
    <row r="26" spans="1:20" ht="15.75" x14ac:dyDescent="0.25">
      <c r="A26" s="20" t="s">
        <v>182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</row>
  </sheetData>
  <mergeCells count="6">
    <mergeCell ref="A1:A3"/>
    <mergeCell ref="B1:T1"/>
    <mergeCell ref="B2:E2"/>
    <mergeCell ref="G2:J2"/>
    <mergeCell ref="L2:O2"/>
    <mergeCell ref="Q2:T2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5141-802D-4BF2-A04A-7AE3BC97101E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2463-95A5-485D-999C-676C01EB02D4}">
  <sheetPr>
    <tabColor theme="5" tint="0.59999389629810485"/>
  </sheetPr>
  <dimension ref="A1:R39"/>
  <sheetViews>
    <sheetView zoomScale="90" zoomScaleNormal="90" workbookViewId="0">
      <selection activeCell="G17" sqref="G17"/>
    </sheetView>
  </sheetViews>
  <sheetFormatPr defaultRowHeight="15" x14ac:dyDescent="0.25"/>
  <cols>
    <col min="1" max="1" width="35.7109375" customWidth="1"/>
    <col min="2" max="2" width="10.85546875" bestFit="1" customWidth="1"/>
    <col min="3" max="3" width="8.28515625" bestFit="1" customWidth="1"/>
    <col min="4" max="4" width="12.140625" bestFit="1" customWidth="1"/>
    <col min="5" max="5" width="1.5703125" customWidth="1"/>
    <col min="6" max="6" width="10.85546875" bestFit="1" customWidth="1"/>
    <col min="7" max="7" width="8.28515625" bestFit="1" customWidth="1"/>
    <col min="8" max="8" width="10.85546875" bestFit="1" customWidth="1"/>
    <col min="9" max="9" width="26.5703125" customWidth="1"/>
    <col min="10" max="10" width="1.5703125" customWidth="1"/>
    <col min="11" max="11" width="11.5703125" customWidth="1"/>
    <col min="12" max="12" width="9.140625" customWidth="1"/>
    <col min="13" max="13" width="12" customWidth="1"/>
    <col min="14" max="14" width="1.5703125" customWidth="1"/>
    <col min="15" max="15" width="12.28515625" customWidth="1"/>
    <col min="16" max="16" width="10.7109375" bestFit="1" customWidth="1"/>
    <col min="17" max="17" width="12.28515625" customWidth="1"/>
    <col min="18" max="18" width="26.85546875" customWidth="1"/>
  </cols>
  <sheetData>
    <row r="1" spans="1:18" ht="15.75" x14ac:dyDescent="0.25">
      <c r="A1" s="215" t="s">
        <v>73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8" ht="15.75" x14ac:dyDescent="0.25">
      <c r="A2" s="216" t="s">
        <v>4</v>
      </c>
      <c r="B2" s="200" t="s">
        <v>40</v>
      </c>
      <c r="C2" s="201"/>
      <c r="D2" s="201"/>
      <c r="E2" s="206"/>
      <c r="F2" s="200" t="s">
        <v>41</v>
      </c>
      <c r="G2" s="201"/>
      <c r="H2" s="201"/>
      <c r="I2" s="201"/>
      <c r="J2" s="206"/>
      <c r="K2" s="203" t="s">
        <v>42</v>
      </c>
      <c r="L2" s="203"/>
      <c r="M2" s="200"/>
      <c r="N2" s="206"/>
      <c r="O2" s="200" t="s">
        <v>43</v>
      </c>
      <c r="P2" s="201"/>
      <c r="Q2" s="201"/>
      <c r="R2" s="202"/>
    </row>
    <row r="3" spans="1:18" ht="22.5" customHeight="1" x14ac:dyDescent="0.25">
      <c r="A3" s="216"/>
      <c r="B3" s="217" t="s">
        <v>61</v>
      </c>
      <c r="C3" s="217" t="s">
        <v>62</v>
      </c>
      <c r="D3" s="218" t="s">
        <v>74</v>
      </c>
      <c r="E3" s="207"/>
      <c r="F3" s="217" t="s">
        <v>61</v>
      </c>
      <c r="G3" s="217" t="s">
        <v>62</v>
      </c>
      <c r="H3" s="219" t="s">
        <v>74</v>
      </c>
      <c r="I3" s="220" t="s">
        <v>75</v>
      </c>
      <c r="J3" s="207"/>
      <c r="K3" s="217" t="s">
        <v>61</v>
      </c>
      <c r="L3" s="217" t="s">
        <v>62</v>
      </c>
      <c r="M3" s="218" t="s">
        <v>74</v>
      </c>
      <c r="N3" s="207"/>
      <c r="O3" s="217" t="s">
        <v>61</v>
      </c>
      <c r="P3" s="217" t="s">
        <v>62</v>
      </c>
      <c r="Q3" s="219" t="s">
        <v>74</v>
      </c>
      <c r="R3" s="221" t="s">
        <v>75</v>
      </c>
    </row>
    <row r="4" spans="1:18" ht="41.25" customHeight="1" x14ac:dyDescent="0.25">
      <c r="A4" s="216"/>
      <c r="B4" s="217"/>
      <c r="C4" s="217"/>
      <c r="D4" s="218"/>
      <c r="E4" s="207"/>
      <c r="F4" s="217"/>
      <c r="G4" s="217"/>
      <c r="H4" s="219"/>
      <c r="I4" s="220"/>
      <c r="J4" s="207"/>
      <c r="K4" s="217"/>
      <c r="L4" s="217"/>
      <c r="M4" s="218"/>
      <c r="N4" s="207"/>
      <c r="O4" s="217"/>
      <c r="P4" s="217"/>
      <c r="Q4" s="219"/>
      <c r="R4" s="221"/>
    </row>
    <row r="5" spans="1:18" ht="15" customHeight="1" x14ac:dyDescent="0.25">
      <c r="A5" s="14" t="s">
        <v>5</v>
      </c>
      <c r="B5" s="15" t="s">
        <v>37</v>
      </c>
      <c r="C5" s="15" t="s">
        <v>37</v>
      </c>
      <c r="D5" s="166" t="s">
        <v>37</v>
      </c>
      <c r="E5" s="207"/>
      <c r="F5" s="15" t="s">
        <v>37</v>
      </c>
      <c r="G5" s="15" t="s">
        <v>37</v>
      </c>
      <c r="H5" s="17" t="s">
        <v>37</v>
      </c>
      <c r="I5" s="166" t="s">
        <v>37</v>
      </c>
      <c r="J5" s="207"/>
      <c r="K5" s="15" t="s">
        <v>37</v>
      </c>
      <c r="L5" s="15" t="s">
        <v>37</v>
      </c>
      <c r="M5" s="166" t="s">
        <v>37</v>
      </c>
      <c r="N5" s="207"/>
      <c r="O5" s="15" t="s">
        <v>37</v>
      </c>
      <c r="P5" s="15" t="s">
        <v>37</v>
      </c>
      <c r="Q5" s="17" t="s">
        <v>37</v>
      </c>
      <c r="R5" s="17" t="s">
        <v>37</v>
      </c>
    </row>
    <row r="6" spans="1:18" ht="15" customHeight="1" x14ac:dyDescent="0.25">
      <c r="A6" s="14" t="s">
        <v>6</v>
      </c>
      <c r="B6" s="15" t="s">
        <v>37</v>
      </c>
      <c r="C6" s="15" t="s">
        <v>37</v>
      </c>
      <c r="D6" s="166" t="s">
        <v>37</v>
      </c>
      <c r="E6" s="207"/>
      <c r="F6" s="15" t="s">
        <v>37</v>
      </c>
      <c r="G6" s="15" t="s">
        <v>37</v>
      </c>
      <c r="H6" s="17" t="s">
        <v>37</v>
      </c>
      <c r="I6" s="166" t="s">
        <v>37</v>
      </c>
      <c r="J6" s="207"/>
      <c r="K6" s="15" t="s">
        <v>37</v>
      </c>
      <c r="L6" s="15" t="s">
        <v>37</v>
      </c>
      <c r="M6" s="166" t="s">
        <v>37</v>
      </c>
      <c r="N6" s="207"/>
      <c r="O6" s="15" t="s">
        <v>37</v>
      </c>
      <c r="P6" s="15" t="s">
        <v>37</v>
      </c>
      <c r="Q6" s="17" t="s">
        <v>37</v>
      </c>
      <c r="R6" s="17" t="s">
        <v>37</v>
      </c>
    </row>
    <row r="7" spans="1:18" ht="15" customHeight="1" x14ac:dyDescent="0.25">
      <c r="A7" s="14" t="s">
        <v>7</v>
      </c>
      <c r="B7" s="15" t="s">
        <v>37</v>
      </c>
      <c r="C7" s="34" t="s">
        <v>37</v>
      </c>
      <c r="D7" s="167" t="s">
        <v>37</v>
      </c>
      <c r="E7" s="207"/>
      <c r="F7" s="34" t="s">
        <v>37</v>
      </c>
      <c r="G7" s="34" t="s">
        <v>37</v>
      </c>
      <c r="H7" s="35" t="s">
        <v>37</v>
      </c>
      <c r="I7" s="167" t="s">
        <v>37</v>
      </c>
      <c r="J7" s="207"/>
      <c r="K7" s="34" t="s">
        <v>37</v>
      </c>
      <c r="L7" s="34" t="s">
        <v>37</v>
      </c>
      <c r="M7" s="167" t="s">
        <v>37</v>
      </c>
      <c r="N7" s="207"/>
      <c r="O7" s="34" t="s">
        <v>37</v>
      </c>
      <c r="P7" s="34" t="s">
        <v>37</v>
      </c>
      <c r="Q7" s="35" t="s">
        <v>37</v>
      </c>
      <c r="R7" s="35" t="s">
        <v>37</v>
      </c>
    </row>
    <row r="8" spans="1:18" ht="15" customHeight="1" x14ac:dyDescent="0.25">
      <c r="A8" s="10" t="s">
        <v>8</v>
      </c>
      <c r="B8" s="11">
        <v>2</v>
      </c>
      <c r="C8" s="36">
        <v>20</v>
      </c>
      <c r="D8" s="168">
        <v>0.6283333333333333</v>
      </c>
      <c r="E8" s="207"/>
      <c r="F8" s="36">
        <v>2</v>
      </c>
      <c r="G8" s="36">
        <v>20</v>
      </c>
      <c r="H8" s="37">
        <v>0.79395604395604402</v>
      </c>
      <c r="I8" s="168">
        <v>0.5</v>
      </c>
      <c r="J8" s="207"/>
      <c r="K8" s="36">
        <v>2</v>
      </c>
      <c r="L8" s="36">
        <v>20</v>
      </c>
      <c r="M8" s="168">
        <v>0.81</v>
      </c>
      <c r="N8" s="207"/>
      <c r="O8" s="36">
        <v>2</v>
      </c>
      <c r="P8" s="77">
        <v>19.673913043478262</v>
      </c>
      <c r="Q8" s="37">
        <v>0.79944751381215462</v>
      </c>
      <c r="R8" s="37">
        <v>0.23529411764705882</v>
      </c>
    </row>
    <row r="9" spans="1:18" ht="15" customHeight="1" x14ac:dyDescent="0.25">
      <c r="A9" s="14" t="s">
        <v>9</v>
      </c>
      <c r="B9" s="15" t="s">
        <v>37</v>
      </c>
      <c r="C9" s="34" t="s">
        <v>37</v>
      </c>
      <c r="D9" s="167" t="s">
        <v>37</v>
      </c>
      <c r="E9" s="207"/>
      <c r="F9" s="15" t="s">
        <v>37</v>
      </c>
      <c r="G9" s="34" t="s">
        <v>37</v>
      </c>
      <c r="H9" s="35" t="s">
        <v>37</v>
      </c>
      <c r="I9" s="167" t="s">
        <v>37</v>
      </c>
      <c r="J9" s="207"/>
      <c r="K9" s="15" t="s">
        <v>37</v>
      </c>
      <c r="L9" s="34" t="s">
        <v>37</v>
      </c>
      <c r="M9" s="167" t="s">
        <v>37</v>
      </c>
      <c r="N9" s="207"/>
      <c r="O9" s="15" t="s">
        <v>37</v>
      </c>
      <c r="P9" s="34" t="s">
        <v>37</v>
      </c>
      <c r="Q9" s="35" t="s">
        <v>37</v>
      </c>
      <c r="R9" s="35" t="s">
        <v>37</v>
      </c>
    </row>
    <row r="10" spans="1:18" ht="15" customHeight="1" x14ac:dyDescent="0.25">
      <c r="A10" s="14" t="s">
        <v>10</v>
      </c>
      <c r="B10" s="15" t="s">
        <v>37</v>
      </c>
      <c r="C10" s="34" t="s">
        <v>37</v>
      </c>
      <c r="D10" s="167" t="s">
        <v>37</v>
      </c>
      <c r="E10" s="207"/>
      <c r="F10" s="15" t="s">
        <v>37</v>
      </c>
      <c r="G10" s="34" t="s">
        <v>37</v>
      </c>
      <c r="H10" s="35" t="s">
        <v>37</v>
      </c>
      <c r="I10" s="167" t="s">
        <v>37</v>
      </c>
      <c r="J10" s="207"/>
      <c r="K10" s="15" t="s">
        <v>37</v>
      </c>
      <c r="L10" s="34" t="s">
        <v>37</v>
      </c>
      <c r="M10" s="167" t="s">
        <v>37</v>
      </c>
      <c r="N10" s="207"/>
      <c r="O10" s="15" t="s">
        <v>37</v>
      </c>
      <c r="P10" s="34" t="s">
        <v>37</v>
      </c>
      <c r="Q10" s="35" t="s">
        <v>37</v>
      </c>
      <c r="R10" s="35" t="s">
        <v>37</v>
      </c>
    </row>
    <row r="11" spans="1:18" ht="15" customHeight="1" x14ac:dyDescent="0.25">
      <c r="A11" s="14" t="s">
        <v>11</v>
      </c>
      <c r="B11" s="15" t="s">
        <v>37</v>
      </c>
      <c r="C11" s="34" t="s">
        <v>37</v>
      </c>
      <c r="D11" s="167" t="s">
        <v>37</v>
      </c>
      <c r="E11" s="207"/>
      <c r="F11" s="34" t="s">
        <v>37</v>
      </c>
      <c r="G11" s="34" t="s">
        <v>37</v>
      </c>
      <c r="H11" s="35" t="s">
        <v>37</v>
      </c>
      <c r="I11" s="167" t="s">
        <v>37</v>
      </c>
      <c r="J11" s="207"/>
      <c r="K11" s="34" t="s">
        <v>37</v>
      </c>
      <c r="L11" s="34" t="s">
        <v>37</v>
      </c>
      <c r="M11" s="167" t="s">
        <v>37</v>
      </c>
      <c r="N11" s="207"/>
      <c r="O11" s="34" t="s">
        <v>37</v>
      </c>
      <c r="P11" s="34" t="s">
        <v>37</v>
      </c>
      <c r="Q11" s="35" t="s">
        <v>37</v>
      </c>
      <c r="R11" s="35" t="s">
        <v>37</v>
      </c>
    </row>
    <row r="12" spans="1:18" ht="15" customHeight="1" x14ac:dyDescent="0.25">
      <c r="A12" s="14" t="s">
        <v>12</v>
      </c>
      <c r="B12" s="15" t="s">
        <v>37</v>
      </c>
      <c r="C12" s="34" t="s">
        <v>37</v>
      </c>
      <c r="D12" s="167" t="s">
        <v>37</v>
      </c>
      <c r="E12" s="207"/>
      <c r="F12" s="34" t="s">
        <v>37</v>
      </c>
      <c r="G12" s="34" t="s">
        <v>37</v>
      </c>
      <c r="H12" s="35" t="s">
        <v>37</v>
      </c>
      <c r="I12" s="167" t="s">
        <v>37</v>
      </c>
      <c r="J12" s="207"/>
      <c r="K12" s="34" t="s">
        <v>37</v>
      </c>
      <c r="L12" s="34" t="s">
        <v>37</v>
      </c>
      <c r="M12" s="167" t="s">
        <v>37</v>
      </c>
      <c r="N12" s="207"/>
      <c r="O12" s="34" t="s">
        <v>37</v>
      </c>
      <c r="P12" s="34" t="s">
        <v>37</v>
      </c>
      <c r="Q12" s="35" t="s">
        <v>37</v>
      </c>
      <c r="R12" s="35" t="s">
        <v>37</v>
      </c>
    </row>
    <row r="13" spans="1:18" ht="15" customHeight="1" x14ac:dyDescent="0.25">
      <c r="A13" s="14" t="s">
        <v>13</v>
      </c>
      <c r="B13" s="15" t="s">
        <v>37</v>
      </c>
      <c r="C13" s="34" t="s">
        <v>37</v>
      </c>
      <c r="D13" s="167" t="s">
        <v>37</v>
      </c>
      <c r="E13" s="207"/>
      <c r="F13" s="34" t="s">
        <v>37</v>
      </c>
      <c r="G13" s="34" t="s">
        <v>37</v>
      </c>
      <c r="H13" s="35" t="s">
        <v>37</v>
      </c>
      <c r="I13" s="167" t="s">
        <v>37</v>
      </c>
      <c r="J13" s="207"/>
      <c r="K13" s="34" t="s">
        <v>37</v>
      </c>
      <c r="L13" s="34" t="s">
        <v>37</v>
      </c>
      <c r="M13" s="167" t="s">
        <v>37</v>
      </c>
      <c r="N13" s="207"/>
      <c r="O13" s="34" t="s">
        <v>37</v>
      </c>
      <c r="P13" s="34" t="s">
        <v>37</v>
      </c>
      <c r="Q13" s="35" t="s">
        <v>37</v>
      </c>
      <c r="R13" s="35" t="s">
        <v>37</v>
      </c>
    </row>
    <row r="14" spans="1:18" ht="15" customHeight="1" x14ac:dyDescent="0.25">
      <c r="A14" s="14" t="s">
        <v>14</v>
      </c>
      <c r="B14" s="15" t="s">
        <v>37</v>
      </c>
      <c r="C14" s="34" t="s">
        <v>37</v>
      </c>
      <c r="D14" s="167" t="s">
        <v>37</v>
      </c>
      <c r="E14" s="207"/>
      <c r="F14" s="34" t="s">
        <v>37</v>
      </c>
      <c r="G14" s="34" t="s">
        <v>37</v>
      </c>
      <c r="H14" s="35" t="s">
        <v>37</v>
      </c>
      <c r="I14" s="167" t="s">
        <v>37</v>
      </c>
      <c r="J14" s="207"/>
      <c r="K14" s="34" t="s">
        <v>37</v>
      </c>
      <c r="L14" s="34" t="s">
        <v>37</v>
      </c>
      <c r="M14" s="167" t="s">
        <v>37</v>
      </c>
      <c r="N14" s="207"/>
      <c r="O14" s="34" t="s">
        <v>37</v>
      </c>
      <c r="P14" s="34" t="s">
        <v>37</v>
      </c>
      <c r="Q14" s="35" t="s">
        <v>37</v>
      </c>
      <c r="R14" s="35" t="s">
        <v>37</v>
      </c>
    </row>
    <row r="15" spans="1:18" ht="15" customHeight="1" x14ac:dyDescent="0.25">
      <c r="A15" s="14" t="s">
        <v>15</v>
      </c>
      <c r="B15" s="15" t="s">
        <v>37</v>
      </c>
      <c r="C15" s="34" t="s">
        <v>37</v>
      </c>
      <c r="D15" s="167" t="s">
        <v>37</v>
      </c>
      <c r="E15" s="207"/>
      <c r="F15" s="34" t="s">
        <v>37</v>
      </c>
      <c r="G15" s="34" t="s">
        <v>37</v>
      </c>
      <c r="H15" s="35" t="s">
        <v>37</v>
      </c>
      <c r="I15" s="167" t="s">
        <v>37</v>
      </c>
      <c r="J15" s="207"/>
      <c r="K15" s="34" t="s">
        <v>37</v>
      </c>
      <c r="L15" s="34" t="s">
        <v>37</v>
      </c>
      <c r="M15" s="167" t="s">
        <v>37</v>
      </c>
      <c r="N15" s="207"/>
      <c r="O15" s="34" t="s">
        <v>37</v>
      </c>
      <c r="P15" s="34" t="s">
        <v>37</v>
      </c>
      <c r="Q15" s="35" t="s">
        <v>37</v>
      </c>
      <c r="R15" s="35" t="s">
        <v>37</v>
      </c>
    </row>
    <row r="16" spans="1:18" ht="15" customHeight="1" x14ac:dyDescent="0.25">
      <c r="A16" s="14" t="s">
        <v>16</v>
      </c>
      <c r="B16" s="15" t="s">
        <v>37</v>
      </c>
      <c r="C16" s="34" t="s">
        <v>37</v>
      </c>
      <c r="D16" s="167" t="s">
        <v>37</v>
      </c>
      <c r="E16" s="207"/>
      <c r="F16" s="34" t="s">
        <v>37</v>
      </c>
      <c r="G16" s="34" t="s">
        <v>37</v>
      </c>
      <c r="H16" s="35" t="s">
        <v>37</v>
      </c>
      <c r="I16" s="167" t="s">
        <v>37</v>
      </c>
      <c r="J16" s="207"/>
      <c r="K16" s="34" t="s">
        <v>37</v>
      </c>
      <c r="L16" s="34" t="s">
        <v>37</v>
      </c>
      <c r="M16" s="167" t="s">
        <v>37</v>
      </c>
      <c r="N16" s="207"/>
      <c r="O16" s="34" t="s">
        <v>37</v>
      </c>
      <c r="P16" s="34" t="s">
        <v>37</v>
      </c>
      <c r="Q16" s="35" t="s">
        <v>37</v>
      </c>
      <c r="R16" s="35" t="s">
        <v>37</v>
      </c>
    </row>
    <row r="17" spans="1:18" ht="15" customHeight="1" x14ac:dyDescent="0.25">
      <c r="A17" s="14" t="s">
        <v>17</v>
      </c>
      <c r="B17" s="15" t="s">
        <v>37</v>
      </c>
      <c r="C17" s="34" t="s">
        <v>37</v>
      </c>
      <c r="D17" s="167" t="s">
        <v>37</v>
      </c>
      <c r="E17" s="207"/>
      <c r="F17" s="34" t="s">
        <v>37</v>
      </c>
      <c r="G17" s="34" t="s">
        <v>37</v>
      </c>
      <c r="H17" s="35" t="s">
        <v>37</v>
      </c>
      <c r="I17" s="167" t="s">
        <v>37</v>
      </c>
      <c r="J17" s="207"/>
      <c r="K17" s="34" t="s">
        <v>37</v>
      </c>
      <c r="L17" s="34" t="s">
        <v>37</v>
      </c>
      <c r="M17" s="167" t="s">
        <v>37</v>
      </c>
      <c r="N17" s="207"/>
      <c r="O17" s="34" t="s">
        <v>37</v>
      </c>
      <c r="P17" s="34" t="s">
        <v>37</v>
      </c>
      <c r="Q17" s="35" t="s">
        <v>37</v>
      </c>
      <c r="R17" s="35" t="s">
        <v>37</v>
      </c>
    </row>
    <row r="18" spans="1:18" ht="15" customHeight="1" x14ac:dyDescent="0.25">
      <c r="A18" s="14" t="s">
        <v>18</v>
      </c>
      <c r="B18" s="15" t="s">
        <v>37</v>
      </c>
      <c r="C18" s="34" t="s">
        <v>37</v>
      </c>
      <c r="D18" s="167" t="s">
        <v>37</v>
      </c>
      <c r="E18" s="207"/>
      <c r="F18" s="34" t="s">
        <v>37</v>
      </c>
      <c r="G18" s="34" t="s">
        <v>37</v>
      </c>
      <c r="H18" s="35" t="s">
        <v>37</v>
      </c>
      <c r="I18" s="167" t="s">
        <v>37</v>
      </c>
      <c r="J18" s="207"/>
      <c r="K18" s="34" t="s">
        <v>37</v>
      </c>
      <c r="L18" s="34" t="s">
        <v>37</v>
      </c>
      <c r="M18" s="167" t="s">
        <v>37</v>
      </c>
      <c r="N18" s="207"/>
      <c r="O18" s="34" t="s">
        <v>37</v>
      </c>
      <c r="P18" s="34" t="s">
        <v>37</v>
      </c>
      <c r="Q18" s="35" t="s">
        <v>37</v>
      </c>
      <c r="R18" s="35" t="s">
        <v>37</v>
      </c>
    </row>
    <row r="19" spans="1:18" ht="15" customHeight="1" x14ac:dyDescent="0.25">
      <c r="A19" s="14" t="s">
        <v>19</v>
      </c>
      <c r="B19" s="15" t="s">
        <v>37</v>
      </c>
      <c r="C19" s="34" t="s">
        <v>37</v>
      </c>
      <c r="D19" s="167" t="s">
        <v>37</v>
      </c>
      <c r="E19" s="207"/>
      <c r="F19" s="34" t="s">
        <v>37</v>
      </c>
      <c r="G19" s="34" t="s">
        <v>37</v>
      </c>
      <c r="H19" s="35" t="s">
        <v>37</v>
      </c>
      <c r="I19" s="167" t="s">
        <v>37</v>
      </c>
      <c r="J19" s="207"/>
      <c r="K19" s="34" t="s">
        <v>37</v>
      </c>
      <c r="L19" s="34" t="s">
        <v>37</v>
      </c>
      <c r="M19" s="167" t="s">
        <v>37</v>
      </c>
      <c r="N19" s="207"/>
      <c r="O19" s="34" t="s">
        <v>37</v>
      </c>
      <c r="P19" s="34" t="s">
        <v>37</v>
      </c>
      <c r="Q19" s="35" t="s">
        <v>37</v>
      </c>
      <c r="R19" s="35" t="s">
        <v>37</v>
      </c>
    </row>
    <row r="20" spans="1:18" ht="15" customHeight="1" x14ac:dyDescent="0.25">
      <c r="A20" s="14" t="s">
        <v>20</v>
      </c>
      <c r="B20" s="15" t="s">
        <v>37</v>
      </c>
      <c r="C20" s="34" t="s">
        <v>37</v>
      </c>
      <c r="D20" s="167" t="s">
        <v>37</v>
      </c>
      <c r="E20" s="207"/>
      <c r="F20" s="34" t="s">
        <v>37</v>
      </c>
      <c r="G20" s="34" t="s">
        <v>37</v>
      </c>
      <c r="H20" s="35" t="s">
        <v>37</v>
      </c>
      <c r="I20" s="167" t="s">
        <v>37</v>
      </c>
      <c r="J20" s="207"/>
      <c r="K20" s="34" t="s">
        <v>37</v>
      </c>
      <c r="L20" s="34" t="s">
        <v>37</v>
      </c>
      <c r="M20" s="167" t="s">
        <v>37</v>
      </c>
      <c r="N20" s="207"/>
      <c r="O20" s="34" t="s">
        <v>37</v>
      </c>
      <c r="P20" s="34" t="s">
        <v>37</v>
      </c>
      <c r="Q20" s="35" t="s">
        <v>37</v>
      </c>
      <c r="R20" s="35" t="s">
        <v>37</v>
      </c>
    </row>
    <row r="21" spans="1:18" ht="15" customHeight="1" x14ac:dyDescent="0.25">
      <c r="A21" s="14" t="s">
        <v>21</v>
      </c>
      <c r="B21" s="15" t="s">
        <v>37</v>
      </c>
      <c r="C21" s="34" t="s">
        <v>37</v>
      </c>
      <c r="D21" s="167" t="s">
        <v>37</v>
      </c>
      <c r="E21" s="207"/>
      <c r="F21" s="34" t="s">
        <v>37</v>
      </c>
      <c r="G21" s="34" t="s">
        <v>37</v>
      </c>
      <c r="H21" s="35" t="s">
        <v>37</v>
      </c>
      <c r="I21" s="167" t="s">
        <v>37</v>
      </c>
      <c r="J21" s="207"/>
      <c r="K21" s="34" t="s">
        <v>37</v>
      </c>
      <c r="L21" s="34" t="s">
        <v>37</v>
      </c>
      <c r="M21" s="167" t="s">
        <v>37</v>
      </c>
      <c r="N21" s="207"/>
      <c r="O21" s="34" t="s">
        <v>37</v>
      </c>
      <c r="P21" s="34" t="s">
        <v>37</v>
      </c>
      <c r="Q21" s="35" t="s">
        <v>37</v>
      </c>
      <c r="R21" s="35" t="s">
        <v>37</v>
      </c>
    </row>
    <row r="22" spans="1:18" ht="15" customHeight="1" x14ac:dyDescent="0.25">
      <c r="A22" s="14" t="s">
        <v>22</v>
      </c>
      <c r="B22" s="15" t="s">
        <v>37</v>
      </c>
      <c r="C22" s="34" t="s">
        <v>37</v>
      </c>
      <c r="D22" s="167" t="s">
        <v>37</v>
      </c>
      <c r="E22" s="207"/>
      <c r="F22" s="34" t="s">
        <v>37</v>
      </c>
      <c r="G22" s="34" t="s">
        <v>37</v>
      </c>
      <c r="H22" s="35" t="s">
        <v>37</v>
      </c>
      <c r="I22" s="167" t="s">
        <v>37</v>
      </c>
      <c r="J22" s="207"/>
      <c r="K22" s="34" t="s">
        <v>37</v>
      </c>
      <c r="L22" s="34" t="s">
        <v>37</v>
      </c>
      <c r="M22" s="167" t="s">
        <v>37</v>
      </c>
      <c r="N22" s="207"/>
      <c r="O22" s="34" t="s">
        <v>37</v>
      </c>
      <c r="P22" s="34" t="s">
        <v>37</v>
      </c>
      <c r="Q22" s="35" t="s">
        <v>37</v>
      </c>
      <c r="R22" s="35" t="s">
        <v>37</v>
      </c>
    </row>
    <row r="23" spans="1:18" ht="15" customHeight="1" x14ac:dyDescent="0.25">
      <c r="A23" s="14" t="s">
        <v>23</v>
      </c>
      <c r="B23" s="15" t="s">
        <v>37</v>
      </c>
      <c r="C23" s="34" t="s">
        <v>37</v>
      </c>
      <c r="D23" s="167" t="s">
        <v>37</v>
      </c>
      <c r="E23" s="207"/>
      <c r="F23" s="34" t="s">
        <v>37</v>
      </c>
      <c r="G23" s="34" t="s">
        <v>37</v>
      </c>
      <c r="H23" s="35" t="s">
        <v>37</v>
      </c>
      <c r="I23" s="167" t="s">
        <v>37</v>
      </c>
      <c r="J23" s="207"/>
      <c r="K23" s="34" t="s">
        <v>37</v>
      </c>
      <c r="L23" s="34" t="s">
        <v>37</v>
      </c>
      <c r="M23" s="167" t="s">
        <v>37</v>
      </c>
      <c r="N23" s="207"/>
      <c r="O23" s="34" t="s">
        <v>37</v>
      </c>
      <c r="P23" s="34" t="s">
        <v>37</v>
      </c>
      <c r="Q23" s="35" t="s">
        <v>37</v>
      </c>
      <c r="R23" s="35" t="s">
        <v>37</v>
      </c>
    </row>
    <row r="24" spans="1:18" ht="15" customHeight="1" x14ac:dyDescent="0.25">
      <c r="A24" s="14" t="s">
        <v>24</v>
      </c>
      <c r="B24" s="15" t="s">
        <v>37</v>
      </c>
      <c r="C24" s="34" t="s">
        <v>37</v>
      </c>
      <c r="D24" s="167" t="s">
        <v>37</v>
      </c>
      <c r="E24" s="207"/>
      <c r="F24" s="34" t="s">
        <v>37</v>
      </c>
      <c r="G24" s="34" t="s">
        <v>37</v>
      </c>
      <c r="H24" s="35" t="s">
        <v>37</v>
      </c>
      <c r="I24" s="167" t="s">
        <v>37</v>
      </c>
      <c r="J24" s="207"/>
      <c r="K24" s="34" t="s">
        <v>37</v>
      </c>
      <c r="L24" s="34" t="s">
        <v>37</v>
      </c>
      <c r="M24" s="167" t="s">
        <v>37</v>
      </c>
      <c r="N24" s="207"/>
      <c r="O24" s="34" t="s">
        <v>37</v>
      </c>
      <c r="P24" s="34" t="s">
        <v>37</v>
      </c>
      <c r="Q24" s="35" t="s">
        <v>37</v>
      </c>
      <c r="R24" s="35" t="s">
        <v>37</v>
      </c>
    </row>
    <row r="25" spans="1:18" ht="15" customHeight="1" x14ac:dyDescent="0.25">
      <c r="A25" s="14" t="s">
        <v>25</v>
      </c>
      <c r="B25" s="15" t="s">
        <v>37</v>
      </c>
      <c r="C25" s="34" t="s">
        <v>37</v>
      </c>
      <c r="D25" s="167" t="s">
        <v>37</v>
      </c>
      <c r="E25" s="207"/>
      <c r="F25" s="34" t="s">
        <v>37</v>
      </c>
      <c r="G25" s="34" t="s">
        <v>37</v>
      </c>
      <c r="H25" s="35" t="s">
        <v>37</v>
      </c>
      <c r="I25" s="167" t="s">
        <v>37</v>
      </c>
      <c r="J25" s="207"/>
      <c r="K25" s="34" t="s">
        <v>37</v>
      </c>
      <c r="L25" s="34" t="s">
        <v>37</v>
      </c>
      <c r="M25" s="167" t="s">
        <v>37</v>
      </c>
      <c r="N25" s="207"/>
      <c r="O25" s="34" t="s">
        <v>37</v>
      </c>
      <c r="P25" s="34" t="s">
        <v>37</v>
      </c>
      <c r="Q25" s="35" t="s">
        <v>37</v>
      </c>
      <c r="R25" s="35" t="s">
        <v>37</v>
      </c>
    </row>
    <row r="26" spans="1:18" ht="15" customHeight="1" x14ac:dyDescent="0.25">
      <c r="A26" s="14" t="s">
        <v>26</v>
      </c>
      <c r="B26" s="15" t="s">
        <v>37</v>
      </c>
      <c r="C26" s="34" t="s">
        <v>37</v>
      </c>
      <c r="D26" s="167" t="s">
        <v>37</v>
      </c>
      <c r="E26" s="207"/>
      <c r="F26" s="34" t="s">
        <v>37</v>
      </c>
      <c r="G26" s="34" t="s">
        <v>37</v>
      </c>
      <c r="H26" s="35" t="s">
        <v>37</v>
      </c>
      <c r="I26" s="167" t="s">
        <v>37</v>
      </c>
      <c r="J26" s="207"/>
      <c r="K26" s="34" t="s">
        <v>37</v>
      </c>
      <c r="L26" s="34" t="s">
        <v>37</v>
      </c>
      <c r="M26" s="167" t="s">
        <v>37</v>
      </c>
      <c r="N26" s="207"/>
      <c r="O26" s="34" t="s">
        <v>37</v>
      </c>
      <c r="P26" s="34" t="s">
        <v>37</v>
      </c>
      <c r="Q26" s="35" t="s">
        <v>37</v>
      </c>
      <c r="R26" s="35" t="s">
        <v>37</v>
      </c>
    </row>
    <row r="27" spans="1:18" ht="15" customHeight="1" x14ac:dyDescent="0.25">
      <c r="A27" s="10" t="s">
        <v>27</v>
      </c>
      <c r="B27" s="11">
        <v>6</v>
      </c>
      <c r="C27" s="36">
        <v>60</v>
      </c>
      <c r="D27" s="168">
        <v>0.70629629629629631</v>
      </c>
      <c r="E27" s="207"/>
      <c r="F27" s="36">
        <v>6</v>
      </c>
      <c r="G27" s="36">
        <v>60</v>
      </c>
      <c r="H27" s="37">
        <v>0.74871794871794861</v>
      </c>
      <c r="I27" s="168">
        <v>0.23076923076923078</v>
      </c>
      <c r="J27" s="207"/>
      <c r="K27" s="36">
        <v>6</v>
      </c>
      <c r="L27" s="36">
        <v>60</v>
      </c>
      <c r="M27" s="168">
        <v>0.66</v>
      </c>
      <c r="N27" s="207"/>
      <c r="O27" s="36">
        <v>6</v>
      </c>
      <c r="P27" s="36">
        <v>60</v>
      </c>
      <c r="Q27" s="37">
        <v>0.66594202898550725</v>
      </c>
      <c r="R27" s="37">
        <v>4.5454545454545456E-2</v>
      </c>
    </row>
    <row r="28" spans="1:18" ht="15" customHeight="1" x14ac:dyDescent="0.25">
      <c r="A28" s="14" t="s">
        <v>28</v>
      </c>
      <c r="B28" s="15" t="s">
        <v>37</v>
      </c>
      <c r="C28" s="34" t="s">
        <v>37</v>
      </c>
      <c r="D28" s="167" t="s">
        <v>37</v>
      </c>
      <c r="E28" s="207"/>
      <c r="F28" s="34" t="s">
        <v>37</v>
      </c>
      <c r="G28" s="34" t="s">
        <v>37</v>
      </c>
      <c r="H28" s="35" t="s">
        <v>37</v>
      </c>
      <c r="I28" s="167" t="s">
        <v>37</v>
      </c>
      <c r="J28" s="207"/>
      <c r="K28" s="34" t="s">
        <v>37</v>
      </c>
      <c r="L28" s="34" t="s">
        <v>37</v>
      </c>
      <c r="M28" s="167" t="s">
        <v>37</v>
      </c>
      <c r="N28" s="207"/>
      <c r="O28" s="34" t="s">
        <v>37</v>
      </c>
      <c r="P28" s="34" t="s">
        <v>37</v>
      </c>
      <c r="Q28" s="35" t="s">
        <v>37</v>
      </c>
      <c r="R28" s="35" t="s">
        <v>37</v>
      </c>
    </row>
    <row r="29" spans="1:18" ht="15" customHeight="1" x14ac:dyDescent="0.25">
      <c r="A29" s="10" t="s">
        <v>29</v>
      </c>
      <c r="B29" s="11">
        <v>3</v>
      </c>
      <c r="C29" s="36">
        <v>30</v>
      </c>
      <c r="D29" s="168">
        <v>0.73666666666666669</v>
      </c>
      <c r="E29" s="207"/>
      <c r="F29" s="36">
        <v>3</v>
      </c>
      <c r="G29" s="36">
        <v>30</v>
      </c>
      <c r="H29" s="37">
        <v>0.76483516483516489</v>
      </c>
      <c r="I29" s="168">
        <v>0.27272727272727271</v>
      </c>
      <c r="J29" s="207"/>
      <c r="K29" s="36">
        <v>3</v>
      </c>
      <c r="L29" s="36">
        <v>30</v>
      </c>
      <c r="M29" s="168">
        <v>0.73</v>
      </c>
      <c r="N29" s="207"/>
      <c r="O29" s="36">
        <v>3</v>
      </c>
      <c r="P29" s="36">
        <v>30</v>
      </c>
      <c r="Q29" s="37">
        <v>0.8061594202898551</v>
      </c>
      <c r="R29" s="37">
        <v>0.35294117647058826</v>
      </c>
    </row>
    <row r="30" spans="1:18" ht="15" customHeight="1" x14ac:dyDescent="0.25">
      <c r="A30" s="14" t="s">
        <v>30</v>
      </c>
      <c r="B30" s="15" t="s">
        <v>37</v>
      </c>
      <c r="C30" s="34" t="s">
        <v>37</v>
      </c>
      <c r="D30" s="167" t="s">
        <v>37</v>
      </c>
      <c r="E30" s="207"/>
      <c r="F30" s="34" t="s">
        <v>37</v>
      </c>
      <c r="G30" s="34" t="s">
        <v>37</v>
      </c>
      <c r="H30" s="35" t="s">
        <v>37</v>
      </c>
      <c r="I30" s="167" t="s">
        <v>37</v>
      </c>
      <c r="J30" s="207"/>
      <c r="K30" s="34" t="s">
        <v>37</v>
      </c>
      <c r="L30" s="34" t="s">
        <v>37</v>
      </c>
      <c r="M30" s="167" t="s">
        <v>37</v>
      </c>
      <c r="N30" s="207"/>
      <c r="O30" s="34" t="s">
        <v>37</v>
      </c>
      <c r="P30" s="34" t="s">
        <v>37</v>
      </c>
      <c r="Q30" s="35" t="s">
        <v>37</v>
      </c>
      <c r="R30" s="35" t="s">
        <v>37</v>
      </c>
    </row>
    <row r="31" spans="1:18" ht="15" customHeight="1" x14ac:dyDescent="0.25">
      <c r="A31" s="14" t="s">
        <v>31</v>
      </c>
      <c r="B31" s="15" t="s">
        <v>37</v>
      </c>
      <c r="C31" s="34" t="s">
        <v>37</v>
      </c>
      <c r="D31" s="167" t="s">
        <v>37</v>
      </c>
      <c r="E31" s="207"/>
      <c r="F31" s="34" t="s">
        <v>37</v>
      </c>
      <c r="G31" s="34" t="s">
        <v>37</v>
      </c>
      <c r="H31" s="35" t="s">
        <v>37</v>
      </c>
      <c r="I31" s="167" t="s">
        <v>37</v>
      </c>
      <c r="J31" s="207"/>
      <c r="K31" s="34" t="s">
        <v>37</v>
      </c>
      <c r="L31" s="34" t="s">
        <v>37</v>
      </c>
      <c r="M31" s="167" t="s">
        <v>37</v>
      </c>
      <c r="N31" s="207"/>
      <c r="O31" s="34" t="s">
        <v>37</v>
      </c>
      <c r="P31" s="34" t="s">
        <v>37</v>
      </c>
      <c r="Q31" s="35" t="s">
        <v>37</v>
      </c>
      <c r="R31" s="35" t="s">
        <v>37</v>
      </c>
    </row>
    <row r="32" spans="1:18" ht="15" customHeight="1" x14ac:dyDescent="0.25">
      <c r="A32" s="14" t="s">
        <v>32</v>
      </c>
      <c r="B32" s="15" t="s">
        <v>37</v>
      </c>
      <c r="C32" s="34" t="s">
        <v>37</v>
      </c>
      <c r="D32" s="167" t="s">
        <v>37</v>
      </c>
      <c r="E32" s="207"/>
      <c r="F32" s="34" t="s">
        <v>37</v>
      </c>
      <c r="G32" s="34" t="s">
        <v>37</v>
      </c>
      <c r="H32" s="35" t="s">
        <v>37</v>
      </c>
      <c r="I32" s="167" t="s">
        <v>37</v>
      </c>
      <c r="J32" s="207"/>
      <c r="K32" s="34" t="s">
        <v>37</v>
      </c>
      <c r="L32" s="34" t="s">
        <v>37</v>
      </c>
      <c r="M32" s="167" t="s">
        <v>37</v>
      </c>
      <c r="N32" s="207"/>
      <c r="O32" s="34" t="s">
        <v>37</v>
      </c>
      <c r="P32" s="34" t="s">
        <v>37</v>
      </c>
      <c r="Q32" s="35" t="s">
        <v>37</v>
      </c>
      <c r="R32" s="35" t="s">
        <v>37</v>
      </c>
    </row>
    <row r="33" spans="1:18" ht="15" customHeight="1" x14ac:dyDescent="0.25">
      <c r="A33" s="14" t="s">
        <v>33</v>
      </c>
      <c r="B33" s="15" t="s">
        <v>37</v>
      </c>
      <c r="C33" s="34" t="s">
        <v>37</v>
      </c>
      <c r="D33" s="167" t="s">
        <v>37</v>
      </c>
      <c r="E33" s="207"/>
      <c r="F33" s="34" t="s">
        <v>37</v>
      </c>
      <c r="G33" s="34" t="s">
        <v>37</v>
      </c>
      <c r="H33" s="35" t="s">
        <v>37</v>
      </c>
      <c r="I33" s="167" t="s">
        <v>37</v>
      </c>
      <c r="J33" s="207"/>
      <c r="K33" s="34" t="s">
        <v>37</v>
      </c>
      <c r="L33" s="34" t="s">
        <v>37</v>
      </c>
      <c r="M33" s="167" t="s">
        <v>37</v>
      </c>
      <c r="N33" s="207"/>
      <c r="O33" s="34" t="s">
        <v>37</v>
      </c>
      <c r="P33" s="34" t="s">
        <v>37</v>
      </c>
      <c r="Q33" s="35" t="s">
        <v>37</v>
      </c>
      <c r="R33" s="35" t="s">
        <v>37</v>
      </c>
    </row>
    <row r="34" spans="1:18" ht="15" customHeight="1" x14ac:dyDescent="0.25">
      <c r="A34" s="14" t="s">
        <v>34</v>
      </c>
      <c r="B34" s="15" t="s">
        <v>37</v>
      </c>
      <c r="C34" s="34" t="s">
        <v>37</v>
      </c>
      <c r="D34" s="167" t="s">
        <v>37</v>
      </c>
      <c r="E34" s="207"/>
      <c r="F34" s="34" t="s">
        <v>37</v>
      </c>
      <c r="G34" s="34" t="s">
        <v>37</v>
      </c>
      <c r="H34" s="35" t="s">
        <v>37</v>
      </c>
      <c r="I34" s="167" t="s">
        <v>37</v>
      </c>
      <c r="J34" s="207"/>
      <c r="K34" s="34" t="s">
        <v>37</v>
      </c>
      <c r="L34" s="34" t="s">
        <v>37</v>
      </c>
      <c r="M34" s="167" t="s">
        <v>37</v>
      </c>
      <c r="N34" s="207"/>
      <c r="O34" s="34" t="s">
        <v>37</v>
      </c>
      <c r="P34" s="34" t="s">
        <v>37</v>
      </c>
      <c r="Q34" s="35" t="s">
        <v>37</v>
      </c>
      <c r="R34" s="35" t="s">
        <v>37</v>
      </c>
    </row>
    <row r="35" spans="1:18" ht="15" customHeight="1" x14ac:dyDescent="0.25">
      <c r="A35" s="14" t="s">
        <v>35</v>
      </c>
      <c r="B35" s="15" t="s">
        <v>37</v>
      </c>
      <c r="C35" s="34" t="s">
        <v>37</v>
      </c>
      <c r="D35" s="167" t="s">
        <v>37</v>
      </c>
      <c r="E35" s="207"/>
      <c r="F35" s="34" t="s">
        <v>37</v>
      </c>
      <c r="G35" s="34" t="s">
        <v>37</v>
      </c>
      <c r="H35" s="35" t="s">
        <v>37</v>
      </c>
      <c r="I35" s="167" t="s">
        <v>37</v>
      </c>
      <c r="J35" s="207"/>
      <c r="K35" s="34" t="s">
        <v>37</v>
      </c>
      <c r="L35" s="34" t="s">
        <v>37</v>
      </c>
      <c r="M35" s="167" t="s">
        <v>37</v>
      </c>
      <c r="N35" s="207"/>
      <c r="O35" s="34" t="s">
        <v>37</v>
      </c>
      <c r="P35" s="34" t="s">
        <v>37</v>
      </c>
      <c r="Q35" s="35" t="s">
        <v>37</v>
      </c>
      <c r="R35" s="35" t="s">
        <v>37</v>
      </c>
    </row>
    <row r="36" spans="1:18" ht="15" customHeight="1" x14ac:dyDescent="0.25">
      <c r="A36" s="14" t="s">
        <v>36</v>
      </c>
      <c r="B36" s="15" t="s">
        <v>37</v>
      </c>
      <c r="C36" s="34" t="s">
        <v>37</v>
      </c>
      <c r="D36" s="167" t="s">
        <v>37</v>
      </c>
      <c r="E36" s="207"/>
      <c r="F36" s="34" t="s">
        <v>37</v>
      </c>
      <c r="G36" s="34" t="s">
        <v>37</v>
      </c>
      <c r="H36" s="35" t="s">
        <v>37</v>
      </c>
      <c r="I36" s="167" t="s">
        <v>37</v>
      </c>
      <c r="J36" s="207"/>
      <c r="K36" s="34" t="s">
        <v>37</v>
      </c>
      <c r="L36" s="34" t="s">
        <v>37</v>
      </c>
      <c r="M36" s="167" t="s">
        <v>37</v>
      </c>
      <c r="N36" s="207"/>
      <c r="O36" s="34" t="s">
        <v>37</v>
      </c>
      <c r="P36" s="34" t="s">
        <v>37</v>
      </c>
      <c r="Q36" s="35" t="s">
        <v>37</v>
      </c>
      <c r="R36" s="35" t="s">
        <v>37</v>
      </c>
    </row>
    <row r="37" spans="1:18" ht="15.75" x14ac:dyDescent="0.25">
      <c r="A37" s="3" t="s">
        <v>38</v>
      </c>
      <c r="B37" s="27">
        <f>SUM(B5:B36)</f>
        <v>11</v>
      </c>
      <c r="C37" s="27">
        <f>SUM(C5:C36)</f>
        <v>110</v>
      </c>
      <c r="D37" s="169">
        <f>AVERAGE(D8,D27,D29)</f>
        <v>0.6904320987654321</v>
      </c>
      <c r="E37" s="208"/>
      <c r="F37" s="27">
        <f>SUM(F5:F36)</f>
        <v>11</v>
      </c>
      <c r="G37" s="27">
        <f>SUM(G5:G36)</f>
        <v>110</v>
      </c>
      <c r="H37" s="19">
        <f>AVERAGE(H8,H27,H29)</f>
        <v>0.7691697191697191</v>
      </c>
      <c r="I37" s="169">
        <f>AVERAGE(I8,I27,I29)</f>
        <v>0.3344988344988345</v>
      </c>
      <c r="J37" s="208"/>
      <c r="K37" s="27">
        <f>SUM(K5:K36)</f>
        <v>11</v>
      </c>
      <c r="L37" s="27">
        <f>SUM(L5:L36)</f>
        <v>110</v>
      </c>
      <c r="M37" s="169">
        <f>AVERAGE(M8,M27,M29)</f>
        <v>0.73333333333333339</v>
      </c>
      <c r="N37" s="208"/>
      <c r="O37" s="27">
        <f>SUM(O5:O36)</f>
        <v>11</v>
      </c>
      <c r="P37" s="59">
        <f>SUM(P5:P36)</f>
        <v>109.67391304347827</v>
      </c>
      <c r="Q37" s="19">
        <f>AVERAGE(Q8,Q27,Q29)</f>
        <v>0.75718298769583903</v>
      </c>
      <c r="R37" s="19">
        <f>AVERAGE(R8,R27,R29)</f>
        <v>0.21122994652406421</v>
      </c>
    </row>
    <row r="38" spans="1:18" ht="15.75" x14ac:dyDescent="0.25">
      <c r="A38" s="20" t="s">
        <v>54</v>
      </c>
      <c r="B38" s="20"/>
      <c r="C38" s="20"/>
      <c r="D38" s="20"/>
      <c r="E38" s="20"/>
    </row>
    <row r="39" spans="1:18" ht="15.75" x14ac:dyDescent="0.25">
      <c r="A39" s="20" t="s">
        <v>146</v>
      </c>
      <c r="B39" s="20"/>
      <c r="C39" s="20"/>
      <c r="D39" s="20"/>
      <c r="E39" s="20"/>
    </row>
  </sheetData>
  <mergeCells count="23">
    <mergeCell ref="Q3:Q4"/>
    <mergeCell ref="R3:R4"/>
    <mergeCell ref="E2:E37"/>
    <mergeCell ref="J2:J37"/>
    <mergeCell ref="K3:K4"/>
    <mergeCell ref="L3:L4"/>
    <mergeCell ref="M3:M4"/>
    <mergeCell ref="A1:R1"/>
    <mergeCell ref="A2:A4"/>
    <mergeCell ref="B2:D2"/>
    <mergeCell ref="F2:I2"/>
    <mergeCell ref="K2:M2"/>
    <mergeCell ref="B3:B4"/>
    <mergeCell ref="C3:C4"/>
    <mergeCell ref="D3:D4"/>
    <mergeCell ref="F3:F4"/>
    <mergeCell ref="G3:G4"/>
    <mergeCell ref="H3:H4"/>
    <mergeCell ref="I3:I4"/>
    <mergeCell ref="O2:R2"/>
    <mergeCell ref="N2:N37"/>
    <mergeCell ref="O3:O4"/>
    <mergeCell ref="P3:P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C2C43-9EB8-434C-A8C2-DC8FACD1D0F5}">
  <sheetPr>
    <tabColor theme="5" tint="0.59999389629810485"/>
  </sheetPr>
  <dimension ref="A1:R63"/>
  <sheetViews>
    <sheetView zoomScale="80" zoomScaleNormal="80" workbookViewId="0">
      <selection activeCell="X8" sqref="X8"/>
    </sheetView>
  </sheetViews>
  <sheetFormatPr defaultRowHeight="15" x14ac:dyDescent="0.25"/>
  <cols>
    <col min="1" max="1" width="32.42578125" bestFit="1" customWidth="1"/>
    <col min="2" max="2" width="12.85546875" customWidth="1"/>
    <col min="3" max="3" width="10.5703125" bestFit="1" customWidth="1"/>
    <col min="4" max="4" width="16.7109375" customWidth="1"/>
    <col min="5" max="5" width="1.5703125" customWidth="1"/>
    <col min="6" max="6" width="14.5703125" customWidth="1"/>
    <col min="7" max="7" width="10.5703125" customWidth="1"/>
    <col min="8" max="8" width="16.5703125" customWidth="1"/>
    <col min="9" max="9" width="25.7109375" customWidth="1"/>
    <col min="10" max="10" width="1.5703125" customWidth="1"/>
    <col min="11" max="11" width="13.7109375" customWidth="1"/>
    <col min="12" max="12" width="9.7109375" bestFit="1" customWidth="1"/>
    <col min="13" max="13" width="16.28515625" customWidth="1"/>
    <col min="14" max="14" width="1.42578125" customWidth="1"/>
    <col min="15" max="15" width="13.7109375" customWidth="1"/>
    <col min="16" max="16" width="10.140625" customWidth="1"/>
    <col min="17" max="17" width="16.42578125" customWidth="1"/>
    <col min="18" max="18" width="20.5703125" customWidth="1"/>
  </cols>
  <sheetData>
    <row r="1" spans="1:18" ht="18.75" customHeight="1" x14ac:dyDescent="0.25">
      <c r="A1" s="222" t="s">
        <v>76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5.75" customHeight="1" x14ac:dyDescent="0.25">
      <c r="B2" s="200" t="s">
        <v>40</v>
      </c>
      <c r="C2" s="201"/>
      <c r="D2" s="202"/>
      <c r="E2" s="206"/>
      <c r="F2" s="200" t="s">
        <v>41</v>
      </c>
      <c r="G2" s="201"/>
      <c r="H2" s="201"/>
      <c r="I2" s="202"/>
      <c r="J2" s="206"/>
      <c r="K2" s="203" t="s">
        <v>42</v>
      </c>
      <c r="L2" s="203"/>
      <c r="M2" s="203"/>
      <c r="N2" s="206"/>
      <c r="O2" s="200" t="s">
        <v>43</v>
      </c>
      <c r="P2" s="201"/>
      <c r="Q2" s="201"/>
      <c r="R2" s="202"/>
    </row>
    <row r="3" spans="1:18" ht="91.5" customHeight="1" x14ac:dyDescent="0.25">
      <c r="A3" s="6" t="s">
        <v>4</v>
      </c>
      <c r="B3" s="7" t="s">
        <v>44</v>
      </c>
      <c r="C3" s="8" t="s">
        <v>45</v>
      </c>
      <c r="D3" s="7" t="s">
        <v>46</v>
      </c>
      <c r="E3" s="207"/>
      <c r="F3" s="7" t="s">
        <v>44</v>
      </c>
      <c r="G3" s="8" t="s">
        <v>45</v>
      </c>
      <c r="H3" s="7" t="s">
        <v>46</v>
      </c>
      <c r="I3" s="9" t="s">
        <v>183</v>
      </c>
      <c r="J3" s="207"/>
      <c r="K3" s="7" t="s">
        <v>44</v>
      </c>
      <c r="L3" s="8" t="s">
        <v>45</v>
      </c>
      <c r="M3" s="7" t="s">
        <v>46</v>
      </c>
      <c r="N3" s="207"/>
      <c r="O3" s="78" t="s">
        <v>44</v>
      </c>
      <c r="P3" s="79" t="s">
        <v>45</v>
      </c>
      <c r="Q3" s="78" t="s">
        <v>46</v>
      </c>
      <c r="R3" s="80" t="s">
        <v>183</v>
      </c>
    </row>
    <row r="4" spans="1:18" ht="15" customHeight="1" x14ac:dyDescent="0.25">
      <c r="A4" s="43" t="s">
        <v>5</v>
      </c>
      <c r="B4" s="15">
        <v>2</v>
      </c>
      <c r="C4" s="34">
        <v>30</v>
      </c>
      <c r="D4" s="35">
        <v>0.90259259259259261</v>
      </c>
      <c r="E4" s="207"/>
      <c r="F4" s="34">
        <v>2</v>
      </c>
      <c r="G4" s="34">
        <v>30</v>
      </c>
      <c r="H4" s="35">
        <v>0.90219780219780221</v>
      </c>
      <c r="I4" s="35">
        <v>0.5</v>
      </c>
      <c r="J4" s="207"/>
      <c r="K4" s="34">
        <v>2</v>
      </c>
      <c r="L4" s="47">
        <v>30</v>
      </c>
      <c r="M4" s="35">
        <v>0.84420289855072461</v>
      </c>
      <c r="N4" s="207"/>
      <c r="O4" s="34">
        <v>2</v>
      </c>
      <c r="P4" s="47">
        <v>30</v>
      </c>
      <c r="Q4" s="35">
        <v>0.86630434782608701</v>
      </c>
      <c r="R4" s="35">
        <v>0.55555555555555558</v>
      </c>
    </row>
    <row r="5" spans="1:18" ht="15" customHeight="1" x14ac:dyDescent="0.25">
      <c r="A5" s="43" t="s">
        <v>6</v>
      </c>
      <c r="B5" s="15">
        <v>2</v>
      </c>
      <c r="C5" s="34">
        <v>30</v>
      </c>
      <c r="D5" s="35">
        <v>0.74629629629629635</v>
      </c>
      <c r="E5" s="207"/>
      <c r="F5" s="34">
        <v>2</v>
      </c>
      <c r="G5" s="34">
        <v>30</v>
      </c>
      <c r="H5" s="35">
        <v>0.85054945054945064</v>
      </c>
      <c r="I5" s="35">
        <v>0.7142857142857143</v>
      </c>
      <c r="J5" s="207"/>
      <c r="K5" s="34">
        <v>2</v>
      </c>
      <c r="L5" s="47">
        <v>30</v>
      </c>
      <c r="M5" s="35">
        <v>0.73188405797101441</v>
      </c>
      <c r="N5" s="207"/>
      <c r="O5" s="34">
        <v>2</v>
      </c>
      <c r="P5" s="47">
        <v>30</v>
      </c>
      <c r="Q5" s="35">
        <v>0.7322463768115941</v>
      </c>
      <c r="R5" s="35">
        <v>0.5</v>
      </c>
    </row>
    <row r="6" spans="1:18" ht="15" customHeight="1" x14ac:dyDescent="0.25">
      <c r="A6" s="43" t="s">
        <v>7</v>
      </c>
      <c r="B6" s="15">
        <v>5</v>
      </c>
      <c r="C6" s="34">
        <v>75</v>
      </c>
      <c r="D6" s="35">
        <v>0.71185185185185185</v>
      </c>
      <c r="E6" s="207"/>
      <c r="F6" s="34">
        <v>6</v>
      </c>
      <c r="G6" s="34">
        <v>75</v>
      </c>
      <c r="H6" s="35">
        <v>0.80659340659340661</v>
      </c>
      <c r="I6" s="35">
        <v>0.24242424242424243</v>
      </c>
      <c r="J6" s="207"/>
      <c r="K6" s="34">
        <v>5</v>
      </c>
      <c r="L6" s="47">
        <v>75</v>
      </c>
      <c r="M6" s="35">
        <v>0.86492753623188401</v>
      </c>
      <c r="N6" s="207"/>
      <c r="O6" s="34">
        <v>5</v>
      </c>
      <c r="P6" s="47">
        <v>75</v>
      </c>
      <c r="Q6" s="35">
        <v>0.86739130434782608</v>
      </c>
      <c r="R6" s="35">
        <v>0.52631578947368418</v>
      </c>
    </row>
    <row r="7" spans="1:18" ht="15" customHeight="1" x14ac:dyDescent="0.25">
      <c r="A7" s="43" t="s">
        <v>8</v>
      </c>
      <c r="B7" s="15">
        <v>4</v>
      </c>
      <c r="C7" s="34">
        <v>60</v>
      </c>
      <c r="D7" s="35">
        <v>0.8909259259259259</v>
      </c>
      <c r="E7" s="207"/>
      <c r="F7" s="34">
        <v>4</v>
      </c>
      <c r="G7" s="34">
        <v>60</v>
      </c>
      <c r="H7" s="35">
        <v>0.7899267399267399</v>
      </c>
      <c r="I7" s="35">
        <v>0.34285714285714286</v>
      </c>
      <c r="J7" s="207"/>
      <c r="K7" s="34">
        <v>4</v>
      </c>
      <c r="L7" s="47">
        <v>45.815217391304351</v>
      </c>
      <c r="M7" s="35">
        <v>0.91743772241992871</v>
      </c>
      <c r="N7" s="207"/>
      <c r="O7" s="34">
        <v>3</v>
      </c>
      <c r="P7" s="47">
        <v>45</v>
      </c>
      <c r="Q7" s="35">
        <v>0.88405797101449268</v>
      </c>
      <c r="R7" s="35">
        <v>0.61764705882352944</v>
      </c>
    </row>
    <row r="8" spans="1:18" ht="15" customHeight="1" x14ac:dyDescent="0.25">
      <c r="A8" s="43" t="s">
        <v>9</v>
      </c>
      <c r="B8" s="15">
        <v>4</v>
      </c>
      <c r="C8" s="34">
        <v>60</v>
      </c>
      <c r="D8" s="35">
        <v>0.76981481481481484</v>
      </c>
      <c r="E8" s="207"/>
      <c r="F8" s="34">
        <v>4</v>
      </c>
      <c r="G8" s="34">
        <v>60</v>
      </c>
      <c r="H8" s="35">
        <v>0.78809523809523807</v>
      </c>
      <c r="I8" s="35">
        <v>0.5</v>
      </c>
      <c r="J8" s="207"/>
      <c r="K8" s="34">
        <v>4</v>
      </c>
      <c r="L8" s="47">
        <v>60</v>
      </c>
      <c r="M8" s="35">
        <v>0.84166666666666667</v>
      </c>
      <c r="N8" s="207"/>
      <c r="O8" s="34">
        <v>4</v>
      </c>
      <c r="P8" s="47">
        <v>60</v>
      </c>
      <c r="Q8" s="35">
        <v>0.72246376811594204</v>
      </c>
      <c r="R8" s="35">
        <v>0.45454545454545453</v>
      </c>
    </row>
    <row r="9" spans="1:18" ht="15" customHeight="1" x14ac:dyDescent="0.25">
      <c r="A9" s="43" t="s">
        <v>10</v>
      </c>
      <c r="B9" s="15">
        <v>3</v>
      </c>
      <c r="C9" s="47">
        <v>35.833333333333336</v>
      </c>
      <c r="D9" s="35">
        <v>0.56961240310077521</v>
      </c>
      <c r="E9" s="207"/>
      <c r="F9" s="34">
        <v>3</v>
      </c>
      <c r="G9" s="34">
        <v>45</v>
      </c>
      <c r="H9" s="35">
        <v>0.79340659340659336</v>
      </c>
      <c r="I9" s="35">
        <v>0.22500000000000001</v>
      </c>
      <c r="J9" s="207"/>
      <c r="K9" s="34">
        <v>3</v>
      </c>
      <c r="L9" s="47">
        <v>45</v>
      </c>
      <c r="M9" s="35">
        <v>0.84057971014492761</v>
      </c>
      <c r="N9" s="207"/>
      <c r="O9" s="34">
        <v>3</v>
      </c>
      <c r="P9" s="47">
        <v>46</v>
      </c>
      <c r="Q9" s="35">
        <v>0.9392722117202269</v>
      </c>
      <c r="R9" s="35">
        <v>0.29629629629629628</v>
      </c>
    </row>
    <row r="10" spans="1:18" ht="15" customHeight="1" x14ac:dyDescent="0.25">
      <c r="A10" s="43" t="s">
        <v>11</v>
      </c>
      <c r="B10" s="15">
        <v>1</v>
      </c>
      <c r="C10" s="34">
        <v>15</v>
      </c>
      <c r="D10" s="35">
        <v>0.41185185185185186</v>
      </c>
      <c r="E10" s="207"/>
      <c r="F10" s="34">
        <v>1</v>
      </c>
      <c r="G10" s="34">
        <v>15</v>
      </c>
      <c r="H10" s="35">
        <v>0.66959706959706955</v>
      </c>
      <c r="I10" s="35">
        <v>0.55555555555555558</v>
      </c>
      <c r="J10" s="207"/>
      <c r="K10" s="34">
        <v>1</v>
      </c>
      <c r="L10" s="47">
        <v>15</v>
      </c>
      <c r="M10" s="35">
        <v>0.79565217391304344</v>
      </c>
      <c r="N10" s="207"/>
      <c r="O10" s="34">
        <v>1</v>
      </c>
      <c r="P10" s="47">
        <v>15</v>
      </c>
      <c r="Q10" s="35">
        <v>0.6</v>
      </c>
      <c r="R10" s="35">
        <v>0.5</v>
      </c>
    </row>
    <row r="11" spans="1:18" ht="15" customHeight="1" x14ac:dyDescent="0.25">
      <c r="A11" s="43" t="s">
        <v>12</v>
      </c>
      <c r="B11" s="15">
        <v>3</v>
      </c>
      <c r="C11" s="34">
        <v>45</v>
      </c>
      <c r="D11" s="35">
        <v>0.86172839506172838</v>
      </c>
      <c r="E11" s="207"/>
      <c r="F11" s="34">
        <v>3</v>
      </c>
      <c r="G11" s="34">
        <v>45</v>
      </c>
      <c r="H11" s="35">
        <v>0.80659340659340661</v>
      </c>
      <c r="I11" s="35">
        <v>0.27272727272727271</v>
      </c>
      <c r="J11" s="207"/>
      <c r="K11" s="34">
        <v>3</v>
      </c>
      <c r="L11" s="47">
        <v>45</v>
      </c>
      <c r="M11" s="35">
        <v>0.86256038647343003</v>
      </c>
      <c r="N11" s="207"/>
      <c r="O11" s="34">
        <v>3</v>
      </c>
      <c r="P11" s="47">
        <v>45</v>
      </c>
      <c r="Q11" s="35">
        <v>0.92971014492753623</v>
      </c>
      <c r="R11" s="35">
        <v>0.45454545454545453</v>
      </c>
    </row>
    <row r="12" spans="1:18" ht="15" customHeight="1" x14ac:dyDescent="0.25">
      <c r="A12" s="43" t="s">
        <v>13</v>
      </c>
      <c r="B12" s="15">
        <v>4</v>
      </c>
      <c r="C12" s="34">
        <v>60</v>
      </c>
      <c r="D12" s="35">
        <v>0.81333333333333324</v>
      </c>
      <c r="E12" s="207"/>
      <c r="F12" s="34">
        <v>4</v>
      </c>
      <c r="G12" s="34">
        <v>60</v>
      </c>
      <c r="H12" s="35">
        <v>0.80311355311355315</v>
      </c>
      <c r="I12" s="35">
        <v>0.3235294117647059</v>
      </c>
      <c r="J12" s="207"/>
      <c r="K12" s="34">
        <v>4</v>
      </c>
      <c r="L12" s="47">
        <v>60</v>
      </c>
      <c r="M12" s="35">
        <v>0.84130434782608698</v>
      </c>
      <c r="N12" s="207"/>
      <c r="O12" s="34">
        <v>5</v>
      </c>
      <c r="P12" s="47">
        <v>59.347826086956523</v>
      </c>
      <c r="Q12" s="35">
        <v>0.81025641025641026</v>
      </c>
      <c r="R12" s="35">
        <v>0.21568627450980393</v>
      </c>
    </row>
    <row r="13" spans="1:18" ht="15" customHeight="1" x14ac:dyDescent="0.25">
      <c r="A13" s="43" t="s">
        <v>14</v>
      </c>
      <c r="B13" s="15">
        <v>5</v>
      </c>
      <c r="C13" s="34">
        <v>75</v>
      </c>
      <c r="D13" s="35">
        <v>0.65348148148148155</v>
      </c>
      <c r="E13" s="207"/>
      <c r="F13" s="34">
        <v>5</v>
      </c>
      <c r="G13" s="34">
        <v>75</v>
      </c>
      <c r="H13" s="35">
        <v>0.73201465201465199</v>
      </c>
      <c r="I13" s="35">
        <v>0.33870967741935482</v>
      </c>
      <c r="J13" s="207"/>
      <c r="K13" s="34">
        <v>4</v>
      </c>
      <c r="L13" s="47">
        <v>75</v>
      </c>
      <c r="M13" s="35">
        <v>0.73115942028985514</v>
      </c>
      <c r="N13" s="207"/>
      <c r="O13" s="34">
        <v>5</v>
      </c>
      <c r="P13" s="47">
        <v>75</v>
      </c>
      <c r="Q13" s="35">
        <v>0.81594202898550727</v>
      </c>
      <c r="R13" s="35">
        <v>0.5</v>
      </c>
    </row>
    <row r="14" spans="1:18" ht="15" customHeight="1" x14ac:dyDescent="0.25">
      <c r="A14" s="43" t="s">
        <v>15</v>
      </c>
      <c r="B14" s="15">
        <v>4</v>
      </c>
      <c r="C14" s="34">
        <v>60</v>
      </c>
      <c r="D14" s="35">
        <v>0.74777777777777776</v>
      </c>
      <c r="E14" s="207"/>
      <c r="F14" s="34">
        <v>4</v>
      </c>
      <c r="G14" s="34">
        <v>60</v>
      </c>
      <c r="H14" s="35">
        <v>0.72728937728937726</v>
      </c>
      <c r="I14" s="35">
        <v>0.4</v>
      </c>
      <c r="J14" s="207"/>
      <c r="K14" s="34">
        <v>4</v>
      </c>
      <c r="L14" s="47">
        <v>60</v>
      </c>
      <c r="M14" s="35">
        <v>0.82246376811594202</v>
      </c>
      <c r="N14" s="207"/>
      <c r="O14" s="34">
        <v>4</v>
      </c>
      <c r="P14" s="47">
        <v>60</v>
      </c>
      <c r="Q14" s="35">
        <v>0.82228260869565217</v>
      </c>
      <c r="R14" s="35">
        <v>0.27272727272727271</v>
      </c>
    </row>
    <row r="15" spans="1:18" ht="15" customHeight="1" x14ac:dyDescent="0.25">
      <c r="A15" s="43" t="s">
        <v>16</v>
      </c>
      <c r="B15" s="15">
        <v>5</v>
      </c>
      <c r="C15" s="34">
        <v>68</v>
      </c>
      <c r="D15" s="35">
        <v>0.75931372549019605</v>
      </c>
      <c r="E15" s="207"/>
      <c r="F15" s="34">
        <v>5</v>
      </c>
      <c r="G15" s="34">
        <v>76</v>
      </c>
      <c r="H15" s="35">
        <v>0.79684788895315217</v>
      </c>
      <c r="I15" s="35">
        <v>0.3611111111111111</v>
      </c>
      <c r="J15" s="207"/>
      <c r="K15" s="34">
        <v>5</v>
      </c>
      <c r="L15" s="47">
        <v>76</v>
      </c>
      <c r="M15" s="35">
        <v>0.88186498855835238</v>
      </c>
      <c r="N15" s="207"/>
      <c r="O15" s="34">
        <v>5</v>
      </c>
      <c r="P15" s="47">
        <v>76</v>
      </c>
      <c r="Q15" s="35">
        <v>0.88343821510297493</v>
      </c>
      <c r="R15" s="35">
        <v>0.22222222222222221</v>
      </c>
    </row>
    <row r="16" spans="1:18" ht="15" customHeight="1" x14ac:dyDescent="0.25">
      <c r="A16" s="43" t="s">
        <v>17</v>
      </c>
      <c r="B16" s="15">
        <v>10</v>
      </c>
      <c r="C16" s="34">
        <v>152</v>
      </c>
      <c r="D16" s="35">
        <v>0.68779239766081879</v>
      </c>
      <c r="E16" s="207"/>
      <c r="F16" s="34">
        <v>10</v>
      </c>
      <c r="G16" s="34">
        <v>139</v>
      </c>
      <c r="H16" s="35">
        <v>0.74693651672068939</v>
      </c>
      <c r="I16" s="35">
        <v>0.18320610687022901</v>
      </c>
      <c r="J16" s="207"/>
      <c r="K16" s="34">
        <v>9</v>
      </c>
      <c r="L16" s="47">
        <v>136</v>
      </c>
      <c r="M16" s="35">
        <v>0.75207800511508949</v>
      </c>
      <c r="N16" s="207"/>
      <c r="O16" s="34">
        <v>9</v>
      </c>
      <c r="P16" s="47">
        <v>135</v>
      </c>
      <c r="Q16" s="35">
        <v>0.88019323671497585</v>
      </c>
      <c r="R16" s="35">
        <v>0.30208333333333331</v>
      </c>
    </row>
    <row r="17" spans="1:18" ht="15" customHeight="1" x14ac:dyDescent="0.25">
      <c r="A17" s="43" t="s">
        <v>18</v>
      </c>
      <c r="B17" s="15">
        <v>3</v>
      </c>
      <c r="C17" s="34">
        <v>34</v>
      </c>
      <c r="D17" s="35">
        <v>0.81013071895424837</v>
      </c>
      <c r="E17" s="207"/>
      <c r="F17" s="34">
        <v>3</v>
      </c>
      <c r="G17" s="34">
        <v>45</v>
      </c>
      <c r="H17" s="35">
        <v>0.72185592185592184</v>
      </c>
      <c r="I17" s="35">
        <v>0.17647058823529413</v>
      </c>
      <c r="J17" s="207"/>
      <c r="K17" s="34">
        <v>3</v>
      </c>
      <c r="L17" s="47">
        <v>43.532608695652172</v>
      </c>
      <c r="M17" s="35">
        <v>0.65692883895131093</v>
      </c>
      <c r="N17" s="207"/>
      <c r="O17" s="34">
        <v>2</v>
      </c>
      <c r="P17" s="47">
        <v>30</v>
      </c>
      <c r="Q17" s="35">
        <v>0.97246376811594204</v>
      </c>
      <c r="R17" s="35">
        <v>0.44444444444444442</v>
      </c>
    </row>
    <row r="18" spans="1:18" ht="15" customHeight="1" x14ac:dyDescent="0.25">
      <c r="A18" s="43" t="s">
        <v>19</v>
      </c>
      <c r="B18" s="15">
        <v>5</v>
      </c>
      <c r="C18" s="34">
        <v>75</v>
      </c>
      <c r="D18" s="35">
        <v>0.70844444444444443</v>
      </c>
      <c r="E18" s="207"/>
      <c r="F18" s="34">
        <v>5</v>
      </c>
      <c r="G18" s="34">
        <v>75</v>
      </c>
      <c r="H18" s="35">
        <v>0.77758241758241764</v>
      </c>
      <c r="I18" s="35">
        <v>0.41666666666666669</v>
      </c>
      <c r="J18" s="207"/>
      <c r="K18" s="34">
        <v>5</v>
      </c>
      <c r="L18" s="47">
        <v>75</v>
      </c>
      <c r="M18" s="35">
        <v>0.87666666666666671</v>
      </c>
      <c r="N18" s="207"/>
      <c r="O18" s="34">
        <v>5</v>
      </c>
      <c r="P18" s="47">
        <v>76</v>
      </c>
      <c r="Q18" s="35">
        <v>0.82494279176201379</v>
      </c>
      <c r="R18" s="35">
        <v>0.38235294117647056</v>
      </c>
    </row>
    <row r="19" spans="1:18" ht="15" customHeight="1" x14ac:dyDescent="0.25">
      <c r="A19" s="43" t="s">
        <v>20</v>
      </c>
      <c r="B19" s="15">
        <v>4</v>
      </c>
      <c r="C19" s="34">
        <v>60</v>
      </c>
      <c r="D19" s="35">
        <v>0.82185185185185183</v>
      </c>
      <c r="E19" s="207"/>
      <c r="F19" s="34">
        <v>4</v>
      </c>
      <c r="G19" s="34">
        <v>60</v>
      </c>
      <c r="H19" s="35">
        <v>0.88003663003663002</v>
      </c>
      <c r="I19" s="35">
        <v>8.9552238805970144E-2</v>
      </c>
      <c r="J19" s="207"/>
      <c r="K19" s="34">
        <v>4</v>
      </c>
      <c r="L19" s="47">
        <v>60</v>
      </c>
      <c r="M19" s="35">
        <v>0.85996376811594211</v>
      </c>
      <c r="N19" s="207"/>
      <c r="O19" s="34">
        <v>4</v>
      </c>
      <c r="P19" s="47">
        <v>60</v>
      </c>
      <c r="Q19" s="35">
        <v>0.82590579710144918</v>
      </c>
      <c r="R19" s="35">
        <v>0.15873015873015872</v>
      </c>
    </row>
    <row r="20" spans="1:18" ht="15" customHeight="1" x14ac:dyDescent="0.25">
      <c r="A20" s="43" t="s">
        <v>21</v>
      </c>
      <c r="B20" s="15">
        <v>4</v>
      </c>
      <c r="C20" s="34">
        <v>54</v>
      </c>
      <c r="D20" s="35">
        <v>0.63827160493827162</v>
      </c>
      <c r="E20" s="207"/>
      <c r="F20" s="34">
        <v>4</v>
      </c>
      <c r="G20" s="34">
        <v>45</v>
      </c>
      <c r="H20" s="35">
        <v>0.73260073260073255</v>
      </c>
      <c r="I20" s="35">
        <v>0.3125</v>
      </c>
      <c r="J20" s="207"/>
      <c r="K20" s="34">
        <v>3</v>
      </c>
      <c r="L20" s="47">
        <v>45</v>
      </c>
      <c r="M20" s="35">
        <v>0.83067632850241546</v>
      </c>
      <c r="N20" s="207"/>
      <c r="O20" s="34">
        <v>3</v>
      </c>
      <c r="P20" s="47">
        <v>45</v>
      </c>
      <c r="Q20" s="35">
        <v>0.79541062801932361</v>
      </c>
      <c r="R20" s="35">
        <v>0.56521739130434778</v>
      </c>
    </row>
    <row r="21" spans="1:18" ht="15" customHeight="1" x14ac:dyDescent="0.25">
      <c r="A21" s="43" t="s">
        <v>22</v>
      </c>
      <c r="B21" s="15">
        <v>6</v>
      </c>
      <c r="C21" s="34">
        <v>91</v>
      </c>
      <c r="D21" s="35">
        <v>0.7620268620268621</v>
      </c>
      <c r="E21" s="207"/>
      <c r="F21" s="34">
        <v>6</v>
      </c>
      <c r="G21" s="34">
        <v>91</v>
      </c>
      <c r="H21" s="35">
        <v>0.86595821760656921</v>
      </c>
      <c r="I21" s="35">
        <v>0.14705882352941177</v>
      </c>
      <c r="J21" s="207"/>
      <c r="K21" s="34">
        <v>6</v>
      </c>
      <c r="L21" s="47">
        <v>91</v>
      </c>
      <c r="M21" s="35">
        <v>0.84412326803631144</v>
      </c>
      <c r="N21" s="207"/>
      <c r="O21" s="34">
        <v>6</v>
      </c>
      <c r="P21" s="47">
        <v>90</v>
      </c>
      <c r="Q21" s="35">
        <v>0.86014492753623195</v>
      </c>
      <c r="R21" s="35">
        <v>0.1981981981981982</v>
      </c>
    </row>
    <row r="22" spans="1:18" ht="15" customHeight="1" x14ac:dyDescent="0.25">
      <c r="A22" s="43" t="s">
        <v>23</v>
      </c>
      <c r="B22" s="15">
        <v>3</v>
      </c>
      <c r="C22" s="34">
        <v>45</v>
      </c>
      <c r="D22" s="35">
        <v>0.71234567901234569</v>
      </c>
      <c r="E22" s="207"/>
      <c r="F22" s="34">
        <v>3</v>
      </c>
      <c r="G22" s="34">
        <v>45</v>
      </c>
      <c r="H22" s="35">
        <v>0.6991452991452991</v>
      </c>
      <c r="I22" s="35">
        <v>0.6071428571428571</v>
      </c>
      <c r="J22" s="207"/>
      <c r="K22" s="34">
        <v>3</v>
      </c>
      <c r="L22" s="47">
        <v>45</v>
      </c>
      <c r="M22" s="35">
        <v>0.91014492753623188</v>
      </c>
      <c r="N22" s="207"/>
      <c r="O22" s="34">
        <v>3</v>
      </c>
      <c r="P22" s="47">
        <v>45</v>
      </c>
      <c r="Q22" s="35">
        <v>0.9007246376811594</v>
      </c>
      <c r="R22" s="35">
        <v>0.63157894736842102</v>
      </c>
    </row>
    <row r="23" spans="1:18" ht="15" customHeight="1" x14ac:dyDescent="0.25">
      <c r="A23" s="43" t="s">
        <v>24</v>
      </c>
      <c r="B23" s="15">
        <v>6</v>
      </c>
      <c r="C23" s="34">
        <v>90</v>
      </c>
      <c r="D23" s="35">
        <v>0.65345679012345681</v>
      </c>
      <c r="E23" s="207"/>
      <c r="F23" s="34">
        <v>6</v>
      </c>
      <c r="G23" s="34">
        <v>90</v>
      </c>
      <c r="H23" s="35">
        <v>0.69694749694749691</v>
      </c>
      <c r="I23" s="35">
        <v>0.47540983606557374</v>
      </c>
      <c r="J23" s="207"/>
      <c r="K23" s="34">
        <v>6</v>
      </c>
      <c r="L23" s="47">
        <v>90</v>
      </c>
      <c r="M23" s="35">
        <v>0.8285024154589371</v>
      </c>
      <c r="N23" s="207"/>
      <c r="O23" s="34">
        <v>6</v>
      </c>
      <c r="P23" s="47">
        <v>86.902173913043484</v>
      </c>
      <c r="Q23" s="35">
        <v>0.83964978111319577</v>
      </c>
      <c r="R23" s="35">
        <v>0.38333333333333336</v>
      </c>
    </row>
    <row r="24" spans="1:18" ht="15" customHeight="1" x14ac:dyDescent="0.25">
      <c r="A24" s="43" t="s">
        <v>25</v>
      </c>
      <c r="B24" s="15">
        <v>2</v>
      </c>
      <c r="C24" s="34">
        <v>30</v>
      </c>
      <c r="D24" s="35">
        <v>0.84703703703703703</v>
      </c>
      <c r="E24" s="207"/>
      <c r="F24" s="34">
        <v>2</v>
      </c>
      <c r="G24" s="34">
        <v>30</v>
      </c>
      <c r="H24" s="35">
        <v>0.88461538461538469</v>
      </c>
      <c r="I24" s="35">
        <v>0.66666666666666663</v>
      </c>
      <c r="J24" s="207"/>
      <c r="K24" s="34">
        <v>2</v>
      </c>
      <c r="L24" s="47">
        <v>30</v>
      </c>
      <c r="M24" s="35">
        <v>0.97898550724637678</v>
      </c>
      <c r="N24" s="207"/>
      <c r="O24" s="34">
        <v>2</v>
      </c>
      <c r="P24" s="47">
        <v>30</v>
      </c>
      <c r="Q24" s="35">
        <v>0.75362318840579712</v>
      </c>
      <c r="R24" s="35">
        <v>0.5</v>
      </c>
    </row>
    <row r="25" spans="1:18" ht="15" customHeight="1" x14ac:dyDescent="0.25">
      <c r="A25" s="43" t="s">
        <v>26</v>
      </c>
      <c r="B25" s="15">
        <v>2</v>
      </c>
      <c r="C25" s="34">
        <v>30</v>
      </c>
      <c r="D25" s="35">
        <v>0.77703703703703697</v>
      </c>
      <c r="E25" s="207"/>
      <c r="F25" s="34">
        <v>2</v>
      </c>
      <c r="G25" s="34">
        <v>30</v>
      </c>
      <c r="H25" s="35">
        <v>0.70073260073260069</v>
      </c>
      <c r="I25" s="35">
        <v>0.8125</v>
      </c>
      <c r="J25" s="207"/>
      <c r="K25" s="34">
        <v>2</v>
      </c>
      <c r="L25" s="47">
        <v>30</v>
      </c>
      <c r="M25" s="35">
        <v>0.74746376811594206</v>
      </c>
      <c r="N25" s="207"/>
      <c r="O25" s="34">
        <v>2</v>
      </c>
      <c r="P25" s="47">
        <v>30</v>
      </c>
      <c r="Q25" s="35">
        <v>0.83152173913043481</v>
      </c>
      <c r="R25" s="35">
        <v>0.38461538461538464</v>
      </c>
    </row>
    <row r="26" spans="1:18" ht="15" customHeight="1" x14ac:dyDescent="0.25">
      <c r="A26" s="43" t="s">
        <v>27</v>
      </c>
      <c r="B26" s="15">
        <v>5</v>
      </c>
      <c r="C26" s="34">
        <v>70</v>
      </c>
      <c r="D26" s="35">
        <v>0.81571428571428573</v>
      </c>
      <c r="E26" s="207"/>
      <c r="F26" s="34">
        <v>5</v>
      </c>
      <c r="G26" s="34">
        <v>75</v>
      </c>
      <c r="H26" s="35">
        <v>0.87076923076923074</v>
      </c>
      <c r="I26" s="35">
        <v>0.28205128205128205</v>
      </c>
      <c r="J26" s="207"/>
      <c r="K26" s="34">
        <v>5</v>
      </c>
      <c r="L26" s="47">
        <v>75</v>
      </c>
      <c r="M26" s="35">
        <v>0.82768115942028986</v>
      </c>
      <c r="N26" s="207"/>
      <c r="O26" s="34">
        <v>5</v>
      </c>
      <c r="P26" s="47">
        <v>75</v>
      </c>
      <c r="Q26" s="35">
        <v>0.82768115942028986</v>
      </c>
      <c r="R26" s="35">
        <v>0.41025641025641024</v>
      </c>
    </row>
    <row r="27" spans="1:18" ht="15" customHeight="1" x14ac:dyDescent="0.25">
      <c r="A27" s="43" t="s">
        <v>28</v>
      </c>
      <c r="B27" s="15">
        <v>4</v>
      </c>
      <c r="C27" s="34">
        <v>60</v>
      </c>
      <c r="D27" s="35">
        <v>0.56611111111111112</v>
      </c>
      <c r="E27" s="207"/>
      <c r="F27" s="34">
        <v>4</v>
      </c>
      <c r="G27" s="34">
        <v>60</v>
      </c>
      <c r="H27" s="35">
        <v>0.65879120879120878</v>
      </c>
      <c r="I27" s="35">
        <v>0.2</v>
      </c>
      <c r="J27" s="207"/>
      <c r="K27" s="34">
        <v>4</v>
      </c>
      <c r="L27" s="47">
        <v>60</v>
      </c>
      <c r="M27" s="35">
        <v>0.78097826086956523</v>
      </c>
      <c r="N27" s="207"/>
      <c r="O27" s="34">
        <v>4</v>
      </c>
      <c r="P27" s="47">
        <v>60</v>
      </c>
      <c r="Q27" s="35">
        <v>0.76702898550724641</v>
      </c>
      <c r="R27" s="35">
        <v>0.30769230769230771</v>
      </c>
    </row>
    <row r="28" spans="1:18" ht="15" customHeight="1" x14ac:dyDescent="0.25">
      <c r="A28" s="43" t="s">
        <v>29</v>
      </c>
      <c r="B28" s="15">
        <v>4</v>
      </c>
      <c r="C28" s="34">
        <v>60</v>
      </c>
      <c r="D28" s="35">
        <v>0.7155555555555555</v>
      </c>
      <c r="E28" s="207"/>
      <c r="F28" s="34">
        <v>4</v>
      </c>
      <c r="G28" s="34">
        <v>60</v>
      </c>
      <c r="H28" s="35">
        <v>0.77032967032967037</v>
      </c>
      <c r="I28" s="35">
        <v>0.14432989690721648</v>
      </c>
      <c r="J28" s="207"/>
      <c r="K28" s="34">
        <v>4</v>
      </c>
      <c r="L28" s="47">
        <v>60</v>
      </c>
      <c r="M28" s="35">
        <v>0.71286231884057971</v>
      </c>
      <c r="N28" s="207"/>
      <c r="O28" s="34">
        <v>4</v>
      </c>
      <c r="P28" s="47">
        <v>60</v>
      </c>
      <c r="Q28" s="35">
        <v>0.82826086956521749</v>
      </c>
      <c r="R28" s="35">
        <v>7.2072072072072071E-2</v>
      </c>
    </row>
    <row r="29" spans="1:18" ht="15" customHeight="1" x14ac:dyDescent="0.25">
      <c r="A29" s="43" t="s">
        <v>30</v>
      </c>
      <c r="B29" s="15">
        <v>6</v>
      </c>
      <c r="C29" s="34">
        <v>90</v>
      </c>
      <c r="D29" s="35">
        <v>0.7911111111111111</v>
      </c>
      <c r="E29" s="207"/>
      <c r="F29" s="34">
        <v>6</v>
      </c>
      <c r="G29" s="34">
        <v>90</v>
      </c>
      <c r="H29" s="35">
        <v>0.72234432234432233</v>
      </c>
      <c r="I29" s="35">
        <v>0.46753246753246752</v>
      </c>
      <c r="J29" s="207"/>
      <c r="K29" s="34">
        <v>6</v>
      </c>
      <c r="L29" s="47">
        <v>90</v>
      </c>
      <c r="M29" s="35">
        <v>0.82161835748792278</v>
      </c>
      <c r="N29" s="207"/>
      <c r="O29" s="34">
        <v>6</v>
      </c>
      <c r="P29" s="47">
        <v>90</v>
      </c>
      <c r="Q29" s="35">
        <v>0.88393719806763282</v>
      </c>
      <c r="R29" s="35">
        <v>0.5535714285714286</v>
      </c>
    </row>
    <row r="30" spans="1:18" ht="15" customHeight="1" x14ac:dyDescent="0.25">
      <c r="A30" s="43" t="s">
        <v>31</v>
      </c>
      <c r="B30" s="15">
        <v>7</v>
      </c>
      <c r="C30" s="34">
        <v>105</v>
      </c>
      <c r="D30" s="35">
        <v>0.82253968253968246</v>
      </c>
      <c r="E30" s="207"/>
      <c r="F30" s="34">
        <v>7</v>
      </c>
      <c r="G30" s="34">
        <v>105</v>
      </c>
      <c r="H30" s="35">
        <v>0.82208267922553635</v>
      </c>
      <c r="I30" s="35">
        <v>0.54761904761904767</v>
      </c>
      <c r="J30" s="207"/>
      <c r="K30" s="34">
        <v>7</v>
      </c>
      <c r="L30" s="47">
        <v>105</v>
      </c>
      <c r="M30" s="35">
        <v>0.85434782608695659</v>
      </c>
      <c r="N30" s="207"/>
      <c r="O30" s="34">
        <v>7</v>
      </c>
      <c r="P30" s="47">
        <v>105</v>
      </c>
      <c r="Q30" s="35">
        <v>0.87412008281573494</v>
      </c>
      <c r="R30" s="35">
        <v>0.40322580645161288</v>
      </c>
    </row>
    <row r="31" spans="1:18" ht="15" customHeight="1" x14ac:dyDescent="0.25">
      <c r="A31" s="43" t="s">
        <v>32</v>
      </c>
      <c r="B31" s="15">
        <v>6</v>
      </c>
      <c r="C31" s="34">
        <v>90</v>
      </c>
      <c r="D31" s="35">
        <v>0.81530864197530861</v>
      </c>
      <c r="E31" s="207"/>
      <c r="F31" s="34">
        <v>6</v>
      </c>
      <c r="G31" s="34">
        <v>90</v>
      </c>
      <c r="H31" s="35">
        <v>0.87863247863247862</v>
      </c>
      <c r="I31" s="35">
        <v>0.34920634920634919</v>
      </c>
      <c r="J31" s="207"/>
      <c r="K31" s="34">
        <v>6</v>
      </c>
      <c r="L31" s="47">
        <v>90</v>
      </c>
      <c r="M31" s="35">
        <v>0.84782608695652173</v>
      </c>
      <c r="N31" s="207"/>
      <c r="O31" s="34">
        <v>6</v>
      </c>
      <c r="P31" s="47">
        <v>90</v>
      </c>
      <c r="Q31" s="35">
        <v>0.82475845410628024</v>
      </c>
      <c r="R31" s="35">
        <v>0.375</v>
      </c>
    </row>
    <row r="32" spans="1:18" ht="15" customHeight="1" x14ac:dyDescent="0.25">
      <c r="A32" s="43" t="s">
        <v>33</v>
      </c>
      <c r="B32" s="15">
        <v>7</v>
      </c>
      <c r="C32" s="34">
        <v>90</v>
      </c>
      <c r="D32" s="35">
        <v>0.78629629629629627</v>
      </c>
      <c r="E32" s="207"/>
      <c r="F32" s="34">
        <v>6</v>
      </c>
      <c r="G32" s="34">
        <v>90</v>
      </c>
      <c r="H32" s="35">
        <v>0.82539682539682546</v>
      </c>
      <c r="I32" s="35">
        <v>8.5526315789473686E-2</v>
      </c>
      <c r="J32" s="207"/>
      <c r="K32" s="34">
        <v>6</v>
      </c>
      <c r="L32" s="47">
        <v>90</v>
      </c>
      <c r="M32" s="35">
        <v>0.82330917874396126</v>
      </c>
      <c r="N32" s="207"/>
      <c r="O32" s="34">
        <v>6</v>
      </c>
      <c r="P32" s="47">
        <v>90</v>
      </c>
      <c r="Q32" s="35">
        <v>0.81642512077294682</v>
      </c>
      <c r="R32" s="35">
        <v>9.7560975609756101E-2</v>
      </c>
    </row>
    <row r="33" spans="1:18" ht="15" customHeight="1" x14ac:dyDescent="0.25">
      <c r="A33" s="43" t="s">
        <v>34</v>
      </c>
      <c r="B33" s="15">
        <v>2</v>
      </c>
      <c r="C33" s="34">
        <v>30</v>
      </c>
      <c r="D33" s="35">
        <v>0.67444444444444451</v>
      </c>
      <c r="E33" s="207"/>
      <c r="F33" s="34">
        <v>2</v>
      </c>
      <c r="G33" s="34">
        <v>30</v>
      </c>
      <c r="H33" s="35">
        <v>0.85531135531135538</v>
      </c>
      <c r="I33" s="35">
        <v>0.33333333333333331</v>
      </c>
      <c r="J33" s="207"/>
      <c r="K33" s="34">
        <v>2</v>
      </c>
      <c r="L33" s="47">
        <v>30</v>
      </c>
      <c r="M33" s="35">
        <v>0.82789855072463758</v>
      </c>
      <c r="N33" s="207"/>
      <c r="O33" s="34">
        <v>2</v>
      </c>
      <c r="P33" s="47">
        <v>30</v>
      </c>
      <c r="Q33" s="35">
        <v>0.92137681159420282</v>
      </c>
      <c r="R33" s="35">
        <v>0.5</v>
      </c>
    </row>
    <row r="34" spans="1:18" ht="15" customHeight="1" x14ac:dyDescent="0.25">
      <c r="A34" s="43" t="s">
        <v>35</v>
      </c>
      <c r="B34" s="15">
        <v>4</v>
      </c>
      <c r="C34" s="34">
        <v>60</v>
      </c>
      <c r="D34" s="35">
        <v>0.86444444444444446</v>
      </c>
      <c r="E34" s="207"/>
      <c r="F34" s="34">
        <v>4</v>
      </c>
      <c r="G34" s="34">
        <v>60</v>
      </c>
      <c r="H34" s="35">
        <v>0.88223443223443221</v>
      </c>
      <c r="I34" s="35">
        <v>6.25E-2</v>
      </c>
      <c r="J34" s="207"/>
      <c r="K34" s="34">
        <v>4</v>
      </c>
      <c r="L34" s="47">
        <v>60</v>
      </c>
      <c r="M34" s="35">
        <v>0.8833333333333333</v>
      </c>
      <c r="N34" s="207"/>
      <c r="O34" s="34">
        <v>4</v>
      </c>
      <c r="P34" s="47">
        <v>60</v>
      </c>
      <c r="Q34" s="35">
        <v>0.87336956521739129</v>
      </c>
      <c r="R34" s="35">
        <v>0.54838709677419351</v>
      </c>
    </row>
    <row r="35" spans="1:18" ht="15" customHeight="1" x14ac:dyDescent="0.25">
      <c r="A35" s="43" t="s">
        <v>36</v>
      </c>
      <c r="B35" s="15">
        <v>4</v>
      </c>
      <c r="C35" s="34">
        <v>60</v>
      </c>
      <c r="D35" s="35">
        <v>0.83925925925925926</v>
      </c>
      <c r="E35" s="207"/>
      <c r="F35" s="34">
        <v>4</v>
      </c>
      <c r="G35" s="34">
        <v>60</v>
      </c>
      <c r="H35" s="35">
        <v>0.85494505494505502</v>
      </c>
      <c r="I35" s="35">
        <v>0.33333333333333331</v>
      </c>
      <c r="J35" s="207"/>
      <c r="K35" s="34">
        <v>4</v>
      </c>
      <c r="L35" s="47">
        <v>60</v>
      </c>
      <c r="M35" s="35">
        <v>0.91159420289855075</v>
      </c>
      <c r="N35" s="207"/>
      <c r="O35" s="34">
        <v>4</v>
      </c>
      <c r="P35" s="47">
        <v>60</v>
      </c>
      <c r="Q35" s="35">
        <v>0.84746376811594204</v>
      </c>
      <c r="R35" s="35">
        <v>0.42857142857142855</v>
      </c>
    </row>
    <row r="36" spans="1:18" ht="15.75" x14ac:dyDescent="0.25">
      <c r="A36" s="3" t="s">
        <v>38</v>
      </c>
      <c r="B36" s="18">
        <f>SUM(B4:B35)</f>
        <v>136</v>
      </c>
      <c r="C36" s="18">
        <f>SUM(C4:C35)</f>
        <v>1989.8333333333333</v>
      </c>
      <c r="D36" s="19">
        <f>AVERAGE(D4:D35)</f>
        <v>0.74836749078489062</v>
      </c>
      <c r="E36" s="208"/>
      <c r="F36" s="18">
        <f>SUM(F4:F35)</f>
        <v>136</v>
      </c>
      <c r="G36" s="18">
        <f>SUM(G4:G35)</f>
        <v>2001</v>
      </c>
      <c r="H36" s="19">
        <f>AVERAGE(H4:H35)</f>
        <v>0.79104605169232167</v>
      </c>
      <c r="I36" s="19">
        <f>AVERAGE(I4:I35)</f>
        <v>0.35840018555938363</v>
      </c>
      <c r="J36" s="208"/>
      <c r="K36" s="18">
        <f>SUM(K4:K35)</f>
        <v>132</v>
      </c>
      <c r="L36" s="18">
        <f>SUM(L4:L35)</f>
        <v>1982.3478260869565</v>
      </c>
      <c r="M36" s="19">
        <f>AVERAGE(M4:M35)</f>
        <v>0.82977145144591868</v>
      </c>
      <c r="N36" s="208"/>
      <c r="O36" s="18">
        <f>SUM(O4:O35)</f>
        <v>132</v>
      </c>
      <c r="P36" s="18">
        <f>SUM(P4:P35)</f>
        <v>1964.25</v>
      </c>
      <c r="Q36" s="19">
        <f>AVERAGE(Q4:Q35)</f>
        <v>0.83819899683023935</v>
      </c>
      <c r="R36" s="19">
        <f>AVERAGE(R4:R35)</f>
        <v>0.39882603241258047</v>
      </c>
    </row>
    <row r="37" spans="1:18" ht="15.75" x14ac:dyDescent="0.25">
      <c r="A37" s="20" t="s">
        <v>54</v>
      </c>
    </row>
    <row r="38" spans="1:18" ht="15.75" x14ac:dyDescent="0.25">
      <c r="A38" s="20" t="s">
        <v>146</v>
      </c>
    </row>
    <row r="62" spans="1:1" x14ac:dyDescent="0.25">
      <c r="A62" t="s">
        <v>50</v>
      </c>
    </row>
    <row r="63" spans="1:1" x14ac:dyDescent="0.25">
      <c r="A63" t="s">
        <v>51</v>
      </c>
    </row>
  </sheetData>
  <mergeCells count="8">
    <mergeCell ref="O2:R2"/>
    <mergeCell ref="A1:R1"/>
    <mergeCell ref="B2:D2"/>
    <mergeCell ref="K2:M2"/>
    <mergeCell ref="F2:I2"/>
    <mergeCell ref="E2:E36"/>
    <mergeCell ref="J2:J36"/>
    <mergeCell ref="N2:N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F79-7203-4261-8FD6-4B167CE7D8DA}">
  <sheetPr>
    <tabColor theme="5" tint="0.59999389629810485"/>
  </sheetPr>
  <dimension ref="A1:X63"/>
  <sheetViews>
    <sheetView zoomScale="70" zoomScaleNormal="70" workbookViewId="0">
      <selection activeCell="I17" sqref="I17"/>
    </sheetView>
  </sheetViews>
  <sheetFormatPr defaultRowHeight="15" x14ac:dyDescent="0.25"/>
  <cols>
    <col min="1" max="1" width="32.42578125" bestFit="1" customWidth="1"/>
    <col min="2" max="2" width="12.85546875" customWidth="1"/>
    <col min="3" max="3" width="9.7109375" bestFit="1" customWidth="1"/>
    <col min="4" max="4" width="16.5703125" customWidth="1"/>
    <col min="5" max="5" width="2.42578125" customWidth="1"/>
    <col min="6" max="6" width="14.5703125" customWidth="1"/>
    <col min="7" max="7" width="10.5703125" customWidth="1"/>
    <col min="8" max="8" width="17.5703125" customWidth="1"/>
    <col min="9" max="9" width="25.7109375" customWidth="1"/>
    <col min="10" max="10" width="2.42578125" customWidth="1"/>
    <col min="11" max="11" width="13.85546875" customWidth="1"/>
    <col min="12" max="12" width="11.28515625" customWidth="1"/>
    <col min="13" max="13" width="16.42578125" customWidth="1"/>
    <col min="14" max="14" width="2.42578125" customWidth="1"/>
    <col min="15" max="15" width="14.7109375" customWidth="1"/>
    <col min="16" max="16" width="11.28515625" customWidth="1"/>
    <col min="17" max="17" width="15.5703125" customWidth="1"/>
    <col min="18" max="18" width="22.7109375" customWidth="1"/>
  </cols>
  <sheetData>
    <row r="1" spans="1:24" ht="18.75" customHeight="1" x14ac:dyDescent="0.25">
      <c r="A1" s="222" t="s">
        <v>77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24" ht="15.75" customHeight="1" x14ac:dyDescent="0.25">
      <c r="B2" s="200" t="s">
        <v>40</v>
      </c>
      <c r="C2" s="201"/>
      <c r="D2" s="202"/>
      <c r="E2" s="206"/>
      <c r="F2" s="200" t="s">
        <v>41</v>
      </c>
      <c r="G2" s="201"/>
      <c r="H2" s="201"/>
      <c r="I2" s="202"/>
      <c r="J2" s="206"/>
      <c r="K2" s="203" t="s">
        <v>42</v>
      </c>
      <c r="L2" s="203"/>
      <c r="M2" s="203"/>
      <c r="N2" s="206"/>
      <c r="O2" s="200" t="s">
        <v>43</v>
      </c>
      <c r="P2" s="201"/>
      <c r="Q2" s="201"/>
      <c r="R2" s="202"/>
    </row>
    <row r="3" spans="1:24" ht="103.5" customHeight="1" x14ac:dyDescent="0.25">
      <c r="A3" s="6" t="s">
        <v>4</v>
      </c>
      <c r="B3" s="7" t="s">
        <v>44</v>
      </c>
      <c r="C3" s="8" t="s">
        <v>45</v>
      </c>
      <c r="D3" s="7" t="s">
        <v>46</v>
      </c>
      <c r="E3" s="207"/>
      <c r="F3" s="7" t="s">
        <v>44</v>
      </c>
      <c r="G3" s="8" t="s">
        <v>45</v>
      </c>
      <c r="H3" s="7" t="s">
        <v>46</v>
      </c>
      <c r="I3" s="7" t="s">
        <v>183</v>
      </c>
      <c r="J3" s="207"/>
      <c r="K3" s="7" t="s">
        <v>44</v>
      </c>
      <c r="L3" s="8" t="s">
        <v>45</v>
      </c>
      <c r="M3" s="7" t="s">
        <v>46</v>
      </c>
      <c r="N3" s="207"/>
      <c r="O3" s="7" t="s">
        <v>44</v>
      </c>
      <c r="P3" s="8" t="s">
        <v>45</v>
      </c>
      <c r="Q3" s="7" t="s">
        <v>46</v>
      </c>
      <c r="R3" s="7" t="s">
        <v>183</v>
      </c>
    </row>
    <row r="4" spans="1:24" ht="15" customHeight="1" x14ac:dyDescent="0.25">
      <c r="A4" s="14" t="s">
        <v>5</v>
      </c>
      <c r="B4" s="15" t="s">
        <v>37</v>
      </c>
      <c r="C4" s="34" t="s">
        <v>37</v>
      </c>
      <c r="D4" s="35" t="s">
        <v>37</v>
      </c>
      <c r="E4" s="207"/>
      <c r="F4" s="34" t="s">
        <v>37</v>
      </c>
      <c r="G4" s="34" t="s">
        <v>37</v>
      </c>
      <c r="H4" s="35" t="s">
        <v>37</v>
      </c>
      <c r="I4" s="35" t="s">
        <v>37</v>
      </c>
      <c r="J4" s="207"/>
      <c r="K4" s="34" t="s">
        <v>37</v>
      </c>
      <c r="L4" s="34" t="s">
        <v>37</v>
      </c>
      <c r="M4" s="35" t="s">
        <v>37</v>
      </c>
      <c r="N4" s="207"/>
      <c r="O4" s="34" t="s">
        <v>37</v>
      </c>
      <c r="P4" s="34" t="s">
        <v>37</v>
      </c>
      <c r="Q4" s="35" t="s">
        <v>37</v>
      </c>
      <c r="R4" s="35" t="s">
        <v>37</v>
      </c>
    </row>
    <row r="5" spans="1:24" ht="15" customHeight="1" x14ac:dyDescent="0.25">
      <c r="A5" s="14" t="s">
        <v>6</v>
      </c>
      <c r="B5" s="15" t="s">
        <v>37</v>
      </c>
      <c r="C5" s="34" t="s">
        <v>37</v>
      </c>
      <c r="D5" s="35" t="s">
        <v>37</v>
      </c>
      <c r="E5" s="207"/>
      <c r="F5" s="34" t="s">
        <v>37</v>
      </c>
      <c r="G5" s="34" t="s">
        <v>37</v>
      </c>
      <c r="H5" s="35" t="s">
        <v>37</v>
      </c>
      <c r="I5" s="35" t="s">
        <v>37</v>
      </c>
      <c r="J5" s="207"/>
      <c r="K5" s="34" t="s">
        <v>37</v>
      </c>
      <c r="L5" s="34" t="s">
        <v>37</v>
      </c>
      <c r="M5" s="35" t="s">
        <v>37</v>
      </c>
      <c r="N5" s="207"/>
      <c r="O5" s="34" t="s">
        <v>37</v>
      </c>
      <c r="P5" s="34" t="s">
        <v>37</v>
      </c>
      <c r="Q5" s="35" t="s">
        <v>37</v>
      </c>
      <c r="R5" s="35" t="s">
        <v>37</v>
      </c>
    </row>
    <row r="6" spans="1:24" ht="15" customHeight="1" x14ac:dyDescent="0.25">
      <c r="A6" s="14" t="s">
        <v>7</v>
      </c>
      <c r="B6" s="15" t="s">
        <v>37</v>
      </c>
      <c r="C6" s="34" t="s">
        <v>37</v>
      </c>
      <c r="D6" s="35" t="s">
        <v>37</v>
      </c>
      <c r="E6" s="207"/>
      <c r="F6" s="34" t="s">
        <v>37</v>
      </c>
      <c r="G6" s="34" t="s">
        <v>37</v>
      </c>
      <c r="H6" s="35" t="s">
        <v>37</v>
      </c>
      <c r="I6" s="35" t="s">
        <v>37</v>
      </c>
      <c r="J6" s="207"/>
      <c r="K6" s="34" t="s">
        <v>37</v>
      </c>
      <c r="L6" s="34" t="s">
        <v>37</v>
      </c>
      <c r="M6" s="35" t="s">
        <v>37</v>
      </c>
      <c r="N6" s="207"/>
      <c r="O6" s="34" t="s">
        <v>37</v>
      </c>
      <c r="P6" s="34" t="s">
        <v>37</v>
      </c>
      <c r="Q6" s="35" t="s">
        <v>37</v>
      </c>
      <c r="R6" s="35" t="s">
        <v>37</v>
      </c>
    </row>
    <row r="7" spans="1:24" ht="15" customHeight="1" x14ac:dyDescent="0.25">
      <c r="A7" s="14" t="s">
        <v>8</v>
      </c>
      <c r="B7" s="15" t="s">
        <v>37</v>
      </c>
      <c r="C7" s="34" t="s">
        <v>37</v>
      </c>
      <c r="D7" s="35" t="s">
        <v>37</v>
      </c>
      <c r="E7" s="207"/>
      <c r="F7" s="34" t="s">
        <v>37</v>
      </c>
      <c r="G7" s="34" t="s">
        <v>37</v>
      </c>
      <c r="H7" s="35" t="s">
        <v>37</v>
      </c>
      <c r="I7" s="35" t="s">
        <v>37</v>
      </c>
      <c r="J7" s="207"/>
      <c r="K7" s="34" t="s">
        <v>37</v>
      </c>
      <c r="L7" s="34" t="s">
        <v>37</v>
      </c>
      <c r="M7" s="35" t="s">
        <v>37</v>
      </c>
      <c r="N7" s="207"/>
      <c r="O7" s="34" t="s">
        <v>37</v>
      </c>
      <c r="P7" s="34" t="s">
        <v>37</v>
      </c>
      <c r="Q7" s="35" t="s">
        <v>37</v>
      </c>
      <c r="R7" s="35" t="s">
        <v>37</v>
      </c>
    </row>
    <row r="8" spans="1:24" ht="15" customHeight="1" x14ac:dyDescent="0.25">
      <c r="A8" s="14" t="s">
        <v>9</v>
      </c>
      <c r="B8" s="15" t="s">
        <v>37</v>
      </c>
      <c r="C8" s="34" t="s">
        <v>37</v>
      </c>
      <c r="D8" s="35" t="s">
        <v>37</v>
      </c>
      <c r="E8" s="207"/>
      <c r="F8" s="34" t="s">
        <v>37</v>
      </c>
      <c r="G8" s="34" t="s">
        <v>37</v>
      </c>
      <c r="H8" s="35" t="s">
        <v>37</v>
      </c>
      <c r="I8" s="35" t="s">
        <v>37</v>
      </c>
      <c r="J8" s="207"/>
      <c r="K8" s="34" t="s">
        <v>37</v>
      </c>
      <c r="L8" s="34" t="s">
        <v>37</v>
      </c>
      <c r="M8" s="35" t="s">
        <v>37</v>
      </c>
      <c r="N8" s="207"/>
      <c r="O8" s="34" t="s">
        <v>37</v>
      </c>
      <c r="P8" s="34" t="s">
        <v>37</v>
      </c>
      <c r="Q8" s="35" t="s">
        <v>37</v>
      </c>
      <c r="R8" s="35" t="s">
        <v>37</v>
      </c>
    </row>
    <row r="9" spans="1:24" ht="15" customHeight="1" x14ac:dyDescent="0.25">
      <c r="A9" s="14" t="s">
        <v>10</v>
      </c>
      <c r="B9" s="15" t="s">
        <v>37</v>
      </c>
      <c r="C9" s="34" t="s">
        <v>37</v>
      </c>
      <c r="D9" s="35" t="s">
        <v>37</v>
      </c>
      <c r="E9" s="207"/>
      <c r="F9" s="34" t="s">
        <v>37</v>
      </c>
      <c r="G9" s="34" t="s">
        <v>37</v>
      </c>
      <c r="H9" s="35" t="s">
        <v>37</v>
      </c>
      <c r="I9" s="35" t="s">
        <v>37</v>
      </c>
      <c r="J9" s="207"/>
      <c r="K9" s="34" t="s">
        <v>37</v>
      </c>
      <c r="L9" s="34" t="s">
        <v>37</v>
      </c>
      <c r="M9" s="35" t="s">
        <v>37</v>
      </c>
      <c r="N9" s="207"/>
      <c r="O9" s="34" t="s">
        <v>37</v>
      </c>
      <c r="P9" s="34" t="s">
        <v>37</v>
      </c>
      <c r="Q9" s="35" t="s">
        <v>37</v>
      </c>
      <c r="R9" s="35" t="s">
        <v>37</v>
      </c>
    </row>
    <row r="10" spans="1:24" ht="15" customHeight="1" x14ac:dyDescent="0.25">
      <c r="A10" s="14" t="s">
        <v>11</v>
      </c>
      <c r="B10" s="15" t="s">
        <v>37</v>
      </c>
      <c r="C10" s="34" t="s">
        <v>37</v>
      </c>
      <c r="D10" s="35" t="s">
        <v>37</v>
      </c>
      <c r="E10" s="207"/>
      <c r="F10" s="34" t="s">
        <v>37</v>
      </c>
      <c r="G10" s="34" t="s">
        <v>37</v>
      </c>
      <c r="H10" s="35" t="s">
        <v>37</v>
      </c>
      <c r="I10" s="35" t="s">
        <v>37</v>
      </c>
      <c r="J10" s="207"/>
      <c r="K10" s="34" t="s">
        <v>37</v>
      </c>
      <c r="L10" s="34" t="s">
        <v>37</v>
      </c>
      <c r="M10" s="35" t="s">
        <v>37</v>
      </c>
      <c r="N10" s="207"/>
      <c r="O10" s="34" t="s">
        <v>37</v>
      </c>
      <c r="P10" s="34" t="s">
        <v>37</v>
      </c>
      <c r="Q10" s="35" t="s">
        <v>37</v>
      </c>
      <c r="R10" s="35" t="s">
        <v>37</v>
      </c>
    </row>
    <row r="11" spans="1:24" ht="15" customHeight="1" x14ac:dyDescent="0.25">
      <c r="A11" s="14" t="s">
        <v>12</v>
      </c>
      <c r="B11" s="15" t="s">
        <v>37</v>
      </c>
      <c r="C11" s="34" t="s">
        <v>37</v>
      </c>
      <c r="D11" s="35" t="s">
        <v>37</v>
      </c>
      <c r="E11" s="207"/>
      <c r="F11" s="34" t="s">
        <v>37</v>
      </c>
      <c r="G11" s="34" t="s">
        <v>37</v>
      </c>
      <c r="H11" s="35" t="s">
        <v>37</v>
      </c>
      <c r="I11" s="35" t="s">
        <v>37</v>
      </c>
      <c r="J11" s="207"/>
      <c r="K11" s="34" t="s">
        <v>37</v>
      </c>
      <c r="L11" s="34" t="s">
        <v>37</v>
      </c>
      <c r="M11" s="35" t="s">
        <v>37</v>
      </c>
      <c r="N11" s="207"/>
      <c r="O11" s="34" t="s">
        <v>37</v>
      </c>
      <c r="P11" s="34" t="s">
        <v>37</v>
      </c>
      <c r="Q11" s="35" t="s">
        <v>37</v>
      </c>
      <c r="R11" s="35" t="s">
        <v>37</v>
      </c>
    </row>
    <row r="12" spans="1:24" ht="15" customHeight="1" x14ac:dyDescent="0.25">
      <c r="A12" s="14" t="s">
        <v>13</v>
      </c>
      <c r="B12" s="15" t="s">
        <v>37</v>
      </c>
      <c r="C12" s="34" t="s">
        <v>37</v>
      </c>
      <c r="D12" s="35" t="s">
        <v>37</v>
      </c>
      <c r="E12" s="207"/>
      <c r="F12" s="34" t="s">
        <v>37</v>
      </c>
      <c r="G12" s="34" t="s">
        <v>37</v>
      </c>
      <c r="H12" s="35" t="s">
        <v>37</v>
      </c>
      <c r="I12" s="35" t="s">
        <v>37</v>
      </c>
      <c r="J12" s="207"/>
      <c r="K12" s="34" t="s">
        <v>37</v>
      </c>
      <c r="L12" s="34" t="s">
        <v>37</v>
      </c>
      <c r="M12" s="35" t="s">
        <v>37</v>
      </c>
      <c r="N12" s="207"/>
      <c r="O12" s="34" t="s">
        <v>37</v>
      </c>
      <c r="P12" s="34" t="s">
        <v>37</v>
      </c>
      <c r="Q12" s="35" t="s">
        <v>37</v>
      </c>
      <c r="R12" s="35" t="s">
        <v>37</v>
      </c>
    </row>
    <row r="13" spans="1:24" ht="15" customHeight="1" x14ac:dyDescent="0.25">
      <c r="A13" s="10" t="s">
        <v>14</v>
      </c>
      <c r="B13" s="11" t="s">
        <v>37</v>
      </c>
      <c r="C13" s="36" t="s">
        <v>37</v>
      </c>
      <c r="D13" s="37" t="s">
        <v>37</v>
      </c>
      <c r="E13" s="207"/>
      <c r="F13" s="36">
        <v>1</v>
      </c>
      <c r="G13" s="36">
        <v>30</v>
      </c>
      <c r="H13" s="37">
        <v>3.3333333333333333E-2</v>
      </c>
      <c r="I13" s="37">
        <v>0</v>
      </c>
      <c r="J13" s="207"/>
      <c r="K13" s="36">
        <v>1</v>
      </c>
      <c r="L13" s="36">
        <v>30</v>
      </c>
      <c r="M13" s="37">
        <v>4.2753623188405795E-2</v>
      </c>
      <c r="N13" s="207"/>
      <c r="O13" s="36">
        <v>1</v>
      </c>
      <c r="P13" s="36">
        <v>30</v>
      </c>
      <c r="Q13" s="37">
        <v>0.52789855072463765</v>
      </c>
      <c r="R13" s="37">
        <v>0.66666666666666663</v>
      </c>
      <c r="X13" s="4"/>
    </row>
    <row r="14" spans="1:24" ht="15" customHeight="1" x14ac:dyDescent="0.25">
      <c r="A14" s="14" t="s">
        <v>15</v>
      </c>
      <c r="B14" s="15" t="s">
        <v>37</v>
      </c>
      <c r="C14" s="34" t="s">
        <v>37</v>
      </c>
      <c r="D14" s="35" t="s">
        <v>37</v>
      </c>
      <c r="E14" s="207"/>
      <c r="F14" s="34" t="s">
        <v>37</v>
      </c>
      <c r="G14" s="34" t="s">
        <v>37</v>
      </c>
      <c r="H14" s="35" t="s">
        <v>37</v>
      </c>
      <c r="I14" s="35" t="s">
        <v>37</v>
      </c>
      <c r="J14" s="207"/>
      <c r="K14" s="34" t="s">
        <v>37</v>
      </c>
      <c r="L14" s="34" t="s">
        <v>37</v>
      </c>
      <c r="M14" s="35" t="s">
        <v>37</v>
      </c>
      <c r="N14" s="207"/>
      <c r="O14" s="34" t="s">
        <v>37</v>
      </c>
      <c r="P14" s="34" t="s">
        <v>37</v>
      </c>
      <c r="Q14" s="35" t="s">
        <v>37</v>
      </c>
      <c r="R14" s="35" t="s">
        <v>37</v>
      </c>
      <c r="X14" s="4"/>
    </row>
    <row r="15" spans="1:24" ht="15" customHeight="1" x14ac:dyDescent="0.25">
      <c r="A15" s="14" t="s">
        <v>16</v>
      </c>
      <c r="B15" s="15" t="s">
        <v>37</v>
      </c>
      <c r="C15" s="34" t="s">
        <v>37</v>
      </c>
      <c r="D15" s="35" t="s">
        <v>37</v>
      </c>
      <c r="E15" s="207"/>
      <c r="F15" s="34" t="s">
        <v>37</v>
      </c>
      <c r="G15" s="34" t="s">
        <v>37</v>
      </c>
      <c r="H15" s="35" t="s">
        <v>37</v>
      </c>
      <c r="I15" s="35" t="s">
        <v>37</v>
      </c>
      <c r="J15" s="207"/>
      <c r="K15" s="34" t="s">
        <v>37</v>
      </c>
      <c r="L15" s="34" t="s">
        <v>37</v>
      </c>
      <c r="M15" s="35" t="s">
        <v>37</v>
      </c>
      <c r="N15" s="207"/>
      <c r="O15" s="34" t="s">
        <v>37</v>
      </c>
      <c r="P15" s="34" t="s">
        <v>37</v>
      </c>
      <c r="Q15" s="35" t="s">
        <v>37</v>
      </c>
      <c r="R15" s="35" t="s">
        <v>37</v>
      </c>
      <c r="X15" s="4"/>
    </row>
    <row r="16" spans="1:24" ht="15" customHeight="1" x14ac:dyDescent="0.25">
      <c r="A16" s="14" t="s">
        <v>17</v>
      </c>
      <c r="B16" s="15" t="s">
        <v>37</v>
      </c>
      <c r="C16" s="34" t="s">
        <v>37</v>
      </c>
      <c r="D16" s="35" t="s">
        <v>37</v>
      </c>
      <c r="E16" s="207"/>
      <c r="F16" s="34" t="s">
        <v>37</v>
      </c>
      <c r="G16" s="34" t="s">
        <v>37</v>
      </c>
      <c r="H16" s="35" t="s">
        <v>37</v>
      </c>
      <c r="I16" s="35" t="s">
        <v>37</v>
      </c>
      <c r="J16" s="207"/>
      <c r="K16" s="34" t="s">
        <v>37</v>
      </c>
      <c r="L16" s="34" t="s">
        <v>37</v>
      </c>
      <c r="M16" s="35" t="s">
        <v>37</v>
      </c>
      <c r="N16" s="207"/>
      <c r="O16" s="34" t="s">
        <v>37</v>
      </c>
      <c r="P16" s="34" t="s">
        <v>37</v>
      </c>
      <c r="Q16" s="35" t="s">
        <v>37</v>
      </c>
      <c r="R16" s="35" t="s">
        <v>37</v>
      </c>
      <c r="X16" s="4"/>
    </row>
    <row r="17" spans="1:24" ht="15" customHeight="1" x14ac:dyDescent="0.25">
      <c r="A17" s="14" t="s">
        <v>18</v>
      </c>
      <c r="B17" s="15" t="s">
        <v>37</v>
      </c>
      <c r="C17" s="34" t="s">
        <v>37</v>
      </c>
      <c r="D17" s="35" t="s">
        <v>37</v>
      </c>
      <c r="E17" s="207"/>
      <c r="F17" s="34" t="s">
        <v>37</v>
      </c>
      <c r="G17" s="34" t="s">
        <v>37</v>
      </c>
      <c r="H17" s="35" t="s">
        <v>37</v>
      </c>
      <c r="I17" s="35" t="s">
        <v>37</v>
      </c>
      <c r="J17" s="207"/>
      <c r="K17" s="34" t="s">
        <v>37</v>
      </c>
      <c r="L17" s="34" t="s">
        <v>37</v>
      </c>
      <c r="M17" s="35" t="s">
        <v>37</v>
      </c>
      <c r="N17" s="207"/>
      <c r="O17" s="34" t="s">
        <v>37</v>
      </c>
      <c r="P17" s="34" t="s">
        <v>37</v>
      </c>
      <c r="Q17" s="35" t="s">
        <v>37</v>
      </c>
      <c r="R17" s="35" t="s">
        <v>37</v>
      </c>
      <c r="X17" s="4"/>
    </row>
    <row r="18" spans="1:24" ht="15" customHeight="1" x14ac:dyDescent="0.25">
      <c r="A18" s="14" t="s">
        <v>19</v>
      </c>
      <c r="B18" s="15" t="s">
        <v>37</v>
      </c>
      <c r="C18" s="34" t="s">
        <v>37</v>
      </c>
      <c r="D18" s="35" t="s">
        <v>37</v>
      </c>
      <c r="E18" s="207"/>
      <c r="F18" s="34" t="s">
        <v>37</v>
      </c>
      <c r="G18" s="34" t="s">
        <v>37</v>
      </c>
      <c r="H18" s="35" t="s">
        <v>37</v>
      </c>
      <c r="I18" s="35" t="s">
        <v>37</v>
      </c>
      <c r="J18" s="207"/>
      <c r="K18" s="34" t="s">
        <v>37</v>
      </c>
      <c r="L18" s="34" t="s">
        <v>37</v>
      </c>
      <c r="M18" s="35" t="s">
        <v>37</v>
      </c>
      <c r="N18" s="207"/>
      <c r="O18" s="34" t="s">
        <v>37</v>
      </c>
      <c r="P18" s="34" t="s">
        <v>37</v>
      </c>
      <c r="Q18" s="35" t="s">
        <v>37</v>
      </c>
      <c r="R18" s="35" t="s">
        <v>37</v>
      </c>
      <c r="X18" s="4"/>
    </row>
    <row r="19" spans="1:24" ht="15" customHeight="1" x14ac:dyDescent="0.25">
      <c r="A19" s="10" t="s">
        <v>20</v>
      </c>
      <c r="B19" s="81" t="s">
        <v>37</v>
      </c>
      <c r="C19" s="82" t="s">
        <v>37</v>
      </c>
      <c r="D19" s="83" t="s">
        <v>37</v>
      </c>
      <c r="E19" s="207"/>
      <c r="F19" s="82" t="s">
        <v>37</v>
      </c>
      <c r="G19" s="82" t="s">
        <v>37</v>
      </c>
      <c r="H19" s="83" t="s">
        <v>37</v>
      </c>
      <c r="I19" s="83" t="s">
        <v>37</v>
      </c>
      <c r="J19" s="207"/>
      <c r="K19" s="82" t="s">
        <v>37</v>
      </c>
      <c r="L19" s="82" t="s">
        <v>37</v>
      </c>
      <c r="M19" s="83" t="s">
        <v>37</v>
      </c>
      <c r="N19" s="207"/>
      <c r="O19" s="36">
        <v>1</v>
      </c>
      <c r="P19" s="36">
        <v>30</v>
      </c>
      <c r="Q19" s="37">
        <v>5.5072463768115941E-2</v>
      </c>
      <c r="R19" s="37">
        <v>0</v>
      </c>
      <c r="X19" s="4"/>
    </row>
    <row r="20" spans="1:24" ht="15" customHeight="1" x14ac:dyDescent="0.25">
      <c r="A20" s="14" t="s">
        <v>21</v>
      </c>
      <c r="B20" s="15" t="s">
        <v>37</v>
      </c>
      <c r="C20" s="34" t="s">
        <v>37</v>
      </c>
      <c r="D20" s="35" t="s">
        <v>37</v>
      </c>
      <c r="E20" s="207"/>
      <c r="F20" s="34" t="s">
        <v>37</v>
      </c>
      <c r="G20" s="34" t="s">
        <v>37</v>
      </c>
      <c r="H20" s="35" t="s">
        <v>37</v>
      </c>
      <c r="I20" s="35" t="s">
        <v>37</v>
      </c>
      <c r="J20" s="207"/>
      <c r="K20" s="34" t="s">
        <v>37</v>
      </c>
      <c r="L20" s="34" t="s">
        <v>37</v>
      </c>
      <c r="M20" s="35" t="s">
        <v>37</v>
      </c>
      <c r="N20" s="207"/>
      <c r="O20" s="34" t="s">
        <v>37</v>
      </c>
      <c r="P20" s="34" t="s">
        <v>37</v>
      </c>
      <c r="Q20" s="35" t="s">
        <v>37</v>
      </c>
      <c r="R20" s="35" t="s">
        <v>37</v>
      </c>
      <c r="X20" s="4"/>
    </row>
    <row r="21" spans="1:24" ht="15" customHeight="1" x14ac:dyDescent="0.25">
      <c r="A21" s="14" t="s">
        <v>22</v>
      </c>
      <c r="B21" s="15" t="s">
        <v>37</v>
      </c>
      <c r="C21" s="34" t="s">
        <v>37</v>
      </c>
      <c r="D21" s="35" t="s">
        <v>37</v>
      </c>
      <c r="E21" s="207"/>
      <c r="F21" s="34" t="s">
        <v>37</v>
      </c>
      <c r="G21" s="34" t="s">
        <v>37</v>
      </c>
      <c r="H21" s="35" t="s">
        <v>37</v>
      </c>
      <c r="I21" s="35" t="s">
        <v>37</v>
      </c>
      <c r="J21" s="207"/>
      <c r="K21" s="34" t="s">
        <v>37</v>
      </c>
      <c r="L21" s="34" t="s">
        <v>37</v>
      </c>
      <c r="M21" s="35" t="s">
        <v>37</v>
      </c>
      <c r="N21" s="207"/>
      <c r="O21" s="34" t="s">
        <v>37</v>
      </c>
      <c r="P21" s="34" t="s">
        <v>37</v>
      </c>
      <c r="Q21" s="35" t="s">
        <v>37</v>
      </c>
      <c r="R21" s="35" t="s">
        <v>37</v>
      </c>
      <c r="X21" s="4"/>
    </row>
    <row r="22" spans="1:24" ht="15" customHeight="1" x14ac:dyDescent="0.25">
      <c r="A22" s="14" t="s">
        <v>23</v>
      </c>
      <c r="B22" s="15" t="s">
        <v>37</v>
      </c>
      <c r="C22" s="34" t="s">
        <v>37</v>
      </c>
      <c r="D22" s="35" t="s">
        <v>37</v>
      </c>
      <c r="E22" s="207"/>
      <c r="F22" s="34" t="s">
        <v>37</v>
      </c>
      <c r="G22" s="34" t="s">
        <v>37</v>
      </c>
      <c r="H22" s="35" t="s">
        <v>37</v>
      </c>
      <c r="I22" s="35" t="s">
        <v>37</v>
      </c>
      <c r="J22" s="207"/>
      <c r="K22" s="34" t="s">
        <v>37</v>
      </c>
      <c r="L22" s="34" t="s">
        <v>37</v>
      </c>
      <c r="M22" s="35" t="s">
        <v>37</v>
      </c>
      <c r="N22" s="207"/>
      <c r="O22" s="34" t="s">
        <v>37</v>
      </c>
      <c r="P22" s="34" t="s">
        <v>37</v>
      </c>
      <c r="Q22" s="35" t="s">
        <v>37</v>
      </c>
      <c r="R22" s="35" t="s">
        <v>37</v>
      </c>
      <c r="X22" s="4"/>
    </row>
    <row r="23" spans="1:24" ht="15" customHeight="1" x14ac:dyDescent="0.25">
      <c r="A23" s="14" t="s">
        <v>24</v>
      </c>
      <c r="B23" s="15" t="s">
        <v>37</v>
      </c>
      <c r="C23" s="34" t="s">
        <v>37</v>
      </c>
      <c r="D23" s="35" t="s">
        <v>37</v>
      </c>
      <c r="E23" s="207"/>
      <c r="F23" s="34" t="s">
        <v>37</v>
      </c>
      <c r="G23" s="34" t="s">
        <v>37</v>
      </c>
      <c r="H23" s="35" t="s">
        <v>37</v>
      </c>
      <c r="I23" s="35" t="s">
        <v>37</v>
      </c>
      <c r="J23" s="207"/>
      <c r="K23" s="34" t="s">
        <v>37</v>
      </c>
      <c r="L23" s="34" t="s">
        <v>37</v>
      </c>
      <c r="M23" s="35" t="s">
        <v>37</v>
      </c>
      <c r="N23" s="207"/>
      <c r="O23" s="34" t="s">
        <v>37</v>
      </c>
      <c r="P23" s="34" t="s">
        <v>37</v>
      </c>
      <c r="Q23" s="35" t="s">
        <v>37</v>
      </c>
      <c r="R23" s="35" t="s">
        <v>37</v>
      </c>
      <c r="X23" s="4"/>
    </row>
    <row r="24" spans="1:24" ht="15" customHeight="1" x14ac:dyDescent="0.25">
      <c r="A24" s="14" t="s">
        <v>25</v>
      </c>
      <c r="B24" s="15" t="s">
        <v>37</v>
      </c>
      <c r="C24" s="34" t="s">
        <v>37</v>
      </c>
      <c r="D24" s="35" t="s">
        <v>37</v>
      </c>
      <c r="E24" s="207"/>
      <c r="F24" s="34" t="s">
        <v>37</v>
      </c>
      <c r="G24" s="34" t="s">
        <v>37</v>
      </c>
      <c r="H24" s="35" t="s">
        <v>37</v>
      </c>
      <c r="I24" s="35" t="s">
        <v>37</v>
      </c>
      <c r="J24" s="207"/>
      <c r="K24" s="34" t="s">
        <v>37</v>
      </c>
      <c r="L24" s="34" t="s">
        <v>37</v>
      </c>
      <c r="M24" s="35" t="s">
        <v>37</v>
      </c>
      <c r="N24" s="207"/>
      <c r="O24" s="34" t="s">
        <v>37</v>
      </c>
      <c r="P24" s="34" t="s">
        <v>37</v>
      </c>
      <c r="Q24" s="35" t="s">
        <v>37</v>
      </c>
      <c r="R24" s="35" t="s">
        <v>37</v>
      </c>
      <c r="X24" s="4"/>
    </row>
    <row r="25" spans="1:24" ht="15" customHeight="1" x14ac:dyDescent="0.25">
      <c r="A25" s="14" t="s">
        <v>26</v>
      </c>
      <c r="B25" s="15" t="s">
        <v>37</v>
      </c>
      <c r="C25" s="34" t="s">
        <v>37</v>
      </c>
      <c r="D25" s="35" t="s">
        <v>37</v>
      </c>
      <c r="E25" s="207"/>
      <c r="F25" s="34" t="s">
        <v>37</v>
      </c>
      <c r="G25" s="34" t="s">
        <v>37</v>
      </c>
      <c r="H25" s="35" t="s">
        <v>37</v>
      </c>
      <c r="I25" s="35" t="s">
        <v>37</v>
      </c>
      <c r="J25" s="207"/>
      <c r="K25" s="34" t="s">
        <v>37</v>
      </c>
      <c r="L25" s="34" t="s">
        <v>37</v>
      </c>
      <c r="M25" s="35" t="s">
        <v>37</v>
      </c>
      <c r="N25" s="207"/>
      <c r="O25" s="34" t="s">
        <v>37</v>
      </c>
      <c r="P25" s="34" t="s">
        <v>37</v>
      </c>
      <c r="Q25" s="35" t="s">
        <v>37</v>
      </c>
      <c r="R25" s="35" t="s">
        <v>37</v>
      </c>
      <c r="X25" s="4"/>
    </row>
    <row r="26" spans="1:24" ht="15" customHeight="1" x14ac:dyDescent="0.25">
      <c r="A26" s="14" t="s">
        <v>27</v>
      </c>
      <c r="B26" s="15" t="s">
        <v>37</v>
      </c>
      <c r="C26" s="34" t="s">
        <v>37</v>
      </c>
      <c r="D26" s="35" t="s">
        <v>37</v>
      </c>
      <c r="E26" s="207"/>
      <c r="F26" s="34" t="s">
        <v>37</v>
      </c>
      <c r="G26" s="34" t="s">
        <v>37</v>
      </c>
      <c r="H26" s="35" t="s">
        <v>37</v>
      </c>
      <c r="I26" s="35" t="s">
        <v>37</v>
      </c>
      <c r="J26" s="207"/>
      <c r="K26" s="34" t="s">
        <v>37</v>
      </c>
      <c r="L26" s="34" t="s">
        <v>37</v>
      </c>
      <c r="M26" s="35" t="s">
        <v>37</v>
      </c>
      <c r="N26" s="207"/>
      <c r="O26" s="34" t="s">
        <v>37</v>
      </c>
      <c r="P26" s="34" t="s">
        <v>37</v>
      </c>
      <c r="Q26" s="35" t="s">
        <v>37</v>
      </c>
      <c r="R26" s="35" t="s">
        <v>37</v>
      </c>
      <c r="X26" s="4"/>
    </row>
    <row r="27" spans="1:24" ht="15" customHeight="1" x14ac:dyDescent="0.25">
      <c r="A27" s="10" t="s">
        <v>28</v>
      </c>
      <c r="B27" s="11">
        <v>1</v>
      </c>
      <c r="C27" s="36">
        <v>30</v>
      </c>
      <c r="D27" s="37">
        <v>0.12333333333333334</v>
      </c>
      <c r="E27" s="207"/>
      <c r="F27" s="36">
        <v>1</v>
      </c>
      <c r="G27" s="36">
        <v>30</v>
      </c>
      <c r="H27" s="37">
        <v>0.1</v>
      </c>
      <c r="I27" s="37">
        <v>0</v>
      </c>
      <c r="J27" s="207"/>
      <c r="K27" s="36">
        <v>1</v>
      </c>
      <c r="L27" s="36">
        <v>30</v>
      </c>
      <c r="M27" s="37">
        <v>5.5797101449275369E-2</v>
      </c>
      <c r="N27" s="207"/>
      <c r="O27" s="36">
        <v>1</v>
      </c>
      <c r="P27" s="36">
        <v>30</v>
      </c>
      <c r="Q27" s="37">
        <v>3.3333333333333333E-2</v>
      </c>
      <c r="R27" s="37">
        <v>0</v>
      </c>
      <c r="X27" s="4"/>
    </row>
    <row r="28" spans="1:24" ht="15" customHeight="1" x14ac:dyDescent="0.25">
      <c r="A28" s="10" t="s">
        <v>29</v>
      </c>
      <c r="B28" s="11">
        <v>1</v>
      </c>
      <c r="C28" s="36">
        <v>30</v>
      </c>
      <c r="D28" s="37">
        <v>0.55185185185185193</v>
      </c>
      <c r="E28" s="207"/>
      <c r="F28" s="36">
        <v>1</v>
      </c>
      <c r="G28" s="36">
        <v>30</v>
      </c>
      <c r="H28" s="37">
        <v>0.62087912087912089</v>
      </c>
      <c r="I28" s="37">
        <v>0.2857142857142857</v>
      </c>
      <c r="J28" s="207"/>
      <c r="K28" s="36">
        <v>1</v>
      </c>
      <c r="L28" s="36">
        <v>30</v>
      </c>
      <c r="M28" s="37">
        <v>0.52898550724637683</v>
      </c>
      <c r="N28" s="207"/>
      <c r="O28" s="36">
        <v>1</v>
      </c>
      <c r="P28" s="36">
        <v>30</v>
      </c>
      <c r="Q28" s="37">
        <v>3.3333333333333333E-2</v>
      </c>
      <c r="R28" s="37">
        <v>0.35714285714285715</v>
      </c>
      <c r="X28" s="4"/>
    </row>
    <row r="29" spans="1:24" ht="15" customHeight="1" x14ac:dyDescent="0.25">
      <c r="A29" s="14" t="s">
        <v>30</v>
      </c>
      <c r="B29" s="15" t="s">
        <v>37</v>
      </c>
      <c r="C29" s="34" t="s">
        <v>37</v>
      </c>
      <c r="D29" s="35" t="s">
        <v>37</v>
      </c>
      <c r="E29" s="207"/>
      <c r="F29" s="34" t="s">
        <v>37</v>
      </c>
      <c r="G29" s="34" t="s">
        <v>37</v>
      </c>
      <c r="H29" s="35" t="s">
        <v>37</v>
      </c>
      <c r="I29" s="35" t="s">
        <v>37</v>
      </c>
      <c r="J29" s="207"/>
      <c r="K29" s="34" t="s">
        <v>37</v>
      </c>
      <c r="L29" s="34" t="s">
        <v>37</v>
      </c>
      <c r="M29" s="35" t="s">
        <v>37</v>
      </c>
      <c r="N29" s="207"/>
      <c r="O29" s="34" t="s">
        <v>37</v>
      </c>
      <c r="P29" s="34" t="s">
        <v>37</v>
      </c>
      <c r="Q29" s="35" t="s">
        <v>37</v>
      </c>
      <c r="R29" s="35" t="s">
        <v>37</v>
      </c>
      <c r="X29" s="4"/>
    </row>
    <row r="30" spans="1:24" ht="15" customHeight="1" x14ac:dyDescent="0.25">
      <c r="A30" s="14" t="s">
        <v>31</v>
      </c>
      <c r="B30" s="15" t="s">
        <v>37</v>
      </c>
      <c r="C30" s="34" t="s">
        <v>37</v>
      </c>
      <c r="D30" s="35" t="s">
        <v>37</v>
      </c>
      <c r="E30" s="207"/>
      <c r="F30" s="34" t="s">
        <v>37</v>
      </c>
      <c r="G30" s="34" t="s">
        <v>37</v>
      </c>
      <c r="H30" s="35" t="s">
        <v>37</v>
      </c>
      <c r="I30" s="35" t="s">
        <v>37</v>
      </c>
      <c r="J30" s="207"/>
      <c r="K30" s="34" t="s">
        <v>37</v>
      </c>
      <c r="L30" s="34" t="s">
        <v>37</v>
      </c>
      <c r="M30" s="35" t="s">
        <v>37</v>
      </c>
      <c r="N30" s="207"/>
      <c r="O30" s="34" t="s">
        <v>37</v>
      </c>
      <c r="P30" s="34" t="s">
        <v>37</v>
      </c>
      <c r="Q30" s="35" t="s">
        <v>37</v>
      </c>
      <c r="R30" s="35" t="s">
        <v>37</v>
      </c>
      <c r="X30" s="4"/>
    </row>
    <row r="31" spans="1:24" ht="15" customHeight="1" x14ac:dyDescent="0.25">
      <c r="A31" s="14" t="s">
        <v>32</v>
      </c>
      <c r="B31" s="15" t="s">
        <v>37</v>
      </c>
      <c r="C31" s="34" t="s">
        <v>37</v>
      </c>
      <c r="D31" s="35" t="s">
        <v>37</v>
      </c>
      <c r="E31" s="207"/>
      <c r="F31" s="34" t="s">
        <v>37</v>
      </c>
      <c r="G31" s="34" t="s">
        <v>37</v>
      </c>
      <c r="H31" s="35" t="s">
        <v>37</v>
      </c>
      <c r="I31" s="35" t="s">
        <v>37</v>
      </c>
      <c r="J31" s="207"/>
      <c r="K31" s="34" t="s">
        <v>37</v>
      </c>
      <c r="L31" s="34" t="s">
        <v>37</v>
      </c>
      <c r="M31" s="35" t="s">
        <v>37</v>
      </c>
      <c r="N31" s="207"/>
      <c r="O31" s="34" t="s">
        <v>37</v>
      </c>
      <c r="P31" s="34" t="s">
        <v>37</v>
      </c>
      <c r="Q31" s="35" t="s">
        <v>37</v>
      </c>
      <c r="R31" s="35" t="s">
        <v>37</v>
      </c>
      <c r="X31" s="4"/>
    </row>
    <row r="32" spans="1:24" ht="15" customHeight="1" x14ac:dyDescent="0.25">
      <c r="A32" s="10" t="s">
        <v>33</v>
      </c>
      <c r="B32" s="11">
        <v>1</v>
      </c>
      <c r="C32" s="36">
        <v>30</v>
      </c>
      <c r="D32" s="37">
        <v>0.2533333333333333</v>
      </c>
      <c r="E32" s="207"/>
      <c r="F32" s="36">
        <v>1</v>
      </c>
      <c r="G32" s="36">
        <v>30</v>
      </c>
      <c r="H32" s="37">
        <v>0.39597069597069601</v>
      </c>
      <c r="I32" s="37">
        <v>0.5</v>
      </c>
      <c r="J32" s="207"/>
      <c r="K32" s="36">
        <v>1</v>
      </c>
      <c r="L32" s="36">
        <v>30</v>
      </c>
      <c r="M32" s="37">
        <v>0.61014492753623195</v>
      </c>
      <c r="N32" s="207"/>
      <c r="O32" s="36">
        <v>1</v>
      </c>
      <c r="P32" s="36">
        <v>30</v>
      </c>
      <c r="Q32" s="37">
        <v>0.36884057971014494</v>
      </c>
      <c r="R32" s="37">
        <v>0.18181818181818182</v>
      </c>
      <c r="X32" s="4"/>
    </row>
    <row r="33" spans="1:18" ht="15" customHeight="1" x14ac:dyDescent="0.25">
      <c r="A33" s="14" t="s">
        <v>34</v>
      </c>
      <c r="B33" s="15" t="s">
        <v>37</v>
      </c>
      <c r="C33" s="34" t="s">
        <v>37</v>
      </c>
      <c r="D33" s="35" t="s">
        <v>37</v>
      </c>
      <c r="E33" s="207"/>
      <c r="F33" s="34" t="s">
        <v>37</v>
      </c>
      <c r="G33" s="34" t="s">
        <v>37</v>
      </c>
      <c r="H33" s="35" t="s">
        <v>37</v>
      </c>
      <c r="I33" s="35" t="s">
        <v>37</v>
      </c>
      <c r="J33" s="207"/>
      <c r="K33" s="34" t="s">
        <v>37</v>
      </c>
      <c r="L33" s="34" t="s">
        <v>37</v>
      </c>
      <c r="M33" s="35" t="s">
        <v>37</v>
      </c>
      <c r="N33" s="207"/>
      <c r="O33" s="34" t="s">
        <v>37</v>
      </c>
      <c r="P33" s="34" t="s">
        <v>37</v>
      </c>
      <c r="Q33" s="35" t="s">
        <v>37</v>
      </c>
      <c r="R33" s="35" t="s">
        <v>37</v>
      </c>
    </row>
    <row r="34" spans="1:18" ht="15" customHeight="1" x14ac:dyDescent="0.25">
      <c r="A34" s="14" t="s">
        <v>35</v>
      </c>
      <c r="B34" s="15" t="s">
        <v>37</v>
      </c>
      <c r="C34" s="34" t="s">
        <v>37</v>
      </c>
      <c r="D34" s="35" t="s">
        <v>37</v>
      </c>
      <c r="E34" s="207"/>
      <c r="F34" s="34" t="s">
        <v>37</v>
      </c>
      <c r="G34" s="34" t="s">
        <v>37</v>
      </c>
      <c r="H34" s="35" t="s">
        <v>37</v>
      </c>
      <c r="I34" s="35" t="s">
        <v>37</v>
      </c>
      <c r="J34" s="207"/>
      <c r="K34" s="34" t="s">
        <v>37</v>
      </c>
      <c r="L34" s="34" t="s">
        <v>37</v>
      </c>
      <c r="M34" s="35" t="s">
        <v>37</v>
      </c>
      <c r="N34" s="207"/>
      <c r="O34" s="34" t="s">
        <v>37</v>
      </c>
      <c r="P34" s="34" t="s">
        <v>37</v>
      </c>
      <c r="Q34" s="35" t="s">
        <v>37</v>
      </c>
      <c r="R34" s="35" t="s">
        <v>37</v>
      </c>
    </row>
    <row r="35" spans="1:18" ht="15" customHeight="1" x14ac:dyDescent="0.25">
      <c r="A35" s="14" t="s">
        <v>36</v>
      </c>
      <c r="B35" s="15" t="s">
        <v>37</v>
      </c>
      <c r="C35" s="34" t="s">
        <v>37</v>
      </c>
      <c r="D35" s="35" t="s">
        <v>37</v>
      </c>
      <c r="E35" s="207"/>
      <c r="F35" s="34" t="s">
        <v>37</v>
      </c>
      <c r="G35" s="34" t="s">
        <v>37</v>
      </c>
      <c r="H35" s="35" t="s">
        <v>37</v>
      </c>
      <c r="I35" s="35" t="s">
        <v>37</v>
      </c>
      <c r="J35" s="207"/>
      <c r="K35" s="34" t="s">
        <v>37</v>
      </c>
      <c r="L35" s="34" t="s">
        <v>37</v>
      </c>
      <c r="M35" s="35" t="s">
        <v>37</v>
      </c>
      <c r="N35" s="207"/>
      <c r="O35" s="34" t="s">
        <v>37</v>
      </c>
      <c r="P35" s="34" t="s">
        <v>37</v>
      </c>
      <c r="Q35" s="35" t="s">
        <v>37</v>
      </c>
      <c r="R35" s="35" t="s">
        <v>37</v>
      </c>
    </row>
    <row r="36" spans="1:18" ht="15.75" x14ac:dyDescent="0.25">
      <c r="A36" s="3" t="s">
        <v>38</v>
      </c>
      <c r="B36" s="18">
        <f>SUM(B4:B35)</f>
        <v>3</v>
      </c>
      <c r="C36" s="18">
        <f>SUM(C4:C35)</f>
        <v>90</v>
      </c>
      <c r="D36" s="19">
        <f>AVERAGE(D27,D28,D32)</f>
        <v>0.30950617283950616</v>
      </c>
      <c r="E36" s="208"/>
      <c r="F36" s="18">
        <f>SUM(F4:F35)</f>
        <v>4</v>
      </c>
      <c r="G36" s="18">
        <f>SUM(G4:G35)</f>
        <v>120</v>
      </c>
      <c r="H36" s="19">
        <f>AVERAGE(H13,H27,H28,H32)</f>
        <v>0.28754578754578752</v>
      </c>
      <c r="I36" s="19">
        <f>AVERAGE(I13,I27,I28,I32)</f>
        <v>0.19642857142857142</v>
      </c>
      <c r="J36" s="208"/>
      <c r="K36" s="18">
        <f>SUM(K4:K35)</f>
        <v>4</v>
      </c>
      <c r="L36" s="18">
        <f>SUM(L4:L35)</f>
        <v>120</v>
      </c>
      <c r="M36" s="19">
        <f>AVERAGE(M13,M27,M28,M32)</f>
        <v>0.30942028985507253</v>
      </c>
      <c r="N36" s="208"/>
      <c r="O36" s="18">
        <f>SUM(O4:O35)</f>
        <v>5</v>
      </c>
      <c r="P36" s="18">
        <f>SUM(P4:P35)</f>
        <v>150</v>
      </c>
      <c r="Q36" s="19">
        <f>AVERAGE(Q4:Q35)</f>
        <v>0.203695652173913</v>
      </c>
      <c r="R36" s="19">
        <f>AVERAGE(R4:R35)</f>
        <v>0.24112554112554113</v>
      </c>
    </row>
    <row r="37" spans="1:18" ht="15.75" x14ac:dyDescent="0.25">
      <c r="A37" s="20" t="s">
        <v>54</v>
      </c>
    </row>
    <row r="38" spans="1:18" ht="15.75" x14ac:dyDescent="0.25">
      <c r="A38" s="20" t="s">
        <v>146</v>
      </c>
    </row>
    <row r="62" spans="1:1" x14ac:dyDescent="0.25">
      <c r="A62" t="s">
        <v>50</v>
      </c>
    </row>
    <row r="63" spans="1:1" x14ac:dyDescent="0.25">
      <c r="A63" t="s">
        <v>51</v>
      </c>
    </row>
  </sheetData>
  <mergeCells count="8">
    <mergeCell ref="B2:D2"/>
    <mergeCell ref="F2:I2"/>
    <mergeCell ref="K2:M2"/>
    <mergeCell ref="O2:R2"/>
    <mergeCell ref="A1:R1"/>
    <mergeCell ref="E2:E36"/>
    <mergeCell ref="J2:J36"/>
    <mergeCell ref="N2:N3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D181-59E8-40EF-BA5D-D0E57F16B49F}">
  <sheetPr>
    <tabColor theme="5" tint="0.59999389629810485"/>
  </sheetPr>
  <dimension ref="A1:P38"/>
  <sheetViews>
    <sheetView zoomScale="90" zoomScaleNormal="90" workbookViewId="0"/>
  </sheetViews>
  <sheetFormatPr defaultRowHeight="15" x14ac:dyDescent="0.25"/>
  <cols>
    <col min="1" max="1" width="32.42578125" bestFit="1" customWidth="1"/>
    <col min="2" max="2" width="15.5703125" customWidth="1"/>
    <col min="3" max="4" width="18.42578125" customWidth="1"/>
    <col min="5" max="5" width="1.85546875" customWidth="1"/>
    <col min="6" max="6" width="15.85546875" customWidth="1"/>
    <col min="7" max="8" width="18.42578125" customWidth="1"/>
    <col min="9" max="9" width="1.85546875" customWidth="1"/>
    <col min="10" max="10" width="16.42578125" customWidth="1"/>
    <col min="11" max="11" width="17.7109375" customWidth="1"/>
    <col min="12" max="12" width="17.140625" customWidth="1"/>
    <col min="13" max="13" width="1.85546875" customWidth="1"/>
    <col min="14" max="14" width="16.140625" customWidth="1"/>
    <col min="15" max="15" width="16.85546875" customWidth="1"/>
    <col min="16" max="16" width="16.28515625" customWidth="1"/>
    <col min="18" max="18" width="26.85546875" bestFit="1" customWidth="1"/>
    <col min="19" max="19" width="13.28515625" bestFit="1" customWidth="1"/>
  </cols>
  <sheetData>
    <row r="1" spans="1:16" ht="15.75" x14ac:dyDescent="0.25">
      <c r="B1" s="213" t="s">
        <v>78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23"/>
    </row>
    <row r="2" spans="1:16" ht="15.75" x14ac:dyDescent="0.25">
      <c r="A2" s="54"/>
      <c r="B2" s="203" t="s">
        <v>40</v>
      </c>
      <c r="C2" s="203"/>
      <c r="D2" s="203"/>
      <c r="E2" s="206"/>
      <c r="F2" s="203" t="s">
        <v>41</v>
      </c>
      <c r="G2" s="203"/>
      <c r="H2" s="203"/>
      <c r="I2" s="206"/>
      <c r="J2" s="203" t="s">
        <v>42</v>
      </c>
      <c r="K2" s="203"/>
      <c r="L2" s="203"/>
      <c r="M2" s="206"/>
      <c r="N2" s="203" t="s">
        <v>43</v>
      </c>
      <c r="O2" s="203"/>
      <c r="P2" s="203"/>
    </row>
    <row r="3" spans="1:16" ht="47.25" x14ac:dyDescent="0.25">
      <c r="A3" s="22" t="s">
        <v>4</v>
      </c>
      <c r="B3" s="22" t="s">
        <v>0</v>
      </c>
      <c r="C3" s="22" t="s">
        <v>1</v>
      </c>
      <c r="D3" s="22" t="s">
        <v>2</v>
      </c>
      <c r="E3" s="207"/>
      <c r="F3" s="22" t="s">
        <v>0</v>
      </c>
      <c r="G3" s="22" t="s">
        <v>1</v>
      </c>
      <c r="H3" s="22" t="s">
        <v>2</v>
      </c>
      <c r="I3" s="207"/>
      <c r="J3" s="22" t="s">
        <v>0</v>
      </c>
      <c r="K3" s="22" t="s">
        <v>1</v>
      </c>
      <c r="L3" s="22" t="s">
        <v>2</v>
      </c>
      <c r="M3" s="207"/>
      <c r="N3" s="22" t="s">
        <v>0</v>
      </c>
      <c r="O3" s="22" t="s">
        <v>1</v>
      </c>
      <c r="P3" s="22" t="s">
        <v>2</v>
      </c>
    </row>
    <row r="4" spans="1:16" ht="15" customHeight="1" x14ac:dyDescent="0.25">
      <c r="A4" s="10" t="s">
        <v>5</v>
      </c>
      <c r="B4" s="36">
        <v>1</v>
      </c>
      <c r="C4" s="36">
        <v>12</v>
      </c>
      <c r="D4" s="37">
        <v>0.8222222222222223</v>
      </c>
      <c r="E4" s="207"/>
      <c r="F4" s="36">
        <v>1</v>
      </c>
      <c r="G4" s="36">
        <v>12</v>
      </c>
      <c r="H4" s="37">
        <v>0.16666666666666666</v>
      </c>
      <c r="I4" s="207"/>
      <c r="J4" s="11">
        <v>1</v>
      </c>
      <c r="K4" s="11">
        <v>12</v>
      </c>
      <c r="L4" s="13">
        <v>0.67753623188405798</v>
      </c>
      <c r="M4" s="207"/>
      <c r="N4" s="11">
        <v>2</v>
      </c>
      <c r="O4" s="11">
        <v>12</v>
      </c>
      <c r="P4" s="13">
        <v>0.82427536231884069</v>
      </c>
    </row>
    <row r="5" spans="1:16" ht="15" customHeight="1" x14ac:dyDescent="0.25">
      <c r="A5" s="14" t="s">
        <v>6</v>
      </c>
      <c r="B5" s="34" t="s">
        <v>37</v>
      </c>
      <c r="C5" s="34" t="s">
        <v>37</v>
      </c>
      <c r="D5" s="35" t="s">
        <v>37</v>
      </c>
      <c r="E5" s="207"/>
      <c r="F5" s="34" t="s">
        <v>37</v>
      </c>
      <c r="G5" s="34" t="s">
        <v>37</v>
      </c>
      <c r="H5" s="35" t="s">
        <v>37</v>
      </c>
      <c r="I5" s="207"/>
      <c r="J5" s="15" t="s">
        <v>37</v>
      </c>
      <c r="K5" s="15" t="s">
        <v>37</v>
      </c>
      <c r="L5" s="17" t="s">
        <v>37</v>
      </c>
      <c r="M5" s="207"/>
      <c r="N5" s="15" t="s">
        <v>37</v>
      </c>
      <c r="O5" s="15" t="s">
        <v>37</v>
      </c>
      <c r="P5" s="17" t="s">
        <v>37</v>
      </c>
    </row>
    <row r="6" spans="1:16" ht="15" customHeight="1" x14ac:dyDescent="0.25">
      <c r="A6" s="14" t="s">
        <v>7</v>
      </c>
      <c r="B6" s="34" t="s">
        <v>37</v>
      </c>
      <c r="C6" s="34" t="s">
        <v>37</v>
      </c>
      <c r="D6" s="35" t="s">
        <v>37</v>
      </c>
      <c r="E6" s="207"/>
      <c r="F6" s="34" t="s">
        <v>37</v>
      </c>
      <c r="G6" s="34" t="s">
        <v>37</v>
      </c>
      <c r="H6" s="35" t="s">
        <v>37</v>
      </c>
      <c r="I6" s="207"/>
      <c r="J6" s="15" t="s">
        <v>37</v>
      </c>
      <c r="K6" s="15" t="s">
        <v>37</v>
      </c>
      <c r="L6" s="17" t="s">
        <v>37</v>
      </c>
      <c r="M6" s="207"/>
      <c r="N6" s="15" t="s">
        <v>37</v>
      </c>
      <c r="O6" s="15" t="s">
        <v>37</v>
      </c>
      <c r="P6" s="17" t="s">
        <v>37</v>
      </c>
    </row>
    <row r="7" spans="1:16" ht="15" customHeight="1" x14ac:dyDescent="0.25">
      <c r="A7" s="10" t="s">
        <v>8</v>
      </c>
      <c r="B7" s="36">
        <v>1</v>
      </c>
      <c r="C7" s="36">
        <v>6</v>
      </c>
      <c r="D7" s="37">
        <v>0.81666666666666676</v>
      </c>
      <c r="E7" s="207"/>
      <c r="F7" s="36">
        <v>1</v>
      </c>
      <c r="G7" s="36">
        <v>6</v>
      </c>
      <c r="H7" s="37">
        <v>0.5</v>
      </c>
      <c r="I7" s="207"/>
      <c r="J7" s="11">
        <v>1</v>
      </c>
      <c r="K7" s="11">
        <v>6</v>
      </c>
      <c r="L7" s="13">
        <v>0.80434782608695654</v>
      </c>
      <c r="M7" s="207"/>
      <c r="N7" s="11">
        <v>1</v>
      </c>
      <c r="O7" s="11">
        <v>6</v>
      </c>
      <c r="P7" s="13">
        <v>0.73369565217391308</v>
      </c>
    </row>
    <row r="8" spans="1:16" ht="15" customHeight="1" x14ac:dyDescent="0.25">
      <c r="A8" s="10" t="s">
        <v>9</v>
      </c>
      <c r="B8" s="36">
        <v>1</v>
      </c>
      <c r="C8" s="36">
        <v>12</v>
      </c>
      <c r="D8" s="37">
        <v>0.41851851851851851</v>
      </c>
      <c r="E8" s="207"/>
      <c r="F8" s="36">
        <v>1</v>
      </c>
      <c r="G8" s="36">
        <v>12</v>
      </c>
      <c r="H8" s="37">
        <v>0.375</v>
      </c>
      <c r="I8" s="207"/>
      <c r="J8" s="11">
        <v>1</v>
      </c>
      <c r="K8" s="11">
        <v>12</v>
      </c>
      <c r="L8" s="13">
        <v>0.69112318840579701</v>
      </c>
      <c r="M8" s="207"/>
      <c r="N8" s="11">
        <v>2</v>
      </c>
      <c r="O8" s="11">
        <v>12</v>
      </c>
      <c r="P8" s="13">
        <v>0.52626811594202894</v>
      </c>
    </row>
    <row r="9" spans="1:16" ht="15" customHeight="1" x14ac:dyDescent="0.25">
      <c r="A9" s="14" t="s">
        <v>10</v>
      </c>
      <c r="B9" s="34" t="s">
        <v>37</v>
      </c>
      <c r="C9" s="34" t="s">
        <v>37</v>
      </c>
      <c r="D9" s="35" t="s">
        <v>37</v>
      </c>
      <c r="E9" s="207"/>
      <c r="F9" s="34" t="s">
        <v>37</v>
      </c>
      <c r="G9" s="34" t="s">
        <v>37</v>
      </c>
      <c r="H9" s="35" t="s">
        <v>37</v>
      </c>
      <c r="I9" s="207"/>
      <c r="J9" s="15" t="s">
        <v>37</v>
      </c>
      <c r="K9" s="15" t="s">
        <v>37</v>
      </c>
      <c r="L9" s="17" t="s">
        <v>37</v>
      </c>
      <c r="M9" s="207"/>
      <c r="N9" s="15" t="s">
        <v>37</v>
      </c>
      <c r="O9" s="15" t="s">
        <v>37</v>
      </c>
      <c r="P9" s="17" t="s">
        <v>37</v>
      </c>
    </row>
    <row r="10" spans="1:16" ht="15" customHeight="1" x14ac:dyDescent="0.25">
      <c r="A10" s="14" t="s">
        <v>11</v>
      </c>
      <c r="B10" s="34" t="s">
        <v>37</v>
      </c>
      <c r="C10" s="34" t="s">
        <v>37</v>
      </c>
      <c r="D10" s="35" t="s">
        <v>37</v>
      </c>
      <c r="E10" s="207"/>
      <c r="F10" s="34" t="s">
        <v>37</v>
      </c>
      <c r="G10" s="34" t="s">
        <v>37</v>
      </c>
      <c r="H10" s="35" t="s">
        <v>37</v>
      </c>
      <c r="I10" s="207"/>
      <c r="J10" s="15" t="s">
        <v>37</v>
      </c>
      <c r="K10" s="15" t="s">
        <v>37</v>
      </c>
      <c r="L10" s="17" t="s">
        <v>37</v>
      </c>
      <c r="M10" s="207"/>
      <c r="N10" s="15" t="s">
        <v>37</v>
      </c>
      <c r="O10" s="15" t="s">
        <v>37</v>
      </c>
      <c r="P10" s="17" t="s">
        <v>37</v>
      </c>
    </row>
    <row r="11" spans="1:16" ht="15" customHeight="1" x14ac:dyDescent="0.25">
      <c r="A11" s="10" t="s">
        <v>12</v>
      </c>
      <c r="B11" s="36">
        <v>1</v>
      </c>
      <c r="C11" s="36">
        <v>12</v>
      </c>
      <c r="D11" s="37">
        <v>0.69074074074074077</v>
      </c>
      <c r="E11" s="207"/>
      <c r="F11" s="36">
        <v>1</v>
      </c>
      <c r="G11" s="36">
        <v>12</v>
      </c>
      <c r="H11" s="37">
        <v>0.5</v>
      </c>
      <c r="I11" s="207"/>
      <c r="J11" s="11">
        <v>1</v>
      </c>
      <c r="K11" s="11">
        <v>12</v>
      </c>
      <c r="L11" s="13">
        <v>0.55797101449275366</v>
      </c>
      <c r="M11" s="207"/>
      <c r="N11" s="11">
        <v>2</v>
      </c>
      <c r="O11" s="11">
        <v>12</v>
      </c>
      <c r="P11" s="13">
        <v>0.69202898550724645</v>
      </c>
    </row>
    <row r="12" spans="1:16" ht="15" customHeight="1" x14ac:dyDescent="0.25">
      <c r="A12" s="14" t="s">
        <v>13</v>
      </c>
      <c r="B12" s="34" t="s">
        <v>37</v>
      </c>
      <c r="C12" s="34" t="s">
        <v>37</v>
      </c>
      <c r="D12" s="35" t="s">
        <v>37</v>
      </c>
      <c r="E12" s="207"/>
      <c r="F12" s="34" t="s">
        <v>37</v>
      </c>
      <c r="G12" s="34" t="s">
        <v>37</v>
      </c>
      <c r="H12" s="35" t="s">
        <v>37</v>
      </c>
      <c r="I12" s="207"/>
      <c r="J12" s="15" t="s">
        <v>37</v>
      </c>
      <c r="K12" s="15" t="s">
        <v>37</v>
      </c>
      <c r="L12" s="17" t="s">
        <v>37</v>
      </c>
      <c r="M12" s="207"/>
      <c r="N12" s="15" t="s">
        <v>37</v>
      </c>
      <c r="O12" s="15" t="s">
        <v>37</v>
      </c>
      <c r="P12" s="17" t="s">
        <v>37</v>
      </c>
    </row>
    <row r="13" spans="1:16" ht="15" customHeight="1" x14ac:dyDescent="0.25">
      <c r="A13" s="14" t="s">
        <v>14</v>
      </c>
      <c r="B13" s="34" t="s">
        <v>37</v>
      </c>
      <c r="C13" s="34" t="s">
        <v>37</v>
      </c>
      <c r="D13" s="35" t="s">
        <v>37</v>
      </c>
      <c r="E13" s="207"/>
      <c r="F13" s="34" t="s">
        <v>37</v>
      </c>
      <c r="G13" s="34" t="s">
        <v>37</v>
      </c>
      <c r="H13" s="35" t="s">
        <v>37</v>
      </c>
      <c r="I13" s="207"/>
      <c r="J13" s="15" t="s">
        <v>37</v>
      </c>
      <c r="K13" s="15" t="s">
        <v>37</v>
      </c>
      <c r="L13" s="17" t="s">
        <v>37</v>
      </c>
      <c r="M13" s="207"/>
      <c r="N13" s="15" t="s">
        <v>37</v>
      </c>
      <c r="O13" s="15" t="s">
        <v>37</v>
      </c>
      <c r="P13" s="17" t="s">
        <v>37</v>
      </c>
    </row>
    <row r="14" spans="1:16" ht="15" customHeight="1" x14ac:dyDescent="0.25">
      <c r="A14" s="10" t="s">
        <v>15</v>
      </c>
      <c r="B14" s="36">
        <v>1</v>
      </c>
      <c r="C14" s="36">
        <v>6</v>
      </c>
      <c r="D14" s="37">
        <v>0.54999999999999993</v>
      </c>
      <c r="E14" s="207"/>
      <c r="F14" s="36">
        <v>1</v>
      </c>
      <c r="G14" s="36">
        <v>6</v>
      </c>
      <c r="H14" s="37">
        <v>0.25</v>
      </c>
      <c r="I14" s="207"/>
      <c r="J14" s="11">
        <v>1</v>
      </c>
      <c r="K14" s="11">
        <v>6</v>
      </c>
      <c r="L14" s="13">
        <v>0.66123188405797106</v>
      </c>
      <c r="M14" s="207"/>
      <c r="N14" s="11">
        <v>1</v>
      </c>
      <c r="O14" s="11">
        <v>6</v>
      </c>
      <c r="P14" s="13">
        <v>0.56521739130434778</v>
      </c>
    </row>
    <row r="15" spans="1:16" ht="15" customHeight="1" x14ac:dyDescent="0.25">
      <c r="A15" s="14" t="s">
        <v>16</v>
      </c>
      <c r="B15" s="34" t="s">
        <v>37</v>
      </c>
      <c r="C15" s="34" t="s">
        <v>37</v>
      </c>
      <c r="D15" s="35" t="s">
        <v>37</v>
      </c>
      <c r="E15" s="207"/>
      <c r="F15" s="34" t="s">
        <v>37</v>
      </c>
      <c r="G15" s="34" t="s">
        <v>37</v>
      </c>
      <c r="H15" s="35" t="s">
        <v>37</v>
      </c>
      <c r="I15" s="207"/>
      <c r="J15" s="15" t="s">
        <v>37</v>
      </c>
      <c r="K15" s="15" t="s">
        <v>37</v>
      </c>
      <c r="L15" s="17" t="s">
        <v>37</v>
      </c>
      <c r="M15" s="207"/>
      <c r="N15" s="15" t="s">
        <v>37</v>
      </c>
      <c r="O15" s="15" t="s">
        <v>37</v>
      </c>
      <c r="P15" s="17" t="s">
        <v>37</v>
      </c>
    </row>
    <row r="16" spans="1:16" ht="15" customHeight="1" x14ac:dyDescent="0.25">
      <c r="A16" s="10" t="s">
        <v>17</v>
      </c>
      <c r="B16" s="36">
        <v>1</v>
      </c>
      <c r="C16" s="36">
        <v>6</v>
      </c>
      <c r="D16" s="37">
        <v>0.69259259259259265</v>
      </c>
      <c r="E16" s="207"/>
      <c r="F16" s="36">
        <v>1</v>
      </c>
      <c r="G16" s="36">
        <v>6</v>
      </c>
      <c r="H16" s="37">
        <v>0.25</v>
      </c>
      <c r="I16" s="207"/>
      <c r="J16" s="11">
        <v>1</v>
      </c>
      <c r="K16" s="11">
        <v>6</v>
      </c>
      <c r="L16" s="13">
        <v>0.80434782608695654</v>
      </c>
      <c r="M16" s="207"/>
      <c r="N16" s="11">
        <v>1</v>
      </c>
      <c r="O16" s="11">
        <v>6</v>
      </c>
      <c r="P16" s="13">
        <v>0.92572463768115931</v>
      </c>
    </row>
    <row r="17" spans="1:16" ht="15" customHeight="1" x14ac:dyDescent="0.25">
      <c r="A17" s="14" t="s">
        <v>18</v>
      </c>
      <c r="B17" s="34" t="s">
        <v>37</v>
      </c>
      <c r="C17" s="34" t="s">
        <v>37</v>
      </c>
      <c r="D17" s="35" t="s">
        <v>37</v>
      </c>
      <c r="E17" s="207"/>
      <c r="F17" s="34" t="s">
        <v>37</v>
      </c>
      <c r="G17" s="34" t="s">
        <v>37</v>
      </c>
      <c r="H17" s="35" t="s">
        <v>37</v>
      </c>
      <c r="I17" s="207"/>
      <c r="J17" s="15" t="s">
        <v>37</v>
      </c>
      <c r="K17" s="15" t="s">
        <v>37</v>
      </c>
      <c r="L17" s="17" t="s">
        <v>37</v>
      </c>
      <c r="M17" s="207"/>
      <c r="N17" s="15" t="s">
        <v>37</v>
      </c>
      <c r="O17" s="15" t="s">
        <v>37</v>
      </c>
      <c r="P17" s="17" t="s">
        <v>37</v>
      </c>
    </row>
    <row r="18" spans="1:16" ht="15" customHeight="1" x14ac:dyDescent="0.25">
      <c r="A18" s="14" t="s">
        <v>19</v>
      </c>
      <c r="B18" s="34" t="s">
        <v>37</v>
      </c>
      <c r="C18" s="34" t="s">
        <v>37</v>
      </c>
      <c r="D18" s="35" t="s">
        <v>37</v>
      </c>
      <c r="E18" s="207"/>
      <c r="F18" s="34" t="s">
        <v>37</v>
      </c>
      <c r="G18" s="34" t="s">
        <v>37</v>
      </c>
      <c r="H18" s="35" t="s">
        <v>37</v>
      </c>
      <c r="I18" s="207"/>
      <c r="J18" s="15" t="s">
        <v>37</v>
      </c>
      <c r="K18" s="15" t="s">
        <v>37</v>
      </c>
      <c r="L18" s="17" t="s">
        <v>37</v>
      </c>
      <c r="M18" s="207"/>
      <c r="N18" s="15" t="s">
        <v>37</v>
      </c>
      <c r="O18" s="15" t="s">
        <v>37</v>
      </c>
      <c r="P18" s="17" t="s">
        <v>37</v>
      </c>
    </row>
    <row r="19" spans="1:16" ht="15" customHeight="1" x14ac:dyDescent="0.25">
      <c r="A19" s="10" t="s">
        <v>20</v>
      </c>
      <c r="B19" s="36">
        <v>1</v>
      </c>
      <c r="C19" s="36">
        <v>12</v>
      </c>
      <c r="D19" s="37">
        <v>0.73425925925925928</v>
      </c>
      <c r="E19" s="207"/>
      <c r="F19" s="36">
        <v>1</v>
      </c>
      <c r="G19" s="36">
        <v>12</v>
      </c>
      <c r="H19" s="37">
        <v>0.4</v>
      </c>
      <c r="I19" s="207"/>
      <c r="J19" s="11">
        <v>1</v>
      </c>
      <c r="K19" s="11">
        <v>12</v>
      </c>
      <c r="L19" s="13">
        <v>0.74818840579710144</v>
      </c>
      <c r="M19" s="207"/>
      <c r="N19" s="11">
        <v>2</v>
      </c>
      <c r="O19" s="11">
        <v>12</v>
      </c>
      <c r="P19" s="13">
        <v>0.74909420289855078</v>
      </c>
    </row>
    <row r="20" spans="1:16" ht="15" customHeight="1" x14ac:dyDescent="0.25">
      <c r="A20" s="14" t="s">
        <v>21</v>
      </c>
      <c r="B20" s="34" t="s">
        <v>37</v>
      </c>
      <c r="C20" s="34" t="s">
        <v>37</v>
      </c>
      <c r="D20" s="35" t="s">
        <v>37</v>
      </c>
      <c r="E20" s="207"/>
      <c r="F20" s="34" t="s">
        <v>37</v>
      </c>
      <c r="G20" s="34" t="s">
        <v>37</v>
      </c>
      <c r="H20" s="35" t="s">
        <v>37</v>
      </c>
      <c r="I20" s="207"/>
      <c r="J20" s="15" t="s">
        <v>37</v>
      </c>
      <c r="K20" s="15" t="s">
        <v>37</v>
      </c>
      <c r="L20" s="17" t="s">
        <v>37</v>
      </c>
      <c r="M20" s="207"/>
      <c r="N20" s="15" t="s">
        <v>37</v>
      </c>
      <c r="O20" s="15" t="s">
        <v>37</v>
      </c>
      <c r="P20" s="17" t="s">
        <v>37</v>
      </c>
    </row>
    <row r="21" spans="1:16" ht="15" customHeight="1" x14ac:dyDescent="0.25">
      <c r="A21" s="14" t="s">
        <v>22</v>
      </c>
      <c r="B21" s="34" t="s">
        <v>37</v>
      </c>
      <c r="C21" s="34" t="s">
        <v>37</v>
      </c>
      <c r="D21" s="35" t="s">
        <v>37</v>
      </c>
      <c r="E21" s="207"/>
      <c r="F21" s="34" t="s">
        <v>37</v>
      </c>
      <c r="G21" s="34" t="s">
        <v>37</v>
      </c>
      <c r="H21" s="35" t="s">
        <v>37</v>
      </c>
      <c r="I21" s="207"/>
      <c r="J21" s="15" t="s">
        <v>37</v>
      </c>
      <c r="K21" s="15" t="s">
        <v>37</v>
      </c>
      <c r="L21" s="17" t="s">
        <v>37</v>
      </c>
      <c r="M21" s="207"/>
      <c r="N21" s="15" t="s">
        <v>37</v>
      </c>
      <c r="O21" s="15" t="s">
        <v>37</v>
      </c>
      <c r="P21" s="17" t="s">
        <v>37</v>
      </c>
    </row>
    <row r="22" spans="1:16" ht="15" customHeight="1" x14ac:dyDescent="0.25">
      <c r="A22" s="14" t="s">
        <v>23</v>
      </c>
      <c r="B22" s="34" t="s">
        <v>37</v>
      </c>
      <c r="C22" s="34" t="s">
        <v>37</v>
      </c>
      <c r="D22" s="35" t="s">
        <v>37</v>
      </c>
      <c r="E22" s="207"/>
      <c r="F22" s="34" t="s">
        <v>37</v>
      </c>
      <c r="G22" s="34" t="s">
        <v>37</v>
      </c>
      <c r="H22" s="35" t="s">
        <v>37</v>
      </c>
      <c r="I22" s="207"/>
      <c r="J22" s="15" t="s">
        <v>37</v>
      </c>
      <c r="K22" s="15" t="s">
        <v>37</v>
      </c>
      <c r="L22" s="17" t="s">
        <v>37</v>
      </c>
      <c r="M22" s="207"/>
      <c r="N22" s="15" t="s">
        <v>37</v>
      </c>
      <c r="O22" s="15" t="s">
        <v>37</v>
      </c>
      <c r="P22" s="17" t="s">
        <v>37</v>
      </c>
    </row>
    <row r="23" spans="1:16" ht="15" customHeight="1" x14ac:dyDescent="0.25">
      <c r="A23" s="10" t="s">
        <v>24</v>
      </c>
      <c r="B23" s="36">
        <v>1</v>
      </c>
      <c r="C23" s="36">
        <v>18</v>
      </c>
      <c r="D23" s="37">
        <v>0.64444444444444438</v>
      </c>
      <c r="E23" s="207"/>
      <c r="F23" s="36">
        <v>1</v>
      </c>
      <c r="G23" s="36">
        <v>18</v>
      </c>
      <c r="H23" s="37">
        <v>0.25</v>
      </c>
      <c r="I23" s="207"/>
      <c r="J23" s="11">
        <v>1</v>
      </c>
      <c r="K23" s="11">
        <v>18</v>
      </c>
      <c r="L23" s="13">
        <v>0.76630434782608692</v>
      </c>
      <c r="M23" s="207"/>
      <c r="N23" s="11">
        <v>3</v>
      </c>
      <c r="O23" s="11">
        <v>18</v>
      </c>
      <c r="P23" s="13">
        <v>0.77173913043478271</v>
      </c>
    </row>
    <row r="24" spans="1:16" ht="15" customHeight="1" x14ac:dyDescent="0.25">
      <c r="A24" s="14" t="s">
        <v>25</v>
      </c>
      <c r="B24" s="34" t="s">
        <v>37</v>
      </c>
      <c r="C24" s="34" t="s">
        <v>37</v>
      </c>
      <c r="D24" s="35" t="s">
        <v>37</v>
      </c>
      <c r="E24" s="207"/>
      <c r="F24" s="34" t="s">
        <v>37</v>
      </c>
      <c r="G24" s="34" t="s">
        <v>37</v>
      </c>
      <c r="H24" s="35" t="s">
        <v>37</v>
      </c>
      <c r="I24" s="207"/>
      <c r="J24" s="15" t="s">
        <v>37</v>
      </c>
      <c r="K24" s="15" t="s">
        <v>37</v>
      </c>
      <c r="L24" s="17" t="s">
        <v>37</v>
      </c>
      <c r="M24" s="207"/>
      <c r="N24" s="15" t="s">
        <v>37</v>
      </c>
      <c r="O24" s="15" t="s">
        <v>37</v>
      </c>
      <c r="P24" s="17" t="s">
        <v>37</v>
      </c>
    </row>
    <row r="25" spans="1:16" ht="15" customHeight="1" x14ac:dyDescent="0.25">
      <c r="A25" s="10" t="s">
        <v>26</v>
      </c>
      <c r="B25" s="36">
        <v>0</v>
      </c>
      <c r="C25" s="36">
        <v>0</v>
      </c>
      <c r="D25" s="37">
        <v>0</v>
      </c>
      <c r="E25" s="207"/>
      <c r="F25" s="36">
        <v>0</v>
      </c>
      <c r="G25" s="36">
        <v>0</v>
      </c>
      <c r="H25" s="37">
        <v>0</v>
      </c>
      <c r="I25" s="207"/>
      <c r="J25" s="11">
        <v>1</v>
      </c>
      <c r="K25" s="11">
        <v>6</v>
      </c>
      <c r="L25" s="13">
        <v>0.16666666666666666</v>
      </c>
      <c r="M25" s="207"/>
      <c r="N25" s="11">
        <v>1</v>
      </c>
      <c r="O25" s="11">
        <v>6</v>
      </c>
      <c r="P25" s="13">
        <v>0.87137681159420299</v>
      </c>
    </row>
    <row r="26" spans="1:16" ht="15" customHeight="1" x14ac:dyDescent="0.25">
      <c r="A26" s="10" t="s">
        <v>27</v>
      </c>
      <c r="B26" s="36">
        <v>1</v>
      </c>
      <c r="C26" s="36">
        <v>18</v>
      </c>
      <c r="D26" s="37">
        <v>0.62530864197530867</v>
      </c>
      <c r="E26" s="207"/>
      <c r="F26" s="36">
        <v>1</v>
      </c>
      <c r="G26" s="36">
        <v>18</v>
      </c>
      <c r="H26" s="37">
        <v>0.5714285714285714</v>
      </c>
      <c r="I26" s="207"/>
      <c r="J26" s="11">
        <v>1</v>
      </c>
      <c r="K26" s="11">
        <v>18</v>
      </c>
      <c r="L26" s="13">
        <v>0.88164251207729472</v>
      </c>
      <c r="M26" s="207"/>
      <c r="N26" s="11">
        <v>3</v>
      </c>
      <c r="O26" s="11">
        <v>18</v>
      </c>
      <c r="P26" s="13">
        <v>0.6998792270531401</v>
      </c>
    </row>
    <row r="27" spans="1:16" ht="15" customHeight="1" x14ac:dyDescent="0.25">
      <c r="A27" s="14" t="s">
        <v>28</v>
      </c>
      <c r="B27" s="34" t="s">
        <v>37</v>
      </c>
      <c r="C27" s="34" t="s">
        <v>37</v>
      </c>
      <c r="D27" s="35" t="s">
        <v>37</v>
      </c>
      <c r="E27" s="207"/>
      <c r="F27" s="34" t="s">
        <v>37</v>
      </c>
      <c r="G27" s="34" t="s">
        <v>37</v>
      </c>
      <c r="H27" s="35" t="s">
        <v>37</v>
      </c>
      <c r="I27" s="207"/>
      <c r="J27" s="15" t="s">
        <v>37</v>
      </c>
      <c r="K27" s="15" t="s">
        <v>37</v>
      </c>
      <c r="L27" s="17" t="s">
        <v>37</v>
      </c>
      <c r="M27" s="207"/>
      <c r="N27" s="15" t="s">
        <v>37</v>
      </c>
      <c r="O27" s="15" t="s">
        <v>37</v>
      </c>
      <c r="P27" s="17" t="s">
        <v>37</v>
      </c>
    </row>
    <row r="28" spans="1:16" ht="15" customHeight="1" x14ac:dyDescent="0.25">
      <c r="A28" s="14" t="s">
        <v>29</v>
      </c>
      <c r="B28" s="34" t="s">
        <v>37</v>
      </c>
      <c r="C28" s="34" t="s">
        <v>37</v>
      </c>
      <c r="D28" s="35" t="s">
        <v>37</v>
      </c>
      <c r="E28" s="207"/>
      <c r="F28" s="34" t="s">
        <v>37</v>
      </c>
      <c r="G28" s="34" t="s">
        <v>37</v>
      </c>
      <c r="H28" s="35" t="s">
        <v>37</v>
      </c>
      <c r="I28" s="207"/>
      <c r="J28" s="15" t="s">
        <v>37</v>
      </c>
      <c r="K28" s="15" t="s">
        <v>37</v>
      </c>
      <c r="L28" s="17" t="s">
        <v>37</v>
      </c>
      <c r="M28" s="207"/>
      <c r="N28" s="15" t="s">
        <v>37</v>
      </c>
      <c r="O28" s="15" t="s">
        <v>37</v>
      </c>
      <c r="P28" s="17" t="s">
        <v>37</v>
      </c>
    </row>
    <row r="29" spans="1:16" ht="15" customHeight="1" x14ac:dyDescent="0.25">
      <c r="A29" s="14" t="s">
        <v>30</v>
      </c>
      <c r="B29" s="34" t="s">
        <v>37</v>
      </c>
      <c r="C29" s="34" t="s">
        <v>37</v>
      </c>
      <c r="D29" s="35" t="s">
        <v>37</v>
      </c>
      <c r="E29" s="207"/>
      <c r="F29" s="34" t="s">
        <v>37</v>
      </c>
      <c r="G29" s="34" t="s">
        <v>37</v>
      </c>
      <c r="H29" s="35" t="s">
        <v>37</v>
      </c>
      <c r="I29" s="207"/>
      <c r="J29" s="15" t="s">
        <v>37</v>
      </c>
      <c r="K29" s="15" t="s">
        <v>37</v>
      </c>
      <c r="L29" s="17" t="s">
        <v>37</v>
      </c>
      <c r="M29" s="207"/>
      <c r="N29" s="15" t="s">
        <v>37</v>
      </c>
      <c r="O29" s="15" t="s">
        <v>37</v>
      </c>
      <c r="P29" s="17" t="s">
        <v>37</v>
      </c>
    </row>
    <row r="30" spans="1:16" ht="15" customHeight="1" x14ac:dyDescent="0.25">
      <c r="A30" s="14" t="s">
        <v>31</v>
      </c>
      <c r="B30" s="34" t="s">
        <v>37</v>
      </c>
      <c r="C30" s="34" t="s">
        <v>37</v>
      </c>
      <c r="D30" s="35" t="s">
        <v>37</v>
      </c>
      <c r="E30" s="207"/>
      <c r="F30" s="34" t="s">
        <v>37</v>
      </c>
      <c r="G30" s="34" t="s">
        <v>37</v>
      </c>
      <c r="H30" s="35" t="s">
        <v>37</v>
      </c>
      <c r="I30" s="207"/>
      <c r="J30" s="15" t="s">
        <v>37</v>
      </c>
      <c r="K30" s="15" t="s">
        <v>37</v>
      </c>
      <c r="L30" s="17" t="s">
        <v>37</v>
      </c>
      <c r="M30" s="207"/>
      <c r="N30" s="15" t="s">
        <v>37</v>
      </c>
      <c r="O30" s="15" t="s">
        <v>37</v>
      </c>
      <c r="P30" s="17" t="s">
        <v>37</v>
      </c>
    </row>
    <row r="31" spans="1:16" ht="15" customHeight="1" x14ac:dyDescent="0.25">
      <c r="A31" s="14" t="s">
        <v>32</v>
      </c>
      <c r="B31" s="34" t="s">
        <v>37</v>
      </c>
      <c r="C31" s="34" t="s">
        <v>37</v>
      </c>
      <c r="D31" s="35" t="s">
        <v>37</v>
      </c>
      <c r="E31" s="207"/>
      <c r="F31" s="34" t="s">
        <v>37</v>
      </c>
      <c r="G31" s="34" t="s">
        <v>37</v>
      </c>
      <c r="H31" s="35" t="s">
        <v>37</v>
      </c>
      <c r="I31" s="207"/>
      <c r="J31" s="15" t="s">
        <v>37</v>
      </c>
      <c r="K31" s="15" t="s">
        <v>37</v>
      </c>
      <c r="L31" s="17" t="s">
        <v>37</v>
      </c>
      <c r="M31" s="207"/>
      <c r="N31" s="15" t="s">
        <v>37</v>
      </c>
      <c r="O31" s="15" t="s">
        <v>37</v>
      </c>
      <c r="P31" s="17" t="s">
        <v>37</v>
      </c>
    </row>
    <row r="32" spans="1:16" ht="15" customHeight="1" x14ac:dyDescent="0.25">
      <c r="A32" s="14" t="s">
        <v>33</v>
      </c>
      <c r="B32" s="34" t="s">
        <v>37</v>
      </c>
      <c r="C32" s="34" t="s">
        <v>37</v>
      </c>
      <c r="D32" s="35" t="s">
        <v>37</v>
      </c>
      <c r="E32" s="207"/>
      <c r="F32" s="34" t="s">
        <v>37</v>
      </c>
      <c r="G32" s="34" t="s">
        <v>37</v>
      </c>
      <c r="H32" s="35" t="s">
        <v>37</v>
      </c>
      <c r="I32" s="207"/>
      <c r="J32" s="15" t="s">
        <v>37</v>
      </c>
      <c r="K32" s="15" t="s">
        <v>37</v>
      </c>
      <c r="L32" s="17" t="s">
        <v>37</v>
      </c>
      <c r="M32" s="207"/>
      <c r="N32" s="15" t="s">
        <v>37</v>
      </c>
      <c r="O32" s="15" t="s">
        <v>37</v>
      </c>
      <c r="P32" s="17" t="s">
        <v>37</v>
      </c>
    </row>
    <row r="33" spans="1:16" ht="15" customHeight="1" x14ac:dyDescent="0.25">
      <c r="A33" s="14" t="s">
        <v>34</v>
      </c>
      <c r="B33" s="34" t="s">
        <v>37</v>
      </c>
      <c r="C33" s="34" t="s">
        <v>37</v>
      </c>
      <c r="D33" s="35" t="s">
        <v>37</v>
      </c>
      <c r="E33" s="207"/>
      <c r="F33" s="34" t="s">
        <v>37</v>
      </c>
      <c r="G33" s="34" t="s">
        <v>37</v>
      </c>
      <c r="H33" s="35" t="s">
        <v>37</v>
      </c>
      <c r="I33" s="207"/>
      <c r="J33" s="15" t="s">
        <v>37</v>
      </c>
      <c r="K33" s="15" t="s">
        <v>37</v>
      </c>
      <c r="L33" s="17" t="s">
        <v>37</v>
      </c>
      <c r="M33" s="207"/>
      <c r="N33" s="15" t="s">
        <v>37</v>
      </c>
      <c r="O33" s="15" t="s">
        <v>37</v>
      </c>
      <c r="P33" s="17" t="s">
        <v>37</v>
      </c>
    </row>
    <row r="34" spans="1:16" ht="15" customHeight="1" x14ac:dyDescent="0.25">
      <c r="A34" s="14" t="s">
        <v>35</v>
      </c>
      <c r="B34" s="34" t="s">
        <v>37</v>
      </c>
      <c r="C34" s="34" t="s">
        <v>37</v>
      </c>
      <c r="D34" s="35" t="s">
        <v>37</v>
      </c>
      <c r="E34" s="207"/>
      <c r="F34" s="34" t="s">
        <v>37</v>
      </c>
      <c r="G34" s="34" t="s">
        <v>37</v>
      </c>
      <c r="H34" s="35" t="s">
        <v>37</v>
      </c>
      <c r="I34" s="207"/>
      <c r="J34" s="15" t="s">
        <v>37</v>
      </c>
      <c r="K34" s="15" t="s">
        <v>37</v>
      </c>
      <c r="L34" s="17" t="s">
        <v>37</v>
      </c>
      <c r="M34" s="207"/>
      <c r="N34" s="15" t="s">
        <v>37</v>
      </c>
      <c r="O34" s="15" t="s">
        <v>37</v>
      </c>
      <c r="P34" s="17" t="s">
        <v>37</v>
      </c>
    </row>
    <row r="35" spans="1:16" ht="15" customHeight="1" x14ac:dyDescent="0.25">
      <c r="A35" s="14" t="s">
        <v>36</v>
      </c>
      <c r="B35" s="34" t="s">
        <v>37</v>
      </c>
      <c r="C35" s="34" t="s">
        <v>37</v>
      </c>
      <c r="D35" s="35" t="s">
        <v>37</v>
      </c>
      <c r="E35" s="207"/>
      <c r="F35" s="34" t="s">
        <v>37</v>
      </c>
      <c r="G35" s="34" t="s">
        <v>37</v>
      </c>
      <c r="H35" s="35" t="s">
        <v>37</v>
      </c>
      <c r="I35" s="207"/>
      <c r="J35" s="15" t="s">
        <v>37</v>
      </c>
      <c r="K35" s="15" t="s">
        <v>37</v>
      </c>
      <c r="L35" s="17" t="s">
        <v>37</v>
      </c>
      <c r="M35" s="207"/>
      <c r="N35" s="15" t="s">
        <v>37</v>
      </c>
      <c r="O35" s="15" t="s">
        <v>37</v>
      </c>
      <c r="P35" s="17" t="s">
        <v>37</v>
      </c>
    </row>
    <row r="36" spans="1:16" ht="15.75" x14ac:dyDescent="0.25">
      <c r="A36" s="3" t="s">
        <v>38</v>
      </c>
      <c r="B36" s="27">
        <f>SUM(B4:B35)</f>
        <v>9</v>
      </c>
      <c r="C36" s="27">
        <f>SUM(C4:C35)</f>
        <v>102</v>
      </c>
      <c r="D36" s="19">
        <f>AVERAGE(D26,D23,D19,D16,D14,D11,D8,D7,D4)</f>
        <v>0.66608367626886134</v>
      </c>
      <c r="E36" s="208"/>
      <c r="F36" s="27">
        <f>SUM(F4:F35)</f>
        <v>9</v>
      </c>
      <c r="G36" s="27">
        <f>SUM(G4:G35)</f>
        <v>102</v>
      </c>
      <c r="H36" s="19">
        <f>AVERAGE(H4,H7,H8,H11,H14,H16,H19,H23,H26)</f>
        <v>0.36256613756613754</v>
      </c>
      <c r="I36" s="208"/>
      <c r="J36" s="27">
        <f>SUM(J4:J35)</f>
        <v>10</v>
      </c>
      <c r="K36" s="27">
        <f>SUM(K4:K35)</f>
        <v>108</v>
      </c>
      <c r="L36" s="19">
        <f>AVERAGE(L4,L7,L8,L11,L14,L16,L19,L23,L25,L26)</f>
        <v>0.67593599033816432</v>
      </c>
      <c r="M36" s="208"/>
      <c r="N36" s="27">
        <f>SUM(N4:N35)</f>
        <v>18</v>
      </c>
      <c r="O36" s="27">
        <f>SUM(O4:O35)</f>
        <v>108</v>
      </c>
      <c r="P36" s="19">
        <f>AVERAGE(P4:P35)</f>
        <v>0.7359299516908212</v>
      </c>
    </row>
    <row r="37" spans="1:16" ht="15.75" x14ac:dyDescent="0.25">
      <c r="A37" s="20" t="s">
        <v>54</v>
      </c>
      <c r="B37" s="20"/>
      <c r="C37" s="20"/>
    </row>
    <row r="38" spans="1:16" ht="15.75" x14ac:dyDescent="0.25">
      <c r="A38" s="20" t="s">
        <v>146</v>
      </c>
      <c r="B38" s="20"/>
      <c r="C38" s="20"/>
    </row>
  </sheetData>
  <mergeCells count="8">
    <mergeCell ref="B2:D2"/>
    <mergeCell ref="F2:H2"/>
    <mergeCell ref="J2:L2"/>
    <mergeCell ref="N2:P2"/>
    <mergeCell ref="B1:P1"/>
    <mergeCell ref="E2:E36"/>
    <mergeCell ref="I2:I36"/>
    <mergeCell ref="M2:M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2DB3-278F-4B97-B6CB-88D36DFE6E86}">
  <sheetPr>
    <tabColor theme="5" tint="0.59999389629810485"/>
  </sheetPr>
  <dimension ref="A1:T231"/>
  <sheetViews>
    <sheetView zoomScale="80" zoomScaleNormal="80" workbookViewId="0">
      <selection sqref="A1:R1"/>
    </sheetView>
  </sheetViews>
  <sheetFormatPr defaultRowHeight="15" x14ac:dyDescent="0.25"/>
  <cols>
    <col min="1" max="1" width="33.140625" customWidth="1"/>
    <col min="2" max="2" width="15.7109375" style="52" customWidth="1"/>
    <col min="3" max="3" width="17.85546875" customWidth="1"/>
    <col min="4" max="4" width="15.140625" customWidth="1"/>
    <col min="5" max="5" width="2.140625" customWidth="1"/>
    <col min="6" max="6" width="16.28515625" style="52" customWidth="1"/>
    <col min="7" max="7" width="16.5703125" customWidth="1"/>
    <col min="8" max="8" width="14.85546875" customWidth="1"/>
    <col min="9" max="9" width="19.85546875" style="52" customWidth="1"/>
    <col min="10" max="10" width="2.140625" style="52" customWidth="1"/>
    <col min="11" max="12" width="16.42578125" customWidth="1"/>
    <col min="13" max="13" width="21.28515625" customWidth="1"/>
    <col min="14" max="14" width="2.140625" customWidth="1"/>
    <col min="15" max="15" width="16.5703125" customWidth="1"/>
    <col min="16" max="16" width="16.7109375" customWidth="1"/>
    <col min="17" max="17" width="14.85546875" customWidth="1"/>
    <col min="18" max="18" width="23" customWidth="1"/>
  </cols>
  <sheetData>
    <row r="1" spans="1:20" ht="15.75" x14ac:dyDescent="0.25">
      <c r="A1" s="213" t="s">
        <v>79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23"/>
    </row>
    <row r="2" spans="1:20" ht="15.75" customHeight="1" x14ac:dyDescent="0.25">
      <c r="B2" s="200" t="s">
        <v>40</v>
      </c>
      <c r="C2" s="201"/>
      <c r="D2" s="202"/>
      <c r="E2" s="206"/>
      <c r="F2" s="203" t="s">
        <v>41</v>
      </c>
      <c r="G2" s="203"/>
      <c r="H2" s="203"/>
      <c r="I2" s="203"/>
      <c r="J2" s="206"/>
      <c r="K2" s="200" t="s">
        <v>42</v>
      </c>
      <c r="L2" s="201"/>
      <c r="M2" s="202"/>
      <c r="N2" s="206"/>
      <c r="O2" s="203" t="s">
        <v>43</v>
      </c>
      <c r="P2" s="203"/>
      <c r="Q2" s="203"/>
      <c r="R2" s="203"/>
    </row>
    <row r="3" spans="1:20" ht="92.25" customHeight="1" x14ac:dyDescent="0.25">
      <c r="A3" s="22" t="s">
        <v>4</v>
      </c>
      <c r="B3" s="22" t="s">
        <v>0</v>
      </c>
      <c r="C3" s="22" t="s">
        <v>1</v>
      </c>
      <c r="D3" s="22" t="s">
        <v>2</v>
      </c>
      <c r="E3" s="207"/>
      <c r="F3" s="22" t="s">
        <v>0</v>
      </c>
      <c r="G3" s="22" t="s">
        <v>1</v>
      </c>
      <c r="H3" s="22" t="s">
        <v>2</v>
      </c>
      <c r="I3" s="22" t="s">
        <v>80</v>
      </c>
      <c r="J3" s="207"/>
      <c r="K3" s="22" t="s">
        <v>0</v>
      </c>
      <c r="L3" s="22" t="s">
        <v>1</v>
      </c>
      <c r="M3" s="22" t="s">
        <v>2</v>
      </c>
      <c r="N3" s="207"/>
      <c r="O3" s="22" t="s">
        <v>0</v>
      </c>
      <c r="P3" s="22" t="s">
        <v>1</v>
      </c>
      <c r="Q3" s="22" t="s">
        <v>2</v>
      </c>
      <c r="R3" s="22" t="s">
        <v>80</v>
      </c>
    </row>
    <row r="4" spans="1:20" ht="15" customHeight="1" x14ac:dyDescent="0.25">
      <c r="A4" s="10" t="s">
        <v>5</v>
      </c>
      <c r="B4" s="11">
        <v>1</v>
      </c>
      <c r="C4" s="11">
        <v>20</v>
      </c>
      <c r="D4" s="49">
        <v>0.64444444444444449</v>
      </c>
      <c r="E4" s="207"/>
      <c r="F4" s="11">
        <v>1</v>
      </c>
      <c r="G4" s="11">
        <v>20</v>
      </c>
      <c r="H4" s="13">
        <v>0.68021978021978025</v>
      </c>
      <c r="I4" s="13">
        <v>0.66666666666666663</v>
      </c>
      <c r="J4" s="207"/>
      <c r="K4" s="11">
        <v>1</v>
      </c>
      <c r="L4" s="11">
        <v>20</v>
      </c>
      <c r="M4" s="13">
        <v>0.72608695652173916</v>
      </c>
      <c r="N4" s="207"/>
      <c r="O4" s="11">
        <v>1</v>
      </c>
      <c r="P4" s="12">
        <v>20</v>
      </c>
      <c r="Q4" s="13">
        <v>0.81739130434782614</v>
      </c>
      <c r="R4" s="13">
        <v>0.5</v>
      </c>
      <c r="S4" s="45"/>
      <c r="T4" s="45"/>
    </row>
    <row r="5" spans="1:20" ht="15" customHeight="1" x14ac:dyDescent="0.25">
      <c r="A5" s="14" t="s">
        <v>6</v>
      </c>
      <c r="B5" s="50" t="s">
        <v>37</v>
      </c>
      <c r="C5" s="15" t="s">
        <v>37</v>
      </c>
      <c r="D5" s="17" t="s">
        <v>37</v>
      </c>
      <c r="E5" s="207"/>
      <c r="F5" s="50" t="s">
        <v>37</v>
      </c>
      <c r="G5" s="15" t="s">
        <v>37</v>
      </c>
      <c r="H5" s="17" t="s">
        <v>37</v>
      </c>
      <c r="I5" s="23" t="s">
        <v>37</v>
      </c>
      <c r="J5" s="207"/>
      <c r="K5" s="15" t="s">
        <v>37</v>
      </c>
      <c r="L5" s="15" t="s">
        <v>37</v>
      </c>
      <c r="M5" s="17" t="s">
        <v>37</v>
      </c>
      <c r="N5" s="207"/>
      <c r="O5" s="50" t="s">
        <v>37</v>
      </c>
      <c r="P5" s="15" t="s">
        <v>37</v>
      </c>
      <c r="Q5" s="17" t="s">
        <v>37</v>
      </c>
      <c r="R5" s="23" t="s">
        <v>37</v>
      </c>
      <c r="S5" s="45"/>
      <c r="T5" s="45"/>
    </row>
    <row r="6" spans="1:20" ht="15" customHeight="1" x14ac:dyDescent="0.25">
      <c r="A6" s="14" t="s">
        <v>7</v>
      </c>
      <c r="B6" s="50" t="s">
        <v>37</v>
      </c>
      <c r="C6" s="15" t="s">
        <v>37</v>
      </c>
      <c r="D6" s="17" t="s">
        <v>37</v>
      </c>
      <c r="E6" s="207"/>
      <c r="F6" s="50" t="s">
        <v>37</v>
      </c>
      <c r="G6" s="15" t="s">
        <v>37</v>
      </c>
      <c r="H6" s="17" t="s">
        <v>37</v>
      </c>
      <c r="I6" s="23" t="s">
        <v>37</v>
      </c>
      <c r="J6" s="207"/>
      <c r="K6" s="15" t="s">
        <v>37</v>
      </c>
      <c r="L6" s="15" t="s">
        <v>37</v>
      </c>
      <c r="M6" s="17" t="s">
        <v>37</v>
      </c>
      <c r="N6" s="207"/>
      <c r="O6" s="50" t="s">
        <v>37</v>
      </c>
      <c r="P6" s="15" t="s">
        <v>37</v>
      </c>
      <c r="Q6" s="17" t="s">
        <v>37</v>
      </c>
      <c r="R6" s="23" t="s">
        <v>37</v>
      </c>
      <c r="S6" s="45"/>
      <c r="T6" s="45"/>
    </row>
    <row r="7" spans="1:20" ht="15" customHeight="1" x14ac:dyDescent="0.25">
      <c r="A7" s="14" t="s">
        <v>8</v>
      </c>
      <c r="B7" s="50" t="s">
        <v>37</v>
      </c>
      <c r="C7" s="15" t="s">
        <v>37</v>
      </c>
      <c r="D7" s="17" t="s">
        <v>37</v>
      </c>
      <c r="E7" s="207"/>
      <c r="F7" s="50" t="s">
        <v>37</v>
      </c>
      <c r="G7" s="15" t="s">
        <v>37</v>
      </c>
      <c r="H7" s="17" t="s">
        <v>37</v>
      </c>
      <c r="I7" s="23" t="s">
        <v>37</v>
      </c>
      <c r="J7" s="207"/>
      <c r="K7" s="15" t="s">
        <v>37</v>
      </c>
      <c r="L7" s="15" t="s">
        <v>37</v>
      </c>
      <c r="M7" s="17" t="s">
        <v>37</v>
      </c>
      <c r="N7" s="207"/>
      <c r="O7" s="50" t="s">
        <v>37</v>
      </c>
      <c r="P7" s="15" t="s">
        <v>37</v>
      </c>
      <c r="Q7" s="17" t="s">
        <v>37</v>
      </c>
      <c r="R7" s="23" t="s">
        <v>37</v>
      </c>
      <c r="S7" s="45"/>
      <c r="T7" s="45"/>
    </row>
    <row r="8" spans="1:20" ht="15" customHeight="1" x14ac:dyDescent="0.25">
      <c r="A8" s="14" t="s">
        <v>9</v>
      </c>
      <c r="B8" s="50" t="s">
        <v>37</v>
      </c>
      <c r="C8" s="15" t="s">
        <v>37</v>
      </c>
      <c r="D8" s="17" t="s">
        <v>37</v>
      </c>
      <c r="E8" s="207"/>
      <c r="F8" s="50" t="s">
        <v>37</v>
      </c>
      <c r="G8" s="15" t="s">
        <v>37</v>
      </c>
      <c r="H8" s="17" t="s">
        <v>37</v>
      </c>
      <c r="I8" s="23" t="s">
        <v>37</v>
      </c>
      <c r="J8" s="207"/>
      <c r="K8" s="15" t="s">
        <v>37</v>
      </c>
      <c r="L8" s="15" t="s">
        <v>37</v>
      </c>
      <c r="M8" s="17" t="s">
        <v>37</v>
      </c>
      <c r="N8" s="207"/>
      <c r="O8" s="50" t="s">
        <v>37</v>
      </c>
      <c r="P8" s="15" t="s">
        <v>37</v>
      </c>
      <c r="Q8" s="17" t="s">
        <v>37</v>
      </c>
      <c r="R8" s="23" t="s">
        <v>37</v>
      </c>
      <c r="S8" s="45"/>
      <c r="T8" s="45"/>
    </row>
    <row r="9" spans="1:20" ht="15" customHeight="1" x14ac:dyDescent="0.25">
      <c r="A9" s="14" t="s">
        <v>10</v>
      </c>
      <c r="B9" s="50" t="s">
        <v>37</v>
      </c>
      <c r="C9" s="15" t="s">
        <v>37</v>
      </c>
      <c r="D9" s="17" t="s">
        <v>37</v>
      </c>
      <c r="E9" s="207"/>
      <c r="F9" s="50" t="s">
        <v>37</v>
      </c>
      <c r="G9" s="15" t="s">
        <v>37</v>
      </c>
      <c r="H9" s="17" t="s">
        <v>37</v>
      </c>
      <c r="I9" s="23" t="s">
        <v>37</v>
      </c>
      <c r="J9" s="207"/>
      <c r="K9" s="15" t="s">
        <v>37</v>
      </c>
      <c r="L9" s="15" t="s">
        <v>37</v>
      </c>
      <c r="M9" s="17" t="s">
        <v>37</v>
      </c>
      <c r="N9" s="207"/>
      <c r="O9" s="50" t="s">
        <v>37</v>
      </c>
      <c r="P9" s="15" t="s">
        <v>37</v>
      </c>
      <c r="Q9" s="17" t="s">
        <v>37</v>
      </c>
      <c r="R9" s="23" t="s">
        <v>37</v>
      </c>
    </row>
    <row r="10" spans="1:20" ht="15" customHeight="1" x14ac:dyDescent="0.25">
      <c r="A10" s="14" t="s">
        <v>11</v>
      </c>
      <c r="B10" s="50" t="s">
        <v>37</v>
      </c>
      <c r="C10" s="15" t="s">
        <v>37</v>
      </c>
      <c r="D10" s="17" t="s">
        <v>37</v>
      </c>
      <c r="E10" s="207"/>
      <c r="F10" s="50" t="s">
        <v>37</v>
      </c>
      <c r="G10" s="15" t="s">
        <v>37</v>
      </c>
      <c r="H10" s="17" t="s">
        <v>37</v>
      </c>
      <c r="I10" s="23" t="s">
        <v>37</v>
      </c>
      <c r="J10" s="207"/>
      <c r="K10" s="15" t="s">
        <v>37</v>
      </c>
      <c r="L10" s="15" t="s">
        <v>37</v>
      </c>
      <c r="M10" s="17" t="s">
        <v>37</v>
      </c>
      <c r="N10" s="207"/>
      <c r="O10" s="50" t="s">
        <v>37</v>
      </c>
      <c r="P10" s="15" t="s">
        <v>37</v>
      </c>
      <c r="Q10" s="17" t="s">
        <v>37</v>
      </c>
      <c r="R10" s="23" t="s">
        <v>37</v>
      </c>
    </row>
    <row r="11" spans="1:20" ht="15" customHeight="1" x14ac:dyDescent="0.25">
      <c r="A11" s="14" t="s">
        <v>12</v>
      </c>
      <c r="B11" s="50" t="s">
        <v>37</v>
      </c>
      <c r="C11" s="15" t="s">
        <v>37</v>
      </c>
      <c r="D11" s="17" t="s">
        <v>37</v>
      </c>
      <c r="E11" s="207"/>
      <c r="F11" s="50" t="s">
        <v>37</v>
      </c>
      <c r="G11" s="15" t="s">
        <v>37</v>
      </c>
      <c r="H11" s="17" t="s">
        <v>37</v>
      </c>
      <c r="I11" s="23" t="s">
        <v>37</v>
      </c>
      <c r="J11" s="207"/>
      <c r="K11" s="15" t="s">
        <v>37</v>
      </c>
      <c r="L11" s="15" t="s">
        <v>37</v>
      </c>
      <c r="M11" s="17" t="s">
        <v>37</v>
      </c>
      <c r="N11" s="207"/>
      <c r="O11" s="50" t="s">
        <v>37</v>
      </c>
      <c r="P11" s="15" t="s">
        <v>37</v>
      </c>
      <c r="Q11" s="17" t="s">
        <v>37</v>
      </c>
      <c r="R11" s="23" t="s">
        <v>37</v>
      </c>
    </row>
    <row r="12" spans="1:20" ht="15" customHeight="1" x14ac:dyDescent="0.25">
      <c r="A12" s="14" t="s">
        <v>13</v>
      </c>
      <c r="B12" s="50" t="s">
        <v>37</v>
      </c>
      <c r="C12" s="15" t="s">
        <v>37</v>
      </c>
      <c r="D12" s="17" t="s">
        <v>37</v>
      </c>
      <c r="E12" s="207"/>
      <c r="F12" s="50" t="s">
        <v>37</v>
      </c>
      <c r="G12" s="15" t="s">
        <v>37</v>
      </c>
      <c r="H12" s="17" t="s">
        <v>37</v>
      </c>
      <c r="I12" s="23" t="s">
        <v>37</v>
      </c>
      <c r="J12" s="207"/>
      <c r="K12" s="15" t="s">
        <v>37</v>
      </c>
      <c r="L12" s="15" t="s">
        <v>37</v>
      </c>
      <c r="M12" s="17" t="s">
        <v>37</v>
      </c>
      <c r="N12" s="207"/>
      <c r="O12" s="50" t="s">
        <v>37</v>
      </c>
      <c r="P12" s="15" t="s">
        <v>37</v>
      </c>
      <c r="Q12" s="17" t="s">
        <v>37</v>
      </c>
      <c r="R12" s="23" t="s">
        <v>37</v>
      </c>
    </row>
    <row r="13" spans="1:20" ht="15" customHeight="1" x14ac:dyDescent="0.25">
      <c r="A13" s="14" t="s">
        <v>14</v>
      </c>
      <c r="B13" s="50" t="s">
        <v>37</v>
      </c>
      <c r="C13" s="15" t="s">
        <v>37</v>
      </c>
      <c r="D13" s="17" t="s">
        <v>37</v>
      </c>
      <c r="E13" s="207"/>
      <c r="F13" s="50" t="s">
        <v>37</v>
      </c>
      <c r="G13" s="15" t="s">
        <v>37</v>
      </c>
      <c r="H13" s="17" t="s">
        <v>37</v>
      </c>
      <c r="I13" s="23" t="s">
        <v>37</v>
      </c>
      <c r="J13" s="207"/>
      <c r="K13" s="15" t="s">
        <v>37</v>
      </c>
      <c r="L13" s="15" t="s">
        <v>37</v>
      </c>
      <c r="M13" s="17" t="s">
        <v>37</v>
      </c>
      <c r="N13" s="207"/>
      <c r="O13" s="50" t="s">
        <v>37</v>
      </c>
      <c r="P13" s="15" t="s">
        <v>37</v>
      </c>
      <c r="Q13" s="17" t="s">
        <v>37</v>
      </c>
      <c r="R13" s="23" t="s">
        <v>37</v>
      </c>
    </row>
    <row r="14" spans="1:20" ht="15" customHeight="1" x14ac:dyDescent="0.25">
      <c r="A14" s="14" t="s">
        <v>15</v>
      </c>
      <c r="B14" s="50" t="s">
        <v>37</v>
      </c>
      <c r="C14" s="15" t="s">
        <v>37</v>
      </c>
      <c r="D14" s="17" t="s">
        <v>37</v>
      </c>
      <c r="E14" s="207"/>
      <c r="F14" s="50" t="s">
        <v>37</v>
      </c>
      <c r="G14" s="15" t="s">
        <v>37</v>
      </c>
      <c r="H14" s="17" t="s">
        <v>37</v>
      </c>
      <c r="I14" s="23" t="s">
        <v>37</v>
      </c>
      <c r="J14" s="207"/>
      <c r="K14" s="15" t="s">
        <v>37</v>
      </c>
      <c r="L14" s="15" t="s">
        <v>37</v>
      </c>
      <c r="M14" s="17" t="s">
        <v>37</v>
      </c>
      <c r="N14" s="207"/>
      <c r="O14" s="50" t="s">
        <v>37</v>
      </c>
      <c r="P14" s="15" t="s">
        <v>37</v>
      </c>
      <c r="Q14" s="17" t="s">
        <v>37</v>
      </c>
      <c r="R14" s="23" t="s">
        <v>37</v>
      </c>
    </row>
    <row r="15" spans="1:20" ht="15" customHeight="1" x14ac:dyDescent="0.25">
      <c r="A15" s="14" t="s">
        <v>16</v>
      </c>
      <c r="B15" s="50" t="s">
        <v>37</v>
      </c>
      <c r="C15" s="15" t="s">
        <v>37</v>
      </c>
      <c r="D15" s="17" t="s">
        <v>37</v>
      </c>
      <c r="E15" s="207"/>
      <c r="F15" s="50" t="s">
        <v>37</v>
      </c>
      <c r="G15" s="15" t="s">
        <v>37</v>
      </c>
      <c r="H15" s="17" t="s">
        <v>37</v>
      </c>
      <c r="I15" s="23" t="s">
        <v>37</v>
      </c>
      <c r="J15" s="207"/>
      <c r="K15" s="15" t="s">
        <v>37</v>
      </c>
      <c r="L15" s="15" t="s">
        <v>37</v>
      </c>
      <c r="M15" s="17" t="s">
        <v>37</v>
      </c>
      <c r="N15" s="207"/>
      <c r="O15" s="50" t="s">
        <v>37</v>
      </c>
      <c r="P15" s="15" t="s">
        <v>37</v>
      </c>
      <c r="Q15" s="17" t="s">
        <v>37</v>
      </c>
      <c r="R15" s="23" t="s">
        <v>37</v>
      </c>
    </row>
    <row r="16" spans="1:20" ht="15" customHeight="1" x14ac:dyDescent="0.25">
      <c r="A16" s="14" t="s">
        <v>17</v>
      </c>
      <c r="B16" s="50" t="s">
        <v>37</v>
      </c>
      <c r="C16" s="15" t="s">
        <v>37</v>
      </c>
      <c r="D16" s="17" t="s">
        <v>37</v>
      </c>
      <c r="E16" s="207"/>
      <c r="F16" s="50" t="s">
        <v>37</v>
      </c>
      <c r="G16" s="15" t="s">
        <v>37</v>
      </c>
      <c r="H16" s="17" t="s">
        <v>37</v>
      </c>
      <c r="I16" s="23" t="s">
        <v>37</v>
      </c>
      <c r="J16" s="207"/>
      <c r="K16" s="15" t="s">
        <v>37</v>
      </c>
      <c r="L16" s="15" t="s">
        <v>37</v>
      </c>
      <c r="M16" s="17" t="s">
        <v>37</v>
      </c>
      <c r="N16" s="207"/>
      <c r="O16" s="50" t="s">
        <v>37</v>
      </c>
      <c r="P16" s="15" t="s">
        <v>37</v>
      </c>
      <c r="Q16" s="17" t="s">
        <v>37</v>
      </c>
      <c r="R16" s="23" t="s">
        <v>37</v>
      </c>
    </row>
    <row r="17" spans="1:18" ht="15" customHeight="1" x14ac:dyDescent="0.25">
      <c r="A17" s="14" t="s">
        <v>18</v>
      </c>
      <c r="B17" s="50" t="s">
        <v>37</v>
      </c>
      <c r="C17" s="15" t="s">
        <v>37</v>
      </c>
      <c r="D17" s="17" t="s">
        <v>37</v>
      </c>
      <c r="E17" s="207"/>
      <c r="F17" s="50" t="s">
        <v>37</v>
      </c>
      <c r="G17" s="15" t="s">
        <v>37</v>
      </c>
      <c r="H17" s="17" t="s">
        <v>37</v>
      </c>
      <c r="I17" s="23" t="s">
        <v>37</v>
      </c>
      <c r="J17" s="207"/>
      <c r="K17" s="15" t="s">
        <v>37</v>
      </c>
      <c r="L17" s="15" t="s">
        <v>37</v>
      </c>
      <c r="M17" s="17" t="s">
        <v>37</v>
      </c>
      <c r="N17" s="207"/>
      <c r="O17" s="50" t="s">
        <v>37</v>
      </c>
      <c r="P17" s="15" t="s">
        <v>37</v>
      </c>
      <c r="Q17" s="17" t="s">
        <v>37</v>
      </c>
      <c r="R17" s="23" t="s">
        <v>37</v>
      </c>
    </row>
    <row r="18" spans="1:18" ht="15" customHeight="1" x14ac:dyDescent="0.25">
      <c r="A18" s="14" t="s">
        <v>19</v>
      </c>
      <c r="B18" s="50" t="s">
        <v>37</v>
      </c>
      <c r="C18" s="15" t="s">
        <v>37</v>
      </c>
      <c r="D18" s="17" t="s">
        <v>37</v>
      </c>
      <c r="E18" s="207"/>
      <c r="F18" s="50" t="s">
        <v>37</v>
      </c>
      <c r="G18" s="15" t="s">
        <v>37</v>
      </c>
      <c r="H18" s="17" t="s">
        <v>37</v>
      </c>
      <c r="I18" s="23" t="s">
        <v>37</v>
      </c>
      <c r="J18" s="207"/>
      <c r="K18" s="15" t="s">
        <v>37</v>
      </c>
      <c r="L18" s="15" t="s">
        <v>37</v>
      </c>
      <c r="M18" s="17" t="s">
        <v>37</v>
      </c>
      <c r="N18" s="207"/>
      <c r="O18" s="50" t="s">
        <v>37</v>
      </c>
      <c r="P18" s="15" t="s">
        <v>37</v>
      </c>
      <c r="Q18" s="17" t="s">
        <v>37</v>
      </c>
      <c r="R18" s="23" t="s">
        <v>37</v>
      </c>
    </row>
    <row r="19" spans="1:18" ht="15" customHeight="1" x14ac:dyDescent="0.25">
      <c r="A19" s="14" t="s">
        <v>20</v>
      </c>
      <c r="B19" s="50" t="s">
        <v>37</v>
      </c>
      <c r="C19" s="15" t="s">
        <v>37</v>
      </c>
      <c r="D19" s="17" t="s">
        <v>37</v>
      </c>
      <c r="E19" s="207"/>
      <c r="F19" s="50" t="s">
        <v>37</v>
      </c>
      <c r="G19" s="15" t="s">
        <v>37</v>
      </c>
      <c r="H19" s="17" t="s">
        <v>37</v>
      </c>
      <c r="I19" s="23" t="s">
        <v>37</v>
      </c>
      <c r="J19" s="207"/>
      <c r="K19" s="15" t="s">
        <v>37</v>
      </c>
      <c r="L19" s="15" t="s">
        <v>37</v>
      </c>
      <c r="M19" s="17" t="s">
        <v>37</v>
      </c>
      <c r="N19" s="207"/>
      <c r="O19" s="50" t="s">
        <v>37</v>
      </c>
      <c r="P19" s="15" t="s">
        <v>37</v>
      </c>
      <c r="Q19" s="17" t="s">
        <v>37</v>
      </c>
      <c r="R19" s="23" t="s">
        <v>37</v>
      </c>
    </row>
    <row r="20" spans="1:18" ht="15" customHeight="1" x14ac:dyDescent="0.25">
      <c r="A20" s="14" t="s">
        <v>21</v>
      </c>
      <c r="B20" s="50" t="s">
        <v>37</v>
      </c>
      <c r="C20" s="15" t="s">
        <v>37</v>
      </c>
      <c r="D20" s="17" t="s">
        <v>37</v>
      </c>
      <c r="E20" s="207"/>
      <c r="F20" s="50" t="s">
        <v>37</v>
      </c>
      <c r="G20" s="15" t="s">
        <v>37</v>
      </c>
      <c r="H20" s="17" t="s">
        <v>37</v>
      </c>
      <c r="I20" s="23" t="s">
        <v>37</v>
      </c>
      <c r="J20" s="207"/>
      <c r="K20" s="15" t="s">
        <v>37</v>
      </c>
      <c r="L20" s="15" t="s">
        <v>37</v>
      </c>
      <c r="M20" s="17" t="s">
        <v>37</v>
      </c>
      <c r="N20" s="207"/>
      <c r="O20" s="50" t="s">
        <v>37</v>
      </c>
      <c r="P20" s="15" t="s">
        <v>37</v>
      </c>
      <c r="Q20" s="17" t="s">
        <v>37</v>
      </c>
      <c r="R20" s="23" t="s">
        <v>37</v>
      </c>
    </row>
    <row r="21" spans="1:18" ht="15" customHeight="1" x14ac:dyDescent="0.25">
      <c r="A21" s="10" t="s">
        <v>22</v>
      </c>
      <c r="B21" s="11">
        <v>1</v>
      </c>
      <c r="C21" s="11">
        <v>60</v>
      </c>
      <c r="D21" s="49">
        <v>0.73537037037037034</v>
      </c>
      <c r="E21" s="207"/>
      <c r="F21" s="11">
        <v>1</v>
      </c>
      <c r="G21" s="11">
        <v>60</v>
      </c>
      <c r="H21" s="13">
        <v>0.75329670329670328</v>
      </c>
      <c r="I21" s="13">
        <v>0.72499999999999998</v>
      </c>
      <c r="J21" s="207"/>
      <c r="K21" s="11">
        <v>1</v>
      </c>
      <c r="L21" s="11">
        <v>60</v>
      </c>
      <c r="M21" s="13">
        <v>0.73677536231884067</v>
      </c>
      <c r="N21" s="207"/>
      <c r="O21" s="11">
        <v>4</v>
      </c>
      <c r="P21" s="11">
        <v>60</v>
      </c>
      <c r="Q21" s="13">
        <v>0.70326086956521749</v>
      </c>
      <c r="R21" s="13">
        <v>0.8666666666666667</v>
      </c>
    </row>
    <row r="22" spans="1:18" ht="15" customHeight="1" x14ac:dyDescent="0.25">
      <c r="A22" s="14" t="s">
        <v>23</v>
      </c>
      <c r="B22" s="50" t="s">
        <v>37</v>
      </c>
      <c r="C22" s="15" t="s">
        <v>37</v>
      </c>
      <c r="D22" s="17" t="s">
        <v>37</v>
      </c>
      <c r="E22" s="207"/>
      <c r="F22" s="50" t="s">
        <v>37</v>
      </c>
      <c r="G22" s="15" t="s">
        <v>37</v>
      </c>
      <c r="H22" s="17" t="s">
        <v>37</v>
      </c>
      <c r="I22" s="23" t="s">
        <v>37</v>
      </c>
      <c r="J22" s="207"/>
      <c r="K22" s="15" t="s">
        <v>37</v>
      </c>
      <c r="L22" s="15" t="s">
        <v>37</v>
      </c>
      <c r="M22" s="17" t="s">
        <v>37</v>
      </c>
      <c r="N22" s="207"/>
      <c r="O22" s="50" t="s">
        <v>37</v>
      </c>
      <c r="P22" s="15" t="s">
        <v>37</v>
      </c>
      <c r="Q22" s="17" t="s">
        <v>37</v>
      </c>
      <c r="R22" s="23" t="s">
        <v>37</v>
      </c>
    </row>
    <row r="23" spans="1:18" ht="15" customHeight="1" x14ac:dyDescent="0.25">
      <c r="A23" s="14" t="s">
        <v>24</v>
      </c>
      <c r="B23" s="50" t="s">
        <v>37</v>
      </c>
      <c r="C23" s="15" t="s">
        <v>37</v>
      </c>
      <c r="D23" s="17" t="s">
        <v>37</v>
      </c>
      <c r="E23" s="207"/>
      <c r="F23" s="50" t="s">
        <v>37</v>
      </c>
      <c r="G23" s="15" t="s">
        <v>37</v>
      </c>
      <c r="H23" s="17" t="s">
        <v>37</v>
      </c>
      <c r="I23" s="23" t="s">
        <v>37</v>
      </c>
      <c r="J23" s="207"/>
      <c r="K23" s="15" t="s">
        <v>37</v>
      </c>
      <c r="L23" s="15" t="s">
        <v>37</v>
      </c>
      <c r="M23" s="17" t="s">
        <v>37</v>
      </c>
      <c r="N23" s="207"/>
      <c r="O23" s="50" t="s">
        <v>37</v>
      </c>
      <c r="P23" s="15" t="s">
        <v>37</v>
      </c>
      <c r="Q23" s="17" t="s">
        <v>37</v>
      </c>
      <c r="R23" s="23" t="s">
        <v>37</v>
      </c>
    </row>
    <row r="24" spans="1:18" ht="15" customHeight="1" x14ac:dyDescent="0.25">
      <c r="A24" s="14" t="s">
        <v>25</v>
      </c>
      <c r="B24" s="50" t="s">
        <v>37</v>
      </c>
      <c r="C24" s="15" t="s">
        <v>37</v>
      </c>
      <c r="D24" s="17" t="s">
        <v>37</v>
      </c>
      <c r="E24" s="207"/>
      <c r="F24" s="50" t="s">
        <v>37</v>
      </c>
      <c r="G24" s="15" t="s">
        <v>37</v>
      </c>
      <c r="H24" s="17" t="s">
        <v>37</v>
      </c>
      <c r="I24" s="23" t="s">
        <v>37</v>
      </c>
      <c r="J24" s="207"/>
      <c r="K24" s="15" t="s">
        <v>37</v>
      </c>
      <c r="L24" s="15" t="s">
        <v>37</v>
      </c>
      <c r="M24" s="17" t="s">
        <v>37</v>
      </c>
      <c r="N24" s="207"/>
      <c r="O24" s="50" t="s">
        <v>37</v>
      </c>
      <c r="P24" s="15" t="s">
        <v>37</v>
      </c>
      <c r="Q24" s="17" t="s">
        <v>37</v>
      </c>
      <c r="R24" s="23" t="s">
        <v>37</v>
      </c>
    </row>
    <row r="25" spans="1:18" ht="15" customHeight="1" x14ac:dyDescent="0.25">
      <c r="A25" s="14" t="s">
        <v>26</v>
      </c>
      <c r="B25" s="50" t="s">
        <v>37</v>
      </c>
      <c r="C25" s="15" t="s">
        <v>37</v>
      </c>
      <c r="D25" s="17" t="s">
        <v>37</v>
      </c>
      <c r="E25" s="207"/>
      <c r="F25" s="50" t="s">
        <v>37</v>
      </c>
      <c r="G25" s="15" t="s">
        <v>37</v>
      </c>
      <c r="H25" s="17" t="s">
        <v>37</v>
      </c>
      <c r="I25" s="23" t="s">
        <v>37</v>
      </c>
      <c r="J25" s="207"/>
      <c r="K25" s="15" t="s">
        <v>37</v>
      </c>
      <c r="L25" s="15" t="s">
        <v>37</v>
      </c>
      <c r="M25" s="17" t="s">
        <v>37</v>
      </c>
      <c r="N25" s="207"/>
      <c r="O25" s="50" t="s">
        <v>37</v>
      </c>
      <c r="P25" s="15" t="s">
        <v>37</v>
      </c>
      <c r="Q25" s="17" t="s">
        <v>37</v>
      </c>
      <c r="R25" s="23" t="s">
        <v>37</v>
      </c>
    </row>
    <row r="26" spans="1:18" ht="15" customHeight="1" x14ac:dyDescent="0.25">
      <c r="A26" s="14" t="s">
        <v>27</v>
      </c>
      <c r="B26" s="50" t="s">
        <v>37</v>
      </c>
      <c r="C26" s="15" t="s">
        <v>37</v>
      </c>
      <c r="D26" s="17" t="s">
        <v>37</v>
      </c>
      <c r="E26" s="207"/>
      <c r="F26" s="50" t="s">
        <v>37</v>
      </c>
      <c r="G26" s="15" t="s">
        <v>37</v>
      </c>
      <c r="H26" s="17" t="s">
        <v>37</v>
      </c>
      <c r="I26" s="23" t="s">
        <v>37</v>
      </c>
      <c r="J26" s="207"/>
      <c r="K26" s="15" t="s">
        <v>37</v>
      </c>
      <c r="L26" s="15" t="s">
        <v>37</v>
      </c>
      <c r="M26" s="17" t="s">
        <v>37</v>
      </c>
      <c r="N26" s="207"/>
      <c r="O26" s="50" t="s">
        <v>37</v>
      </c>
      <c r="P26" s="15" t="s">
        <v>37</v>
      </c>
      <c r="Q26" s="17" t="s">
        <v>37</v>
      </c>
      <c r="R26" s="23" t="s">
        <v>37</v>
      </c>
    </row>
    <row r="27" spans="1:18" ht="15" customHeight="1" x14ac:dyDescent="0.25">
      <c r="A27" s="10" t="s">
        <v>28</v>
      </c>
      <c r="B27" s="11">
        <v>1</v>
      </c>
      <c r="C27" s="11">
        <v>60</v>
      </c>
      <c r="D27" s="49">
        <v>0.7877777777777778</v>
      </c>
      <c r="E27" s="207"/>
      <c r="F27" s="11">
        <v>1</v>
      </c>
      <c r="G27" s="11">
        <v>60</v>
      </c>
      <c r="H27" s="13">
        <v>0.81465201465201464</v>
      </c>
      <c r="I27" s="13">
        <v>0.46666666666666667</v>
      </c>
      <c r="J27" s="207"/>
      <c r="K27" s="11">
        <v>1</v>
      </c>
      <c r="L27" s="11">
        <v>60</v>
      </c>
      <c r="M27" s="13">
        <v>0.79293478260869565</v>
      </c>
      <c r="N27" s="207"/>
      <c r="O27" s="11">
        <v>3</v>
      </c>
      <c r="P27" s="11">
        <v>60</v>
      </c>
      <c r="Q27" s="13">
        <v>0.72282608695652173</v>
      </c>
      <c r="R27" s="13">
        <v>0.4</v>
      </c>
    </row>
    <row r="28" spans="1:18" ht="15" customHeight="1" x14ac:dyDescent="0.25">
      <c r="A28" s="14" t="s">
        <v>29</v>
      </c>
      <c r="B28" s="50" t="s">
        <v>37</v>
      </c>
      <c r="C28" s="15" t="s">
        <v>37</v>
      </c>
      <c r="D28" s="17" t="s">
        <v>37</v>
      </c>
      <c r="E28" s="207"/>
      <c r="F28" s="50" t="s">
        <v>37</v>
      </c>
      <c r="G28" s="15" t="s">
        <v>37</v>
      </c>
      <c r="H28" s="17" t="s">
        <v>37</v>
      </c>
      <c r="I28" s="23" t="s">
        <v>37</v>
      </c>
      <c r="J28" s="207"/>
      <c r="K28" s="15" t="s">
        <v>37</v>
      </c>
      <c r="L28" s="15" t="s">
        <v>37</v>
      </c>
      <c r="M28" s="17" t="s">
        <v>37</v>
      </c>
      <c r="N28" s="207"/>
      <c r="O28" s="50" t="s">
        <v>37</v>
      </c>
      <c r="P28" s="15" t="s">
        <v>37</v>
      </c>
      <c r="Q28" s="17" t="s">
        <v>37</v>
      </c>
      <c r="R28" s="23" t="s">
        <v>37</v>
      </c>
    </row>
    <row r="29" spans="1:18" ht="15" customHeight="1" x14ac:dyDescent="0.25">
      <c r="A29" s="10" t="s">
        <v>30</v>
      </c>
      <c r="B29" s="11">
        <v>1</v>
      </c>
      <c r="C29" s="11">
        <v>20</v>
      </c>
      <c r="D29" s="49">
        <v>0.38111111111111107</v>
      </c>
      <c r="E29" s="207"/>
      <c r="F29" s="11">
        <v>1</v>
      </c>
      <c r="G29" s="11">
        <v>40</v>
      </c>
      <c r="H29" s="13">
        <v>0.54230769230769238</v>
      </c>
      <c r="I29" s="13">
        <v>0.41666666666666669</v>
      </c>
      <c r="J29" s="207"/>
      <c r="K29" s="11">
        <v>1</v>
      </c>
      <c r="L29" s="11">
        <v>40</v>
      </c>
      <c r="M29" s="13">
        <v>0.64836956521739131</v>
      </c>
      <c r="N29" s="207"/>
      <c r="O29" s="11">
        <v>2</v>
      </c>
      <c r="P29" s="11">
        <v>40</v>
      </c>
      <c r="Q29" s="13">
        <v>0.5894021739130435</v>
      </c>
      <c r="R29" s="13">
        <v>0.45454545454545453</v>
      </c>
    </row>
    <row r="30" spans="1:18" ht="15" customHeight="1" x14ac:dyDescent="0.25">
      <c r="A30" s="14" t="s">
        <v>31</v>
      </c>
      <c r="B30" s="50" t="s">
        <v>37</v>
      </c>
      <c r="C30" s="15" t="s">
        <v>37</v>
      </c>
      <c r="D30" s="17" t="s">
        <v>37</v>
      </c>
      <c r="E30" s="207"/>
      <c r="F30" s="50" t="s">
        <v>37</v>
      </c>
      <c r="G30" s="15" t="s">
        <v>37</v>
      </c>
      <c r="H30" s="17" t="s">
        <v>37</v>
      </c>
      <c r="I30" s="23" t="s">
        <v>37</v>
      </c>
      <c r="J30" s="207"/>
      <c r="K30" s="15" t="s">
        <v>37</v>
      </c>
      <c r="L30" s="15" t="s">
        <v>37</v>
      </c>
      <c r="M30" s="17" t="s">
        <v>37</v>
      </c>
      <c r="N30" s="207"/>
      <c r="O30" s="50" t="s">
        <v>37</v>
      </c>
      <c r="P30" s="15" t="s">
        <v>37</v>
      </c>
      <c r="Q30" s="17" t="s">
        <v>37</v>
      </c>
      <c r="R30" s="23" t="s">
        <v>37</v>
      </c>
    </row>
    <row r="31" spans="1:18" ht="15" customHeight="1" x14ac:dyDescent="0.25">
      <c r="A31" s="14" t="s">
        <v>32</v>
      </c>
      <c r="B31" s="50" t="s">
        <v>37</v>
      </c>
      <c r="C31" s="15" t="s">
        <v>37</v>
      </c>
      <c r="D31" s="51" t="s">
        <v>37</v>
      </c>
      <c r="E31" s="207"/>
      <c r="F31" s="50" t="s">
        <v>37</v>
      </c>
      <c r="G31" s="15" t="s">
        <v>37</v>
      </c>
      <c r="H31" s="17" t="s">
        <v>37</v>
      </c>
      <c r="I31" s="23" t="s">
        <v>37</v>
      </c>
      <c r="J31" s="207"/>
      <c r="K31" s="15" t="s">
        <v>37</v>
      </c>
      <c r="L31" s="15" t="s">
        <v>37</v>
      </c>
      <c r="M31" s="17" t="s">
        <v>37</v>
      </c>
      <c r="N31" s="207"/>
      <c r="O31" s="50" t="s">
        <v>37</v>
      </c>
      <c r="P31" s="15" t="s">
        <v>37</v>
      </c>
      <c r="Q31" s="17" t="s">
        <v>37</v>
      </c>
      <c r="R31" s="23" t="s">
        <v>37</v>
      </c>
    </row>
    <row r="32" spans="1:18" ht="15" customHeight="1" x14ac:dyDescent="0.25">
      <c r="A32" s="10" t="s">
        <v>33</v>
      </c>
      <c r="B32" s="11">
        <v>2</v>
      </c>
      <c r="C32" s="11">
        <v>75</v>
      </c>
      <c r="D32" s="49">
        <v>0.98088888888888881</v>
      </c>
      <c r="E32" s="207"/>
      <c r="F32" s="11">
        <v>2</v>
      </c>
      <c r="G32" s="11">
        <v>75</v>
      </c>
      <c r="H32" s="13">
        <v>0.94725274725274722</v>
      </c>
      <c r="I32" s="13">
        <v>0.61111111111111116</v>
      </c>
      <c r="J32" s="207"/>
      <c r="K32" s="11">
        <v>2</v>
      </c>
      <c r="L32" s="11">
        <v>75</v>
      </c>
      <c r="M32" s="13">
        <v>0.93405797101449273</v>
      </c>
      <c r="N32" s="207"/>
      <c r="O32" s="11">
        <v>3</v>
      </c>
      <c r="P32" s="12">
        <v>72.228260869565219</v>
      </c>
      <c r="Q32" s="13">
        <v>0.84303987960872839</v>
      </c>
      <c r="R32" s="13">
        <v>0.41666666666666669</v>
      </c>
    </row>
    <row r="33" spans="1:18" ht="15" customHeight="1" x14ac:dyDescent="0.25">
      <c r="A33" s="14" t="s">
        <v>34</v>
      </c>
      <c r="B33" s="50" t="s">
        <v>37</v>
      </c>
      <c r="C33" s="15" t="s">
        <v>37</v>
      </c>
      <c r="D33" s="51" t="s">
        <v>37</v>
      </c>
      <c r="E33" s="207"/>
      <c r="F33" s="50" t="s">
        <v>37</v>
      </c>
      <c r="G33" s="15" t="s">
        <v>37</v>
      </c>
      <c r="H33" s="17" t="s">
        <v>37</v>
      </c>
      <c r="I33" s="23" t="s">
        <v>37</v>
      </c>
      <c r="J33" s="207"/>
      <c r="K33" s="15" t="s">
        <v>37</v>
      </c>
      <c r="L33" s="15" t="s">
        <v>37</v>
      </c>
      <c r="M33" s="17" t="s">
        <v>37</v>
      </c>
      <c r="N33" s="207"/>
      <c r="O33" s="50" t="s">
        <v>37</v>
      </c>
      <c r="P33" s="15" t="s">
        <v>37</v>
      </c>
      <c r="Q33" s="17" t="s">
        <v>37</v>
      </c>
      <c r="R33" s="23" t="s">
        <v>37</v>
      </c>
    </row>
    <row r="34" spans="1:18" ht="15" customHeight="1" x14ac:dyDescent="0.25">
      <c r="A34" s="14" t="s">
        <v>35</v>
      </c>
      <c r="B34" s="50" t="s">
        <v>37</v>
      </c>
      <c r="C34" s="15" t="s">
        <v>37</v>
      </c>
      <c r="D34" s="51" t="s">
        <v>37</v>
      </c>
      <c r="E34" s="207"/>
      <c r="F34" s="50" t="s">
        <v>37</v>
      </c>
      <c r="G34" s="15" t="s">
        <v>37</v>
      </c>
      <c r="H34" s="17" t="s">
        <v>37</v>
      </c>
      <c r="I34" s="23" t="s">
        <v>37</v>
      </c>
      <c r="J34" s="207"/>
      <c r="K34" s="15" t="s">
        <v>37</v>
      </c>
      <c r="L34" s="15" t="s">
        <v>37</v>
      </c>
      <c r="M34" s="17" t="s">
        <v>37</v>
      </c>
      <c r="N34" s="207"/>
      <c r="O34" s="50" t="s">
        <v>37</v>
      </c>
      <c r="P34" s="15" t="s">
        <v>37</v>
      </c>
      <c r="Q34" s="17" t="s">
        <v>37</v>
      </c>
      <c r="R34" s="23" t="s">
        <v>37</v>
      </c>
    </row>
    <row r="35" spans="1:18" ht="15" customHeight="1" x14ac:dyDescent="0.25">
      <c r="A35" s="14" t="s">
        <v>36</v>
      </c>
      <c r="B35" s="50" t="s">
        <v>37</v>
      </c>
      <c r="C35" s="15" t="s">
        <v>37</v>
      </c>
      <c r="D35" s="51" t="s">
        <v>37</v>
      </c>
      <c r="E35" s="207"/>
      <c r="F35" s="50" t="s">
        <v>37</v>
      </c>
      <c r="G35" s="15" t="s">
        <v>37</v>
      </c>
      <c r="H35" s="17" t="s">
        <v>37</v>
      </c>
      <c r="I35" s="23" t="s">
        <v>37</v>
      </c>
      <c r="J35" s="207"/>
      <c r="K35" s="15" t="s">
        <v>37</v>
      </c>
      <c r="L35" s="15" t="s">
        <v>37</v>
      </c>
      <c r="M35" s="17" t="s">
        <v>37</v>
      </c>
      <c r="N35" s="207"/>
      <c r="O35" s="50" t="s">
        <v>37</v>
      </c>
      <c r="P35" s="15" t="s">
        <v>37</v>
      </c>
      <c r="Q35" s="17" t="s">
        <v>37</v>
      </c>
      <c r="R35" s="23" t="s">
        <v>37</v>
      </c>
    </row>
    <row r="36" spans="1:18" ht="15.75" x14ac:dyDescent="0.25">
      <c r="A36" s="3" t="s">
        <v>38</v>
      </c>
      <c r="B36" s="27">
        <f>SUM(B4:B35)</f>
        <v>6</v>
      </c>
      <c r="C36" s="27">
        <f>SUM(C4:C35)</f>
        <v>235</v>
      </c>
      <c r="D36" s="19">
        <f>AVERAGE(D4,D21,D27,D29,D32)</f>
        <v>0.70591851851851861</v>
      </c>
      <c r="E36" s="208"/>
      <c r="F36" s="27">
        <f>SUM(F4:F35)</f>
        <v>6</v>
      </c>
      <c r="G36" s="27">
        <f>SUM(G4:G35)</f>
        <v>255</v>
      </c>
      <c r="H36" s="19">
        <f>AVERAGE(H4,H21,H27,H29,H32)</f>
        <v>0.7475457875457876</v>
      </c>
      <c r="I36" s="19">
        <f>AVERAGE(I4,I21,I27,I29,I32)</f>
        <v>0.57722222222222219</v>
      </c>
      <c r="J36" s="208"/>
      <c r="K36" s="27">
        <f>SUM(K4:K35)</f>
        <v>6</v>
      </c>
      <c r="L36" s="27">
        <f>SUM(L4:L35)</f>
        <v>255</v>
      </c>
      <c r="M36" s="19">
        <f>AVERAGE(M4,M21,M27,M29,M32)</f>
        <v>0.76764492753623192</v>
      </c>
      <c r="N36" s="208"/>
      <c r="O36" s="27">
        <f>SUM(O4:O35)</f>
        <v>13</v>
      </c>
      <c r="P36" s="59">
        <f>SUM(P4:P35)</f>
        <v>252.22826086956522</v>
      </c>
      <c r="Q36" s="19">
        <f>AVERAGE(Q4:Q32)</f>
        <v>0.73518406287826754</v>
      </c>
      <c r="R36" s="19">
        <f>AVERAGE(R4:R32)</f>
        <v>0.52757575757575759</v>
      </c>
    </row>
    <row r="37" spans="1:18" ht="15.75" x14ac:dyDescent="0.25">
      <c r="A37" s="20" t="s">
        <v>54</v>
      </c>
      <c r="B37" s="20"/>
      <c r="C37" s="20"/>
      <c r="F37"/>
      <c r="I37"/>
      <c r="J37"/>
    </row>
    <row r="38" spans="1:18" ht="15.75" x14ac:dyDescent="0.25">
      <c r="A38" s="20" t="s">
        <v>146</v>
      </c>
      <c r="B38" s="20"/>
      <c r="C38" s="20"/>
      <c r="F38"/>
      <c r="I38"/>
      <c r="J38"/>
    </row>
    <row r="39" spans="1:18" x14ac:dyDescent="0.25">
      <c r="B39"/>
      <c r="F39"/>
      <c r="I39"/>
      <c r="J39"/>
    </row>
    <row r="40" spans="1:18" x14ac:dyDescent="0.25">
      <c r="B40"/>
      <c r="F40"/>
      <c r="I40"/>
      <c r="J40"/>
    </row>
    <row r="41" spans="1:18" x14ac:dyDescent="0.25">
      <c r="B41"/>
      <c r="F41"/>
      <c r="I41"/>
      <c r="J41"/>
    </row>
    <row r="42" spans="1:18" x14ac:dyDescent="0.25">
      <c r="B42"/>
      <c r="F42"/>
      <c r="I42"/>
      <c r="J42"/>
    </row>
    <row r="43" spans="1:18" x14ac:dyDescent="0.25">
      <c r="B43"/>
      <c r="F43"/>
      <c r="I43"/>
      <c r="J43"/>
    </row>
    <row r="44" spans="1:18" x14ac:dyDescent="0.25">
      <c r="B44"/>
      <c r="F44"/>
      <c r="I44"/>
      <c r="J44"/>
    </row>
    <row r="45" spans="1:18" x14ac:dyDescent="0.25">
      <c r="B45"/>
      <c r="F45"/>
      <c r="I45"/>
      <c r="J45"/>
    </row>
    <row r="46" spans="1:18" x14ac:dyDescent="0.25">
      <c r="B46"/>
      <c r="F46"/>
      <c r="I46"/>
      <c r="J46"/>
    </row>
    <row r="47" spans="1:18" x14ac:dyDescent="0.25">
      <c r="B47"/>
      <c r="F47"/>
      <c r="I47"/>
      <c r="J47"/>
    </row>
    <row r="48" spans="1:18" x14ac:dyDescent="0.25">
      <c r="B48"/>
      <c r="F48"/>
      <c r="I48"/>
      <c r="J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</sheetData>
  <mergeCells count="8">
    <mergeCell ref="B2:D2"/>
    <mergeCell ref="F2:I2"/>
    <mergeCell ref="K2:M2"/>
    <mergeCell ref="O2:R2"/>
    <mergeCell ref="A1:R1"/>
    <mergeCell ref="E2:E36"/>
    <mergeCell ref="J2:J36"/>
    <mergeCell ref="N2:N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9CE60-F974-4BD8-9501-195A5172E023}">
  <sheetPr>
    <tabColor theme="5" tint="0.59999389629810485"/>
  </sheetPr>
  <dimension ref="A1:T40"/>
  <sheetViews>
    <sheetView topLeftCell="D5" workbookViewId="0">
      <selection activeCell="W15" sqref="W15"/>
    </sheetView>
  </sheetViews>
  <sheetFormatPr defaultRowHeight="15" x14ac:dyDescent="0.25"/>
  <cols>
    <col min="1" max="1" width="32.42578125" bestFit="1" customWidth="1"/>
    <col min="2" max="3" width="12.85546875" customWidth="1"/>
    <col min="4" max="4" width="14.28515625" customWidth="1"/>
    <col min="5" max="5" width="18.85546875" customWidth="1"/>
    <col min="6" max="6" width="1.85546875" customWidth="1"/>
    <col min="7" max="7" width="13" customWidth="1"/>
    <col min="8" max="8" width="13.7109375" customWidth="1"/>
    <col min="9" max="9" width="14" customWidth="1"/>
    <col min="10" max="10" width="18.85546875" customWidth="1"/>
    <col min="11" max="11" width="1.85546875" customWidth="1"/>
    <col min="12" max="12" width="12" customWidth="1"/>
    <col min="13" max="13" width="13.7109375" customWidth="1"/>
    <col min="14" max="14" width="13.28515625" customWidth="1"/>
    <col min="15" max="15" width="18.85546875" customWidth="1"/>
    <col min="16" max="16" width="1.85546875" customWidth="1"/>
    <col min="17" max="17" width="13.28515625" customWidth="1"/>
    <col min="18" max="18" width="12.85546875" customWidth="1"/>
    <col min="19" max="19" width="12.42578125" customWidth="1"/>
    <col min="20" max="20" width="18.85546875" customWidth="1"/>
  </cols>
  <sheetData>
    <row r="1" spans="1:20" ht="18.75" customHeight="1" x14ac:dyDescent="0.3">
      <c r="A1" s="224" t="s">
        <v>81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</row>
    <row r="2" spans="1:20" ht="15.75" customHeight="1" x14ac:dyDescent="0.25">
      <c r="A2" s="55"/>
      <c r="B2" s="200" t="s">
        <v>40</v>
      </c>
      <c r="C2" s="201"/>
      <c r="D2" s="201"/>
      <c r="E2" s="202"/>
      <c r="F2" s="116"/>
      <c r="G2" s="200" t="s">
        <v>41</v>
      </c>
      <c r="H2" s="201"/>
      <c r="I2" s="201"/>
      <c r="J2" s="202"/>
      <c r="K2" s="116"/>
      <c r="L2" s="200" t="s">
        <v>42</v>
      </c>
      <c r="M2" s="201"/>
      <c r="N2" s="201"/>
      <c r="O2" s="202"/>
      <c r="P2" s="116"/>
      <c r="Q2" s="200" t="s">
        <v>43</v>
      </c>
      <c r="R2" s="201"/>
      <c r="S2" s="201"/>
      <c r="T2" s="202"/>
    </row>
    <row r="3" spans="1:20" ht="15.75" customHeight="1" x14ac:dyDescent="0.25">
      <c r="A3" s="231" t="s">
        <v>4</v>
      </c>
      <c r="B3" s="226" t="s">
        <v>82</v>
      </c>
      <c r="C3" s="226" t="s">
        <v>67</v>
      </c>
      <c r="D3" s="227" t="s">
        <v>84</v>
      </c>
      <c r="E3" s="230" t="s">
        <v>83</v>
      </c>
      <c r="F3" s="117"/>
      <c r="G3" s="226" t="s">
        <v>82</v>
      </c>
      <c r="H3" s="226" t="s">
        <v>67</v>
      </c>
      <c r="I3" s="227" t="s">
        <v>84</v>
      </c>
      <c r="J3" s="230" t="s">
        <v>83</v>
      </c>
      <c r="K3" s="117"/>
      <c r="L3" s="226" t="s">
        <v>82</v>
      </c>
      <c r="M3" s="226" t="s">
        <v>67</v>
      </c>
      <c r="N3" s="227" t="s">
        <v>84</v>
      </c>
      <c r="O3" s="230" t="s">
        <v>83</v>
      </c>
      <c r="P3" s="117"/>
      <c r="Q3" s="226" t="s">
        <v>82</v>
      </c>
      <c r="R3" s="226" t="s">
        <v>67</v>
      </c>
      <c r="S3" s="227" t="s">
        <v>84</v>
      </c>
      <c r="T3" s="230" t="s">
        <v>83</v>
      </c>
    </row>
    <row r="4" spans="1:20" ht="46.5" customHeight="1" x14ac:dyDescent="0.25">
      <c r="A4" s="231"/>
      <c r="B4" s="226"/>
      <c r="C4" s="226"/>
      <c r="D4" s="228"/>
      <c r="E4" s="230"/>
      <c r="F4" s="117"/>
      <c r="G4" s="226"/>
      <c r="H4" s="226"/>
      <c r="I4" s="228"/>
      <c r="J4" s="230"/>
      <c r="K4" s="117"/>
      <c r="L4" s="226"/>
      <c r="M4" s="226"/>
      <c r="N4" s="228"/>
      <c r="O4" s="230"/>
      <c r="P4" s="117"/>
      <c r="Q4" s="226"/>
      <c r="R4" s="226"/>
      <c r="S4" s="228"/>
      <c r="T4" s="230"/>
    </row>
    <row r="5" spans="1:20" ht="57" customHeight="1" x14ac:dyDescent="0.25">
      <c r="A5" s="231"/>
      <c r="B5" s="226"/>
      <c r="C5" s="226"/>
      <c r="D5" s="229"/>
      <c r="E5" s="230"/>
      <c r="F5" s="117"/>
      <c r="G5" s="226"/>
      <c r="H5" s="226"/>
      <c r="I5" s="229"/>
      <c r="J5" s="230"/>
      <c r="K5" s="117"/>
      <c r="L5" s="226"/>
      <c r="M5" s="226"/>
      <c r="N5" s="229"/>
      <c r="O5" s="230"/>
      <c r="P5" s="117"/>
      <c r="Q5" s="226"/>
      <c r="R5" s="226"/>
      <c r="S5" s="229"/>
      <c r="T5" s="230"/>
    </row>
    <row r="6" spans="1:20" ht="15" customHeight="1" x14ac:dyDescent="0.25">
      <c r="A6" s="14" t="s">
        <v>5</v>
      </c>
      <c r="B6" s="47">
        <v>1</v>
      </c>
      <c r="C6" s="47">
        <v>200</v>
      </c>
      <c r="D6" s="47">
        <v>316.66666666666669</v>
      </c>
      <c r="E6" s="60">
        <v>1.5833333333333335</v>
      </c>
      <c r="F6" s="117"/>
      <c r="G6" s="47">
        <v>1</v>
      </c>
      <c r="H6" s="47">
        <v>200</v>
      </c>
      <c r="I6" s="47">
        <v>291.33333333333331</v>
      </c>
      <c r="J6" s="60">
        <v>1.4566666666666666</v>
      </c>
      <c r="K6" s="117"/>
      <c r="L6" s="47">
        <v>1</v>
      </c>
      <c r="M6" s="47">
        <v>200</v>
      </c>
      <c r="N6" s="47">
        <v>351</v>
      </c>
      <c r="O6" s="60">
        <v>1.7549999999999999</v>
      </c>
      <c r="P6" s="117"/>
      <c r="Q6" s="47">
        <v>1</v>
      </c>
      <c r="R6" s="47">
        <v>200</v>
      </c>
      <c r="S6" s="47">
        <v>245</v>
      </c>
      <c r="T6" s="60">
        <v>1.2250000000000001</v>
      </c>
    </row>
    <row r="7" spans="1:20" ht="15" customHeight="1" x14ac:dyDescent="0.25">
      <c r="A7" s="14" t="s">
        <v>6</v>
      </c>
      <c r="B7" s="47">
        <v>1</v>
      </c>
      <c r="C7" s="47">
        <v>100</v>
      </c>
      <c r="D7" s="47">
        <v>181.66666666666666</v>
      </c>
      <c r="E7" s="60">
        <v>1.8166666666666667</v>
      </c>
      <c r="F7" s="117"/>
      <c r="G7" s="47">
        <v>1</v>
      </c>
      <c r="H7" s="47">
        <v>100</v>
      </c>
      <c r="I7" s="47">
        <v>181.33333333333334</v>
      </c>
      <c r="J7" s="60">
        <v>1.8133333333333335</v>
      </c>
      <c r="K7" s="117"/>
      <c r="L7" s="47">
        <v>1</v>
      </c>
      <c r="M7" s="47">
        <v>100</v>
      </c>
      <c r="N7" s="47">
        <v>182</v>
      </c>
      <c r="O7" s="60">
        <v>1.82</v>
      </c>
      <c r="P7" s="117"/>
      <c r="Q7" s="47">
        <v>1</v>
      </c>
      <c r="R7" s="47">
        <v>100</v>
      </c>
      <c r="S7" s="47">
        <v>184.33333333333334</v>
      </c>
      <c r="T7" s="60">
        <v>1.8433333333333335</v>
      </c>
    </row>
    <row r="8" spans="1:20" ht="15" customHeight="1" x14ac:dyDescent="0.25">
      <c r="A8" s="14" t="s">
        <v>7</v>
      </c>
      <c r="B8" s="47">
        <v>1</v>
      </c>
      <c r="C8" s="47">
        <v>100</v>
      </c>
      <c r="D8" s="47">
        <v>88</v>
      </c>
      <c r="E8" s="60">
        <v>0.88</v>
      </c>
      <c r="F8" s="117"/>
      <c r="G8" s="47">
        <v>1</v>
      </c>
      <c r="H8" s="47">
        <v>100</v>
      </c>
      <c r="I8" s="47">
        <v>58.333333333333336</v>
      </c>
      <c r="J8" s="60">
        <v>0.58333333333333337</v>
      </c>
      <c r="K8" s="117"/>
      <c r="L8" s="47">
        <v>1</v>
      </c>
      <c r="M8" s="47">
        <v>100</v>
      </c>
      <c r="N8" s="47">
        <v>97.666666666666671</v>
      </c>
      <c r="O8" s="60">
        <v>0.97666666666666668</v>
      </c>
      <c r="P8" s="117"/>
      <c r="Q8" s="47">
        <v>1</v>
      </c>
      <c r="R8" s="47">
        <v>100</v>
      </c>
      <c r="S8" s="47">
        <v>72.333333333333329</v>
      </c>
      <c r="T8" s="60">
        <v>0.72333333333333327</v>
      </c>
    </row>
    <row r="9" spans="1:20" ht="15" customHeight="1" x14ac:dyDescent="0.25">
      <c r="A9" s="14" t="s">
        <v>8</v>
      </c>
      <c r="B9" s="47">
        <v>1</v>
      </c>
      <c r="C9" s="47">
        <v>100</v>
      </c>
      <c r="D9" s="47">
        <v>408</v>
      </c>
      <c r="E9" s="60">
        <v>4.08</v>
      </c>
      <c r="F9" s="117"/>
      <c r="G9" s="47">
        <v>1</v>
      </c>
      <c r="H9" s="47">
        <v>100</v>
      </c>
      <c r="I9" s="47">
        <v>447.66666666666669</v>
      </c>
      <c r="J9" s="60">
        <v>4.4766666666666666</v>
      </c>
      <c r="K9" s="117"/>
      <c r="L9" s="47">
        <v>1</v>
      </c>
      <c r="M9" s="47">
        <v>100</v>
      </c>
      <c r="N9" s="47">
        <v>542</v>
      </c>
      <c r="O9" s="60">
        <v>5.42</v>
      </c>
      <c r="P9" s="117"/>
      <c r="Q9" s="47">
        <v>1</v>
      </c>
      <c r="R9" s="47">
        <v>100</v>
      </c>
      <c r="S9" s="47">
        <v>506.66666666666669</v>
      </c>
      <c r="T9" s="60">
        <v>5.0666666666666664</v>
      </c>
    </row>
    <row r="10" spans="1:20" ht="15" customHeight="1" x14ac:dyDescent="0.25">
      <c r="A10" s="14" t="s">
        <v>9</v>
      </c>
      <c r="B10" s="47">
        <v>1</v>
      </c>
      <c r="C10" s="47">
        <v>200</v>
      </c>
      <c r="D10" s="47">
        <v>292</v>
      </c>
      <c r="E10" s="60">
        <v>1.46</v>
      </c>
      <c r="F10" s="117"/>
      <c r="G10" s="47">
        <v>1</v>
      </c>
      <c r="H10" s="47">
        <v>200</v>
      </c>
      <c r="I10" s="47">
        <v>351.33333333333331</v>
      </c>
      <c r="J10" s="60">
        <v>1.7566666666666666</v>
      </c>
      <c r="K10" s="117"/>
      <c r="L10" s="47">
        <v>1</v>
      </c>
      <c r="M10" s="47">
        <v>200</v>
      </c>
      <c r="N10" s="47">
        <v>408.33333333333331</v>
      </c>
      <c r="O10" s="60">
        <v>2.0416666666666665</v>
      </c>
      <c r="P10" s="117"/>
      <c r="Q10" s="47">
        <v>1</v>
      </c>
      <c r="R10" s="47">
        <v>200</v>
      </c>
      <c r="S10" s="47">
        <v>295</v>
      </c>
      <c r="T10" s="60">
        <v>1.4750000000000001</v>
      </c>
    </row>
    <row r="11" spans="1:20" ht="15" customHeight="1" x14ac:dyDescent="0.25">
      <c r="A11" s="14" t="s">
        <v>10</v>
      </c>
      <c r="B11" s="47">
        <v>1</v>
      </c>
      <c r="C11" s="47">
        <v>100</v>
      </c>
      <c r="D11" s="47">
        <v>211.33333333333334</v>
      </c>
      <c r="E11" s="60">
        <v>2.1133333333333333</v>
      </c>
      <c r="F11" s="117"/>
      <c r="G11" s="47">
        <v>1</v>
      </c>
      <c r="H11" s="47">
        <v>100</v>
      </c>
      <c r="I11" s="47">
        <v>191.33333333333334</v>
      </c>
      <c r="J11" s="60">
        <v>1.9133333333333333</v>
      </c>
      <c r="K11" s="117"/>
      <c r="L11" s="47">
        <v>1</v>
      </c>
      <c r="M11" s="47">
        <v>100</v>
      </c>
      <c r="N11" s="47">
        <v>185.66666666666666</v>
      </c>
      <c r="O11" s="60">
        <v>1.8566666666666665</v>
      </c>
      <c r="P11" s="117"/>
      <c r="Q11" s="47">
        <v>1</v>
      </c>
      <c r="R11" s="47">
        <v>100</v>
      </c>
      <c r="S11" s="47">
        <v>196.66666666666666</v>
      </c>
      <c r="T11" s="60">
        <v>1.9666666666666666</v>
      </c>
    </row>
    <row r="12" spans="1:20" ht="15" customHeight="1" x14ac:dyDescent="0.25">
      <c r="A12" s="14" t="s">
        <v>11</v>
      </c>
      <c r="B12" s="47" t="s">
        <v>37</v>
      </c>
      <c r="C12" s="47" t="s">
        <v>37</v>
      </c>
      <c r="D12" s="47" t="s">
        <v>37</v>
      </c>
      <c r="E12" s="60" t="s">
        <v>37</v>
      </c>
      <c r="F12" s="117"/>
      <c r="G12" s="47" t="s">
        <v>37</v>
      </c>
      <c r="H12" s="47" t="s">
        <v>37</v>
      </c>
      <c r="I12" s="47" t="s">
        <v>37</v>
      </c>
      <c r="J12" s="60" t="s">
        <v>37</v>
      </c>
      <c r="K12" s="117"/>
      <c r="L12" s="47" t="s">
        <v>37</v>
      </c>
      <c r="M12" s="47" t="s">
        <v>37</v>
      </c>
      <c r="N12" s="47" t="s">
        <v>37</v>
      </c>
      <c r="O12" s="60" t="s">
        <v>37</v>
      </c>
      <c r="P12" s="117"/>
      <c r="Q12" s="47" t="s">
        <v>37</v>
      </c>
      <c r="R12" s="47" t="s">
        <v>37</v>
      </c>
      <c r="S12" s="47" t="s">
        <v>37</v>
      </c>
      <c r="T12" s="60" t="s">
        <v>37</v>
      </c>
    </row>
    <row r="13" spans="1:20" ht="15" customHeight="1" x14ac:dyDescent="0.25">
      <c r="A13" s="14" t="s">
        <v>12</v>
      </c>
      <c r="B13" s="47" t="s">
        <v>37</v>
      </c>
      <c r="C13" s="47" t="s">
        <v>37</v>
      </c>
      <c r="D13" s="47" t="s">
        <v>37</v>
      </c>
      <c r="E13" s="60" t="s">
        <v>37</v>
      </c>
      <c r="F13" s="117"/>
      <c r="G13" s="47" t="s">
        <v>37</v>
      </c>
      <c r="H13" s="47" t="s">
        <v>37</v>
      </c>
      <c r="I13" s="47" t="s">
        <v>37</v>
      </c>
      <c r="J13" s="60" t="s">
        <v>37</v>
      </c>
      <c r="K13" s="117"/>
      <c r="L13" s="47" t="s">
        <v>37</v>
      </c>
      <c r="M13" s="47" t="s">
        <v>37</v>
      </c>
      <c r="N13" s="47" t="s">
        <v>37</v>
      </c>
      <c r="O13" s="60" t="s">
        <v>37</v>
      </c>
      <c r="P13" s="117"/>
      <c r="Q13" s="47" t="s">
        <v>37</v>
      </c>
      <c r="R13" s="47" t="s">
        <v>37</v>
      </c>
      <c r="S13" s="47" t="s">
        <v>37</v>
      </c>
      <c r="T13" s="60" t="s">
        <v>37</v>
      </c>
    </row>
    <row r="14" spans="1:20" ht="15" customHeight="1" x14ac:dyDescent="0.25">
      <c r="A14" s="14" t="s">
        <v>13</v>
      </c>
      <c r="B14" s="47" t="s">
        <v>37</v>
      </c>
      <c r="C14" s="47" t="s">
        <v>37</v>
      </c>
      <c r="D14" s="47" t="s">
        <v>37</v>
      </c>
      <c r="E14" s="60" t="s">
        <v>37</v>
      </c>
      <c r="F14" s="117"/>
      <c r="G14" s="47" t="s">
        <v>37</v>
      </c>
      <c r="H14" s="47" t="s">
        <v>37</v>
      </c>
      <c r="I14" s="47" t="s">
        <v>37</v>
      </c>
      <c r="J14" s="60" t="s">
        <v>37</v>
      </c>
      <c r="K14" s="117"/>
      <c r="L14" s="47" t="s">
        <v>37</v>
      </c>
      <c r="M14" s="47" t="s">
        <v>37</v>
      </c>
      <c r="N14" s="47" t="s">
        <v>37</v>
      </c>
      <c r="O14" s="60" t="s">
        <v>37</v>
      </c>
      <c r="P14" s="117"/>
      <c r="Q14" s="47" t="s">
        <v>37</v>
      </c>
      <c r="R14" s="47" t="s">
        <v>37</v>
      </c>
      <c r="S14" s="47" t="s">
        <v>37</v>
      </c>
      <c r="T14" s="60" t="s">
        <v>37</v>
      </c>
    </row>
    <row r="15" spans="1:20" ht="15" customHeight="1" x14ac:dyDescent="0.25">
      <c r="A15" s="14" t="s">
        <v>14</v>
      </c>
      <c r="B15" s="47">
        <v>1</v>
      </c>
      <c r="C15" s="47">
        <v>100</v>
      </c>
      <c r="D15" s="47">
        <v>250</v>
      </c>
      <c r="E15" s="60">
        <v>2.5</v>
      </c>
      <c r="F15" s="117"/>
      <c r="G15" s="47">
        <v>1</v>
      </c>
      <c r="H15" s="47">
        <v>100</v>
      </c>
      <c r="I15" s="47">
        <v>390</v>
      </c>
      <c r="J15" s="60">
        <v>3.9</v>
      </c>
      <c r="K15" s="117"/>
      <c r="L15" s="47">
        <v>1</v>
      </c>
      <c r="M15" s="47">
        <v>100</v>
      </c>
      <c r="N15" s="47">
        <v>457.66666666666669</v>
      </c>
      <c r="O15" s="60">
        <v>4.5766666666666671</v>
      </c>
      <c r="P15" s="117"/>
      <c r="Q15" s="47">
        <v>1</v>
      </c>
      <c r="R15" s="47">
        <v>100</v>
      </c>
      <c r="S15" s="47">
        <v>334</v>
      </c>
      <c r="T15" s="60">
        <v>3.34</v>
      </c>
    </row>
    <row r="16" spans="1:20" ht="15" customHeight="1" x14ac:dyDescent="0.25">
      <c r="A16" s="14" t="s">
        <v>15</v>
      </c>
      <c r="B16" s="47">
        <v>1</v>
      </c>
      <c r="C16" s="47">
        <v>100</v>
      </c>
      <c r="D16" s="47">
        <v>141.33333333333334</v>
      </c>
      <c r="E16" s="60">
        <v>1.4133333333333333</v>
      </c>
      <c r="F16" s="117"/>
      <c r="G16" s="47">
        <v>1</v>
      </c>
      <c r="H16" s="47">
        <v>100</v>
      </c>
      <c r="I16" s="47">
        <v>137.66666666666666</v>
      </c>
      <c r="J16" s="60">
        <v>1.3766666666666665</v>
      </c>
      <c r="K16" s="117"/>
      <c r="L16" s="47">
        <v>1</v>
      </c>
      <c r="M16" s="47">
        <v>100</v>
      </c>
      <c r="N16" s="47">
        <v>136.66666666666666</v>
      </c>
      <c r="O16" s="60">
        <v>1.3666666666666665</v>
      </c>
      <c r="P16" s="117"/>
      <c r="Q16" s="47">
        <v>1</v>
      </c>
      <c r="R16" s="47">
        <v>100</v>
      </c>
      <c r="S16" s="47">
        <v>105.66666666666667</v>
      </c>
      <c r="T16" s="60">
        <v>1.0566666666666666</v>
      </c>
    </row>
    <row r="17" spans="1:20" ht="15" customHeight="1" x14ac:dyDescent="0.25">
      <c r="A17" s="14" t="s">
        <v>16</v>
      </c>
      <c r="B17" s="47">
        <v>1</v>
      </c>
      <c r="C17" s="47">
        <v>100</v>
      </c>
      <c r="D17" s="47">
        <v>284.33333333333331</v>
      </c>
      <c r="E17" s="60">
        <v>2.8433333333333333</v>
      </c>
      <c r="F17" s="117"/>
      <c r="G17" s="47">
        <v>1</v>
      </c>
      <c r="H17" s="47">
        <v>100</v>
      </c>
      <c r="I17" s="47">
        <v>323</v>
      </c>
      <c r="J17" s="60">
        <v>3.23</v>
      </c>
      <c r="K17" s="117"/>
      <c r="L17" s="47">
        <v>1</v>
      </c>
      <c r="M17" s="47">
        <v>100</v>
      </c>
      <c r="N17" s="47">
        <v>348</v>
      </c>
      <c r="O17" s="60">
        <v>3.48</v>
      </c>
      <c r="P17" s="117"/>
      <c r="Q17" s="47">
        <v>1</v>
      </c>
      <c r="R17" s="47">
        <v>100</v>
      </c>
      <c r="S17" s="47">
        <v>300.66666666666669</v>
      </c>
      <c r="T17" s="60">
        <v>3.0066666666666668</v>
      </c>
    </row>
    <row r="18" spans="1:20" ht="15" customHeight="1" x14ac:dyDescent="0.25">
      <c r="A18" s="14" t="s">
        <v>17</v>
      </c>
      <c r="B18" s="47">
        <v>1</v>
      </c>
      <c r="C18" s="47">
        <v>80</v>
      </c>
      <c r="D18" s="47">
        <v>326.66666666666669</v>
      </c>
      <c r="E18" s="60">
        <v>4.0833333333333339</v>
      </c>
      <c r="F18" s="117"/>
      <c r="G18" s="47">
        <v>1</v>
      </c>
      <c r="H18" s="47">
        <v>80</v>
      </c>
      <c r="I18" s="47">
        <v>365</v>
      </c>
      <c r="J18" s="60">
        <v>4.5625</v>
      </c>
      <c r="K18" s="117"/>
      <c r="L18" s="47">
        <v>1</v>
      </c>
      <c r="M18" s="47">
        <v>80</v>
      </c>
      <c r="N18" s="47">
        <v>366</v>
      </c>
      <c r="O18" s="60">
        <v>4.5750000000000002</v>
      </c>
      <c r="P18" s="117"/>
      <c r="Q18" s="47">
        <v>1</v>
      </c>
      <c r="R18" s="47">
        <v>80</v>
      </c>
      <c r="S18" s="47">
        <v>319.33333333333331</v>
      </c>
      <c r="T18" s="60">
        <v>3.9916666666666663</v>
      </c>
    </row>
    <row r="19" spans="1:20" ht="15" customHeight="1" x14ac:dyDescent="0.25">
      <c r="A19" s="14" t="s">
        <v>18</v>
      </c>
      <c r="B19" s="47">
        <v>1</v>
      </c>
      <c r="C19" s="47">
        <v>100</v>
      </c>
      <c r="D19" s="47">
        <v>329</v>
      </c>
      <c r="E19" s="60">
        <v>3.29</v>
      </c>
      <c r="F19" s="117"/>
      <c r="G19" s="47">
        <v>1</v>
      </c>
      <c r="H19" s="47">
        <v>100</v>
      </c>
      <c r="I19" s="47">
        <v>410.66666666666669</v>
      </c>
      <c r="J19" s="60">
        <v>4.1066666666666665</v>
      </c>
      <c r="K19" s="117"/>
      <c r="L19" s="47">
        <v>1</v>
      </c>
      <c r="M19" s="47">
        <v>100</v>
      </c>
      <c r="N19" s="47">
        <v>387</v>
      </c>
      <c r="O19" s="60">
        <v>3.87</v>
      </c>
      <c r="P19" s="117"/>
      <c r="Q19" s="47">
        <v>1</v>
      </c>
      <c r="R19" s="47">
        <v>100</v>
      </c>
      <c r="S19" s="47">
        <v>323.33333333333331</v>
      </c>
      <c r="T19" s="60">
        <v>3.2333333333333329</v>
      </c>
    </row>
    <row r="20" spans="1:20" ht="15" customHeight="1" x14ac:dyDescent="0.25">
      <c r="A20" s="14" t="s">
        <v>19</v>
      </c>
      <c r="B20" s="47" t="s">
        <v>37</v>
      </c>
      <c r="C20" s="47" t="s">
        <v>37</v>
      </c>
      <c r="D20" s="47" t="s">
        <v>37</v>
      </c>
      <c r="E20" s="60" t="s">
        <v>37</v>
      </c>
      <c r="F20" s="117"/>
      <c r="G20" s="47" t="s">
        <v>37</v>
      </c>
      <c r="H20" s="47" t="s">
        <v>37</v>
      </c>
      <c r="I20" s="47" t="s">
        <v>37</v>
      </c>
      <c r="J20" s="60" t="s">
        <v>37</v>
      </c>
      <c r="K20" s="117"/>
      <c r="L20" s="47" t="s">
        <v>37</v>
      </c>
      <c r="M20" s="47" t="s">
        <v>37</v>
      </c>
      <c r="N20" s="47" t="s">
        <v>37</v>
      </c>
      <c r="O20" s="60" t="s">
        <v>37</v>
      </c>
      <c r="P20" s="117"/>
      <c r="Q20" s="47" t="s">
        <v>37</v>
      </c>
      <c r="R20" s="47" t="s">
        <v>37</v>
      </c>
      <c r="S20" s="47" t="s">
        <v>37</v>
      </c>
      <c r="T20" s="60" t="s">
        <v>37</v>
      </c>
    </row>
    <row r="21" spans="1:20" ht="15" customHeight="1" x14ac:dyDescent="0.25">
      <c r="A21" s="14" t="s">
        <v>20</v>
      </c>
      <c r="B21" s="47">
        <v>1</v>
      </c>
      <c r="C21" s="47">
        <v>400</v>
      </c>
      <c r="D21" s="47">
        <v>753</v>
      </c>
      <c r="E21" s="60">
        <v>1.8825000000000001</v>
      </c>
      <c r="F21" s="117"/>
      <c r="G21" s="47">
        <v>1</v>
      </c>
      <c r="H21" s="47">
        <v>400</v>
      </c>
      <c r="I21" s="47">
        <v>814.66666666666663</v>
      </c>
      <c r="J21" s="60">
        <v>2.0366666666666666</v>
      </c>
      <c r="K21" s="117"/>
      <c r="L21" s="47">
        <v>1</v>
      </c>
      <c r="M21" s="47">
        <v>400</v>
      </c>
      <c r="N21" s="47">
        <v>859.33333333333337</v>
      </c>
      <c r="O21" s="60">
        <v>2.1483333333333334</v>
      </c>
      <c r="P21" s="117"/>
      <c r="Q21" s="47">
        <v>1</v>
      </c>
      <c r="R21" s="47">
        <v>400</v>
      </c>
      <c r="S21" s="47">
        <v>882.66666666666663</v>
      </c>
      <c r="T21" s="60">
        <v>2.2066666666666666</v>
      </c>
    </row>
    <row r="22" spans="1:20" ht="15" customHeight="1" x14ac:dyDescent="0.25">
      <c r="A22" s="14" t="s">
        <v>21</v>
      </c>
      <c r="B22" s="47">
        <v>1</v>
      </c>
      <c r="C22" s="47">
        <v>100</v>
      </c>
      <c r="D22" s="47">
        <v>55.333333333333336</v>
      </c>
      <c r="E22" s="60">
        <v>0.55333333333333334</v>
      </c>
      <c r="F22" s="117"/>
      <c r="G22" s="47">
        <v>1</v>
      </c>
      <c r="H22" s="47">
        <v>100</v>
      </c>
      <c r="I22" s="47">
        <v>107.33333333333333</v>
      </c>
      <c r="J22" s="60">
        <v>1.0733333333333333</v>
      </c>
      <c r="K22" s="117"/>
      <c r="L22" s="47">
        <v>1</v>
      </c>
      <c r="M22" s="47">
        <v>100</v>
      </c>
      <c r="N22" s="47">
        <v>140.33333333333334</v>
      </c>
      <c r="O22" s="60">
        <v>1.4033333333333333</v>
      </c>
      <c r="P22" s="117"/>
      <c r="Q22" s="47">
        <v>1</v>
      </c>
      <c r="R22" s="47">
        <v>100</v>
      </c>
      <c r="S22" s="47">
        <v>106.66666666666667</v>
      </c>
      <c r="T22" s="60">
        <v>1.0666666666666667</v>
      </c>
    </row>
    <row r="23" spans="1:20" ht="15" customHeight="1" x14ac:dyDescent="0.25">
      <c r="A23" s="14" t="s">
        <v>22</v>
      </c>
      <c r="B23" s="47">
        <v>1</v>
      </c>
      <c r="C23" s="47">
        <v>900</v>
      </c>
      <c r="D23" s="47">
        <v>725</v>
      </c>
      <c r="E23" s="60">
        <v>0.80555555555555558</v>
      </c>
      <c r="F23" s="117"/>
      <c r="G23" s="47">
        <v>1</v>
      </c>
      <c r="H23" s="47">
        <v>900</v>
      </c>
      <c r="I23" s="47">
        <v>1016.3333333333334</v>
      </c>
      <c r="J23" s="60">
        <v>1.1292592592592594</v>
      </c>
      <c r="K23" s="117"/>
      <c r="L23" s="47">
        <v>1</v>
      </c>
      <c r="M23" s="47">
        <v>900</v>
      </c>
      <c r="N23" s="47">
        <v>1257.6666666666667</v>
      </c>
      <c r="O23" s="60">
        <v>1.3974074074074074</v>
      </c>
      <c r="P23" s="117"/>
      <c r="Q23" s="47">
        <v>1</v>
      </c>
      <c r="R23" s="47">
        <v>900</v>
      </c>
      <c r="S23" s="47">
        <v>1009.3333333333334</v>
      </c>
      <c r="T23" s="60">
        <v>1.1214814814814815</v>
      </c>
    </row>
    <row r="24" spans="1:20" ht="15" customHeight="1" x14ac:dyDescent="0.25">
      <c r="A24" s="14" t="s">
        <v>23</v>
      </c>
      <c r="B24" s="47" t="s">
        <v>37</v>
      </c>
      <c r="C24" s="47" t="s">
        <v>37</v>
      </c>
      <c r="D24" s="47" t="s">
        <v>37</v>
      </c>
      <c r="E24" s="60" t="s">
        <v>37</v>
      </c>
      <c r="F24" s="117"/>
      <c r="G24" s="47" t="s">
        <v>37</v>
      </c>
      <c r="H24" s="47" t="s">
        <v>37</v>
      </c>
      <c r="I24" s="47" t="s">
        <v>37</v>
      </c>
      <c r="J24" s="60" t="s">
        <v>37</v>
      </c>
      <c r="K24" s="117"/>
      <c r="L24" s="47" t="s">
        <v>37</v>
      </c>
      <c r="M24" s="47" t="s">
        <v>37</v>
      </c>
      <c r="N24" s="47" t="s">
        <v>37</v>
      </c>
      <c r="O24" s="60" t="s">
        <v>37</v>
      </c>
      <c r="P24" s="117"/>
      <c r="Q24" s="47" t="s">
        <v>37</v>
      </c>
      <c r="R24" s="47" t="s">
        <v>37</v>
      </c>
      <c r="S24" s="47" t="s">
        <v>37</v>
      </c>
      <c r="T24" s="60" t="s">
        <v>37</v>
      </c>
    </row>
    <row r="25" spans="1:20" ht="15" customHeight="1" x14ac:dyDescent="0.25">
      <c r="A25" s="14" t="s">
        <v>24</v>
      </c>
      <c r="B25" s="47">
        <v>1</v>
      </c>
      <c r="C25" s="47">
        <v>100</v>
      </c>
      <c r="D25" s="47">
        <v>183.66666666666666</v>
      </c>
      <c r="E25" s="60">
        <v>1.8366666666666667</v>
      </c>
      <c r="F25" s="117"/>
      <c r="G25" s="47">
        <v>1</v>
      </c>
      <c r="H25" s="47">
        <v>100</v>
      </c>
      <c r="I25" s="47">
        <v>171</v>
      </c>
      <c r="J25" s="60">
        <v>1.71</v>
      </c>
      <c r="K25" s="117"/>
      <c r="L25" s="47">
        <v>1</v>
      </c>
      <c r="M25" s="47">
        <v>100</v>
      </c>
      <c r="N25" s="47">
        <v>182.33333333333334</v>
      </c>
      <c r="O25" s="60">
        <v>1.8233333333333335</v>
      </c>
      <c r="P25" s="117"/>
      <c r="Q25" s="47">
        <v>1</v>
      </c>
      <c r="R25" s="47">
        <v>100</v>
      </c>
      <c r="S25" s="47">
        <v>169.66666666666666</v>
      </c>
      <c r="T25" s="60">
        <v>1.6966666666666665</v>
      </c>
    </row>
    <row r="26" spans="1:20" ht="15" customHeight="1" x14ac:dyDescent="0.25">
      <c r="A26" s="14" t="s">
        <v>25</v>
      </c>
      <c r="B26" s="47">
        <v>1</v>
      </c>
      <c r="C26" s="47">
        <v>100</v>
      </c>
      <c r="D26" s="47">
        <v>156.66666666666666</v>
      </c>
      <c r="E26" s="60">
        <v>1.5666666666666667</v>
      </c>
      <c r="F26" s="117"/>
      <c r="G26" s="47">
        <v>1</v>
      </c>
      <c r="H26" s="47">
        <v>100</v>
      </c>
      <c r="I26" s="47">
        <v>187.33333333333334</v>
      </c>
      <c r="J26" s="60">
        <v>1.8733333333333335</v>
      </c>
      <c r="K26" s="117"/>
      <c r="L26" s="47">
        <v>1</v>
      </c>
      <c r="M26" s="47">
        <v>100</v>
      </c>
      <c r="N26" s="47">
        <v>237.66666666666666</v>
      </c>
      <c r="O26" s="60">
        <v>2.3766666666666665</v>
      </c>
      <c r="P26" s="117"/>
      <c r="Q26" s="47">
        <v>1</v>
      </c>
      <c r="R26" s="47">
        <v>100</v>
      </c>
      <c r="S26" s="47">
        <v>172.33333333333334</v>
      </c>
      <c r="T26" s="60">
        <v>1.7233333333333334</v>
      </c>
    </row>
    <row r="27" spans="1:20" ht="15" customHeight="1" x14ac:dyDescent="0.25">
      <c r="A27" s="14" t="s">
        <v>26</v>
      </c>
      <c r="B27" s="47">
        <v>1</v>
      </c>
      <c r="C27" s="47">
        <v>150</v>
      </c>
      <c r="D27" s="47">
        <v>224.66666666666666</v>
      </c>
      <c r="E27" s="60">
        <v>1.4977777777777777</v>
      </c>
      <c r="F27" s="117"/>
      <c r="G27" s="47">
        <v>1</v>
      </c>
      <c r="H27" s="47">
        <v>150</v>
      </c>
      <c r="I27" s="47">
        <v>239</v>
      </c>
      <c r="J27" s="60">
        <v>1.5933333333333333</v>
      </c>
      <c r="K27" s="117"/>
      <c r="L27" s="47">
        <v>1</v>
      </c>
      <c r="M27" s="47">
        <v>150</v>
      </c>
      <c r="N27" s="47">
        <v>268.33333333333331</v>
      </c>
      <c r="O27" s="60">
        <v>1.7888888888888888</v>
      </c>
      <c r="P27" s="117"/>
      <c r="Q27" s="47">
        <v>1</v>
      </c>
      <c r="R27" s="47">
        <v>150</v>
      </c>
      <c r="S27" s="47">
        <v>249</v>
      </c>
      <c r="T27" s="60">
        <v>1.66</v>
      </c>
    </row>
    <row r="28" spans="1:20" ht="15" customHeight="1" x14ac:dyDescent="0.25">
      <c r="A28" s="14" t="s">
        <v>27</v>
      </c>
      <c r="B28" s="47" t="s">
        <v>37</v>
      </c>
      <c r="C28" s="47" t="s">
        <v>37</v>
      </c>
      <c r="D28" s="47" t="s">
        <v>37</v>
      </c>
      <c r="E28" s="60" t="s">
        <v>37</v>
      </c>
      <c r="F28" s="117"/>
      <c r="G28" s="47" t="s">
        <v>37</v>
      </c>
      <c r="H28" s="47" t="s">
        <v>37</v>
      </c>
      <c r="I28" s="47" t="s">
        <v>37</v>
      </c>
      <c r="J28" s="60" t="s">
        <v>37</v>
      </c>
      <c r="K28" s="117"/>
      <c r="L28" s="47" t="s">
        <v>37</v>
      </c>
      <c r="M28" s="47" t="s">
        <v>37</v>
      </c>
      <c r="N28" s="47" t="s">
        <v>37</v>
      </c>
      <c r="O28" s="60" t="s">
        <v>37</v>
      </c>
      <c r="P28" s="117"/>
      <c r="Q28" s="47" t="s">
        <v>37</v>
      </c>
      <c r="R28" s="47" t="s">
        <v>37</v>
      </c>
      <c r="S28" s="47" t="s">
        <v>37</v>
      </c>
      <c r="T28" s="60" t="s">
        <v>37</v>
      </c>
    </row>
    <row r="29" spans="1:20" ht="15" customHeight="1" x14ac:dyDescent="0.25">
      <c r="A29" s="14" t="s">
        <v>28</v>
      </c>
      <c r="B29" s="47">
        <v>1</v>
      </c>
      <c r="C29" s="47">
        <v>300</v>
      </c>
      <c r="D29" s="47">
        <v>648</v>
      </c>
      <c r="E29" s="60">
        <v>2.16</v>
      </c>
      <c r="F29" s="117"/>
      <c r="G29" s="47">
        <v>1</v>
      </c>
      <c r="H29" s="47">
        <v>300</v>
      </c>
      <c r="I29" s="47">
        <v>723.33333333333337</v>
      </c>
      <c r="J29" s="60">
        <v>2.4111111111111114</v>
      </c>
      <c r="K29" s="117"/>
      <c r="L29" s="47">
        <v>1</v>
      </c>
      <c r="M29" s="47">
        <v>300</v>
      </c>
      <c r="N29" s="47">
        <v>977.33333333333337</v>
      </c>
      <c r="O29" s="60">
        <v>3.2577777777777781</v>
      </c>
      <c r="P29" s="117"/>
      <c r="Q29" s="47">
        <v>1</v>
      </c>
      <c r="R29" s="47">
        <v>300</v>
      </c>
      <c r="S29" s="47">
        <v>692.66666666666663</v>
      </c>
      <c r="T29" s="60">
        <v>2.3088888888888888</v>
      </c>
    </row>
    <row r="30" spans="1:20" ht="15" customHeight="1" x14ac:dyDescent="0.25">
      <c r="A30" s="14" t="s">
        <v>29</v>
      </c>
      <c r="B30" s="47">
        <v>1</v>
      </c>
      <c r="C30" s="47">
        <v>300</v>
      </c>
      <c r="D30" s="47">
        <v>548.66666666666663</v>
      </c>
      <c r="E30" s="60">
        <v>1.8288888888888888</v>
      </c>
      <c r="F30" s="117"/>
      <c r="G30" s="47">
        <v>1</v>
      </c>
      <c r="H30" s="47">
        <v>300</v>
      </c>
      <c r="I30" s="47">
        <v>625.66666666666663</v>
      </c>
      <c r="J30" s="60">
        <v>2.0855555555555556</v>
      </c>
      <c r="K30" s="117"/>
      <c r="L30" s="47">
        <v>1</v>
      </c>
      <c r="M30" s="47">
        <v>300</v>
      </c>
      <c r="N30" s="47">
        <v>690.66666666666663</v>
      </c>
      <c r="O30" s="60">
        <v>2.3022222222222219</v>
      </c>
      <c r="P30" s="117"/>
      <c r="Q30" s="47">
        <v>1</v>
      </c>
      <c r="R30" s="47">
        <v>300</v>
      </c>
      <c r="S30" s="47">
        <v>584.66666666666663</v>
      </c>
      <c r="T30" s="60">
        <v>1.9488888888888887</v>
      </c>
    </row>
    <row r="31" spans="1:20" ht="15" customHeight="1" x14ac:dyDescent="0.25">
      <c r="A31" s="14" t="s">
        <v>30</v>
      </c>
      <c r="B31" s="47">
        <v>1</v>
      </c>
      <c r="C31" s="47">
        <v>100</v>
      </c>
      <c r="D31" s="47">
        <v>243.66666666666666</v>
      </c>
      <c r="E31" s="60">
        <v>2.4366666666666665</v>
      </c>
      <c r="F31" s="117"/>
      <c r="G31" s="47">
        <v>1</v>
      </c>
      <c r="H31" s="47">
        <v>100</v>
      </c>
      <c r="I31" s="47">
        <v>287.33333333333331</v>
      </c>
      <c r="J31" s="60">
        <v>2.8733333333333331</v>
      </c>
      <c r="K31" s="117"/>
      <c r="L31" s="47">
        <v>1</v>
      </c>
      <c r="M31" s="47">
        <v>100</v>
      </c>
      <c r="N31" s="47">
        <v>265</v>
      </c>
      <c r="O31" s="60">
        <v>2.65</v>
      </c>
      <c r="P31" s="117"/>
      <c r="Q31" s="47">
        <v>1</v>
      </c>
      <c r="R31" s="47">
        <v>100</v>
      </c>
      <c r="S31" s="47">
        <v>262.33333333333331</v>
      </c>
      <c r="T31" s="60">
        <v>2.6233333333333331</v>
      </c>
    </row>
    <row r="32" spans="1:20" ht="15" customHeight="1" x14ac:dyDescent="0.25">
      <c r="A32" s="14" t="s">
        <v>31</v>
      </c>
      <c r="B32" s="47" t="s">
        <v>37</v>
      </c>
      <c r="C32" s="47" t="s">
        <v>37</v>
      </c>
      <c r="D32" s="47" t="s">
        <v>37</v>
      </c>
      <c r="E32" s="60" t="s">
        <v>37</v>
      </c>
      <c r="F32" s="117"/>
      <c r="G32" s="47" t="s">
        <v>37</v>
      </c>
      <c r="H32" s="47" t="s">
        <v>37</v>
      </c>
      <c r="I32" s="47" t="s">
        <v>37</v>
      </c>
      <c r="J32" s="60" t="s">
        <v>37</v>
      </c>
      <c r="K32" s="117"/>
      <c r="L32" s="47" t="s">
        <v>37</v>
      </c>
      <c r="M32" s="47" t="s">
        <v>37</v>
      </c>
      <c r="N32" s="47" t="s">
        <v>37</v>
      </c>
      <c r="O32" s="60" t="s">
        <v>37</v>
      </c>
      <c r="P32" s="117"/>
      <c r="Q32" s="47" t="s">
        <v>37</v>
      </c>
      <c r="R32" s="47" t="s">
        <v>37</v>
      </c>
      <c r="S32" s="47" t="s">
        <v>37</v>
      </c>
      <c r="T32" s="60" t="s">
        <v>37</v>
      </c>
    </row>
    <row r="33" spans="1:20" ht="15" customHeight="1" x14ac:dyDescent="0.25">
      <c r="A33" s="14" t="s">
        <v>32</v>
      </c>
      <c r="B33" s="47" t="s">
        <v>37</v>
      </c>
      <c r="C33" s="47" t="s">
        <v>37</v>
      </c>
      <c r="D33" s="47" t="s">
        <v>37</v>
      </c>
      <c r="E33" s="60" t="s">
        <v>37</v>
      </c>
      <c r="F33" s="117"/>
      <c r="G33" s="47" t="s">
        <v>37</v>
      </c>
      <c r="H33" s="47" t="s">
        <v>37</v>
      </c>
      <c r="I33" s="47" t="s">
        <v>37</v>
      </c>
      <c r="J33" s="60" t="s">
        <v>37</v>
      </c>
      <c r="K33" s="117"/>
      <c r="L33" s="47" t="s">
        <v>37</v>
      </c>
      <c r="M33" s="47" t="s">
        <v>37</v>
      </c>
      <c r="N33" s="47" t="s">
        <v>37</v>
      </c>
      <c r="O33" s="60" t="s">
        <v>37</v>
      </c>
      <c r="P33" s="117"/>
      <c r="Q33" s="47" t="s">
        <v>37</v>
      </c>
      <c r="R33" s="47" t="s">
        <v>37</v>
      </c>
      <c r="S33" s="47" t="s">
        <v>37</v>
      </c>
      <c r="T33" s="60" t="s">
        <v>37</v>
      </c>
    </row>
    <row r="34" spans="1:20" ht="15" customHeight="1" x14ac:dyDescent="0.25">
      <c r="A34" s="14" t="s">
        <v>33</v>
      </c>
      <c r="B34" s="47">
        <v>3</v>
      </c>
      <c r="C34" s="47">
        <v>4900</v>
      </c>
      <c r="D34" s="47">
        <v>8458.6666666666661</v>
      </c>
      <c r="E34" s="60">
        <v>1.7262585034013604</v>
      </c>
      <c r="F34" s="117"/>
      <c r="G34" s="47">
        <v>3</v>
      </c>
      <c r="H34" s="47">
        <v>4900</v>
      </c>
      <c r="I34" s="47">
        <v>8826</v>
      </c>
      <c r="J34" s="60">
        <v>1.8012244897959184</v>
      </c>
      <c r="K34" s="117"/>
      <c r="L34" s="47">
        <v>3</v>
      </c>
      <c r="M34" s="47">
        <v>4900</v>
      </c>
      <c r="N34" s="47">
        <v>9835.6666666666661</v>
      </c>
      <c r="O34" s="60">
        <v>2.0072789115646259</v>
      </c>
      <c r="P34" s="117"/>
      <c r="Q34" s="47">
        <v>3</v>
      </c>
      <c r="R34" s="47">
        <v>4900</v>
      </c>
      <c r="S34" s="47">
        <v>9002.6666666666661</v>
      </c>
      <c r="T34" s="60">
        <v>1.8372789115646257</v>
      </c>
    </row>
    <row r="35" spans="1:20" ht="15" customHeight="1" x14ac:dyDescent="0.25">
      <c r="A35" s="14" t="s">
        <v>34</v>
      </c>
      <c r="B35" s="47">
        <v>1</v>
      </c>
      <c r="C35" s="47">
        <v>200</v>
      </c>
      <c r="D35" s="47">
        <v>385.66666666666669</v>
      </c>
      <c r="E35" s="60">
        <v>1.9283333333333335</v>
      </c>
      <c r="F35" s="117"/>
      <c r="G35" s="47">
        <v>1</v>
      </c>
      <c r="H35" s="47">
        <v>200</v>
      </c>
      <c r="I35" s="47">
        <v>386.66666666666669</v>
      </c>
      <c r="J35" s="60">
        <v>1.9333333333333333</v>
      </c>
      <c r="K35" s="117"/>
      <c r="L35" s="47">
        <v>1</v>
      </c>
      <c r="M35" s="47">
        <v>200</v>
      </c>
      <c r="N35" s="47">
        <v>357</v>
      </c>
      <c r="O35" s="60">
        <v>1.7849999999999999</v>
      </c>
      <c r="P35" s="117"/>
      <c r="Q35" s="47">
        <v>1</v>
      </c>
      <c r="R35" s="47">
        <v>200</v>
      </c>
      <c r="S35" s="47">
        <v>303.66666666666669</v>
      </c>
      <c r="T35" s="60">
        <v>1.5183333333333335</v>
      </c>
    </row>
    <row r="36" spans="1:20" ht="15" customHeight="1" x14ac:dyDescent="0.25">
      <c r="A36" s="14" t="s">
        <v>35</v>
      </c>
      <c r="B36" s="47">
        <v>1</v>
      </c>
      <c r="C36" s="47">
        <v>100</v>
      </c>
      <c r="D36" s="47">
        <v>156.66666666666666</v>
      </c>
      <c r="E36" s="60">
        <v>1.5666666666666667</v>
      </c>
      <c r="F36" s="117"/>
      <c r="G36" s="47">
        <v>1</v>
      </c>
      <c r="H36" s="47">
        <v>100</v>
      </c>
      <c r="I36" s="47">
        <v>225.66666666666666</v>
      </c>
      <c r="J36" s="60">
        <v>2.2566666666666664</v>
      </c>
      <c r="K36" s="117"/>
      <c r="L36" s="47">
        <v>1</v>
      </c>
      <c r="M36" s="47">
        <v>100</v>
      </c>
      <c r="N36" s="47">
        <v>246</v>
      </c>
      <c r="O36" s="60">
        <v>2.46</v>
      </c>
      <c r="P36" s="117"/>
      <c r="Q36" s="47">
        <v>1</v>
      </c>
      <c r="R36" s="47">
        <v>100</v>
      </c>
      <c r="S36" s="47">
        <v>214.33333333333334</v>
      </c>
      <c r="T36" s="60">
        <v>2.1433333333333335</v>
      </c>
    </row>
    <row r="37" spans="1:20" ht="15" customHeight="1" x14ac:dyDescent="0.25">
      <c r="A37" s="14" t="s">
        <v>36</v>
      </c>
      <c r="B37" s="47" t="s">
        <v>37</v>
      </c>
      <c r="C37" s="47" t="s">
        <v>37</v>
      </c>
      <c r="D37" s="47" t="s">
        <v>37</v>
      </c>
      <c r="E37" s="60" t="s">
        <v>37</v>
      </c>
      <c r="F37" s="117"/>
      <c r="G37" s="47" t="s">
        <v>37</v>
      </c>
      <c r="H37" s="47" t="s">
        <v>37</v>
      </c>
      <c r="I37" s="47" t="s">
        <v>37</v>
      </c>
      <c r="J37" s="60" t="s">
        <v>37</v>
      </c>
      <c r="K37" s="117"/>
      <c r="L37" s="47" t="s">
        <v>37</v>
      </c>
      <c r="M37" s="47" t="s">
        <v>37</v>
      </c>
      <c r="N37" s="47" t="s">
        <v>37</v>
      </c>
      <c r="O37" s="60" t="s">
        <v>37</v>
      </c>
      <c r="P37" s="117"/>
      <c r="Q37" s="47" t="s">
        <v>37</v>
      </c>
      <c r="R37" s="47" t="s">
        <v>37</v>
      </c>
      <c r="S37" s="47" t="s">
        <v>37</v>
      </c>
      <c r="T37" s="60" t="s">
        <v>37</v>
      </c>
    </row>
    <row r="38" spans="1:20" ht="15.75" x14ac:dyDescent="0.25">
      <c r="A38" s="58" t="s">
        <v>38</v>
      </c>
      <c r="B38" s="56">
        <f>SUM(B6:B37)</f>
        <v>25</v>
      </c>
      <c r="C38" s="56">
        <f t="shared" ref="C38:D38" si="0">SUM(C6:C37)</f>
        <v>8930</v>
      </c>
      <c r="D38" s="56">
        <f t="shared" si="0"/>
        <v>15368.666666666668</v>
      </c>
      <c r="E38" s="57">
        <f>AVERAGE(E6:E37)</f>
        <v>1.9935933648821855</v>
      </c>
      <c r="F38" s="118"/>
      <c r="G38" s="56">
        <f>SUM(G6:G37)</f>
        <v>25</v>
      </c>
      <c r="H38" s="56">
        <f t="shared" ref="H38:I38" si="1">SUM(H6:H37)</f>
        <v>8930</v>
      </c>
      <c r="I38" s="56">
        <f t="shared" si="1"/>
        <v>16758</v>
      </c>
      <c r="J38" s="57">
        <f>AVERAGE(J6:J37)</f>
        <v>2.2588253803937035</v>
      </c>
      <c r="K38" s="118"/>
      <c r="L38" s="56">
        <f>SUM(L6:L37)</f>
        <v>25</v>
      </c>
      <c r="M38" s="56">
        <f t="shared" ref="M38:N38" si="2">SUM(M6:M37)</f>
        <v>8930</v>
      </c>
      <c r="N38" s="56">
        <f t="shared" si="2"/>
        <v>18779.333333333332</v>
      </c>
      <c r="O38" s="57">
        <f>AVERAGE(O6:O37)</f>
        <v>2.4842858786026487</v>
      </c>
      <c r="P38" s="118"/>
      <c r="Q38" s="56">
        <f>SUM(Q6:Q37)</f>
        <v>25</v>
      </c>
      <c r="R38" s="56">
        <f t="shared" ref="R38:S38" si="3">SUM(R6:R37)</f>
        <v>8930</v>
      </c>
      <c r="S38" s="56">
        <f t="shared" si="3"/>
        <v>16533</v>
      </c>
      <c r="T38" s="57">
        <f>AVERAGE(T6:T37)</f>
        <v>2.1210089059778499</v>
      </c>
    </row>
    <row r="39" spans="1:20" ht="15.75" x14ac:dyDescent="0.25">
      <c r="A39" s="20" t="s">
        <v>54</v>
      </c>
    </row>
    <row r="40" spans="1:20" ht="15.75" x14ac:dyDescent="0.25">
      <c r="A40" s="20" t="s">
        <v>146</v>
      </c>
    </row>
  </sheetData>
  <mergeCells count="22">
    <mergeCell ref="J3:J5"/>
    <mergeCell ref="B3:B5"/>
    <mergeCell ref="C3:C5"/>
    <mergeCell ref="E3:E5"/>
    <mergeCell ref="G3:G5"/>
    <mergeCell ref="H3:H5"/>
    <mergeCell ref="A1:T1"/>
    <mergeCell ref="L2:O2"/>
    <mergeCell ref="Q2:T2"/>
    <mergeCell ref="L3:L5"/>
    <mergeCell ref="M3:M5"/>
    <mergeCell ref="N3:N5"/>
    <mergeCell ref="O3:O5"/>
    <mergeCell ref="Q3:Q5"/>
    <mergeCell ref="R3:R5"/>
    <mergeCell ref="S3:S5"/>
    <mergeCell ref="T3:T5"/>
    <mergeCell ref="D3:D5"/>
    <mergeCell ref="I3:I5"/>
    <mergeCell ref="B2:E2"/>
    <mergeCell ref="G2:J2"/>
    <mergeCell ref="A3:A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CAE_MULHERES_TRANS</vt:lpstr>
      <vt:lpstr>CAE_IDOSOS</vt:lpstr>
      <vt:lpstr>ILPI</vt:lpstr>
      <vt:lpstr>CASA_LAR</vt:lpstr>
      <vt:lpstr>SAICA</vt:lpstr>
      <vt:lpstr>FAMILIA_ACOLHEDORA</vt:lpstr>
      <vt:lpstr>REPUBLICA_JOVEM</vt:lpstr>
      <vt:lpstr>REPUBLICA_ADULTA</vt:lpstr>
      <vt:lpstr> SEAS ADULTO</vt:lpstr>
      <vt:lpstr>SEAS CRIANÇA E ADOLESCENTE</vt:lpstr>
      <vt:lpstr>CA24H</vt:lpstr>
      <vt:lpstr>CAE_CONVALESCENTES</vt:lpstr>
      <vt:lpstr>CAE_FAMILIA</vt:lpstr>
      <vt:lpstr>CAE_MULHERES</vt:lpstr>
      <vt:lpstr>NPJ_CENTROPOP</vt:lpstr>
      <vt:lpstr>CCA</vt:lpstr>
      <vt:lpstr>CCINTER</vt:lpstr>
      <vt:lpstr>CDI</vt:lpstr>
      <vt:lpstr>CEDESP</vt:lpstr>
      <vt:lpstr>CIRCO SOCIAL</vt:lpstr>
      <vt:lpstr>CJ</vt:lpstr>
      <vt:lpstr>CRECI</vt:lpstr>
      <vt:lpstr>NCI - DOMICILIAR</vt:lpstr>
      <vt:lpstr>NCI - CONVIVENCIA</vt:lpstr>
      <vt:lpstr>SADPI</vt:lpstr>
      <vt:lpstr>SASF</vt:lpstr>
      <vt:lpstr>SPVV</vt:lpstr>
      <vt:lpstr>NCASR</vt:lpstr>
      <vt:lpstr>MSE</vt:lpstr>
      <vt:lpstr>NAISPD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Felipe da Cruz Neto</dc:creator>
  <cp:lastModifiedBy>Ênin Aline Medeiros Segurado</cp:lastModifiedBy>
  <cp:lastPrinted>2023-03-21T16:13:09Z</cp:lastPrinted>
  <dcterms:created xsi:type="dcterms:W3CDTF">2023-01-09T19:06:07Z</dcterms:created>
  <dcterms:modified xsi:type="dcterms:W3CDTF">2023-05-10T20:05:21Z</dcterms:modified>
</cp:coreProperties>
</file>